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5\ГОРКИ ОТЕЛИ\"/>
    </mc:Choice>
  </mc:AlternateContent>
  <bookViews>
    <workbookView xWindow="0" yWindow="0" windowWidth="9555" windowHeight="7050"/>
  </bookViews>
  <sheets>
    <sheet name="C завтраками| Bed and breakfast" sheetId="7" r:id="rId1"/>
    <sheet name="Наполни своё лето comiss " sheetId="111" r:id="rId2"/>
    <sheet name="Наполни своё лето  |FIT15" sheetId="112" state="hidden" r:id="rId3"/>
    <sheet name="Наполни своё лето  |FIT18 " sheetId="113" state="hidden" r:id="rId4"/>
    <sheet name="Наполни своё лето  |FIT18+25 " sheetId="114" state="hidden" r:id="rId5"/>
    <sheet name="Наполни своё лето |FIT20" sheetId="115" state="hidden" r:id="rId6"/>
    <sheet name="4=3 | COMISSION" sheetId="87" r:id="rId7"/>
    <sheet name="4=3 | FIT18" sheetId="86" state="hidden" r:id="rId8"/>
    <sheet name="4=3 | FIT18+25" sheetId="122" state="hidden" r:id="rId9"/>
    <sheet name="4=3 | FIT20" sheetId="123" state="hidden" r:id="rId10"/>
    <sheet name="Каникулы в горах comiss" sheetId="48" state="hidden" r:id="rId11"/>
    <sheet name="Каникулы в горах  |FIT15" sheetId="110" state="hidden" r:id="rId12"/>
    <sheet name="Каникулы в горах  |FIT18" sheetId="109" state="hidden" r:id="rId13"/>
    <sheet name="Каникулы в горах  |FIT18+25" sheetId="108" state="hidden" r:id="rId14"/>
    <sheet name="Каникулы в горах |FIT20+35" sheetId="107" state="hidden" r:id="rId15"/>
    <sheet name="Осенние каникулы | COMMISSION " sheetId="84" state="hidden" r:id="rId16"/>
    <sheet name="Отдыхай катай|FIT15" sheetId="40" state="hidden" r:id="rId17"/>
    <sheet name="Отдыхай катай| FIT18+25" sheetId="97" state="hidden" r:id="rId18"/>
    <sheet name="Отдыхай катай| FIT20+35" sheetId="98" state="hidden" r:id="rId19"/>
    <sheet name="Отдыхай катай| FIT18" sheetId="88" state="hidden" r:id="rId20"/>
    <sheet name="Отдыхай катай| COMIS" sheetId="89" state="hidden" r:id="rId21"/>
    <sheet name="Осенние каникулы | FIT15 " sheetId="82" state="hidden" r:id="rId22"/>
    <sheet name="Осенние каникулы | FIT18 " sheetId="83" state="hidden" r:id="rId23"/>
    <sheet name="4=3 | FIT15 " sheetId="85" state="hidden" r:id="rId24"/>
    <sheet name="Авиа25%+25" sheetId="125" state="hidden" r:id="rId25"/>
    <sheet name="Авиа25%" sheetId="126" state="hidden" r:id="rId26"/>
    <sheet name="нетто 15" sheetId="22" state="hidden" r:id="rId27"/>
    <sheet name="нетто 20% " sheetId="100" state="hidden" r:id="rId28"/>
    <sheet name="нетто 18+25" sheetId="99" state="hidden" r:id="rId29"/>
    <sheet name="нетто 18" sheetId="69" state="hidden" r:id="rId30"/>
    <sheet name="нетто 20" sheetId="23" state="hidden" r:id="rId31"/>
    <sheet name="нетто 20 + 25руб." sheetId="56" state="hidden" r:id="rId32"/>
    <sheet name="РБ ВВ 10(2022) | FIT15" sheetId="43" state="hidden" r:id="rId33"/>
    <sheet name="РБ ВВ 10(2022) | FIT20" sheetId="44" state="hidden" r:id="rId34"/>
    <sheet name="РБ ВВ 10(2022) | FIT20+25руб." sheetId="57" state="hidden" r:id="rId35"/>
    <sheet name="РБ ВВ 10(2022) | COMMISSION" sheetId="45" state="hidden" r:id="rId36"/>
    <sheet name="РБ ВВ 15 | FIT15" sheetId="8" state="hidden" r:id="rId37"/>
    <sheet name="РБ ВВ 15 | FIT20" sheetId="24" state="hidden" r:id="rId38"/>
    <sheet name="РБ ВВ 15 | COMMISSION" sheetId="25" state="hidden" r:id="rId39"/>
    <sheet name="РБ ВВ 10(2023) | FIT20 +25руб." sheetId="58" state="hidden" r:id="rId40"/>
    <sheet name="РБ ВВ 15(2022) | FIT15 " sheetId="50" state="hidden" r:id="rId41"/>
    <sheet name="РБ ВВ 15(2022) | FIT20 " sheetId="51" state="hidden" r:id="rId42"/>
    <sheet name="РБ ВВ 15(2022) | FIT20+25руб." sheetId="59" state="hidden" r:id="rId43"/>
    <sheet name="РБ ВВ 15(2022) | COMMISSION" sheetId="52" state="hidden" r:id="rId44"/>
    <sheet name="RO 2022| FIT15" sheetId="17" state="hidden" r:id="rId45"/>
    <sheet name="RO 2022| FIT20" sheetId="26" state="hidden" r:id="rId46"/>
    <sheet name="Room only | FIT20+25руб." sheetId="60" state="hidden" r:id="rId47"/>
    <sheet name="RO 2022| commission" sheetId="27" state="hidden" r:id="rId48"/>
    <sheet name="ЗЭГ Активный |FIT15" sheetId="21" state="hidden" r:id="rId49"/>
    <sheet name="ЗЭГ Активный |FIT20" sheetId="32" state="hidden" r:id="rId50"/>
    <sheet name="ЗЭГ Активный |COMMISSION" sheetId="33" state="hidden" r:id="rId51"/>
    <sheet name="ЗЭГ | FIT20+25руб." sheetId="62" state="hidden" r:id="rId52"/>
    <sheet name="Осенние каникулы |FIT15" sheetId="20" state="hidden" r:id="rId53"/>
    <sheet name="Осенние каникулы |FIT20" sheetId="30" state="hidden" r:id="rId54"/>
    <sheet name="Осенние каникулы |COMMISSION" sheetId="31" state="hidden" r:id="rId55"/>
    <sheet name="Отдыхай и катай расчет" sheetId="39" state="hidden" r:id="rId56"/>
    <sheet name="Отдыхай катай|FIT18" sheetId="41" state="hidden" r:id="rId57"/>
    <sheet name="Отдыхай катай|commission" sheetId="42" state="hidden" r:id="rId58"/>
    <sheet name="РБ ВВ 15(2023) | FIT15 " sheetId="63" state="hidden" r:id="rId59"/>
    <sheet name="РБ ВВ 15(2023) | FIT18" sheetId="64" state="hidden" r:id="rId60"/>
    <sheet name="РБ ВВ 15(2023) | COMMISSION" sheetId="65" state="hidden" r:id="rId61"/>
    <sheet name="RO 2023 | FIT15" sheetId="66" state="hidden" r:id="rId62"/>
    <sheet name="RO 2023 | FIT18" sheetId="67" state="hidden" r:id="rId63"/>
    <sheet name="RO 2023 | COMMISSION" sheetId="68" state="hidden" r:id="rId64"/>
    <sheet name="ЯВК 2023 | COMMISSION" sheetId="70" state="hidden" r:id="rId65"/>
    <sheet name="ЯВК 2023 | FIT15" sheetId="71" state="hidden" r:id="rId66"/>
    <sheet name="ЯВК 2023 | FIT18" sheetId="72" state="hidden" r:id="rId67"/>
    <sheet name="ЗЭГ | FIT15" sheetId="19" state="hidden" r:id="rId68"/>
    <sheet name="ЗЭГ | FIT18" sheetId="28" state="hidden" r:id="rId69"/>
    <sheet name="ЗЭГ | COMMISSION" sheetId="29" state="hidden" r:id="rId70"/>
    <sheet name="RO 2024 | FIT15 " sheetId="95" state="hidden" r:id="rId71"/>
    <sheet name="RO 2024 | FIT20 " sheetId="102" state="hidden" r:id="rId72"/>
    <sheet name="RO 2024 | FIT18 +25" sheetId="101" state="hidden" r:id="rId73"/>
    <sheet name="RO 2024 | FIT18 " sheetId="96" state="hidden" r:id="rId74"/>
    <sheet name="Наполни лето | FIT15" sheetId="74" state="hidden" r:id="rId75"/>
    <sheet name="Наполни лето | FIT18" sheetId="75" state="hidden" r:id="rId76"/>
    <sheet name="Наполни лето | COMMISSION" sheetId="76" state="hidden" r:id="rId77"/>
    <sheet name="РБ ВВ 10(2024) | FIT15)" sheetId="79" state="hidden" r:id="rId78"/>
    <sheet name="РБ ВВ 10(2024) | FIT20" sheetId="104" state="hidden" r:id="rId79"/>
    <sheet name="РБ ВВ 10(2024) | FIT18+25" sheetId="103" state="hidden" r:id="rId80"/>
    <sheet name="РБ ВВ 10(2024) | FIT18" sheetId="80" state="hidden" r:id="rId81"/>
    <sheet name="Отдыхай и катай | FIT15" sheetId="116" state="hidden" r:id="rId82"/>
    <sheet name="Отдыхай и Катай | FIT20" sheetId="117" state="hidden" r:id="rId83"/>
    <sheet name="Отдыхай и Катай | FIT18+25" sheetId="118" state="hidden" r:id="rId84"/>
    <sheet name="Отдыхай и Катай | FIT18" sheetId="120" state="hidden" r:id="rId85"/>
    <sheet name="Отдыхай и Катай | COMMISSION " sheetId="121" state="hidden" r:id="rId86"/>
    <sheet name="РБ ВВ 15(2024) | FIT20+35" sheetId="106" state="hidden" r:id="rId87"/>
    <sheet name="РБ ВВ 15(2024) | FIT18+25" sheetId="105" state="hidden" r:id="rId88"/>
    <sheet name="РБ ВВ 15(2024) | FIT18" sheetId="91" state="hidden" r:id="rId89"/>
    <sheet name="РБ ВВ 15(2024)|COMISS" sheetId="92" state="hidden" r:id="rId90"/>
  </sheets>
  <calcPr calcId="162913" fullPrecision="0"/>
</workbook>
</file>

<file path=xl/calcChain.xml><?xml version="1.0" encoding="utf-8"?>
<calcChain xmlns="http://schemas.openxmlformats.org/spreadsheetml/2006/main">
  <c r="B24" i="80" l="1"/>
  <c r="C24" i="80"/>
  <c r="D24" i="80"/>
  <c r="E24" i="80"/>
  <c r="F24" i="80"/>
  <c r="G24" i="80"/>
  <c r="H24" i="80"/>
  <c r="I24" i="80"/>
  <c r="J24" i="80"/>
  <c r="K24" i="80"/>
  <c r="L24" i="80"/>
  <c r="M24" i="80"/>
  <c r="N24" i="80"/>
  <c r="O24" i="80"/>
  <c r="P24" i="80"/>
  <c r="Q24" i="80"/>
  <c r="R24" i="80"/>
  <c r="S24" i="80"/>
  <c r="T24" i="80"/>
  <c r="U24" i="80"/>
  <c r="V24" i="80"/>
  <c r="W24" i="80"/>
  <c r="X24" i="80"/>
  <c r="Y24" i="80"/>
  <c r="Z24" i="80"/>
  <c r="AA24" i="80"/>
  <c r="AB24" i="80"/>
  <c r="AC24" i="80"/>
  <c r="AD24" i="80"/>
  <c r="AE24" i="80"/>
  <c r="AF24" i="80"/>
  <c r="AG24" i="80"/>
  <c r="AH24" i="80"/>
  <c r="AI24" i="80"/>
  <c r="AJ24" i="80"/>
  <c r="AK24" i="80"/>
  <c r="AL24" i="80"/>
  <c r="AM24" i="80"/>
  <c r="AN24" i="80"/>
  <c r="AO24" i="80"/>
  <c r="AP24" i="80"/>
  <c r="B24" i="103"/>
  <c r="C24" i="103"/>
  <c r="D24" i="103"/>
  <c r="E24" i="103"/>
  <c r="F24" i="103"/>
  <c r="G24" i="103"/>
  <c r="H24" i="103"/>
  <c r="I24" i="103"/>
  <c r="J24" i="103"/>
  <c r="K24" i="103"/>
  <c r="L24" i="103"/>
  <c r="M24" i="103"/>
  <c r="N24" i="103"/>
  <c r="O24" i="103"/>
  <c r="P24" i="103"/>
  <c r="Q24" i="103"/>
  <c r="R24" i="103"/>
  <c r="S24" i="103"/>
  <c r="T24" i="103"/>
  <c r="U24" i="103"/>
  <c r="V24" i="103"/>
  <c r="W24" i="103"/>
  <c r="X24" i="103"/>
  <c r="Y24" i="103"/>
  <c r="Z24" i="103"/>
  <c r="AA24" i="103"/>
  <c r="AB24" i="103"/>
  <c r="AC24" i="103"/>
  <c r="AD24" i="103"/>
  <c r="AE24" i="103"/>
  <c r="AF24" i="103"/>
  <c r="AG24" i="103"/>
  <c r="AH24" i="103"/>
  <c r="AI24" i="103"/>
  <c r="AJ24" i="103"/>
  <c r="AK24" i="103"/>
  <c r="AL24" i="103"/>
  <c r="AM24" i="103"/>
  <c r="AN24" i="103"/>
  <c r="AO24" i="103"/>
  <c r="AP24" i="103"/>
  <c r="B24" i="104"/>
  <c r="C24" i="104"/>
  <c r="D24" i="104"/>
  <c r="E24" i="104"/>
  <c r="F24" i="104"/>
  <c r="G24" i="104"/>
  <c r="H24" i="104"/>
  <c r="I24" i="104"/>
  <c r="J24" i="104"/>
  <c r="K24" i="104"/>
  <c r="L24" i="104"/>
  <c r="M24" i="104"/>
  <c r="N24" i="104"/>
  <c r="O24" i="104"/>
  <c r="P24" i="104"/>
  <c r="Q24" i="104"/>
  <c r="R24" i="104"/>
  <c r="S24" i="104"/>
  <c r="T24" i="104"/>
  <c r="U24" i="104"/>
  <c r="V24" i="104"/>
  <c r="W24" i="104"/>
  <c r="X24" i="104"/>
  <c r="Y24" i="104"/>
  <c r="Z24" i="104"/>
  <c r="AA24" i="104"/>
  <c r="AB24" i="104"/>
  <c r="AC24" i="104"/>
  <c r="AD24" i="104"/>
  <c r="AE24" i="104"/>
  <c r="AF24" i="104"/>
  <c r="AG24" i="104"/>
  <c r="AH24" i="104"/>
  <c r="AI24" i="104"/>
  <c r="AJ24" i="104"/>
  <c r="AK24" i="104"/>
  <c r="AL24" i="104"/>
  <c r="AM24" i="104"/>
  <c r="AN24" i="104"/>
  <c r="AO24" i="104"/>
  <c r="AP24" i="104"/>
  <c r="E25" i="104"/>
  <c r="B5" i="79"/>
  <c r="C5" i="79"/>
  <c r="D5" i="79"/>
  <c r="D27" i="79" s="1"/>
  <c r="E5" i="79"/>
  <c r="F5" i="79"/>
  <c r="F27" i="79" s="1"/>
  <c r="G5" i="79"/>
  <c r="G5" i="104" s="1"/>
  <c r="G27" i="104" s="1"/>
  <c r="H5" i="79"/>
  <c r="I5" i="79"/>
  <c r="J5" i="79"/>
  <c r="K5" i="79"/>
  <c r="L5" i="79"/>
  <c r="L27" i="79" s="1"/>
  <c r="M5" i="79"/>
  <c r="N5" i="79"/>
  <c r="O5" i="79"/>
  <c r="P5" i="79"/>
  <c r="Q5" i="79"/>
  <c r="Q27" i="79" s="1"/>
  <c r="R5" i="79"/>
  <c r="S5" i="79"/>
  <c r="T5" i="79"/>
  <c r="T27" i="79" s="1"/>
  <c r="U5" i="79"/>
  <c r="V5" i="79"/>
  <c r="W5" i="79"/>
  <c r="W5" i="104" s="1"/>
  <c r="W27" i="104" s="1"/>
  <c r="X5" i="79"/>
  <c r="Y5" i="79"/>
  <c r="Y5" i="80" s="1"/>
  <c r="Y27" i="80" s="1"/>
  <c r="Z5" i="79"/>
  <c r="AA5" i="79"/>
  <c r="AB5" i="79"/>
  <c r="AB27" i="79" s="1"/>
  <c r="AC5" i="79"/>
  <c r="AD5" i="79"/>
  <c r="AE5" i="79"/>
  <c r="AE5" i="103" s="1"/>
  <c r="AE27" i="103" s="1"/>
  <c r="AF5" i="79"/>
  <c r="AG5" i="79"/>
  <c r="AG27" i="79" s="1"/>
  <c r="AH5" i="79"/>
  <c r="AI5" i="79"/>
  <c r="AJ5" i="79"/>
  <c r="AJ27" i="79" s="1"/>
  <c r="AK5" i="79"/>
  <c r="AL5" i="79"/>
  <c r="AM5" i="79"/>
  <c r="AM5" i="104" s="1"/>
  <c r="AM27" i="104" s="1"/>
  <c r="AN5" i="79"/>
  <c r="AO5" i="79"/>
  <c r="AO5" i="80" s="1"/>
  <c r="AO27" i="80" s="1"/>
  <c r="AP5" i="79"/>
  <c r="B6" i="79"/>
  <c r="C6" i="79"/>
  <c r="D6" i="79"/>
  <c r="E6" i="79"/>
  <c r="F6" i="79"/>
  <c r="F28" i="79" s="1"/>
  <c r="G6" i="79"/>
  <c r="G6" i="104" s="1"/>
  <c r="G28" i="104" s="1"/>
  <c r="H6" i="79"/>
  <c r="I6" i="79"/>
  <c r="J6" i="79"/>
  <c r="J28" i="79" s="1"/>
  <c r="K6" i="79"/>
  <c r="K28" i="79" s="1"/>
  <c r="L6" i="79"/>
  <c r="M6" i="79"/>
  <c r="N6" i="79"/>
  <c r="O6" i="79"/>
  <c r="O6" i="104" s="1"/>
  <c r="O28" i="104" s="1"/>
  <c r="P6" i="79"/>
  <c r="Q6" i="79"/>
  <c r="R6" i="79"/>
  <c r="R6" i="103" s="1"/>
  <c r="R28" i="103" s="1"/>
  <c r="S6" i="79"/>
  <c r="S6" i="80" s="1"/>
  <c r="S28" i="80" s="1"/>
  <c r="T6" i="79"/>
  <c r="U6" i="79"/>
  <c r="V6" i="79"/>
  <c r="V28" i="79" s="1"/>
  <c r="W6" i="79"/>
  <c r="W6" i="103" s="1"/>
  <c r="W28" i="103" s="1"/>
  <c r="X6" i="79"/>
  <c r="Y6" i="79"/>
  <c r="Z6" i="79"/>
  <c r="AA6" i="79"/>
  <c r="AA6" i="80" s="1"/>
  <c r="AA28" i="80" s="1"/>
  <c r="AB6" i="79"/>
  <c r="AC6" i="79"/>
  <c r="AD6" i="79"/>
  <c r="AE6" i="79"/>
  <c r="AE6" i="103" s="1"/>
  <c r="AE28" i="103" s="1"/>
  <c r="AF6" i="79"/>
  <c r="AG6" i="79"/>
  <c r="AH6" i="79"/>
  <c r="AI6" i="79"/>
  <c r="AI6" i="80" s="1"/>
  <c r="AI28" i="80" s="1"/>
  <c r="AJ6" i="79"/>
  <c r="AK6" i="79"/>
  <c r="AL6" i="79"/>
  <c r="AL28" i="79" s="1"/>
  <c r="AM6" i="79"/>
  <c r="AM6" i="103" s="1"/>
  <c r="AM28" i="103" s="1"/>
  <c r="AN6" i="79"/>
  <c r="AO6" i="79"/>
  <c r="AP6" i="79"/>
  <c r="AP6" i="103" s="1"/>
  <c r="AP28" i="103" s="1"/>
  <c r="B25" i="79"/>
  <c r="C25" i="79"/>
  <c r="D25" i="79"/>
  <c r="D25" i="103" s="1"/>
  <c r="E25" i="79"/>
  <c r="E25" i="80" s="1"/>
  <c r="F25" i="79"/>
  <c r="G25" i="79"/>
  <c r="H25" i="79"/>
  <c r="H25" i="103" s="1"/>
  <c r="I25" i="79"/>
  <c r="I25" i="80" s="1"/>
  <c r="J25" i="79"/>
  <c r="K25" i="79"/>
  <c r="L25" i="79"/>
  <c r="M25" i="79"/>
  <c r="M25" i="80" s="1"/>
  <c r="N25" i="79"/>
  <c r="O25" i="79"/>
  <c r="P25" i="79"/>
  <c r="Q25" i="79"/>
  <c r="Q25" i="80" s="1"/>
  <c r="R25" i="79"/>
  <c r="S25" i="79"/>
  <c r="T25" i="79"/>
  <c r="U25" i="79"/>
  <c r="V25" i="79"/>
  <c r="W25" i="79"/>
  <c r="X25" i="79"/>
  <c r="Y25" i="79"/>
  <c r="Z25" i="79"/>
  <c r="AA25" i="79"/>
  <c r="AA25" i="80" s="1"/>
  <c r="AB25" i="79"/>
  <c r="AC25" i="79"/>
  <c r="AD25" i="79"/>
  <c r="AE25" i="79"/>
  <c r="AF25" i="79"/>
  <c r="AG25" i="79"/>
  <c r="AH25" i="79"/>
  <c r="AI25" i="79"/>
  <c r="AJ25" i="79"/>
  <c r="AK25" i="79"/>
  <c r="AL25" i="79"/>
  <c r="AM25" i="79"/>
  <c r="AN25" i="79"/>
  <c r="AN25" i="103" s="1"/>
  <c r="AO25" i="79"/>
  <c r="AO25" i="104" s="1"/>
  <c r="AP25" i="79"/>
  <c r="B27" i="79"/>
  <c r="E27" i="79"/>
  <c r="J27" i="79"/>
  <c r="M27" i="79"/>
  <c r="N27" i="79"/>
  <c r="R27" i="79"/>
  <c r="U27" i="79"/>
  <c r="V27" i="79"/>
  <c r="Z27" i="79"/>
  <c r="AC27" i="79"/>
  <c r="AD27" i="79"/>
  <c r="AH27" i="79"/>
  <c r="AK27" i="79"/>
  <c r="AL27" i="79"/>
  <c r="AP27" i="79"/>
  <c r="B28" i="79"/>
  <c r="E28" i="79"/>
  <c r="I28" i="79"/>
  <c r="M28" i="79"/>
  <c r="Q28" i="79"/>
  <c r="U28" i="79"/>
  <c r="Y28" i="79"/>
  <c r="Z28" i="79"/>
  <c r="AA28" i="79"/>
  <c r="AC28" i="79"/>
  <c r="AG28" i="79"/>
  <c r="AH28" i="79"/>
  <c r="AK28" i="79"/>
  <c r="AO28" i="79"/>
  <c r="AN5" i="95"/>
  <c r="AN19" i="95" s="1"/>
  <c r="J5" i="102"/>
  <c r="J19" i="102" s="1"/>
  <c r="H5" i="95"/>
  <c r="H19" i="95" s="1"/>
  <c r="M5" i="102"/>
  <c r="M19" i="102" s="1"/>
  <c r="N5" i="102"/>
  <c r="N19" i="102" s="1"/>
  <c r="Q5" i="102"/>
  <c r="Q19" i="102" s="1"/>
  <c r="R5" i="102"/>
  <c r="R19" i="102" s="1"/>
  <c r="P5" i="95"/>
  <c r="P19" i="95" s="1"/>
  <c r="U5" i="102"/>
  <c r="U19" i="102" s="1"/>
  <c r="V5" i="102"/>
  <c r="V19" i="102" s="1"/>
  <c r="Y5" i="102"/>
  <c r="Y19" i="102" s="1"/>
  <c r="Z5" i="102"/>
  <c r="Z19" i="102" s="1"/>
  <c r="X5" i="95"/>
  <c r="X19" i="95" s="1"/>
  <c r="AC5" i="102"/>
  <c r="AC19" i="102" s="1"/>
  <c r="AD5" i="102"/>
  <c r="AD19" i="102" s="1"/>
  <c r="AG5" i="102"/>
  <c r="AG19" i="102" s="1"/>
  <c r="AH5" i="102"/>
  <c r="AH19" i="102" s="1"/>
  <c r="AF5" i="95"/>
  <c r="AF19" i="95" s="1"/>
  <c r="AK5" i="102"/>
  <c r="AK19" i="102" s="1"/>
  <c r="AL5" i="102"/>
  <c r="AL19" i="102" s="1"/>
  <c r="AO5" i="102"/>
  <c r="AO19" i="102" s="1"/>
  <c r="AP5" i="102"/>
  <c r="AP19" i="102" s="1"/>
  <c r="AS5" i="102"/>
  <c r="AS19" i="102" s="1"/>
  <c r="AT5" i="102"/>
  <c r="AT19" i="102" s="1"/>
  <c r="AW5" i="102"/>
  <c r="AW19" i="102" s="1"/>
  <c r="AX5" i="102"/>
  <c r="AX19" i="102" s="1"/>
  <c r="J6" i="102"/>
  <c r="J20" i="102" s="1"/>
  <c r="K6" i="102"/>
  <c r="K20" i="102" s="1"/>
  <c r="N6" i="102"/>
  <c r="N20" i="102" s="1"/>
  <c r="O6" i="102"/>
  <c r="O20" i="102" s="1"/>
  <c r="M6" i="95"/>
  <c r="M20" i="95" s="1"/>
  <c r="R6" i="102"/>
  <c r="R20" i="102" s="1"/>
  <c r="S6" i="102"/>
  <c r="S20" i="102" s="1"/>
  <c r="V6" i="102"/>
  <c r="V20" i="102" s="1"/>
  <c r="W6" i="102"/>
  <c r="W20" i="102" s="1"/>
  <c r="U6" i="95"/>
  <c r="U20" i="95" s="1"/>
  <c r="Z6" i="102"/>
  <c r="Z20" i="102" s="1"/>
  <c r="AA6" i="102"/>
  <c r="AA20" i="102" s="1"/>
  <c r="AD6" i="102"/>
  <c r="AD20" i="102" s="1"/>
  <c r="AE6" i="102"/>
  <c r="AE20" i="102" s="1"/>
  <c r="AC6" i="95"/>
  <c r="AC20" i="95" s="1"/>
  <c r="AH6" i="102"/>
  <c r="AH20" i="102" s="1"/>
  <c r="AI6" i="102"/>
  <c r="AI20" i="102" s="1"/>
  <c r="AL6" i="102"/>
  <c r="AL20" i="102" s="1"/>
  <c r="AM6" i="102"/>
  <c r="AM20" i="102" s="1"/>
  <c r="AK6" i="95"/>
  <c r="AK20" i="95" s="1"/>
  <c r="AP6" i="102"/>
  <c r="AP20" i="102" s="1"/>
  <c r="AQ6" i="102"/>
  <c r="AQ20" i="102" s="1"/>
  <c r="AT6" i="102"/>
  <c r="AT20" i="102" s="1"/>
  <c r="AU6" i="102"/>
  <c r="AU20" i="102" s="1"/>
  <c r="AS6" i="95"/>
  <c r="AS20" i="95" s="1"/>
  <c r="AX6" i="102"/>
  <c r="AX20" i="102" s="1"/>
  <c r="AI5" i="69"/>
  <c r="AJ5" i="69"/>
  <c r="AK5" i="69"/>
  <c r="AL5" i="69"/>
  <c r="AM5" i="69"/>
  <c r="AN5" i="69"/>
  <c r="AO5" i="69"/>
  <c r="AP5" i="69"/>
  <c r="AI6" i="69"/>
  <c r="AJ6" i="69"/>
  <c r="AK6" i="69"/>
  <c r="AL6" i="69"/>
  <c r="AM6" i="69"/>
  <c r="AN6" i="69"/>
  <c r="AO6" i="69"/>
  <c r="AP6" i="69"/>
  <c r="AI25" i="69"/>
  <c r="AJ25" i="69"/>
  <c r="AK25" i="69"/>
  <c r="AL25" i="69"/>
  <c r="AM25" i="69"/>
  <c r="AN25" i="69"/>
  <c r="AO25" i="69"/>
  <c r="AP25" i="69"/>
  <c r="AI27" i="69"/>
  <c r="AJ27" i="69"/>
  <c r="AK27" i="69"/>
  <c r="AL27" i="69"/>
  <c r="AM27" i="69"/>
  <c r="AN27" i="69"/>
  <c r="AO27" i="69"/>
  <c r="AP27" i="69"/>
  <c r="AI28" i="69"/>
  <c r="AJ28" i="69"/>
  <c r="AK28" i="69"/>
  <c r="AL28" i="69"/>
  <c r="AM28" i="69"/>
  <c r="AN28" i="69"/>
  <c r="AO28" i="69"/>
  <c r="AP28" i="69"/>
  <c r="B5" i="69"/>
  <c r="B27" i="69" s="1"/>
  <c r="C5" i="69"/>
  <c r="C27" i="69" s="1"/>
  <c r="D5" i="69"/>
  <c r="E5" i="69"/>
  <c r="E27" i="69" s="1"/>
  <c r="F5" i="69"/>
  <c r="F27" i="69" s="1"/>
  <c r="G5" i="69"/>
  <c r="G27" i="69" s="1"/>
  <c r="H5" i="69"/>
  <c r="I5" i="69"/>
  <c r="I27" i="69" s="1"/>
  <c r="J5" i="69"/>
  <c r="J27" i="69" s="1"/>
  <c r="K5" i="69"/>
  <c r="K27" i="69" s="1"/>
  <c r="L5" i="69"/>
  <c r="M5" i="69"/>
  <c r="N5" i="69"/>
  <c r="N27" i="69" s="1"/>
  <c r="O5" i="69"/>
  <c r="O27" i="69" s="1"/>
  <c r="P5" i="69"/>
  <c r="Q5" i="69"/>
  <c r="Q27" i="69" s="1"/>
  <c r="R5" i="69"/>
  <c r="S5" i="69"/>
  <c r="S27" i="69" s="1"/>
  <c r="T5" i="69"/>
  <c r="U5" i="69"/>
  <c r="U27" i="69" s="1"/>
  <c r="V5" i="69"/>
  <c r="V27" i="69" s="1"/>
  <c r="W5" i="69"/>
  <c r="W27" i="69" s="1"/>
  <c r="X5" i="69"/>
  <c r="Y5" i="69"/>
  <c r="Y27" i="69" s="1"/>
  <c r="Z5" i="69"/>
  <c r="AA5" i="69"/>
  <c r="AA27" i="69" s="1"/>
  <c r="AB5" i="69"/>
  <c r="AC5" i="69"/>
  <c r="AD5" i="69"/>
  <c r="AD27" i="69" s="1"/>
  <c r="AE5" i="69"/>
  <c r="AE27" i="69" s="1"/>
  <c r="AF5" i="69"/>
  <c r="AG5" i="69"/>
  <c r="AG27" i="69" s="1"/>
  <c r="AH5" i="69"/>
  <c r="AH27" i="69" s="1"/>
  <c r="B6" i="69"/>
  <c r="C6" i="69"/>
  <c r="D6" i="69"/>
  <c r="D28" i="69" s="1"/>
  <c r="E6" i="69"/>
  <c r="E28" i="69" s="1"/>
  <c r="F6" i="69"/>
  <c r="G6" i="69"/>
  <c r="H6" i="69"/>
  <c r="H28" i="69" s="1"/>
  <c r="I6" i="69"/>
  <c r="I28" i="69" s="1"/>
  <c r="J6" i="69"/>
  <c r="K6" i="69"/>
  <c r="L6" i="69"/>
  <c r="L28" i="69" s="1"/>
  <c r="M6" i="69"/>
  <c r="M28" i="69" s="1"/>
  <c r="N6" i="69"/>
  <c r="O6" i="69"/>
  <c r="P6" i="69"/>
  <c r="P28" i="69" s="1"/>
  <c r="Q6" i="69"/>
  <c r="R6" i="69"/>
  <c r="S6" i="69"/>
  <c r="T6" i="69"/>
  <c r="T28" i="69" s="1"/>
  <c r="U6" i="69"/>
  <c r="U28" i="69" s="1"/>
  <c r="V6" i="69"/>
  <c r="W6" i="69"/>
  <c r="X6" i="69"/>
  <c r="X28" i="69" s="1"/>
  <c r="Y6" i="69"/>
  <c r="Y28" i="69" s="1"/>
  <c r="Z6" i="69"/>
  <c r="AA6" i="69"/>
  <c r="AB6" i="69"/>
  <c r="AB28" i="69" s="1"/>
  <c r="AC6" i="69"/>
  <c r="AC28" i="69" s="1"/>
  <c r="AD6" i="69"/>
  <c r="AE6" i="69"/>
  <c r="AF6" i="69"/>
  <c r="AF28" i="69" s="1"/>
  <c r="AG6" i="69"/>
  <c r="AH6" i="69"/>
  <c r="B25" i="69"/>
  <c r="C25" i="69"/>
  <c r="D25" i="69"/>
  <c r="E25" i="69"/>
  <c r="F25" i="69"/>
  <c r="G25" i="69"/>
  <c r="H25" i="69"/>
  <c r="I25" i="69"/>
  <c r="J25" i="69"/>
  <c r="K25" i="69"/>
  <c r="L25" i="69"/>
  <c r="M25" i="69"/>
  <c r="N25" i="69"/>
  <c r="O25" i="69"/>
  <c r="P25" i="69"/>
  <c r="Q25" i="69"/>
  <c r="R25" i="69"/>
  <c r="S25" i="69"/>
  <c r="T25" i="69"/>
  <c r="U25" i="69"/>
  <c r="V25" i="69"/>
  <c r="W25" i="69"/>
  <c r="X25" i="69"/>
  <c r="Y25" i="69"/>
  <c r="Z25" i="69"/>
  <c r="AA25" i="69"/>
  <c r="AB25" i="69"/>
  <c r="AC25" i="69"/>
  <c r="AD25" i="69"/>
  <c r="AE25" i="69"/>
  <c r="AF25" i="69"/>
  <c r="AG25" i="69"/>
  <c r="AH25" i="69"/>
  <c r="D27" i="69"/>
  <c r="H27" i="69"/>
  <c r="L27" i="69"/>
  <c r="M27" i="69"/>
  <c r="P27" i="69"/>
  <c r="R27" i="69"/>
  <c r="T27" i="69"/>
  <c r="X27" i="69"/>
  <c r="Z27" i="69"/>
  <c r="AB27" i="69"/>
  <c r="AC27" i="69"/>
  <c r="AF27" i="69"/>
  <c r="B28" i="69"/>
  <c r="C28" i="69"/>
  <c r="F28" i="69"/>
  <c r="G28" i="69"/>
  <c r="J28" i="69"/>
  <c r="K28" i="69"/>
  <c r="N28" i="69"/>
  <c r="O28" i="69"/>
  <c r="Q28" i="69"/>
  <c r="R28" i="69"/>
  <c r="S28" i="69"/>
  <c r="V28" i="69"/>
  <c r="W28" i="69"/>
  <c r="Z28" i="69"/>
  <c r="AA28" i="69"/>
  <c r="AD28" i="69"/>
  <c r="AE28" i="69"/>
  <c r="AG28" i="69"/>
  <c r="AH28" i="69"/>
  <c r="B5" i="99"/>
  <c r="C5" i="99"/>
  <c r="C27" i="99" s="1"/>
  <c r="D5" i="99"/>
  <c r="E5" i="99"/>
  <c r="E27" i="99" s="1"/>
  <c r="F5" i="99"/>
  <c r="G5" i="99"/>
  <c r="G27" i="99" s="1"/>
  <c r="H5" i="99"/>
  <c r="H27" i="99" s="1"/>
  <c r="I5" i="99"/>
  <c r="I27" i="99" s="1"/>
  <c r="J5" i="99"/>
  <c r="K5" i="99"/>
  <c r="K27" i="99" s="1"/>
  <c r="L5" i="99"/>
  <c r="L27" i="99" s="1"/>
  <c r="M5" i="99"/>
  <c r="N5" i="99"/>
  <c r="O5" i="99"/>
  <c r="O27" i="99" s="1"/>
  <c r="P5" i="99"/>
  <c r="P27" i="99" s="1"/>
  <c r="B6" i="99"/>
  <c r="B28" i="99" s="1"/>
  <c r="C6" i="99"/>
  <c r="D6" i="99"/>
  <c r="D28" i="99" s="1"/>
  <c r="E6" i="99"/>
  <c r="E28" i="99" s="1"/>
  <c r="F6" i="99"/>
  <c r="F28" i="99" s="1"/>
  <c r="G6" i="99"/>
  <c r="H6" i="99"/>
  <c r="H28" i="99" s="1"/>
  <c r="I6" i="99"/>
  <c r="I28" i="99" s="1"/>
  <c r="J6" i="99"/>
  <c r="J28" i="99" s="1"/>
  <c r="K6" i="99"/>
  <c r="L6" i="99"/>
  <c r="M6" i="99"/>
  <c r="M28" i="99" s="1"/>
  <c r="N6" i="99"/>
  <c r="N28" i="99" s="1"/>
  <c r="O6" i="99"/>
  <c r="P6" i="99"/>
  <c r="P28" i="99" s="1"/>
  <c r="B25" i="99"/>
  <c r="C25" i="99"/>
  <c r="D25" i="99"/>
  <c r="E25" i="99"/>
  <c r="F25" i="99"/>
  <c r="G25" i="99"/>
  <c r="H25" i="99"/>
  <c r="I25" i="99"/>
  <c r="J25" i="99"/>
  <c r="K25" i="99"/>
  <c r="L25" i="99"/>
  <c r="M25" i="99"/>
  <c r="N25" i="99"/>
  <c r="O25" i="99"/>
  <c r="P25" i="99"/>
  <c r="B27" i="99"/>
  <c r="D27" i="99"/>
  <c r="F27" i="99"/>
  <c r="J27" i="99"/>
  <c r="M27" i="99"/>
  <c r="N27" i="99"/>
  <c r="C28" i="99"/>
  <c r="G28" i="99"/>
  <c r="K28" i="99"/>
  <c r="L28" i="99"/>
  <c r="O28" i="99"/>
  <c r="Q5" i="99"/>
  <c r="Q27" i="99" s="1"/>
  <c r="R5" i="99"/>
  <c r="R27" i="99" s="1"/>
  <c r="S5" i="99"/>
  <c r="S27" i="99" s="1"/>
  <c r="T5" i="99"/>
  <c r="U5" i="99"/>
  <c r="U27" i="99" s="1"/>
  <c r="V5" i="99"/>
  <c r="V27" i="99" s="1"/>
  <c r="W5" i="99"/>
  <c r="W27" i="99" s="1"/>
  <c r="X5" i="99"/>
  <c r="Y5" i="99"/>
  <c r="Z5" i="99"/>
  <c r="Z27" i="99" s="1"/>
  <c r="AA5" i="99"/>
  <c r="AA27" i="99" s="1"/>
  <c r="AB5" i="99"/>
  <c r="AC5" i="99"/>
  <c r="AC27" i="99" s="1"/>
  <c r="AD5" i="99"/>
  <c r="AD27" i="99" s="1"/>
  <c r="AE5" i="99"/>
  <c r="AE27" i="99" s="1"/>
  <c r="AF5" i="99"/>
  <c r="AG5" i="99"/>
  <c r="AG27" i="99" s="1"/>
  <c r="AH5" i="99"/>
  <c r="AH27" i="99" s="1"/>
  <c r="AI5" i="99"/>
  <c r="AI27" i="99" s="1"/>
  <c r="AJ5" i="99"/>
  <c r="AK5" i="99"/>
  <c r="AK27" i="99" s="1"/>
  <c r="AL5" i="99"/>
  <c r="AM5" i="99"/>
  <c r="AM27" i="99" s="1"/>
  <c r="AN5" i="99"/>
  <c r="AO5" i="99"/>
  <c r="AO27" i="99" s="1"/>
  <c r="AP5" i="99"/>
  <c r="AP27" i="99" s="1"/>
  <c r="Q6" i="99"/>
  <c r="R6" i="99"/>
  <c r="S6" i="99"/>
  <c r="T6" i="99"/>
  <c r="T28" i="99" s="1"/>
  <c r="U6" i="99"/>
  <c r="U28" i="99" s="1"/>
  <c r="V6" i="99"/>
  <c r="W6" i="99"/>
  <c r="W28" i="99" s="1"/>
  <c r="X6" i="99"/>
  <c r="X28" i="99" s="1"/>
  <c r="Y6" i="99"/>
  <c r="Z6" i="99"/>
  <c r="AA6" i="99"/>
  <c r="AA28" i="99" s="1"/>
  <c r="AB6" i="99"/>
  <c r="AB28" i="99" s="1"/>
  <c r="AC6" i="99"/>
  <c r="AC28" i="99" s="1"/>
  <c r="AD6" i="99"/>
  <c r="AE6" i="99"/>
  <c r="AE28" i="99" s="1"/>
  <c r="AF6" i="99"/>
  <c r="AF28" i="99" s="1"/>
  <c r="AG6" i="99"/>
  <c r="AG28" i="99" s="1"/>
  <c r="AH6" i="99"/>
  <c r="AI6" i="99"/>
  <c r="AJ6" i="99"/>
  <c r="AJ28" i="99" s="1"/>
  <c r="AK6" i="99"/>
  <c r="AK28" i="99" s="1"/>
  <c r="AL6" i="99"/>
  <c r="AM6" i="99"/>
  <c r="AM28" i="99" s="1"/>
  <c r="AN6" i="99"/>
  <c r="AN28" i="99" s="1"/>
  <c r="AO6" i="99"/>
  <c r="AO28" i="99" s="1"/>
  <c r="AP6" i="99"/>
  <c r="Q25" i="99"/>
  <c r="R25" i="99"/>
  <c r="S25" i="99"/>
  <c r="T25" i="99"/>
  <c r="U25" i="99"/>
  <c r="V25" i="99"/>
  <c r="W25" i="99"/>
  <c r="X25" i="99"/>
  <c r="Y25" i="99"/>
  <c r="Z25" i="99"/>
  <c r="AA25" i="99"/>
  <c r="AB25" i="99"/>
  <c r="AC25" i="99"/>
  <c r="AD25" i="99"/>
  <c r="AE25" i="99"/>
  <c r="AF25" i="99"/>
  <c r="AG25" i="99"/>
  <c r="AH25" i="99"/>
  <c r="AI25" i="99"/>
  <c r="AJ25" i="99"/>
  <c r="AK25" i="99"/>
  <c r="AL25" i="99"/>
  <c r="AM25" i="99"/>
  <c r="AN25" i="99"/>
  <c r="AO25" i="99"/>
  <c r="AP25" i="99"/>
  <c r="T27" i="99"/>
  <c r="X27" i="99"/>
  <c r="Y27" i="99"/>
  <c r="AB27" i="99"/>
  <c r="AF27" i="99"/>
  <c r="AJ27" i="99"/>
  <c r="AL27" i="99"/>
  <c r="AN27" i="99"/>
  <c r="Q28" i="99"/>
  <c r="R28" i="99"/>
  <c r="S28" i="99"/>
  <c r="V28" i="99"/>
  <c r="Y28" i="99"/>
  <c r="Z28" i="99"/>
  <c r="AD28" i="99"/>
  <c r="AH28" i="99"/>
  <c r="AI28" i="99"/>
  <c r="AL28" i="99"/>
  <c r="AP28" i="99"/>
  <c r="B5" i="100"/>
  <c r="B27" i="100" s="1"/>
  <c r="C5" i="100"/>
  <c r="C27" i="100" s="1"/>
  <c r="D5" i="100"/>
  <c r="E5" i="100"/>
  <c r="E27" i="100" s="1"/>
  <c r="F5" i="100"/>
  <c r="F27" i="100" s="1"/>
  <c r="G5" i="100"/>
  <c r="G27" i="100" s="1"/>
  <c r="H5" i="100"/>
  <c r="I5" i="100"/>
  <c r="I27" i="100" s="1"/>
  <c r="J5" i="100"/>
  <c r="J27" i="100" s="1"/>
  <c r="K5" i="100"/>
  <c r="K27" i="100" s="1"/>
  <c r="L5" i="100"/>
  <c r="M5" i="100"/>
  <c r="M27" i="100" s="1"/>
  <c r="N5" i="100"/>
  <c r="N27" i="100" s="1"/>
  <c r="O5" i="100"/>
  <c r="O27" i="100" s="1"/>
  <c r="P5" i="100"/>
  <c r="Q5" i="100"/>
  <c r="Q27" i="100" s="1"/>
  <c r="R5" i="100"/>
  <c r="R27" i="100" s="1"/>
  <c r="S5" i="100"/>
  <c r="S27" i="100" s="1"/>
  <c r="T5" i="100"/>
  <c r="U5" i="100"/>
  <c r="U27" i="100" s="1"/>
  <c r="V5" i="100"/>
  <c r="W5" i="100"/>
  <c r="W27" i="100" s="1"/>
  <c r="X5" i="100"/>
  <c r="Y5" i="100"/>
  <c r="Z5" i="100"/>
  <c r="Z27" i="100" s="1"/>
  <c r="AA5" i="100"/>
  <c r="AA27" i="100" s="1"/>
  <c r="AB5" i="100"/>
  <c r="AC5" i="100"/>
  <c r="AC27" i="100" s="1"/>
  <c r="AD5" i="100"/>
  <c r="AD27" i="100" s="1"/>
  <c r="AE5" i="100"/>
  <c r="AE27" i="100" s="1"/>
  <c r="AF5" i="100"/>
  <c r="AG5" i="100"/>
  <c r="AH5" i="100"/>
  <c r="AH27" i="100" s="1"/>
  <c r="AI5" i="100"/>
  <c r="AI27" i="100" s="1"/>
  <c r="AJ5" i="100"/>
  <c r="AK5" i="100"/>
  <c r="AK27" i="100" s="1"/>
  <c r="AL5" i="100"/>
  <c r="AL27" i="100" s="1"/>
  <c r="AM5" i="100"/>
  <c r="AM27" i="100" s="1"/>
  <c r="AN5" i="100"/>
  <c r="AO5" i="100"/>
  <c r="AO27" i="100" s="1"/>
  <c r="AP5" i="100"/>
  <c r="AP27" i="100" s="1"/>
  <c r="B6" i="100"/>
  <c r="C6" i="100"/>
  <c r="C28" i="100" s="1"/>
  <c r="D6" i="100"/>
  <c r="D28" i="100" s="1"/>
  <c r="E6" i="100"/>
  <c r="E28" i="100" s="1"/>
  <c r="F6" i="100"/>
  <c r="G6" i="100"/>
  <c r="G28" i="100" s="1"/>
  <c r="H6" i="100"/>
  <c r="H28" i="100" s="1"/>
  <c r="I6" i="100"/>
  <c r="J6" i="100"/>
  <c r="K6" i="100"/>
  <c r="L6" i="100"/>
  <c r="L28" i="100" s="1"/>
  <c r="M6" i="100"/>
  <c r="M28" i="100" s="1"/>
  <c r="N6" i="100"/>
  <c r="O6" i="100"/>
  <c r="O28" i="100" s="1"/>
  <c r="P6" i="100"/>
  <c r="P28" i="100" s="1"/>
  <c r="Q6" i="100"/>
  <c r="Q28" i="100" s="1"/>
  <c r="R6" i="100"/>
  <c r="S6" i="100"/>
  <c r="S28" i="100" s="1"/>
  <c r="T6" i="100"/>
  <c r="T28" i="100" s="1"/>
  <c r="U6" i="100"/>
  <c r="U28" i="100" s="1"/>
  <c r="V6" i="100"/>
  <c r="W6" i="100"/>
  <c r="W28" i="100" s="1"/>
  <c r="X6" i="100"/>
  <c r="X28" i="100" s="1"/>
  <c r="Y6" i="100"/>
  <c r="Y28" i="100" s="1"/>
  <c r="Z6" i="100"/>
  <c r="AA6" i="100"/>
  <c r="AB6" i="100"/>
  <c r="AB28" i="100" s="1"/>
  <c r="AC6" i="100"/>
  <c r="AD6" i="100"/>
  <c r="AE6" i="100"/>
  <c r="AE28" i="100" s="1"/>
  <c r="AF6" i="100"/>
  <c r="AF28" i="100" s="1"/>
  <c r="AG6" i="100"/>
  <c r="AG28" i="100" s="1"/>
  <c r="AH6" i="100"/>
  <c r="AI6" i="100"/>
  <c r="AI28" i="100" s="1"/>
  <c r="AJ6" i="100"/>
  <c r="AJ28" i="100" s="1"/>
  <c r="AK6" i="100"/>
  <c r="AL6" i="100"/>
  <c r="AM6" i="100"/>
  <c r="AM28" i="100" s="1"/>
  <c r="AN6" i="100"/>
  <c r="AN28" i="100" s="1"/>
  <c r="AO6" i="100"/>
  <c r="AO28" i="100" s="1"/>
  <c r="AP6" i="100"/>
  <c r="B25" i="100"/>
  <c r="C25" i="100"/>
  <c r="D25" i="100"/>
  <c r="E25" i="100"/>
  <c r="F25" i="100"/>
  <c r="G25" i="100"/>
  <c r="H25" i="100"/>
  <c r="I25" i="100"/>
  <c r="J25" i="100"/>
  <c r="K25" i="100"/>
  <c r="L25" i="100"/>
  <c r="M25" i="100"/>
  <c r="N25" i="100"/>
  <c r="O25" i="100"/>
  <c r="P25" i="100"/>
  <c r="Q25" i="100"/>
  <c r="R25" i="100"/>
  <c r="S25" i="100"/>
  <c r="T25" i="100"/>
  <c r="U25" i="100"/>
  <c r="V25" i="100"/>
  <c r="W25" i="100"/>
  <c r="X25" i="100"/>
  <c r="Y25" i="100"/>
  <c r="Z25" i="100"/>
  <c r="AA25" i="100"/>
  <c r="AB25" i="100"/>
  <c r="AC25" i="100"/>
  <c r="AD25" i="100"/>
  <c r="AE25" i="100"/>
  <c r="AF25" i="100"/>
  <c r="AG25" i="100"/>
  <c r="AH25" i="100"/>
  <c r="AI25" i="100"/>
  <c r="AJ25" i="100"/>
  <c r="AK25" i="100"/>
  <c r="AL25" i="100"/>
  <c r="AM25" i="100"/>
  <c r="AN25" i="100"/>
  <c r="AO25" i="100"/>
  <c r="AP25" i="100"/>
  <c r="D27" i="100"/>
  <c r="H27" i="100"/>
  <c r="L27" i="100"/>
  <c r="P27" i="100"/>
  <c r="T27" i="100"/>
  <c r="V27" i="100"/>
  <c r="X27" i="100"/>
  <c r="Y27" i="100"/>
  <c r="AB27" i="100"/>
  <c r="AF27" i="100"/>
  <c r="AG27" i="100"/>
  <c r="AJ27" i="100"/>
  <c r="AN27" i="100"/>
  <c r="B28" i="100"/>
  <c r="F28" i="100"/>
  <c r="I28" i="100"/>
  <c r="J28" i="100"/>
  <c r="K28" i="100"/>
  <c r="N28" i="100"/>
  <c r="R28" i="100"/>
  <c r="V28" i="100"/>
  <c r="Z28" i="100"/>
  <c r="AA28" i="100"/>
  <c r="AC28" i="100"/>
  <c r="AD28" i="100"/>
  <c r="AH28" i="100"/>
  <c r="AK28" i="100"/>
  <c r="AL28" i="100"/>
  <c r="AP28" i="100"/>
  <c r="B5" i="22"/>
  <c r="B27" i="22" s="1"/>
  <c r="C5" i="22"/>
  <c r="C27" i="22" s="1"/>
  <c r="D5" i="22"/>
  <c r="D27" i="22" s="1"/>
  <c r="E5" i="22"/>
  <c r="F5" i="22"/>
  <c r="F27" i="22" s="1"/>
  <c r="G5" i="22"/>
  <c r="G27" i="22" s="1"/>
  <c r="H5" i="22"/>
  <c r="H27" i="22" s="1"/>
  <c r="I5" i="22"/>
  <c r="J5" i="22"/>
  <c r="J27" i="22" s="1"/>
  <c r="K5" i="22"/>
  <c r="K27" i="22" s="1"/>
  <c r="L5" i="22"/>
  <c r="L27" i="22" s="1"/>
  <c r="M5" i="22"/>
  <c r="N5" i="22"/>
  <c r="N27" i="22" s="1"/>
  <c r="O5" i="22"/>
  <c r="O27" i="22" s="1"/>
  <c r="P5" i="22"/>
  <c r="P27" i="22" s="1"/>
  <c r="Q5" i="22"/>
  <c r="R5" i="22"/>
  <c r="R27" i="22" s="1"/>
  <c r="S5" i="22"/>
  <c r="S27" i="22" s="1"/>
  <c r="T5" i="22"/>
  <c r="T27" i="22" s="1"/>
  <c r="U5" i="22"/>
  <c r="V5" i="22"/>
  <c r="V27" i="22" s="1"/>
  <c r="W5" i="22"/>
  <c r="W27" i="22" s="1"/>
  <c r="X5" i="22"/>
  <c r="X27" i="22" s="1"/>
  <c r="Y5" i="22"/>
  <c r="Z5" i="22"/>
  <c r="Z27" i="22" s="1"/>
  <c r="AA5" i="22"/>
  <c r="AA27" i="22" s="1"/>
  <c r="AB5" i="22"/>
  <c r="AB27" i="22" s="1"/>
  <c r="AC5" i="22"/>
  <c r="AD5" i="22"/>
  <c r="AD27" i="22" s="1"/>
  <c r="AE5" i="22"/>
  <c r="AE27" i="22" s="1"/>
  <c r="AF5" i="22"/>
  <c r="AF27" i="22" s="1"/>
  <c r="AG5" i="22"/>
  <c r="AH5" i="22"/>
  <c r="AH27" i="22" s="1"/>
  <c r="AI5" i="22"/>
  <c r="AI27" i="22" s="1"/>
  <c r="AJ5" i="22"/>
  <c r="AK5" i="22"/>
  <c r="AL5" i="22"/>
  <c r="AL27" i="22" s="1"/>
  <c r="AM5" i="22"/>
  <c r="AM27" i="22" s="1"/>
  <c r="AN5" i="22"/>
  <c r="AN27" i="22" s="1"/>
  <c r="AO5" i="22"/>
  <c r="AP5" i="22"/>
  <c r="B6" i="22"/>
  <c r="B28" i="22" s="1"/>
  <c r="C6" i="22"/>
  <c r="C28" i="22" s="1"/>
  <c r="D6" i="22"/>
  <c r="D28" i="22" s="1"/>
  <c r="E6" i="22"/>
  <c r="E28" i="22" s="1"/>
  <c r="F6" i="22"/>
  <c r="G6" i="22"/>
  <c r="H6" i="22"/>
  <c r="H28" i="22" s="1"/>
  <c r="I6" i="22"/>
  <c r="I28" i="22" s="1"/>
  <c r="J6" i="22"/>
  <c r="J28" i="22" s="1"/>
  <c r="K6" i="22"/>
  <c r="K28" i="22" s="1"/>
  <c r="L6" i="22"/>
  <c r="L28" i="22" s="1"/>
  <c r="M6" i="22"/>
  <c r="M28" i="22" s="1"/>
  <c r="N6" i="22"/>
  <c r="O6" i="22"/>
  <c r="O28" i="22" s="1"/>
  <c r="P6" i="22"/>
  <c r="P28" i="22" s="1"/>
  <c r="Q6" i="22"/>
  <c r="Q28" i="22" s="1"/>
  <c r="R6" i="22"/>
  <c r="R28" i="22" s="1"/>
  <c r="S6" i="22"/>
  <c r="S28" i="22" s="1"/>
  <c r="T6" i="22"/>
  <c r="T28" i="22" s="1"/>
  <c r="U6" i="22"/>
  <c r="U28" i="22" s="1"/>
  <c r="V6" i="22"/>
  <c r="W6" i="22"/>
  <c r="W28" i="22" s="1"/>
  <c r="X6" i="22"/>
  <c r="X28" i="22" s="1"/>
  <c r="Y6" i="22"/>
  <c r="Y28" i="22" s="1"/>
  <c r="Z6" i="22"/>
  <c r="AA6" i="22"/>
  <c r="AB6" i="22"/>
  <c r="AB28" i="22" s="1"/>
  <c r="AC6" i="22"/>
  <c r="AC28" i="22" s="1"/>
  <c r="AD6" i="22"/>
  <c r="AD28" i="22" s="1"/>
  <c r="AE6" i="22"/>
  <c r="AE28" i="22" s="1"/>
  <c r="AF6" i="22"/>
  <c r="AF28" i="22" s="1"/>
  <c r="AG6" i="22"/>
  <c r="AG28" i="22" s="1"/>
  <c r="AH6" i="22"/>
  <c r="AI6" i="22"/>
  <c r="AJ6" i="22"/>
  <c r="AJ28" i="22" s="1"/>
  <c r="AK6" i="22"/>
  <c r="AK28" i="22" s="1"/>
  <c r="AL6" i="22"/>
  <c r="AL28" i="22" s="1"/>
  <c r="AM6" i="22"/>
  <c r="AM28" i="22" s="1"/>
  <c r="AN6" i="22"/>
  <c r="AN28" i="22" s="1"/>
  <c r="AO6" i="22"/>
  <c r="AO28" i="22" s="1"/>
  <c r="AP6" i="22"/>
  <c r="B25" i="22"/>
  <c r="C25" i="22"/>
  <c r="D25" i="22"/>
  <c r="E25" i="22"/>
  <c r="F25" i="22"/>
  <c r="G25" i="22"/>
  <c r="H25" i="22"/>
  <c r="I25" i="22"/>
  <c r="J25" i="22"/>
  <c r="K25" i="22"/>
  <c r="L25" i="22"/>
  <c r="M25" i="22"/>
  <c r="N25" i="22"/>
  <c r="O25" i="22"/>
  <c r="P25" i="22"/>
  <c r="Q25" i="22"/>
  <c r="R25" i="22"/>
  <c r="S25" i="22"/>
  <c r="T25" i="22"/>
  <c r="U25" i="22"/>
  <c r="V25" i="22"/>
  <c r="W25" i="22"/>
  <c r="X25" i="22"/>
  <c r="Y25" i="22"/>
  <c r="Z25" i="22"/>
  <c r="AA25" i="22"/>
  <c r="AB25" i="22"/>
  <c r="AC25" i="22"/>
  <c r="AD25" i="22"/>
  <c r="AE25" i="22"/>
  <c r="AF25" i="22"/>
  <c r="AG25" i="22"/>
  <c r="AH25" i="22"/>
  <c r="AI25" i="22"/>
  <c r="AJ25" i="22"/>
  <c r="AK25" i="22"/>
  <c r="AL25" i="22"/>
  <c r="AM25" i="22"/>
  <c r="AN25" i="22"/>
  <c r="AO25" i="22"/>
  <c r="AP25" i="22"/>
  <c r="E27" i="22"/>
  <c r="I27" i="22"/>
  <c r="M27" i="22"/>
  <c r="Q27" i="22"/>
  <c r="U27" i="22"/>
  <c r="Y27" i="22"/>
  <c r="AC27" i="22"/>
  <c r="AG27" i="22"/>
  <c r="AJ27" i="22"/>
  <c r="AK27" i="22"/>
  <c r="AO27" i="22"/>
  <c r="AP27" i="22"/>
  <c r="F28" i="22"/>
  <c r="G28" i="22"/>
  <c r="N28" i="22"/>
  <c r="V28" i="22"/>
  <c r="Z28" i="22"/>
  <c r="AA28" i="22"/>
  <c r="AH28" i="22"/>
  <c r="AI28" i="22"/>
  <c r="AP28" i="22"/>
  <c r="O28" i="79" l="1"/>
  <c r="X27" i="79"/>
  <c r="D6" i="103"/>
  <c r="D28" i="103" s="1"/>
  <c r="I25" i="104"/>
  <c r="AE6" i="104"/>
  <c r="AE28" i="104" s="1"/>
  <c r="G28" i="79"/>
  <c r="P27" i="79"/>
  <c r="K6" i="104"/>
  <c r="K28" i="104" s="1"/>
  <c r="AE28" i="79"/>
  <c r="R28" i="79"/>
  <c r="AN27" i="79"/>
  <c r="H27" i="79"/>
  <c r="Q25" i="104"/>
  <c r="AM6" i="104"/>
  <c r="AM28" i="104" s="1"/>
  <c r="W6" i="104"/>
  <c r="W28" i="104" s="1"/>
  <c r="O5" i="103"/>
  <c r="O27" i="103" s="1"/>
  <c r="AM28" i="79"/>
  <c r="S28" i="79"/>
  <c r="AA6" i="104"/>
  <c r="AA28" i="104" s="1"/>
  <c r="AE5" i="104"/>
  <c r="AE27" i="104" s="1"/>
  <c r="AP28" i="79"/>
  <c r="AI28" i="79"/>
  <c r="W28" i="79"/>
  <c r="C28" i="79"/>
  <c r="AF27" i="79"/>
  <c r="M25" i="104"/>
  <c r="AI6" i="104"/>
  <c r="AI28" i="104" s="1"/>
  <c r="S6" i="104"/>
  <c r="S28" i="104" s="1"/>
  <c r="C6" i="104"/>
  <c r="C28" i="104" s="1"/>
  <c r="O5" i="104"/>
  <c r="O27" i="104" s="1"/>
  <c r="AH6" i="101"/>
  <c r="AH20" i="101" s="1"/>
  <c r="AS5" i="101"/>
  <c r="AS19" i="101" s="1"/>
  <c r="M5" i="101"/>
  <c r="M19" i="101" s="1"/>
  <c r="AT6" i="96"/>
  <c r="AT20" i="96" s="1"/>
  <c r="N6" i="96"/>
  <c r="N20" i="96" s="1"/>
  <c r="AK25" i="80"/>
  <c r="AK25" i="103"/>
  <c r="AK25" i="104"/>
  <c r="Y25" i="80"/>
  <c r="Y25" i="103"/>
  <c r="AT6" i="95"/>
  <c r="AT20" i="95" s="1"/>
  <c r="AW6" i="96"/>
  <c r="AW20" i="96" s="1"/>
  <c r="AW6" i="101"/>
  <c r="AW20" i="101" s="1"/>
  <c r="AP6" i="95"/>
  <c r="AP20" i="95" s="1"/>
  <c r="AS6" i="96"/>
  <c r="AS20" i="96" s="1"/>
  <c r="AS6" i="101"/>
  <c r="AS20" i="101" s="1"/>
  <c r="AL6" i="95"/>
  <c r="AL20" i="95" s="1"/>
  <c r="AO6" i="96"/>
  <c r="AO20" i="96" s="1"/>
  <c r="AO6" i="101"/>
  <c r="AO20" i="101" s="1"/>
  <c r="AH6" i="95"/>
  <c r="AH20" i="95" s="1"/>
  <c r="AK6" i="96"/>
  <c r="AK20" i="96" s="1"/>
  <c r="AK6" i="101"/>
  <c r="AK20" i="101" s="1"/>
  <c r="AD6" i="95"/>
  <c r="AD20" i="95" s="1"/>
  <c r="AG6" i="96"/>
  <c r="AG20" i="96" s="1"/>
  <c r="AG6" i="101"/>
  <c r="AG20" i="101" s="1"/>
  <c r="Z6" i="95"/>
  <c r="Z20" i="95" s="1"/>
  <c r="AC6" i="96"/>
  <c r="AC20" i="96" s="1"/>
  <c r="AC6" i="101"/>
  <c r="AC20" i="101" s="1"/>
  <c r="V6" i="95"/>
  <c r="V20" i="95" s="1"/>
  <c r="Y6" i="96"/>
  <c r="Y20" i="96" s="1"/>
  <c r="Y6" i="101"/>
  <c r="Y20" i="101" s="1"/>
  <c r="R6" i="95"/>
  <c r="R20" i="95" s="1"/>
  <c r="U6" i="96"/>
  <c r="U20" i="96" s="1"/>
  <c r="U6" i="101"/>
  <c r="U20" i="101" s="1"/>
  <c r="N6" i="95"/>
  <c r="N20" i="95" s="1"/>
  <c r="Q6" i="96"/>
  <c r="Q20" i="96" s="1"/>
  <c r="Q6" i="101"/>
  <c r="Q20" i="101" s="1"/>
  <c r="J6" i="95"/>
  <c r="J20" i="95" s="1"/>
  <c r="M6" i="96"/>
  <c r="M20" i="96" s="1"/>
  <c r="M6" i="101"/>
  <c r="M20" i="101" s="1"/>
  <c r="AS5" i="95"/>
  <c r="AS19" i="95" s="1"/>
  <c r="AV5" i="96"/>
  <c r="AV19" i="96" s="1"/>
  <c r="AV5" i="101"/>
  <c r="AV19" i="101" s="1"/>
  <c r="AO5" i="95"/>
  <c r="AO19" i="95" s="1"/>
  <c r="AR5" i="96"/>
  <c r="AR19" i="96" s="1"/>
  <c r="AR5" i="101"/>
  <c r="AR19" i="101" s="1"/>
  <c r="AK5" i="95"/>
  <c r="AK19" i="95" s="1"/>
  <c r="AN5" i="96"/>
  <c r="AN19" i="96" s="1"/>
  <c r="AN5" i="101"/>
  <c r="AN19" i="101" s="1"/>
  <c r="AG5" i="95"/>
  <c r="AG19" i="95" s="1"/>
  <c r="AJ5" i="96"/>
  <c r="AJ19" i="96" s="1"/>
  <c r="AJ5" i="101"/>
  <c r="AJ19" i="101" s="1"/>
  <c r="AC5" i="95"/>
  <c r="AC19" i="95" s="1"/>
  <c r="AF5" i="96"/>
  <c r="AF19" i="96" s="1"/>
  <c r="AF5" i="101"/>
  <c r="AF19" i="101" s="1"/>
  <c r="Y5" i="95"/>
  <c r="Y19" i="95" s="1"/>
  <c r="AB5" i="96"/>
  <c r="AB19" i="96" s="1"/>
  <c r="AB5" i="101"/>
  <c r="AB19" i="101" s="1"/>
  <c r="U5" i="95"/>
  <c r="U19" i="95" s="1"/>
  <c r="X5" i="96"/>
  <c r="X19" i="96" s="1"/>
  <c r="X5" i="101"/>
  <c r="X19" i="101" s="1"/>
  <c r="Q5" i="95"/>
  <c r="Q19" i="95" s="1"/>
  <c r="T5" i="96"/>
  <c r="T19" i="96" s="1"/>
  <c r="T5" i="101"/>
  <c r="T19" i="101" s="1"/>
  <c r="M5" i="95"/>
  <c r="M19" i="95" s="1"/>
  <c r="P5" i="96"/>
  <c r="P19" i="96" s="1"/>
  <c r="P5" i="101"/>
  <c r="P19" i="101" s="1"/>
  <c r="I5" i="95"/>
  <c r="I19" i="95" s="1"/>
  <c r="L5" i="96"/>
  <c r="L19" i="96" s="1"/>
  <c r="L5" i="101"/>
  <c r="L19" i="101" s="1"/>
  <c r="AQ6" i="95"/>
  <c r="AQ20" i="95" s="1"/>
  <c r="AI6" i="95"/>
  <c r="AI20" i="95" s="1"/>
  <c r="AA6" i="95"/>
  <c r="AA20" i="95" s="1"/>
  <c r="S6" i="95"/>
  <c r="S20" i="95" s="1"/>
  <c r="K6" i="95"/>
  <c r="K20" i="95" s="1"/>
  <c r="AT5" i="95"/>
  <c r="AT19" i="95" s="1"/>
  <c r="AL5" i="95"/>
  <c r="AL19" i="95" s="1"/>
  <c r="AD5" i="95"/>
  <c r="AD19" i="95" s="1"/>
  <c r="V5" i="95"/>
  <c r="V19" i="95" s="1"/>
  <c r="N5" i="95"/>
  <c r="N19" i="95" s="1"/>
  <c r="AS6" i="102"/>
  <c r="AS20" i="102" s="1"/>
  <c r="AK6" i="102"/>
  <c r="AK20" i="102" s="1"/>
  <c r="AC6" i="102"/>
  <c r="AC20" i="102" s="1"/>
  <c r="U6" i="102"/>
  <c r="U20" i="102" s="1"/>
  <c r="M6" i="102"/>
  <c r="M20" i="102" s="1"/>
  <c r="AV5" i="102"/>
  <c r="AV19" i="102" s="1"/>
  <c r="AN5" i="102"/>
  <c r="AN19" i="102" s="1"/>
  <c r="AF5" i="102"/>
  <c r="AF19" i="102" s="1"/>
  <c r="X5" i="102"/>
  <c r="X19" i="102" s="1"/>
  <c r="P5" i="102"/>
  <c r="P19" i="102" s="1"/>
  <c r="AT6" i="101"/>
  <c r="AT20" i="101" s="1"/>
  <c r="AD6" i="101"/>
  <c r="AD20" i="101" s="1"/>
  <c r="N6" i="101"/>
  <c r="N20" i="101" s="1"/>
  <c r="AO5" i="101"/>
  <c r="AO19" i="101" s="1"/>
  <c r="Y5" i="101"/>
  <c r="Y19" i="101" s="1"/>
  <c r="AP6" i="96"/>
  <c r="AP20" i="96" s="1"/>
  <c r="Z6" i="96"/>
  <c r="Z20" i="96" s="1"/>
  <c r="J6" i="96"/>
  <c r="J20" i="96" s="1"/>
  <c r="AK5" i="96"/>
  <c r="AK19" i="96" s="1"/>
  <c r="U5" i="96"/>
  <c r="U19" i="96" s="1"/>
  <c r="AV6" i="102"/>
  <c r="AV20" i="102" s="1"/>
  <c r="AV6" i="96"/>
  <c r="AV20" i="96" s="1"/>
  <c r="AV6" i="101"/>
  <c r="AV20" i="101" s="1"/>
  <c r="AR6" i="102"/>
  <c r="AR20" i="102" s="1"/>
  <c r="AR6" i="96"/>
  <c r="AR20" i="96" s="1"/>
  <c r="AR6" i="101"/>
  <c r="AR20" i="101" s="1"/>
  <c r="AN6" i="102"/>
  <c r="AN20" i="102" s="1"/>
  <c r="AN6" i="96"/>
  <c r="AN20" i="96" s="1"/>
  <c r="AN6" i="101"/>
  <c r="AN20" i="101" s="1"/>
  <c r="AJ6" i="102"/>
  <c r="AJ20" i="102" s="1"/>
  <c r="AJ6" i="96"/>
  <c r="AJ20" i="96" s="1"/>
  <c r="AJ6" i="101"/>
  <c r="AJ20" i="101" s="1"/>
  <c r="AF6" i="102"/>
  <c r="AF20" i="102" s="1"/>
  <c r="AF6" i="96"/>
  <c r="AF20" i="96" s="1"/>
  <c r="AF6" i="101"/>
  <c r="AF20" i="101" s="1"/>
  <c r="AB6" i="102"/>
  <c r="AB20" i="102" s="1"/>
  <c r="AB6" i="96"/>
  <c r="AB20" i="96" s="1"/>
  <c r="AB6" i="101"/>
  <c r="AB20" i="101" s="1"/>
  <c r="X6" i="102"/>
  <c r="X20" i="102" s="1"/>
  <c r="X6" i="96"/>
  <c r="X20" i="96" s="1"/>
  <c r="X6" i="101"/>
  <c r="X20" i="101" s="1"/>
  <c r="T6" i="102"/>
  <c r="T20" i="102" s="1"/>
  <c r="T6" i="96"/>
  <c r="T20" i="96" s="1"/>
  <c r="T6" i="101"/>
  <c r="T20" i="101" s="1"/>
  <c r="P6" i="102"/>
  <c r="P20" i="102" s="1"/>
  <c r="P6" i="96"/>
  <c r="P20" i="96" s="1"/>
  <c r="P6" i="101"/>
  <c r="P20" i="101" s="1"/>
  <c r="L6" i="102"/>
  <c r="L20" i="102" s="1"/>
  <c r="L6" i="96"/>
  <c r="L20" i="96" s="1"/>
  <c r="L6" i="101"/>
  <c r="L20" i="101" s="1"/>
  <c r="AU5" i="102"/>
  <c r="AU19" i="102" s="1"/>
  <c r="AU5" i="96"/>
  <c r="AU19" i="96" s="1"/>
  <c r="AU5" i="101"/>
  <c r="AU19" i="101" s="1"/>
  <c r="AQ5" i="102"/>
  <c r="AQ19" i="102" s="1"/>
  <c r="AQ5" i="96"/>
  <c r="AQ19" i="96" s="1"/>
  <c r="AQ5" i="101"/>
  <c r="AQ19" i="101" s="1"/>
  <c r="AM5" i="102"/>
  <c r="AM19" i="102" s="1"/>
  <c r="AM5" i="96"/>
  <c r="AM19" i="96" s="1"/>
  <c r="AM5" i="101"/>
  <c r="AM19" i="101" s="1"/>
  <c r="AI5" i="102"/>
  <c r="AI19" i="102" s="1"/>
  <c r="AI5" i="96"/>
  <c r="AI19" i="96" s="1"/>
  <c r="AI5" i="101"/>
  <c r="AI19" i="101" s="1"/>
  <c r="AE5" i="102"/>
  <c r="AE19" i="102" s="1"/>
  <c r="AE5" i="96"/>
  <c r="AE19" i="96" s="1"/>
  <c r="AE5" i="101"/>
  <c r="AE19" i="101" s="1"/>
  <c r="AA5" i="102"/>
  <c r="AA19" i="102" s="1"/>
  <c r="AA5" i="96"/>
  <c r="AA19" i="96" s="1"/>
  <c r="AA5" i="101"/>
  <c r="AA19" i="101" s="1"/>
  <c r="W5" i="102"/>
  <c r="W19" i="102" s="1"/>
  <c r="W5" i="96"/>
  <c r="W19" i="96" s="1"/>
  <c r="W5" i="101"/>
  <c r="W19" i="101" s="1"/>
  <c r="S5" i="102"/>
  <c r="S19" i="102" s="1"/>
  <c r="S5" i="96"/>
  <c r="S19" i="96" s="1"/>
  <c r="S5" i="101"/>
  <c r="S19" i="101" s="1"/>
  <c r="O5" i="102"/>
  <c r="O19" i="102" s="1"/>
  <c r="O5" i="96"/>
  <c r="O19" i="96" s="1"/>
  <c r="O5" i="101"/>
  <c r="O19" i="101" s="1"/>
  <c r="K5" i="102"/>
  <c r="K19" i="102" s="1"/>
  <c r="K5" i="96"/>
  <c r="K19" i="96" s="1"/>
  <c r="K5" i="101"/>
  <c r="K19" i="101" s="1"/>
  <c r="AO6" i="95"/>
  <c r="AO20" i="95" s="1"/>
  <c r="AG6" i="95"/>
  <c r="AG20" i="95" s="1"/>
  <c r="Y6" i="95"/>
  <c r="Y20" i="95" s="1"/>
  <c r="Q6" i="95"/>
  <c r="Q20" i="95" s="1"/>
  <c r="I6" i="95"/>
  <c r="I20" i="95" s="1"/>
  <c r="AR5" i="95"/>
  <c r="AR19" i="95" s="1"/>
  <c r="AJ5" i="95"/>
  <c r="AJ19" i="95" s="1"/>
  <c r="AB5" i="95"/>
  <c r="AB19" i="95" s="1"/>
  <c r="T5" i="95"/>
  <c r="T19" i="95" s="1"/>
  <c r="L5" i="95"/>
  <c r="L19" i="95" s="1"/>
  <c r="AP6" i="101"/>
  <c r="AP20" i="101" s="1"/>
  <c r="Z6" i="101"/>
  <c r="Z20" i="101" s="1"/>
  <c r="J6" i="101"/>
  <c r="J20" i="101" s="1"/>
  <c r="AK5" i="101"/>
  <c r="AK19" i="101" s="1"/>
  <c r="U5" i="101"/>
  <c r="U19" i="101" s="1"/>
  <c r="AL6" i="96"/>
  <c r="AL20" i="96" s="1"/>
  <c r="V6" i="96"/>
  <c r="V20" i="96" s="1"/>
  <c r="AW5" i="96"/>
  <c r="AW19" i="96" s="1"/>
  <c r="AG5" i="96"/>
  <c r="AG19" i="96" s="1"/>
  <c r="Q5" i="96"/>
  <c r="Q19" i="96" s="1"/>
  <c r="Y25" i="104"/>
  <c r="AX6" i="101"/>
  <c r="AX20" i="101" s="1"/>
  <c r="R6" i="101"/>
  <c r="R20" i="101" s="1"/>
  <c r="AC5" i="101"/>
  <c r="AC19" i="101" s="1"/>
  <c r="AD6" i="96"/>
  <c r="AD20" i="96" s="1"/>
  <c r="AO5" i="96"/>
  <c r="AO19" i="96" s="1"/>
  <c r="Y5" i="96"/>
  <c r="Y19" i="96" s="1"/>
  <c r="AO25" i="80"/>
  <c r="AO25" i="103"/>
  <c r="AG25" i="80"/>
  <c r="AG25" i="103"/>
  <c r="AG25" i="104"/>
  <c r="AC25" i="80"/>
  <c r="AC25" i="103"/>
  <c r="AC25" i="104"/>
  <c r="U25" i="80"/>
  <c r="U25" i="103"/>
  <c r="U25" i="104"/>
  <c r="AU6" i="96"/>
  <c r="AU20" i="96" s="1"/>
  <c r="AU6" i="101"/>
  <c r="AU20" i="101" s="1"/>
  <c r="AR6" i="95"/>
  <c r="AR20" i="95" s="1"/>
  <c r="AQ6" i="96"/>
  <c r="AQ20" i="96" s="1"/>
  <c r="AQ6" i="101"/>
  <c r="AQ20" i="101" s="1"/>
  <c r="AN6" i="95"/>
  <c r="AN20" i="95" s="1"/>
  <c r="AM6" i="96"/>
  <c r="AM20" i="96" s="1"/>
  <c r="AM6" i="101"/>
  <c r="AM20" i="101" s="1"/>
  <c r="AJ6" i="95"/>
  <c r="AJ20" i="95" s="1"/>
  <c r="AI6" i="96"/>
  <c r="AI20" i="96" s="1"/>
  <c r="AI6" i="101"/>
  <c r="AI20" i="101" s="1"/>
  <c r="AF6" i="95"/>
  <c r="AF20" i="95" s="1"/>
  <c r="AE6" i="96"/>
  <c r="AE20" i="96" s="1"/>
  <c r="AE6" i="101"/>
  <c r="AE20" i="101" s="1"/>
  <c r="AB6" i="95"/>
  <c r="AB20" i="95" s="1"/>
  <c r="AA6" i="96"/>
  <c r="AA20" i="96" s="1"/>
  <c r="AA6" i="101"/>
  <c r="AA20" i="101" s="1"/>
  <c r="X6" i="95"/>
  <c r="X20" i="95" s="1"/>
  <c r="W6" i="96"/>
  <c r="W20" i="96" s="1"/>
  <c r="W6" i="101"/>
  <c r="W20" i="101" s="1"/>
  <c r="T6" i="95"/>
  <c r="T20" i="95" s="1"/>
  <c r="S6" i="96"/>
  <c r="S20" i="96" s="1"/>
  <c r="S6" i="101"/>
  <c r="S20" i="101" s="1"/>
  <c r="P6" i="95"/>
  <c r="P20" i="95" s="1"/>
  <c r="O6" i="96"/>
  <c r="O20" i="96" s="1"/>
  <c r="O6" i="101"/>
  <c r="O20" i="101" s="1"/>
  <c r="L6" i="95"/>
  <c r="L20" i="95" s="1"/>
  <c r="K6" i="96"/>
  <c r="K20" i="96" s="1"/>
  <c r="K6" i="101"/>
  <c r="K20" i="101" s="1"/>
  <c r="H6" i="95"/>
  <c r="H20" i="95" s="1"/>
  <c r="AX5" i="96"/>
  <c r="AX19" i="96" s="1"/>
  <c r="AX5" i="101"/>
  <c r="AX19" i="101" s="1"/>
  <c r="AU5" i="95"/>
  <c r="AU19" i="95" s="1"/>
  <c r="AT5" i="96"/>
  <c r="AT19" i="96" s="1"/>
  <c r="AT5" i="101"/>
  <c r="AT19" i="101" s="1"/>
  <c r="AQ5" i="95"/>
  <c r="AQ19" i="95" s="1"/>
  <c r="AP5" i="96"/>
  <c r="AP19" i="96" s="1"/>
  <c r="AP5" i="101"/>
  <c r="AP19" i="101" s="1"/>
  <c r="AM5" i="95"/>
  <c r="AM19" i="95" s="1"/>
  <c r="AL5" i="96"/>
  <c r="AL19" i="96" s="1"/>
  <c r="AL5" i="101"/>
  <c r="AL19" i="101" s="1"/>
  <c r="AI5" i="95"/>
  <c r="AI19" i="95" s="1"/>
  <c r="AH5" i="96"/>
  <c r="AH19" i="96" s="1"/>
  <c r="AH5" i="101"/>
  <c r="AH19" i="101" s="1"/>
  <c r="AE5" i="95"/>
  <c r="AE19" i="95" s="1"/>
  <c r="AD5" i="96"/>
  <c r="AD19" i="96" s="1"/>
  <c r="AD5" i="101"/>
  <c r="AD19" i="101" s="1"/>
  <c r="AA5" i="95"/>
  <c r="AA19" i="95" s="1"/>
  <c r="Z5" i="96"/>
  <c r="Z19" i="96" s="1"/>
  <c r="Z5" i="101"/>
  <c r="Z19" i="101" s="1"/>
  <c r="W5" i="95"/>
  <c r="W19" i="95" s="1"/>
  <c r="V5" i="96"/>
  <c r="V19" i="96" s="1"/>
  <c r="V5" i="101"/>
  <c r="V19" i="101" s="1"/>
  <c r="S5" i="95"/>
  <c r="S19" i="95" s="1"/>
  <c r="R5" i="96"/>
  <c r="R19" i="96" s="1"/>
  <c r="R5" i="101"/>
  <c r="R19" i="101" s="1"/>
  <c r="O5" i="95"/>
  <c r="O19" i="95" s="1"/>
  <c r="N5" i="96"/>
  <c r="N19" i="96" s="1"/>
  <c r="N5" i="101"/>
  <c r="N19" i="101" s="1"/>
  <c r="K5" i="95"/>
  <c r="K19" i="95" s="1"/>
  <c r="J5" i="96"/>
  <c r="J19" i="96" s="1"/>
  <c r="J5" i="101"/>
  <c r="J19" i="101" s="1"/>
  <c r="G5" i="95"/>
  <c r="G19" i="95" s="1"/>
  <c r="AU6" i="95"/>
  <c r="AU20" i="95" s="1"/>
  <c r="AM6" i="95"/>
  <c r="AM20" i="95" s="1"/>
  <c r="AE6" i="95"/>
  <c r="AE20" i="95" s="1"/>
  <c r="W6" i="95"/>
  <c r="W20" i="95" s="1"/>
  <c r="O6" i="95"/>
  <c r="O20" i="95" s="1"/>
  <c r="G6" i="95"/>
  <c r="G20" i="95" s="1"/>
  <c r="AP5" i="95"/>
  <c r="AP19" i="95" s="1"/>
  <c r="AH5" i="95"/>
  <c r="AH19" i="95" s="1"/>
  <c r="Z5" i="95"/>
  <c r="Z19" i="95" s="1"/>
  <c r="R5" i="95"/>
  <c r="R19" i="95" s="1"/>
  <c r="J5" i="95"/>
  <c r="J19" i="95" s="1"/>
  <c r="AW6" i="102"/>
  <c r="AW20" i="102" s="1"/>
  <c r="AO6" i="102"/>
  <c r="AO20" i="102" s="1"/>
  <c r="AG6" i="102"/>
  <c r="AG20" i="102" s="1"/>
  <c r="Y6" i="102"/>
  <c r="Y20" i="102" s="1"/>
  <c r="Q6" i="102"/>
  <c r="Q20" i="102" s="1"/>
  <c r="AR5" i="102"/>
  <c r="AR19" i="102" s="1"/>
  <c r="AJ5" i="102"/>
  <c r="AJ19" i="102" s="1"/>
  <c r="AB5" i="102"/>
  <c r="AB19" i="102" s="1"/>
  <c r="T5" i="102"/>
  <c r="T19" i="102" s="1"/>
  <c r="L5" i="102"/>
  <c r="L19" i="102" s="1"/>
  <c r="AL6" i="101"/>
  <c r="AL20" i="101" s="1"/>
  <c r="V6" i="101"/>
  <c r="V20" i="101" s="1"/>
  <c r="AW5" i="101"/>
  <c r="AW19" i="101" s="1"/>
  <c r="AG5" i="101"/>
  <c r="AG19" i="101" s="1"/>
  <c r="Q5" i="101"/>
  <c r="Q19" i="101" s="1"/>
  <c r="AX6" i="96"/>
  <c r="AX20" i="96" s="1"/>
  <c r="AH6" i="96"/>
  <c r="AH20" i="96" s="1"/>
  <c r="R6" i="96"/>
  <c r="R20" i="96" s="1"/>
  <c r="AS5" i="96"/>
  <c r="AS19" i="96" s="1"/>
  <c r="AC5" i="96"/>
  <c r="AC19" i="96" s="1"/>
  <c r="M5" i="96"/>
  <c r="M19" i="96" s="1"/>
  <c r="AN25" i="80"/>
  <c r="AN25" i="104"/>
  <c r="AJ25" i="103"/>
  <c r="AJ25" i="80"/>
  <c r="AJ25" i="104"/>
  <c r="AF25" i="80"/>
  <c r="AF25" i="104"/>
  <c r="AB25" i="80"/>
  <c r="AB25" i="103"/>
  <c r="AB25" i="104"/>
  <c r="X25" i="80"/>
  <c r="X25" i="104"/>
  <c r="T25" i="103"/>
  <c r="T25" i="80"/>
  <c r="T25" i="104"/>
  <c r="P25" i="80"/>
  <c r="P25" i="104"/>
  <c r="L25" i="80"/>
  <c r="L25" i="103"/>
  <c r="L25" i="104"/>
  <c r="H25" i="80"/>
  <c r="H25" i="104"/>
  <c r="AF25" i="103"/>
  <c r="AM25" i="80"/>
  <c r="AM25" i="103"/>
  <c r="AM25" i="104"/>
  <c r="AI25" i="103"/>
  <c r="AI25" i="80"/>
  <c r="AI25" i="104"/>
  <c r="AE25" i="80"/>
  <c r="AE25" i="103"/>
  <c r="AE25" i="104"/>
  <c r="AA25" i="103"/>
  <c r="AA25" i="104"/>
  <c r="W25" i="80"/>
  <c r="W25" i="103"/>
  <c r="W25" i="104"/>
  <c r="S25" i="103"/>
  <c r="S25" i="80"/>
  <c r="S25" i="104"/>
  <c r="O25" i="80"/>
  <c r="O25" i="103"/>
  <c r="O25" i="104"/>
  <c r="K25" i="103"/>
  <c r="K25" i="104"/>
  <c r="G25" i="80"/>
  <c r="G25" i="103"/>
  <c r="G25" i="104"/>
  <c r="C25" i="103"/>
  <c r="C25" i="80"/>
  <c r="C25" i="104"/>
  <c r="AP6" i="80"/>
  <c r="AP28" i="80" s="1"/>
  <c r="AP6" i="104"/>
  <c r="AP28" i="104" s="1"/>
  <c r="AL6" i="80"/>
  <c r="AL28" i="80" s="1"/>
  <c r="AL6" i="103"/>
  <c r="AL28" i="103" s="1"/>
  <c r="AL6" i="104"/>
  <c r="AL28" i="104" s="1"/>
  <c r="AH6" i="80"/>
  <c r="AH28" i="80" s="1"/>
  <c r="AH6" i="104"/>
  <c r="AH28" i="104" s="1"/>
  <c r="AD6" i="103"/>
  <c r="AD28" i="103" s="1"/>
  <c r="AD6" i="104"/>
  <c r="AD28" i="104" s="1"/>
  <c r="Z6" i="80"/>
  <c r="Z28" i="80" s="1"/>
  <c r="Z6" i="104"/>
  <c r="Z28" i="104" s="1"/>
  <c r="V6" i="80"/>
  <c r="V28" i="80" s="1"/>
  <c r="V6" i="103"/>
  <c r="V28" i="103" s="1"/>
  <c r="V6" i="104"/>
  <c r="V28" i="104" s="1"/>
  <c r="R6" i="80"/>
  <c r="R28" i="80" s="1"/>
  <c r="R6" i="104"/>
  <c r="R28" i="104" s="1"/>
  <c r="N6" i="103"/>
  <c r="N28" i="103" s="1"/>
  <c r="N6" i="104"/>
  <c r="N28" i="104" s="1"/>
  <c r="J6" i="103"/>
  <c r="J28" i="103" s="1"/>
  <c r="J6" i="80"/>
  <c r="J28" i="80" s="1"/>
  <c r="J6" i="104"/>
  <c r="J28" i="104" s="1"/>
  <c r="F6" i="103"/>
  <c r="F28" i="103" s="1"/>
  <c r="F6" i="80"/>
  <c r="F28" i="80" s="1"/>
  <c r="F6" i="104"/>
  <c r="F28" i="104" s="1"/>
  <c r="B6" i="103"/>
  <c r="B28" i="103" s="1"/>
  <c r="B6" i="104"/>
  <c r="B28" i="104" s="1"/>
  <c r="B6" i="80"/>
  <c r="B28" i="80" s="1"/>
  <c r="AO5" i="103"/>
  <c r="AO27" i="103" s="1"/>
  <c r="AO5" i="104"/>
  <c r="AO27" i="104" s="1"/>
  <c r="AK5" i="103"/>
  <c r="AK27" i="103" s="1"/>
  <c r="AK5" i="104"/>
  <c r="AK27" i="104" s="1"/>
  <c r="AK5" i="80"/>
  <c r="AK27" i="80" s="1"/>
  <c r="AG5" i="103"/>
  <c r="AG27" i="103" s="1"/>
  <c r="AG5" i="104"/>
  <c r="AG27" i="104" s="1"/>
  <c r="AG5" i="80"/>
  <c r="AG27" i="80" s="1"/>
  <c r="AC5" i="103"/>
  <c r="AC27" i="103" s="1"/>
  <c r="AC5" i="104"/>
  <c r="AC27" i="104" s="1"/>
  <c r="AC5" i="80"/>
  <c r="AC27" i="80" s="1"/>
  <c r="Y5" i="103"/>
  <c r="Y27" i="103" s="1"/>
  <c r="Y5" i="104"/>
  <c r="Y27" i="104" s="1"/>
  <c r="U5" i="103"/>
  <c r="U27" i="103" s="1"/>
  <c r="U5" i="104"/>
  <c r="U27" i="104" s="1"/>
  <c r="U5" i="80"/>
  <c r="U27" i="80" s="1"/>
  <c r="Q5" i="103"/>
  <c r="Q27" i="103" s="1"/>
  <c r="Q5" i="104"/>
  <c r="Q27" i="104" s="1"/>
  <c r="Q5" i="80"/>
  <c r="Q27" i="80" s="1"/>
  <c r="M5" i="103"/>
  <c r="M27" i="103" s="1"/>
  <c r="M5" i="104"/>
  <c r="M27" i="104" s="1"/>
  <c r="M5" i="80"/>
  <c r="M27" i="80" s="1"/>
  <c r="I5" i="103"/>
  <c r="I27" i="103" s="1"/>
  <c r="I5" i="104"/>
  <c r="I27" i="104" s="1"/>
  <c r="E5" i="103"/>
  <c r="E27" i="103" s="1"/>
  <c r="E5" i="104"/>
  <c r="E27" i="104" s="1"/>
  <c r="E5" i="80"/>
  <c r="E27" i="80" s="1"/>
  <c r="X25" i="103"/>
  <c r="AH6" i="103"/>
  <c r="AH28" i="103" s="1"/>
  <c r="K25" i="80"/>
  <c r="AD6" i="80"/>
  <c r="AD28" i="80" s="1"/>
  <c r="I5" i="80"/>
  <c r="I27" i="80" s="1"/>
  <c r="AD28" i="79"/>
  <c r="N28" i="79"/>
  <c r="AO27" i="79"/>
  <c r="Y27" i="79"/>
  <c r="I27" i="79"/>
  <c r="AP25" i="80"/>
  <c r="AP25" i="103"/>
  <c r="AP25" i="104"/>
  <c r="AL25" i="80"/>
  <c r="AL25" i="103"/>
  <c r="AL25" i="104"/>
  <c r="AH25" i="80"/>
  <c r="AH25" i="103"/>
  <c r="AH25" i="104"/>
  <c r="AD25" i="80"/>
  <c r="AD25" i="103"/>
  <c r="AD25" i="104"/>
  <c r="Z25" i="80"/>
  <c r="Z25" i="103"/>
  <c r="Z25" i="104"/>
  <c r="V25" i="80"/>
  <c r="V25" i="103"/>
  <c r="V25" i="104"/>
  <c r="R25" i="80"/>
  <c r="R25" i="103"/>
  <c r="R25" i="104"/>
  <c r="N25" i="80"/>
  <c r="N25" i="103"/>
  <c r="N25" i="104"/>
  <c r="P25" i="103"/>
  <c r="Z6" i="103"/>
  <c r="Z28" i="103" s="1"/>
  <c r="N6" i="80"/>
  <c r="N28" i="80" s="1"/>
  <c r="J25" i="80"/>
  <c r="J25" i="103"/>
  <c r="F25" i="80"/>
  <c r="F25" i="103"/>
  <c r="B25" i="80"/>
  <c r="B25" i="103"/>
  <c r="AO6" i="80"/>
  <c r="AO28" i="80" s="1"/>
  <c r="AO6" i="103"/>
  <c r="AO28" i="103" s="1"/>
  <c r="AK6" i="103"/>
  <c r="AK28" i="103" s="1"/>
  <c r="AG6" i="80"/>
  <c r="AG28" i="80" s="1"/>
  <c r="AG6" i="103"/>
  <c r="AG28" i="103" s="1"/>
  <c r="AC6" i="103"/>
  <c r="AC28" i="103" s="1"/>
  <c r="Y6" i="80"/>
  <c r="Y28" i="80" s="1"/>
  <c r="Y6" i="103"/>
  <c r="Y28" i="103" s="1"/>
  <c r="U6" i="103"/>
  <c r="U28" i="103" s="1"/>
  <c r="Q6" i="80"/>
  <c r="Q28" i="80" s="1"/>
  <c r="Q6" i="103"/>
  <c r="Q28" i="103" s="1"/>
  <c r="I6" i="80"/>
  <c r="I28" i="80" s="1"/>
  <c r="I6" i="103"/>
  <c r="I28" i="103" s="1"/>
  <c r="AJ5" i="80"/>
  <c r="AJ27" i="80" s="1"/>
  <c r="AJ5" i="103"/>
  <c r="AJ27" i="103" s="1"/>
  <c r="AB5" i="80"/>
  <c r="AB27" i="80" s="1"/>
  <c r="AB5" i="103"/>
  <c r="AB27" i="103" s="1"/>
  <c r="T5" i="80"/>
  <c r="T27" i="80" s="1"/>
  <c r="T5" i="103"/>
  <c r="T27" i="103" s="1"/>
  <c r="L5" i="80"/>
  <c r="L27" i="80" s="1"/>
  <c r="L5" i="103"/>
  <c r="L27" i="103" s="1"/>
  <c r="D5" i="80"/>
  <c r="D27" i="80" s="1"/>
  <c r="D5" i="103"/>
  <c r="D27" i="103" s="1"/>
  <c r="D25" i="104"/>
  <c r="AJ5" i="104"/>
  <c r="AJ27" i="104" s="1"/>
  <c r="AB5" i="104"/>
  <c r="AB27" i="104" s="1"/>
  <c r="T5" i="104"/>
  <c r="T27" i="104" s="1"/>
  <c r="L5" i="104"/>
  <c r="L27" i="104" s="1"/>
  <c r="D5" i="104"/>
  <c r="D27" i="104" s="1"/>
  <c r="M25" i="103"/>
  <c r="E25" i="103"/>
  <c r="M6" i="103"/>
  <c r="M28" i="103" s="1"/>
  <c r="AN5" i="103"/>
  <c r="AN27" i="103" s="1"/>
  <c r="X5" i="103"/>
  <c r="X27" i="103" s="1"/>
  <c r="H5" i="103"/>
  <c r="H27" i="103" s="1"/>
  <c r="D25" i="80"/>
  <c r="AC6" i="80"/>
  <c r="AC28" i="80" s="1"/>
  <c r="M6" i="80"/>
  <c r="M28" i="80" s="1"/>
  <c r="AN5" i="80"/>
  <c r="AN27" i="80" s="1"/>
  <c r="X5" i="80"/>
  <c r="X27" i="80" s="1"/>
  <c r="H5" i="80"/>
  <c r="H27" i="80" s="1"/>
  <c r="AN28" i="79"/>
  <c r="AN6" i="80"/>
  <c r="AN28" i="80" s="1"/>
  <c r="AN6" i="103"/>
  <c r="AN28" i="103" s="1"/>
  <c r="AJ28" i="79"/>
  <c r="AJ6" i="80"/>
  <c r="AJ28" i="80" s="1"/>
  <c r="AJ6" i="103"/>
  <c r="AJ28" i="103" s="1"/>
  <c r="AF28" i="79"/>
  <c r="AF6" i="80"/>
  <c r="AF28" i="80" s="1"/>
  <c r="AF6" i="103"/>
  <c r="AF28" i="103" s="1"/>
  <c r="AB28" i="79"/>
  <c r="AB6" i="80"/>
  <c r="AB28" i="80" s="1"/>
  <c r="AB6" i="103"/>
  <c r="AB28" i="103" s="1"/>
  <c r="X28" i="79"/>
  <c r="X6" i="80"/>
  <c r="X28" i="80" s="1"/>
  <c r="X6" i="103"/>
  <c r="X28" i="103" s="1"/>
  <c r="T28" i="79"/>
  <c r="T6" i="80"/>
  <c r="T28" i="80" s="1"/>
  <c r="T6" i="103"/>
  <c r="T28" i="103" s="1"/>
  <c r="P28" i="79"/>
  <c r="P6" i="80"/>
  <c r="P28" i="80" s="1"/>
  <c r="P6" i="103"/>
  <c r="P28" i="103" s="1"/>
  <c r="L28" i="79"/>
  <c r="L6" i="80"/>
  <c r="L28" i="80" s="1"/>
  <c r="H28" i="79"/>
  <c r="H6" i="80"/>
  <c r="H28" i="80" s="1"/>
  <c r="H6" i="103"/>
  <c r="H28" i="103" s="1"/>
  <c r="D28" i="79"/>
  <c r="D6" i="80"/>
  <c r="D28" i="80" s="1"/>
  <c r="AM27" i="79"/>
  <c r="AM5" i="80"/>
  <c r="AM27" i="80" s="1"/>
  <c r="AI27" i="79"/>
  <c r="AI5" i="80"/>
  <c r="AI27" i="80" s="1"/>
  <c r="AI5" i="103"/>
  <c r="AI27" i="103" s="1"/>
  <c r="AE27" i="79"/>
  <c r="AE5" i="80"/>
  <c r="AE27" i="80" s="1"/>
  <c r="AA27" i="79"/>
  <c r="AA5" i="80"/>
  <c r="AA27" i="80" s="1"/>
  <c r="AA5" i="103"/>
  <c r="AA27" i="103" s="1"/>
  <c r="W27" i="79"/>
  <c r="W5" i="80"/>
  <c r="W27" i="80" s="1"/>
  <c r="S27" i="79"/>
  <c r="S5" i="80"/>
  <c r="S27" i="80" s="1"/>
  <c r="S5" i="103"/>
  <c r="S27" i="103" s="1"/>
  <c r="O27" i="79"/>
  <c r="O5" i="80"/>
  <c r="O27" i="80" s="1"/>
  <c r="K27" i="79"/>
  <c r="K5" i="80"/>
  <c r="K27" i="80" s="1"/>
  <c r="K5" i="103"/>
  <c r="K27" i="103" s="1"/>
  <c r="G27" i="79"/>
  <c r="G5" i="80"/>
  <c r="G27" i="80" s="1"/>
  <c r="C27" i="79"/>
  <c r="C5" i="80"/>
  <c r="C27" i="80" s="1"/>
  <c r="C5" i="103"/>
  <c r="C27" i="103" s="1"/>
  <c r="AO6" i="104"/>
  <c r="AO28" i="104" s="1"/>
  <c r="AK6" i="104"/>
  <c r="AK28" i="104" s="1"/>
  <c r="AG6" i="104"/>
  <c r="AG28" i="104" s="1"/>
  <c r="AC6" i="104"/>
  <c r="AC28" i="104" s="1"/>
  <c r="Y6" i="104"/>
  <c r="Y28" i="104" s="1"/>
  <c r="U6" i="104"/>
  <c r="U28" i="104" s="1"/>
  <c r="Q6" i="104"/>
  <c r="Q28" i="104" s="1"/>
  <c r="M6" i="104"/>
  <c r="M28" i="104" s="1"/>
  <c r="I6" i="104"/>
  <c r="I28" i="104" s="1"/>
  <c r="E6" i="104"/>
  <c r="E28" i="104" s="1"/>
  <c r="AI5" i="104"/>
  <c r="AI27" i="104" s="1"/>
  <c r="AA5" i="104"/>
  <c r="AA27" i="104" s="1"/>
  <c r="S5" i="104"/>
  <c r="S27" i="104" s="1"/>
  <c r="K5" i="104"/>
  <c r="K27" i="104" s="1"/>
  <c r="C5" i="104"/>
  <c r="C27" i="104" s="1"/>
  <c r="L6" i="103"/>
  <c r="L28" i="103" s="1"/>
  <c r="AM5" i="103"/>
  <c r="AM27" i="103" s="1"/>
  <c r="W5" i="103"/>
  <c r="W27" i="103" s="1"/>
  <c r="G5" i="103"/>
  <c r="G27" i="103" s="1"/>
  <c r="AM6" i="80"/>
  <c r="AM28" i="80" s="1"/>
  <c r="AE6" i="80"/>
  <c r="AE28" i="80" s="1"/>
  <c r="W6" i="80"/>
  <c r="W28" i="80" s="1"/>
  <c r="O6" i="80"/>
  <c r="O28" i="80" s="1"/>
  <c r="O6" i="103"/>
  <c r="O28" i="103" s="1"/>
  <c r="K6" i="80"/>
  <c r="K28" i="80" s="1"/>
  <c r="K6" i="103"/>
  <c r="K28" i="103" s="1"/>
  <c r="G6" i="80"/>
  <c r="G28" i="80" s="1"/>
  <c r="G6" i="103"/>
  <c r="G28" i="103" s="1"/>
  <c r="C6" i="80"/>
  <c r="C28" i="80" s="1"/>
  <c r="C6" i="103"/>
  <c r="C28" i="103" s="1"/>
  <c r="AP5" i="80"/>
  <c r="AP27" i="80" s="1"/>
  <c r="AP5" i="103"/>
  <c r="AP27" i="103" s="1"/>
  <c r="AP5" i="104"/>
  <c r="AP27" i="104" s="1"/>
  <c r="AL5" i="80"/>
  <c r="AL27" i="80" s="1"/>
  <c r="AL5" i="103"/>
  <c r="AL27" i="103" s="1"/>
  <c r="AL5" i="104"/>
  <c r="AL27" i="104" s="1"/>
  <c r="AH5" i="80"/>
  <c r="AH27" i="80" s="1"/>
  <c r="AH5" i="103"/>
  <c r="AH27" i="103" s="1"/>
  <c r="AH5" i="104"/>
  <c r="AH27" i="104" s="1"/>
  <c r="AD5" i="80"/>
  <c r="AD27" i="80" s="1"/>
  <c r="AD5" i="103"/>
  <c r="AD27" i="103" s="1"/>
  <c r="AD5" i="104"/>
  <c r="AD27" i="104" s="1"/>
  <c r="Z5" i="80"/>
  <c r="Z27" i="80" s="1"/>
  <c r="Z5" i="103"/>
  <c r="Z27" i="103" s="1"/>
  <c r="Z5" i="104"/>
  <c r="Z27" i="104" s="1"/>
  <c r="V5" i="80"/>
  <c r="V27" i="80" s="1"/>
  <c r="V5" i="103"/>
  <c r="V27" i="103" s="1"/>
  <c r="V5" i="104"/>
  <c r="V27" i="104" s="1"/>
  <c r="R5" i="80"/>
  <c r="R27" i="80" s="1"/>
  <c r="R5" i="103"/>
  <c r="R27" i="103" s="1"/>
  <c r="R5" i="104"/>
  <c r="R27" i="104" s="1"/>
  <c r="N5" i="80"/>
  <c r="N27" i="80" s="1"/>
  <c r="N5" i="103"/>
  <c r="N27" i="103" s="1"/>
  <c r="N5" i="104"/>
  <c r="N27" i="104" s="1"/>
  <c r="J5" i="80"/>
  <c r="J27" i="80" s="1"/>
  <c r="J5" i="103"/>
  <c r="J27" i="103" s="1"/>
  <c r="J5" i="104"/>
  <c r="J27" i="104" s="1"/>
  <c r="F5" i="80"/>
  <c r="F27" i="80" s="1"/>
  <c r="F5" i="103"/>
  <c r="F27" i="103" s="1"/>
  <c r="F5" i="104"/>
  <c r="F27" i="104" s="1"/>
  <c r="B5" i="80"/>
  <c r="B27" i="80" s="1"/>
  <c r="B5" i="103"/>
  <c r="B27" i="103" s="1"/>
  <c r="B5" i="104"/>
  <c r="B27" i="104" s="1"/>
  <c r="J25" i="104"/>
  <c r="F25" i="104"/>
  <c r="B25" i="104"/>
  <c r="AN6" i="104"/>
  <c r="AN28" i="104" s="1"/>
  <c r="AJ6" i="104"/>
  <c r="AJ28" i="104" s="1"/>
  <c r="AF6" i="104"/>
  <c r="AF28" i="104" s="1"/>
  <c r="AB6" i="104"/>
  <c r="AB28" i="104" s="1"/>
  <c r="X6" i="104"/>
  <c r="X28" i="104" s="1"/>
  <c r="T6" i="104"/>
  <c r="T28" i="104" s="1"/>
  <c r="P6" i="104"/>
  <c r="P28" i="104" s="1"/>
  <c r="L6" i="104"/>
  <c r="L28" i="104" s="1"/>
  <c r="H6" i="104"/>
  <c r="H28" i="104" s="1"/>
  <c r="D6" i="104"/>
  <c r="D28" i="104" s="1"/>
  <c r="AN5" i="104"/>
  <c r="AN27" i="104" s="1"/>
  <c r="AF5" i="104"/>
  <c r="AF27" i="104" s="1"/>
  <c r="X5" i="104"/>
  <c r="X27" i="104" s="1"/>
  <c r="P5" i="104"/>
  <c r="P27" i="104" s="1"/>
  <c r="H5" i="104"/>
  <c r="H27" i="104" s="1"/>
  <c r="Q25" i="103"/>
  <c r="I25" i="103"/>
  <c r="AI6" i="103"/>
  <c r="AI28" i="103" s="1"/>
  <c r="AA6" i="103"/>
  <c r="AA28" i="103" s="1"/>
  <c r="S6" i="103"/>
  <c r="S28" i="103" s="1"/>
  <c r="E6" i="103"/>
  <c r="E28" i="103" s="1"/>
  <c r="AF5" i="103"/>
  <c r="AF27" i="103" s="1"/>
  <c r="P5" i="103"/>
  <c r="P27" i="103" s="1"/>
  <c r="AK6" i="80"/>
  <c r="AK28" i="80" s="1"/>
  <c r="U6" i="80"/>
  <c r="U28" i="80" s="1"/>
  <c r="E6" i="80"/>
  <c r="E28" i="80" s="1"/>
  <c r="AF5" i="80"/>
  <c r="AF27" i="80" s="1"/>
  <c r="P5" i="80"/>
  <c r="P27" i="80" s="1"/>
  <c r="L9" i="7"/>
  <c r="L8" i="79"/>
  <c r="L8" i="99"/>
  <c r="L30" i="99" s="1"/>
  <c r="L8" i="100"/>
  <c r="L30" i="100" s="1"/>
  <c r="L8" i="69"/>
  <c r="L30" i="69" s="1"/>
  <c r="L8" i="22"/>
  <c r="L30" i="22" s="1"/>
  <c r="L20" i="7"/>
  <c r="L17" i="7"/>
  <c r="L11" i="7"/>
  <c r="B21" i="85"/>
  <c r="C21" i="85"/>
  <c r="D21" i="85"/>
  <c r="B22" i="85"/>
  <c r="C22" i="85"/>
  <c r="D22" i="85"/>
  <c r="B24" i="123"/>
  <c r="C24" i="123"/>
  <c r="D24" i="123"/>
  <c r="B25" i="123"/>
  <c r="C25" i="123"/>
  <c r="D25" i="123"/>
  <c r="B24" i="122"/>
  <c r="C24" i="122"/>
  <c r="D24" i="122"/>
  <c r="B25" i="122"/>
  <c r="C25" i="122"/>
  <c r="D25" i="122"/>
  <c r="B24" i="86"/>
  <c r="C24" i="86"/>
  <c r="D24" i="86"/>
  <c r="B25" i="86"/>
  <c r="C25" i="86"/>
  <c r="D25" i="86"/>
  <c r="B5" i="87"/>
  <c r="B5" i="123" s="1"/>
  <c r="B27" i="123" s="1"/>
  <c r="C5" i="87"/>
  <c r="C5" i="123" s="1"/>
  <c r="C27" i="123" s="1"/>
  <c r="D5" i="87"/>
  <c r="D5" i="123" s="1"/>
  <c r="D27" i="123" s="1"/>
  <c r="B6" i="87"/>
  <c r="B6" i="123" s="1"/>
  <c r="B28" i="123" s="1"/>
  <c r="C6" i="87"/>
  <c r="C6" i="122" s="1"/>
  <c r="C28" i="122" s="1"/>
  <c r="D6" i="87"/>
  <c r="D6" i="122" s="1"/>
  <c r="D28" i="122" s="1"/>
  <c r="C6" i="111"/>
  <c r="D6" i="111"/>
  <c r="E6" i="111"/>
  <c r="F6" i="111"/>
  <c r="G6" i="111"/>
  <c r="H6" i="111"/>
  <c r="I6" i="111"/>
  <c r="J6" i="111"/>
  <c r="K6" i="111"/>
  <c r="L6" i="111"/>
  <c r="M6" i="111"/>
  <c r="N6" i="111"/>
  <c r="O6" i="111"/>
  <c r="P6" i="111"/>
  <c r="Q6" i="111"/>
  <c r="R6" i="111"/>
  <c r="S6" i="111"/>
  <c r="T6" i="111"/>
  <c r="C7" i="111"/>
  <c r="D7" i="111"/>
  <c r="E7" i="111"/>
  <c r="F7" i="111"/>
  <c r="G7" i="111"/>
  <c r="H7" i="111"/>
  <c r="I7" i="111"/>
  <c r="J7" i="111"/>
  <c r="K7" i="111"/>
  <c r="L7" i="111"/>
  <c r="M7" i="111"/>
  <c r="N7" i="111"/>
  <c r="O7" i="111"/>
  <c r="P7" i="111"/>
  <c r="Q7" i="111"/>
  <c r="R7" i="111"/>
  <c r="S7" i="111"/>
  <c r="T7" i="111"/>
  <c r="D6" i="123" l="1"/>
  <c r="D28" i="123" s="1"/>
  <c r="D6" i="86"/>
  <c r="D6" i="85" s="1"/>
  <c r="D25" i="85" s="1"/>
  <c r="C6" i="86"/>
  <c r="C28" i="86" s="1"/>
  <c r="C6" i="123"/>
  <c r="C28" i="123" s="1"/>
  <c r="D5" i="122"/>
  <c r="D27" i="122" s="1"/>
  <c r="C6" i="85"/>
  <c r="C25" i="85" s="1"/>
  <c r="D5" i="86"/>
  <c r="L21" i="7"/>
  <c r="L20" i="79"/>
  <c r="L20" i="99"/>
  <c r="L42" i="99" s="1"/>
  <c r="L20" i="100"/>
  <c r="L42" i="100" s="1"/>
  <c r="L20" i="69"/>
  <c r="L42" i="69" s="1"/>
  <c r="L20" i="22"/>
  <c r="L42" i="22" s="1"/>
  <c r="T8" i="101"/>
  <c r="T22" i="101" s="1"/>
  <c r="T8" i="96"/>
  <c r="T22" i="96" s="1"/>
  <c r="T8" i="102"/>
  <c r="T22" i="102" s="1"/>
  <c r="Q8" i="95"/>
  <c r="Q22" i="95" s="1"/>
  <c r="F8" i="79"/>
  <c r="F8" i="100"/>
  <c r="F30" i="100" s="1"/>
  <c r="F8" i="69"/>
  <c r="F30" i="69" s="1"/>
  <c r="F8" i="99"/>
  <c r="F30" i="99" s="1"/>
  <c r="F8" i="22"/>
  <c r="F30" i="22" s="1"/>
  <c r="L11" i="79"/>
  <c r="L11" i="100"/>
  <c r="L11" i="69"/>
  <c r="L11" i="99"/>
  <c r="L11" i="22"/>
  <c r="L8" i="80"/>
  <c r="L30" i="80" s="1"/>
  <c r="L8" i="103"/>
  <c r="L30" i="103" s="1"/>
  <c r="L8" i="104"/>
  <c r="L30" i="104" s="1"/>
  <c r="L30" i="79"/>
  <c r="J8" i="79"/>
  <c r="J8" i="100"/>
  <c r="J30" i="100" s="1"/>
  <c r="J8" i="69"/>
  <c r="J30" i="69" s="1"/>
  <c r="J8" i="99"/>
  <c r="J30" i="99" s="1"/>
  <c r="J8" i="22"/>
  <c r="J30" i="22" s="1"/>
  <c r="L18" i="7"/>
  <c r="L17" i="79"/>
  <c r="L17" i="69"/>
  <c r="L39" i="69" s="1"/>
  <c r="L17" i="99"/>
  <c r="L39" i="99" s="1"/>
  <c r="L17" i="22"/>
  <c r="L39" i="22" s="1"/>
  <c r="L17" i="100"/>
  <c r="L39" i="100" s="1"/>
  <c r="L23" i="7"/>
  <c r="L9" i="79"/>
  <c r="L9" i="99"/>
  <c r="L31" i="99" s="1"/>
  <c r="L9" i="100"/>
  <c r="L31" i="100" s="1"/>
  <c r="L9" i="69"/>
  <c r="L31" i="69" s="1"/>
  <c r="L9" i="22"/>
  <c r="L31" i="22" s="1"/>
  <c r="L12" i="7"/>
  <c r="L14" i="7"/>
  <c r="L15" i="7" s="1"/>
  <c r="B6" i="86"/>
  <c r="C5" i="86"/>
  <c r="B6" i="122"/>
  <c r="B28" i="122" s="1"/>
  <c r="C5" i="122"/>
  <c r="C27" i="122" s="1"/>
  <c r="D28" i="86"/>
  <c r="B5" i="86"/>
  <c r="B5" i="122"/>
  <c r="B27" i="122" s="1"/>
  <c r="J9" i="7"/>
  <c r="F9" i="7"/>
  <c r="J11" i="7"/>
  <c r="J20" i="7"/>
  <c r="J17" i="7"/>
  <c r="F20" i="7"/>
  <c r="F17" i="7"/>
  <c r="F11" i="7"/>
  <c r="D27" i="86" l="1"/>
  <c r="D5" i="85"/>
  <c r="D24" i="85" s="1"/>
  <c r="J17" i="79"/>
  <c r="J17" i="99"/>
  <c r="J39" i="99" s="1"/>
  <c r="J17" i="100"/>
  <c r="J39" i="100" s="1"/>
  <c r="J17" i="69"/>
  <c r="J39" i="69" s="1"/>
  <c r="J17" i="22"/>
  <c r="J39" i="22" s="1"/>
  <c r="L23" i="79"/>
  <c r="L23" i="69"/>
  <c r="L45" i="69" s="1"/>
  <c r="L23" i="99"/>
  <c r="L45" i="99" s="1"/>
  <c r="L23" i="100"/>
  <c r="L45" i="100" s="1"/>
  <c r="L23" i="22"/>
  <c r="L45" i="22" s="1"/>
  <c r="R8" i="101"/>
  <c r="R22" i="101" s="1"/>
  <c r="R8" i="96"/>
  <c r="R22" i="96" s="1"/>
  <c r="R8" i="102"/>
  <c r="R22" i="102" s="1"/>
  <c r="O8" i="95"/>
  <c r="O22" i="95" s="1"/>
  <c r="L33" i="99"/>
  <c r="L36" i="99" s="1"/>
  <c r="L14" i="99"/>
  <c r="L11" i="80"/>
  <c r="L11" i="103"/>
  <c r="L14" i="79"/>
  <c r="L11" i="104"/>
  <c r="L33" i="79"/>
  <c r="L36" i="79" s="1"/>
  <c r="T14" i="96"/>
  <c r="T28" i="96" s="1"/>
  <c r="Q14" i="95"/>
  <c r="Q28" i="95" s="1"/>
  <c r="T14" i="101"/>
  <c r="T28" i="101" s="1"/>
  <c r="T14" i="102"/>
  <c r="T28" i="102" s="1"/>
  <c r="J8" i="80"/>
  <c r="J30" i="80" s="1"/>
  <c r="J8" i="103"/>
  <c r="J30" i="103" s="1"/>
  <c r="J30" i="79"/>
  <c r="J8" i="104"/>
  <c r="J30" i="104" s="1"/>
  <c r="L14" i="69"/>
  <c r="L33" i="69"/>
  <c r="L36" i="69" s="1"/>
  <c r="F8" i="80"/>
  <c r="F30" i="80" s="1"/>
  <c r="F8" i="103"/>
  <c r="F30" i="103" s="1"/>
  <c r="F8" i="104"/>
  <c r="F30" i="104" s="1"/>
  <c r="F30" i="79"/>
  <c r="J20" i="79"/>
  <c r="J20" i="69"/>
  <c r="J42" i="69" s="1"/>
  <c r="J20" i="99"/>
  <c r="J42" i="99" s="1"/>
  <c r="J20" i="100"/>
  <c r="J42" i="100" s="1"/>
  <c r="J20" i="22"/>
  <c r="J42" i="22" s="1"/>
  <c r="F17" i="79"/>
  <c r="F17" i="99"/>
  <c r="F39" i="99" s="1"/>
  <c r="F17" i="100"/>
  <c r="F39" i="100" s="1"/>
  <c r="F17" i="69"/>
  <c r="F39" i="69" s="1"/>
  <c r="F17" i="22"/>
  <c r="F39" i="22" s="1"/>
  <c r="J11" i="79"/>
  <c r="J11" i="99"/>
  <c r="J11" i="100"/>
  <c r="J11" i="69"/>
  <c r="J11" i="22"/>
  <c r="J9" i="79"/>
  <c r="J9" i="69"/>
  <c r="J31" i="69" s="1"/>
  <c r="J9" i="99"/>
  <c r="J31" i="99" s="1"/>
  <c r="J9" i="22"/>
  <c r="J31" i="22" s="1"/>
  <c r="J9" i="100"/>
  <c r="J31" i="100" s="1"/>
  <c r="L12" i="79"/>
  <c r="L12" i="69"/>
  <c r="L12" i="100"/>
  <c r="L12" i="22"/>
  <c r="L12" i="99"/>
  <c r="L17" i="80"/>
  <c r="L39" i="80" s="1"/>
  <c r="L17" i="103"/>
  <c r="L39" i="103" s="1"/>
  <c r="L17" i="104"/>
  <c r="L39" i="104" s="1"/>
  <c r="L39" i="79"/>
  <c r="L33" i="100"/>
  <c r="L36" i="100" s="1"/>
  <c r="L14" i="100"/>
  <c r="N8" i="101"/>
  <c r="N22" i="101" s="1"/>
  <c r="N8" i="96"/>
  <c r="N22" i="96" s="1"/>
  <c r="N8" i="102"/>
  <c r="N22" i="102" s="1"/>
  <c r="K8" i="95"/>
  <c r="K22" i="95" s="1"/>
  <c r="T16" i="101"/>
  <c r="T30" i="101" s="1"/>
  <c r="T16" i="102"/>
  <c r="T30" i="102" s="1"/>
  <c r="T16" i="96"/>
  <c r="T30" i="96" s="1"/>
  <c r="Q16" i="95"/>
  <c r="Q30" i="95" s="1"/>
  <c r="L20" i="103"/>
  <c r="L42" i="103" s="1"/>
  <c r="L20" i="80"/>
  <c r="L42" i="80" s="1"/>
  <c r="L20" i="104"/>
  <c r="L42" i="104" s="1"/>
  <c r="L42" i="79"/>
  <c r="F11" i="79"/>
  <c r="F11" i="99"/>
  <c r="F11" i="100"/>
  <c r="F11" i="69"/>
  <c r="F11" i="22"/>
  <c r="F20" i="79"/>
  <c r="F20" i="69"/>
  <c r="F42" i="69" s="1"/>
  <c r="F20" i="99"/>
  <c r="F42" i="99" s="1"/>
  <c r="F20" i="100"/>
  <c r="F42" i="100" s="1"/>
  <c r="F20" i="22"/>
  <c r="F42" i="22" s="1"/>
  <c r="F9" i="79"/>
  <c r="F9" i="69"/>
  <c r="F31" i="69" s="1"/>
  <c r="F9" i="22"/>
  <c r="F31" i="22" s="1"/>
  <c r="F9" i="99"/>
  <c r="F31" i="99" s="1"/>
  <c r="F9" i="100"/>
  <c r="F31" i="100" s="1"/>
  <c r="L9" i="80"/>
  <c r="L31" i="80" s="1"/>
  <c r="L9" i="103"/>
  <c r="L31" i="103" s="1"/>
  <c r="L9" i="104"/>
  <c r="L31" i="104" s="1"/>
  <c r="L31" i="79"/>
  <c r="L18" i="79"/>
  <c r="L18" i="100"/>
  <c r="L40" i="100" s="1"/>
  <c r="L18" i="69"/>
  <c r="L40" i="69" s="1"/>
  <c r="L18" i="99"/>
  <c r="L40" i="99" s="1"/>
  <c r="L18" i="22"/>
  <c r="L40" i="22" s="1"/>
  <c r="L14" i="22"/>
  <c r="L33" i="22"/>
  <c r="L36" i="22" s="1"/>
  <c r="T10" i="101"/>
  <c r="T24" i="101" s="1"/>
  <c r="T26" i="101" s="1"/>
  <c r="T10" i="96"/>
  <c r="T24" i="96" s="1"/>
  <c r="T26" i="96" s="1"/>
  <c r="T10" i="102"/>
  <c r="T24" i="102" s="1"/>
  <c r="T26" i="102" s="1"/>
  <c r="Q10" i="95"/>
  <c r="Q24" i="95" s="1"/>
  <c r="Q26" i="95" s="1"/>
  <c r="L21" i="79"/>
  <c r="L21" i="100"/>
  <c r="L43" i="100" s="1"/>
  <c r="L21" i="69"/>
  <c r="L43" i="69" s="1"/>
  <c r="L21" i="99"/>
  <c r="L43" i="99" s="1"/>
  <c r="L21" i="22"/>
  <c r="L43" i="22" s="1"/>
  <c r="B27" i="86"/>
  <c r="B5" i="85"/>
  <c r="B24" i="85" s="1"/>
  <c r="B28" i="86"/>
  <c r="B6" i="85"/>
  <c r="B25" i="85" s="1"/>
  <c r="C27" i="86"/>
  <c r="C5" i="85"/>
  <c r="C24" i="85" s="1"/>
  <c r="F21" i="7"/>
  <c r="J18" i="7"/>
  <c r="F18" i="7"/>
  <c r="F23" i="7"/>
  <c r="J21" i="7"/>
  <c r="J23" i="7"/>
  <c r="J12" i="7"/>
  <c r="J14" i="7"/>
  <c r="J15" i="7" s="1"/>
  <c r="F14" i="7"/>
  <c r="F15" i="7" s="1"/>
  <c r="F12" i="7"/>
  <c r="L6" i="115"/>
  <c r="L25" i="115" s="1"/>
  <c r="O6" i="115"/>
  <c r="O25" i="115" s="1"/>
  <c r="P6" i="114"/>
  <c r="P25" i="114" s="1"/>
  <c r="R6" i="112"/>
  <c r="R25" i="112" s="1"/>
  <c r="S6" i="113"/>
  <c r="S25" i="113" s="1"/>
  <c r="U6" i="111"/>
  <c r="V6" i="111"/>
  <c r="V6" i="114" s="1"/>
  <c r="V25" i="114" s="1"/>
  <c r="W6" i="111"/>
  <c r="W6" i="113" s="1"/>
  <c r="W25" i="113" s="1"/>
  <c r="X6" i="111"/>
  <c r="Y6" i="111"/>
  <c r="Z6" i="111"/>
  <c r="Z6" i="114" s="1"/>
  <c r="Z25" i="114" s="1"/>
  <c r="AA6" i="111"/>
  <c r="AB6" i="111"/>
  <c r="AC6" i="111"/>
  <c r="AD6" i="111"/>
  <c r="AD6" i="114" s="1"/>
  <c r="AD25" i="114" s="1"/>
  <c r="AE6" i="111"/>
  <c r="AE6" i="115" s="1"/>
  <c r="AE25" i="115" s="1"/>
  <c r="I7" i="112"/>
  <c r="I26" i="112" s="1"/>
  <c r="K7" i="115"/>
  <c r="K26" i="115" s="1"/>
  <c r="L7" i="113"/>
  <c r="L26" i="113" s="1"/>
  <c r="M7" i="112"/>
  <c r="M26" i="112" s="1"/>
  <c r="O7" i="114"/>
  <c r="O26" i="114" s="1"/>
  <c r="P7" i="113"/>
  <c r="P26" i="113" s="1"/>
  <c r="Q7" i="112"/>
  <c r="Q26" i="112" s="1"/>
  <c r="S7" i="115"/>
  <c r="S26" i="115" s="1"/>
  <c r="T7" i="114"/>
  <c r="T26" i="114" s="1"/>
  <c r="U7" i="111"/>
  <c r="U7" i="113" s="1"/>
  <c r="U26" i="113" s="1"/>
  <c r="V7" i="111"/>
  <c r="W7" i="111"/>
  <c r="W7" i="112" s="1"/>
  <c r="W26" i="112" s="1"/>
  <c r="X7" i="111"/>
  <c r="X7" i="114" s="1"/>
  <c r="X26" i="114" s="1"/>
  <c r="Y7" i="111"/>
  <c r="Y7" i="113" s="1"/>
  <c r="Y26" i="113" s="1"/>
  <c r="Z7" i="111"/>
  <c r="AA7" i="111"/>
  <c r="AA7" i="112" s="1"/>
  <c r="AA26" i="112" s="1"/>
  <c r="AB7" i="111"/>
  <c r="AB7" i="114" s="1"/>
  <c r="AB26" i="114" s="1"/>
  <c r="AC7" i="111"/>
  <c r="AC7" i="113" s="1"/>
  <c r="AC26" i="113" s="1"/>
  <c r="AD7" i="111"/>
  <c r="AE7" i="111"/>
  <c r="AE7" i="115" s="1"/>
  <c r="AE26" i="115" s="1"/>
  <c r="D6" i="115"/>
  <c r="D25" i="115" s="1"/>
  <c r="G6" i="115"/>
  <c r="G25" i="115" s="1"/>
  <c r="H6" i="114"/>
  <c r="H25" i="114" s="1"/>
  <c r="D7" i="113"/>
  <c r="D26" i="113" s="1"/>
  <c r="E7" i="112"/>
  <c r="E26" i="112" s="1"/>
  <c r="H7" i="113"/>
  <c r="H26" i="113" s="1"/>
  <c r="B7" i="111"/>
  <c r="F23" i="79" l="1"/>
  <c r="F23" i="99"/>
  <c r="F45" i="99" s="1"/>
  <c r="F23" i="100"/>
  <c r="F45" i="100" s="1"/>
  <c r="F23" i="69"/>
  <c r="F45" i="69" s="1"/>
  <c r="F23" i="22"/>
  <c r="F45" i="22" s="1"/>
  <c r="F21" i="79"/>
  <c r="F21" i="100"/>
  <c r="F43" i="100" s="1"/>
  <c r="F21" i="69"/>
  <c r="F43" i="69" s="1"/>
  <c r="F21" i="99"/>
  <c r="F43" i="99" s="1"/>
  <c r="F21" i="22"/>
  <c r="F43" i="22" s="1"/>
  <c r="T12" i="101"/>
  <c r="T12" i="96"/>
  <c r="T12" i="102"/>
  <c r="Q12" i="95"/>
  <c r="F31" i="79"/>
  <c r="F9" i="80"/>
  <c r="F31" i="80" s="1"/>
  <c r="F9" i="103"/>
  <c r="F31" i="103" s="1"/>
  <c r="F9" i="104"/>
  <c r="F31" i="104" s="1"/>
  <c r="F14" i="69"/>
  <c r="F33" i="69"/>
  <c r="F36" i="69" s="1"/>
  <c r="F11" i="80"/>
  <c r="F11" i="103"/>
  <c r="F11" i="104"/>
  <c r="F14" i="79"/>
  <c r="F33" i="79"/>
  <c r="F36" i="79" s="1"/>
  <c r="L34" i="69"/>
  <c r="L37" i="69" s="1"/>
  <c r="L15" i="69"/>
  <c r="J33" i="69"/>
  <c r="J36" i="69" s="1"/>
  <c r="J14" i="69"/>
  <c r="J11" i="80"/>
  <c r="J11" i="103"/>
  <c r="J11" i="104"/>
  <c r="J14" i="79"/>
  <c r="J33" i="79"/>
  <c r="J36" i="79" s="1"/>
  <c r="J20" i="80"/>
  <c r="J42" i="80" s="1"/>
  <c r="J20" i="103"/>
  <c r="J42" i="103" s="1"/>
  <c r="J20" i="104"/>
  <c r="J42" i="104" s="1"/>
  <c r="J42" i="79"/>
  <c r="L33" i="104"/>
  <c r="L36" i="104" s="1"/>
  <c r="L14" i="104"/>
  <c r="R14" i="101"/>
  <c r="R28" i="101" s="1"/>
  <c r="R14" i="96"/>
  <c r="R28" i="96" s="1"/>
  <c r="R14" i="102"/>
  <c r="R28" i="102" s="1"/>
  <c r="O14" i="95"/>
  <c r="O28" i="95" s="1"/>
  <c r="J12" i="79"/>
  <c r="J12" i="99"/>
  <c r="J12" i="100"/>
  <c r="J12" i="69"/>
  <c r="J12" i="22"/>
  <c r="J21" i="79"/>
  <c r="J21" i="100"/>
  <c r="J43" i="100" s="1"/>
  <c r="J21" i="99"/>
  <c r="J43" i="99" s="1"/>
  <c r="J21" i="22"/>
  <c r="J43" i="22" s="1"/>
  <c r="J21" i="69"/>
  <c r="J43" i="69" s="1"/>
  <c r="F18" i="79"/>
  <c r="F18" i="100"/>
  <c r="F40" i="100" s="1"/>
  <c r="F18" i="69"/>
  <c r="F40" i="69" s="1"/>
  <c r="F18" i="99"/>
  <c r="F40" i="99" s="1"/>
  <c r="F18" i="22"/>
  <c r="F40" i="22" s="1"/>
  <c r="J18" i="79"/>
  <c r="J18" i="100"/>
  <c r="J40" i="100" s="1"/>
  <c r="J18" i="69"/>
  <c r="J40" i="69" s="1"/>
  <c r="J18" i="99"/>
  <c r="J40" i="99" s="1"/>
  <c r="J18" i="22"/>
  <c r="J40" i="22" s="1"/>
  <c r="N16" i="101"/>
  <c r="N30" i="101" s="1"/>
  <c r="N16" i="96"/>
  <c r="N30" i="96" s="1"/>
  <c r="N16" i="102"/>
  <c r="N30" i="102" s="1"/>
  <c r="K16" i="95"/>
  <c r="K30" i="95" s="1"/>
  <c r="F33" i="100"/>
  <c r="F36" i="100" s="1"/>
  <c r="F14" i="100"/>
  <c r="L34" i="99"/>
  <c r="L37" i="99" s="1"/>
  <c r="L15" i="99"/>
  <c r="L12" i="80"/>
  <c r="L12" i="103"/>
  <c r="L12" i="104"/>
  <c r="L15" i="79"/>
  <c r="L34" i="79"/>
  <c r="L37" i="79" s="1"/>
  <c r="J14" i="100"/>
  <c r="J33" i="100"/>
  <c r="J36" i="100" s="1"/>
  <c r="N14" i="101"/>
  <c r="N28" i="101" s="1"/>
  <c r="N14" i="96"/>
  <c r="N28" i="96" s="1"/>
  <c r="N14" i="102"/>
  <c r="N28" i="102" s="1"/>
  <c r="K14" i="95"/>
  <c r="K28" i="95" s="1"/>
  <c r="J17" i="103"/>
  <c r="J39" i="103" s="1"/>
  <c r="J17" i="80"/>
  <c r="J39" i="80" s="1"/>
  <c r="J17" i="104"/>
  <c r="J39" i="104" s="1"/>
  <c r="J39" i="79"/>
  <c r="F12" i="79"/>
  <c r="F12" i="99"/>
  <c r="F12" i="100"/>
  <c r="F12" i="69"/>
  <c r="F12" i="22"/>
  <c r="J23" i="79"/>
  <c r="J23" i="99"/>
  <c r="J45" i="99" s="1"/>
  <c r="J23" i="100"/>
  <c r="J45" i="100" s="1"/>
  <c r="J23" i="69"/>
  <c r="J45" i="69" s="1"/>
  <c r="J23" i="22"/>
  <c r="J45" i="22" s="1"/>
  <c r="L21" i="80"/>
  <c r="L43" i="80" s="1"/>
  <c r="L21" i="103"/>
  <c r="L43" i="103" s="1"/>
  <c r="L43" i="79"/>
  <c r="L21" i="104"/>
  <c r="L43" i="104" s="1"/>
  <c r="L18" i="80"/>
  <c r="L40" i="80" s="1"/>
  <c r="L18" i="103"/>
  <c r="L40" i="103" s="1"/>
  <c r="L18" i="104"/>
  <c r="L40" i="104" s="1"/>
  <c r="L40" i="79"/>
  <c r="F20" i="80"/>
  <c r="F42" i="80" s="1"/>
  <c r="F20" i="103"/>
  <c r="F42" i="103" s="1"/>
  <c r="F20" i="104"/>
  <c r="F42" i="104" s="1"/>
  <c r="F42" i="79"/>
  <c r="F33" i="99"/>
  <c r="F36" i="99" s="1"/>
  <c r="F14" i="99"/>
  <c r="L15" i="22"/>
  <c r="L34" i="22"/>
  <c r="L37" i="22" s="1"/>
  <c r="J31" i="79"/>
  <c r="J9" i="80"/>
  <c r="J31" i="80" s="1"/>
  <c r="J9" i="104"/>
  <c r="J31" i="104" s="1"/>
  <c r="J9" i="103"/>
  <c r="J31" i="103" s="1"/>
  <c r="R10" i="96"/>
  <c r="R24" i="96" s="1"/>
  <c r="R26" i="96" s="1"/>
  <c r="O10" i="95"/>
  <c r="O24" i="95" s="1"/>
  <c r="O26" i="95" s="1"/>
  <c r="R10" i="102"/>
  <c r="R24" i="102" s="1"/>
  <c r="R26" i="102" s="1"/>
  <c r="R10" i="101"/>
  <c r="R24" i="101" s="1"/>
  <c r="R26" i="101" s="1"/>
  <c r="F17" i="80"/>
  <c r="F39" i="80" s="1"/>
  <c r="F17" i="103"/>
  <c r="F39" i="103" s="1"/>
  <c r="F17" i="104"/>
  <c r="F39" i="104" s="1"/>
  <c r="F39" i="79"/>
  <c r="L14" i="103"/>
  <c r="L33" i="103"/>
  <c r="L36" i="103" s="1"/>
  <c r="F14" i="22"/>
  <c r="F33" i="22"/>
  <c r="F36" i="22" s="1"/>
  <c r="N10" i="96"/>
  <c r="N24" i="96" s="1"/>
  <c r="N26" i="96" s="1"/>
  <c r="K10" i="95"/>
  <c r="K24" i="95" s="1"/>
  <c r="K26" i="95" s="1"/>
  <c r="N10" i="101"/>
  <c r="N24" i="101" s="1"/>
  <c r="N26" i="101" s="1"/>
  <c r="N10" i="102"/>
  <c r="N24" i="102" s="1"/>
  <c r="N26" i="102" s="1"/>
  <c r="L34" i="100"/>
  <c r="L37" i="100" s="1"/>
  <c r="L15" i="100"/>
  <c r="J14" i="22"/>
  <c r="J33" i="22"/>
  <c r="J36" i="22" s="1"/>
  <c r="J14" i="99"/>
  <c r="J33" i="99"/>
  <c r="J36" i="99" s="1"/>
  <c r="R16" i="101"/>
  <c r="R30" i="101" s="1"/>
  <c r="R16" i="96"/>
  <c r="R30" i="96" s="1"/>
  <c r="R16" i="102"/>
  <c r="R30" i="102" s="1"/>
  <c r="O16" i="95"/>
  <c r="O30" i="95" s="1"/>
  <c r="L33" i="80"/>
  <c r="L36" i="80" s="1"/>
  <c r="L14" i="80"/>
  <c r="L23" i="80"/>
  <c r="L45" i="80" s="1"/>
  <c r="L23" i="103"/>
  <c r="L45" i="103" s="1"/>
  <c r="L23" i="104"/>
  <c r="L45" i="104" s="1"/>
  <c r="L45" i="79"/>
  <c r="Z6" i="112"/>
  <c r="Z25" i="112" s="1"/>
  <c r="X7" i="113"/>
  <c r="X26" i="113" s="1"/>
  <c r="D7" i="114"/>
  <c r="D26" i="114" s="1"/>
  <c r="AC7" i="112"/>
  <c r="AC26" i="112" s="1"/>
  <c r="H6" i="115"/>
  <c r="H25" i="115" s="1"/>
  <c r="Y7" i="112"/>
  <c r="Y26" i="112" s="1"/>
  <c r="V6" i="112"/>
  <c r="V25" i="112" s="1"/>
  <c r="AE6" i="113"/>
  <c r="AE25" i="113" s="1"/>
  <c r="P7" i="115"/>
  <c r="P26" i="115" s="1"/>
  <c r="AC7" i="115"/>
  <c r="AC26" i="115" s="1"/>
  <c r="U7" i="112"/>
  <c r="U26" i="112" s="1"/>
  <c r="H7" i="115"/>
  <c r="H26" i="115" s="1"/>
  <c r="U7" i="115"/>
  <c r="U26" i="115" s="1"/>
  <c r="AD6" i="112"/>
  <c r="AD25" i="112" s="1"/>
  <c r="O7" i="113"/>
  <c r="O26" i="113" s="1"/>
  <c r="L7" i="114"/>
  <c r="L26" i="114" s="1"/>
  <c r="P6" i="115"/>
  <c r="P25" i="115" s="1"/>
  <c r="Z6" i="115"/>
  <c r="Z25" i="115" s="1"/>
  <c r="G7" i="114"/>
  <c r="G26" i="114" s="1"/>
  <c r="G7" i="113"/>
  <c r="G26" i="113" s="1"/>
  <c r="G7" i="112"/>
  <c r="G26" i="112" s="1"/>
  <c r="G7" i="115"/>
  <c r="G26" i="115" s="1"/>
  <c r="AD7" i="115"/>
  <c r="AD26" i="115" s="1"/>
  <c r="AD7" i="113"/>
  <c r="AD26" i="113" s="1"/>
  <c r="AD7" i="112"/>
  <c r="AD26" i="112" s="1"/>
  <c r="AD7" i="114"/>
  <c r="AD26" i="114" s="1"/>
  <c r="V7" i="115"/>
  <c r="V26" i="115" s="1"/>
  <c r="V7" i="113"/>
  <c r="V26" i="113" s="1"/>
  <c r="V7" i="112"/>
  <c r="V26" i="112" s="1"/>
  <c r="V7" i="114"/>
  <c r="V26" i="114" s="1"/>
  <c r="R7" i="115"/>
  <c r="R26" i="115" s="1"/>
  <c r="R7" i="114"/>
  <c r="R26" i="114" s="1"/>
  <c r="R7" i="113"/>
  <c r="R26" i="113" s="1"/>
  <c r="R7" i="112"/>
  <c r="R26" i="112" s="1"/>
  <c r="N7" i="115"/>
  <c r="N26" i="115" s="1"/>
  <c r="N7" i="114"/>
  <c r="N26" i="114" s="1"/>
  <c r="N7" i="112"/>
  <c r="N26" i="112" s="1"/>
  <c r="N7" i="113"/>
  <c r="N26" i="113" s="1"/>
  <c r="J7" i="115"/>
  <c r="J26" i="115" s="1"/>
  <c r="J7" i="114"/>
  <c r="J26" i="114" s="1"/>
  <c r="J7" i="113"/>
  <c r="J26" i="113" s="1"/>
  <c r="J7" i="112"/>
  <c r="J26" i="112" s="1"/>
  <c r="AC6" i="113"/>
  <c r="AC25" i="113" s="1"/>
  <c r="AC6" i="115"/>
  <c r="AC25" i="115" s="1"/>
  <c r="AC6" i="114"/>
  <c r="AC25" i="114" s="1"/>
  <c r="AC6" i="112"/>
  <c r="AC25" i="112" s="1"/>
  <c r="Y6" i="113"/>
  <c r="Y25" i="113" s="1"/>
  <c r="Y6" i="114"/>
  <c r="Y25" i="114" s="1"/>
  <c r="Y6" i="115"/>
  <c r="Y25" i="115" s="1"/>
  <c r="Y6" i="112"/>
  <c r="Y25" i="112" s="1"/>
  <c r="U6" i="113"/>
  <c r="U25" i="113" s="1"/>
  <c r="U6" i="115"/>
  <c r="U25" i="115" s="1"/>
  <c r="U6" i="114"/>
  <c r="U25" i="114" s="1"/>
  <c r="U6" i="112"/>
  <c r="U25" i="112" s="1"/>
  <c r="Q6" i="115"/>
  <c r="Q25" i="115" s="1"/>
  <c r="Q6" i="113"/>
  <c r="Q25" i="113" s="1"/>
  <c r="Q6" i="114"/>
  <c r="Q25" i="114" s="1"/>
  <c r="Q6" i="112"/>
  <c r="Q25" i="112" s="1"/>
  <c r="M6" i="115"/>
  <c r="M25" i="115" s="1"/>
  <c r="M6" i="114"/>
  <c r="M25" i="114" s="1"/>
  <c r="M6" i="113"/>
  <c r="M25" i="113" s="1"/>
  <c r="M6" i="112"/>
  <c r="M25" i="112" s="1"/>
  <c r="I6" i="115"/>
  <c r="I25" i="115" s="1"/>
  <c r="I6" i="114"/>
  <c r="I25" i="114" s="1"/>
  <c r="I6" i="113"/>
  <c r="I25" i="113" s="1"/>
  <c r="I6" i="112"/>
  <c r="I25" i="112" s="1"/>
  <c r="C7" i="115"/>
  <c r="C26" i="115" s="1"/>
  <c r="C7" i="113"/>
  <c r="C26" i="113" s="1"/>
  <c r="C7" i="112"/>
  <c r="C26" i="112" s="1"/>
  <c r="C7" i="114"/>
  <c r="C26" i="114" s="1"/>
  <c r="Z7" i="115"/>
  <c r="Z26" i="115" s="1"/>
  <c r="Z7" i="113"/>
  <c r="Z26" i="113" s="1"/>
  <c r="Z7" i="112"/>
  <c r="Z26" i="112" s="1"/>
  <c r="Z7" i="114"/>
  <c r="Z26" i="114" s="1"/>
  <c r="E6" i="115"/>
  <c r="E25" i="115" s="1"/>
  <c r="E6" i="113"/>
  <c r="E25" i="113" s="1"/>
  <c r="E6" i="112"/>
  <c r="E25" i="112" s="1"/>
  <c r="E6" i="114"/>
  <c r="E25" i="114" s="1"/>
  <c r="F7" i="115"/>
  <c r="F26" i="115" s="1"/>
  <c r="F7" i="114"/>
  <c r="F26" i="114" s="1"/>
  <c r="Q7" i="115"/>
  <c r="Q26" i="115" s="1"/>
  <c r="Q7" i="114"/>
  <c r="Q26" i="114" s="1"/>
  <c r="Q7" i="113"/>
  <c r="Q26" i="113" s="1"/>
  <c r="M7" i="115"/>
  <c r="M26" i="115" s="1"/>
  <c r="M7" i="114"/>
  <c r="M26" i="114" s="1"/>
  <c r="M7" i="113"/>
  <c r="M26" i="113" s="1"/>
  <c r="I7" i="115"/>
  <c r="I26" i="115" s="1"/>
  <c r="I7" i="114"/>
  <c r="I26" i="114" s="1"/>
  <c r="I7" i="113"/>
  <c r="I26" i="113" s="1"/>
  <c r="AB6" i="113"/>
  <c r="AB25" i="113" s="1"/>
  <c r="AB6" i="115"/>
  <c r="AB25" i="115" s="1"/>
  <c r="X6" i="113"/>
  <c r="X25" i="113" s="1"/>
  <c r="X6" i="115"/>
  <c r="X25" i="115" s="1"/>
  <c r="T6" i="113"/>
  <c r="T25" i="113" s="1"/>
  <c r="T6" i="115"/>
  <c r="T25" i="115" s="1"/>
  <c r="AB7" i="112"/>
  <c r="AB26" i="112" s="1"/>
  <c r="X7" i="112"/>
  <c r="X26" i="112" s="1"/>
  <c r="T7" i="112"/>
  <c r="T26" i="112" s="1"/>
  <c r="P7" i="112"/>
  <c r="P26" i="112" s="1"/>
  <c r="L7" i="112"/>
  <c r="L26" i="112" s="1"/>
  <c r="H7" i="112"/>
  <c r="H26" i="112" s="1"/>
  <c r="D7" i="112"/>
  <c r="D26" i="112" s="1"/>
  <c r="L6" i="112"/>
  <c r="L25" i="112" s="1"/>
  <c r="D6" i="112"/>
  <c r="D25" i="112" s="1"/>
  <c r="F7" i="113"/>
  <c r="F26" i="113" s="1"/>
  <c r="L6" i="113"/>
  <c r="L25" i="113" s="1"/>
  <c r="D6" i="113"/>
  <c r="D25" i="113" s="1"/>
  <c r="AE7" i="113"/>
  <c r="AE26" i="113" s="1"/>
  <c r="W7" i="113"/>
  <c r="W26" i="113" s="1"/>
  <c r="AD6" i="113"/>
  <c r="AD25" i="113" s="1"/>
  <c r="V6" i="113"/>
  <c r="V25" i="113" s="1"/>
  <c r="S7" i="114"/>
  <c r="S26" i="114" s="1"/>
  <c r="K7" i="114"/>
  <c r="K26" i="114" s="1"/>
  <c r="L6" i="114"/>
  <c r="L25" i="114" s="1"/>
  <c r="D6" i="114"/>
  <c r="D25" i="114" s="1"/>
  <c r="Y7" i="114"/>
  <c r="Y26" i="114" s="1"/>
  <c r="AB6" i="114"/>
  <c r="AB25" i="114" s="1"/>
  <c r="T6" i="114"/>
  <c r="T25" i="114" s="1"/>
  <c r="O7" i="115"/>
  <c r="O26" i="115" s="1"/>
  <c r="AB7" i="115"/>
  <c r="AB26" i="115" s="1"/>
  <c r="T7" i="115"/>
  <c r="T26" i="115" s="1"/>
  <c r="E7" i="115"/>
  <c r="E26" i="115" s="1"/>
  <c r="E7" i="114"/>
  <c r="E26" i="114" s="1"/>
  <c r="E7" i="113"/>
  <c r="E26" i="113" s="1"/>
  <c r="AA6" i="115"/>
  <c r="AA25" i="115" s="1"/>
  <c r="AA6" i="114"/>
  <c r="AA25" i="114" s="1"/>
  <c r="K6" i="114"/>
  <c r="K25" i="114" s="1"/>
  <c r="K6" i="113"/>
  <c r="K25" i="113" s="1"/>
  <c r="K6" i="112"/>
  <c r="K25" i="112" s="1"/>
  <c r="AE7" i="112"/>
  <c r="AE26" i="112" s="1"/>
  <c r="S7" i="112"/>
  <c r="S26" i="112" s="1"/>
  <c r="O7" i="112"/>
  <c r="O26" i="112" s="1"/>
  <c r="K7" i="112"/>
  <c r="K26" i="112" s="1"/>
  <c r="AB6" i="112"/>
  <c r="AB25" i="112" s="1"/>
  <c r="X6" i="112"/>
  <c r="X25" i="112" s="1"/>
  <c r="T6" i="112"/>
  <c r="T25" i="112" s="1"/>
  <c r="P6" i="112"/>
  <c r="P25" i="112" s="1"/>
  <c r="K7" i="113"/>
  <c r="K26" i="113" s="1"/>
  <c r="AB7" i="113"/>
  <c r="AB26" i="113" s="1"/>
  <c r="T7" i="113"/>
  <c r="T26" i="113" s="1"/>
  <c r="AA6" i="113"/>
  <c r="AA25" i="113" s="1"/>
  <c r="P7" i="114"/>
  <c r="P26" i="114" s="1"/>
  <c r="H7" i="114"/>
  <c r="H26" i="114" s="1"/>
  <c r="AE7" i="114"/>
  <c r="AE26" i="114" s="1"/>
  <c r="L7" i="115"/>
  <c r="L26" i="115" s="1"/>
  <c r="D7" i="115"/>
  <c r="D26" i="115" s="1"/>
  <c r="Y7" i="115"/>
  <c r="Y26" i="115" s="1"/>
  <c r="AD6" i="115"/>
  <c r="AD25" i="115" s="1"/>
  <c r="V6" i="115"/>
  <c r="V25" i="115" s="1"/>
  <c r="G6" i="114"/>
  <c r="G25" i="114" s="1"/>
  <c r="G6" i="113"/>
  <c r="G25" i="113" s="1"/>
  <c r="G6" i="112"/>
  <c r="G25" i="112" s="1"/>
  <c r="C6" i="114"/>
  <c r="C25" i="114" s="1"/>
  <c r="C6" i="113"/>
  <c r="C25" i="113" s="1"/>
  <c r="C6" i="112"/>
  <c r="C25" i="112" s="1"/>
  <c r="W6" i="115"/>
  <c r="W25" i="115" s="1"/>
  <c r="W6" i="114"/>
  <c r="W25" i="114" s="1"/>
  <c r="S6" i="115"/>
  <c r="S25" i="115" s="1"/>
  <c r="S6" i="114"/>
  <c r="S25" i="114" s="1"/>
  <c r="O6" i="114"/>
  <c r="O25" i="114" s="1"/>
  <c r="O6" i="113"/>
  <c r="O25" i="113" s="1"/>
  <c r="F6" i="114"/>
  <c r="F25" i="114" s="1"/>
  <c r="F6" i="113"/>
  <c r="F25" i="113" s="1"/>
  <c r="F6" i="112"/>
  <c r="F25" i="112" s="1"/>
  <c r="F6" i="115"/>
  <c r="F25" i="115" s="1"/>
  <c r="AA7" i="114"/>
  <c r="AA26" i="114" s="1"/>
  <c r="AA7" i="115"/>
  <c r="AA26" i="115" s="1"/>
  <c r="W7" i="114"/>
  <c r="W26" i="114" s="1"/>
  <c r="W7" i="115"/>
  <c r="W26" i="115" s="1"/>
  <c r="R6" i="114"/>
  <c r="R25" i="114" s="1"/>
  <c r="R6" i="115"/>
  <c r="R25" i="115" s="1"/>
  <c r="N6" i="114"/>
  <c r="N25" i="114" s="1"/>
  <c r="N6" i="113"/>
  <c r="N25" i="113" s="1"/>
  <c r="N6" i="112"/>
  <c r="N25" i="112" s="1"/>
  <c r="N6" i="115"/>
  <c r="N25" i="115" s="1"/>
  <c r="J6" i="114"/>
  <c r="J25" i="114" s="1"/>
  <c r="J6" i="113"/>
  <c r="J25" i="113" s="1"/>
  <c r="J6" i="112"/>
  <c r="J25" i="112" s="1"/>
  <c r="J6" i="115"/>
  <c r="J25" i="115" s="1"/>
  <c r="F7" i="112"/>
  <c r="F26" i="112" s="1"/>
  <c r="AE6" i="112"/>
  <c r="AE25" i="112" s="1"/>
  <c r="AA6" i="112"/>
  <c r="AA25" i="112" s="1"/>
  <c r="W6" i="112"/>
  <c r="W25" i="112" s="1"/>
  <c r="S6" i="112"/>
  <c r="S25" i="112" s="1"/>
  <c r="O6" i="112"/>
  <c r="O25" i="112" s="1"/>
  <c r="H6" i="112"/>
  <c r="H25" i="112" s="1"/>
  <c r="P6" i="113"/>
  <c r="P25" i="113" s="1"/>
  <c r="H6" i="113"/>
  <c r="H25" i="113" s="1"/>
  <c r="AA7" i="113"/>
  <c r="AA26" i="113" s="1"/>
  <c r="S7" i="113"/>
  <c r="S26" i="113" s="1"/>
  <c r="Z6" i="113"/>
  <c r="Z25" i="113" s="1"/>
  <c r="R6" i="113"/>
  <c r="R25" i="113" s="1"/>
  <c r="AC7" i="114"/>
  <c r="AC26" i="114" s="1"/>
  <c r="U7" i="114"/>
  <c r="U26" i="114" s="1"/>
  <c r="X6" i="114"/>
  <c r="X25" i="114" s="1"/>
  <c r="AE6" i="114"/>
  <c r="AE25" i="114" s="1"/>
  <c r="K6" i="115"/>
  <c r="K25" i="115" s="1"/>
  <c r="C6" i="115"/>
  <c r="C25" i="115" s="1"/>
  <c r="X7" i="115"/>
  <c r="X26" i="115" s="1"/>
  <c r="AO8" i="79" l="1"/>
  <c r="AO8" i="69"/>
  <c r="AO30" i="69" s="1"/>
  <c r="AO8" i="99"/>
  <c r="AO30" i="99" s="1"/>
  <c r="AO8" i="22"/>
  <c r="AO30" i="22" s="1"/>
  <c r="AO8" i="100"/>
  <c r="AO30" i="100" s="1"/>
  <c r="J23" i="80"/>
  <c r="J45" i="80" s="1"/>
  <c r="J23" i="103"/>
  <c r="J45" i="103" s="1"/>
  <c r="J23" i="104"/>
  <c r="J45" i="104" s="1"/>
  <c r="J45" i="79"/>
  <c r="F15" i="99"/>
  <c r="F34" i="99"/>
  <c r="F37" i="99" s="1"/>
  <c r="L34" i="104"/>
  <c r="L37" i="104" s="1"/>
  <c r="L15" i="104"/>
  <c r="F18" i="80"/>
  <c r="F40" i="80" s="1"/>
  <c r="F18" i="103"/>
  <c r="F40" i="103" s="1"/>
  <c r="F18" i="104"/>
  <c r="F40" i="104" s="1"/>
  <c r="F40" i="79"/>
  <c r="J15" i="100"/>
  <c r="J34" i="100"/>
  <c r="J37" i="100" s="1"/>
  <c r="F14" i="103"/>
  <c r="F33" i="103"/>
  <c r="F36" i="103" s="1"/>
  <c r="AJ8" i="79"/>
  <c r="AJ8" i="99"/>
  <c r="AJ30" i="99" s="1"/>
  <c r="AJ8" i="100"/>
  <c r="AJ30" i="100" s="1"/>
  <c r="AJ8" i="69"/>
  <c r="AJ30" i="69" s="1"/>
  <c r="AJ8" i="22"/>
  <c r="AJ30" i="22" s="1"/>
  <c r="AN8" i="79"/>
  <c r="AN8" i="69"/>
  <c r="AN30" i="69" s="1"/>
  <c r="AN8" i="99"/>
  <c r="AN30" i="99" s="1"/>
  <c r="AN8" i="100"/>
  <c r="AN30" i="100" s="1"/>
  <c r="AN8" i="22"/>
  <c r="AN30" i="22" s="1"/>
  <c r="N12" i="101"/>
  <c r="N12" i="96"/>
  <c r="N12" i="102"/>
  <c r="K12" i="95"/>
  <c r="F15" i="22"/>
  <c r="F34" i="22"/>
  <c r="F37" i="22" s="1"/>
  <c r="F12" i="80"/>
  <c r="F12" i="103"/>
  <c r="F12" i="104"/>
  <c r="F15" i="79"/>
  <c r="F34" i="79"/>
  <c r="F37" i="79" s="1"/>
  <c r="L34" i="103"/>
  <c r="L37" i="103" s="1"/>
  <c r="L15" i="103"/>
  <c r="J21" i="80"/>
  <c r="J43" i="80" s="1"/>
  <c r="J21" i="103"/>
  <c r="J43" i="103" s="1"/>
  <c r="J21" i="104"/>
  <c r="J43" i="104" s="1"/>
  <c r="J43" i="79"/>
  <c r="J15" i="99"/>
  <c r="J34" i="99"/>
  <c r="J37" i="99" s="1"/>
  <c r="J33" i="104"/>
  <c r="J36" i="104" s="1"/>
  <c r="J14" i="104"/>
  <c r="F33" i="80"/>
  <c r="F36" i="80" s="1"/>
  <c r="F14" i="80"/>
  <c r="F21" i="80"/>
  <c r="F43" i="80" s="1"/>
  <c r="F21" i="103"/>
  <c r="F43" i="103" s="1"/>
  <c r="F21" i="104"/>
  <c r="F43" i="104" s="1"/>
  <c r="F43" i="79"/>
  <c r="AK8" i="79"/>
  <c r="AK8" i="69"/>
  <c r="AK30" i="69" s="1"/>
  <c r="AK8" i="99"/>
  <c r="AK30" i="99" s="1"/>
  <c r="AK8" i="22"/>
  <c r="AK30" i="22" s="1"/>
  <c r="AK8" i="100"/>
  <c r="AK30" i="100" s="1"/>
  <c r="AM8" i="79"/>
  <c r="AM8" i="69"/>
  <c r="AM30" i="69" s="1"/>
  <c r="AM8" i="99"/>
  <c r="AM30" i="99" s="1"/>
  <c r="AM8" i="100"/>
  <c r="AM30" i="100" s="1"/>
  <c r="AM8" i="22"/>
  <c r="AM30" i="22" s="1"/>
  <c r="F15" i="69"/>
  <c r="F34" i="69"/>
  <c r="F37" i="69" s="1"/>
  <c r="L15" i="80"/>
  <c r="L34" i="80"/>
  <c r="L37" i="80" s="1"/>
  <c r="J15" i="22"/>
  <c r="J34" i="22"/>
  <c r="J37" i="22" s="1"/>
  <c r="J12" i="80"/>
  <c r="J12" i="103"/>
  <c r="J12" i="104"/>
  <c r="J15" i="79"/>
  <c r="J34" i="79"/>
  <c r="J37" i="79" s="1"/>
  <c r="J14" i="103"/>
  <c r="J33" i="103"/>
  <c r="J36" i="103" s="1"/>
  <c r="F23" i="103"/>
  <c r="F45" i="103" s="1"/>
  <c r="F23" i="80"/>
  <c r="F45" i="80" s="1"/>
  <c r="F23" i="104"/>
  <c r="F45" i="104" s="1"/>
  <c r="F45" i="79"/>
  <c r="AP8" i="79"/>
  <c r="AP8" i="69"/>
  <c r="AP30" i="69" s="1"/>
  <c r="AP8" i="100"/>
  <c r="AP30" i="100" s="1"/>
  <c r="AP8" i="99"/>
  <c r="AP30" i="99" s="1"/>
  <c r="AP8" i="22"/>
  <c r="AP30" i="22" s="1"/>
  <c r="AL8" i="69"/>
  <c r="AL30" i="69" s="1"/>
  <c r="AL8" i="100"/>
  <c r="AL30" i="100" s="1"/>
  <c r="AL8" i="79"/>
  <c r="AL8" i="99"/>
  <c r="AL30" i="99" s="1"/>
  <c r="AL8" i="22"/>
  <c r="AL30" i="22" s="1"/>
  <c r="R12" i="101"/>
  <c r="R12" i="96"/>
  <c r="R12" i="102"/>
  <c r="O12" i="95"/>
  <c r="F34" i="100"/>
  <c r="F37" i="100" s="1"/>
  <c r="F15" i="100"/>
  <c r="J18" i="80"/>
  <c r="J40" i="80" s="1"/>
  <c r="J18" i="103"/>
  <c r="J40" i="103" s="1"/>
  <c r="J18" i="104"/>
  <c r="J40" i="104" s="1"/>
  <c r="J40" i="79"/>
  <c r="J15" i="69"/>
  <c r="J34" i="69"/>
  <c r="J37" i="69" s="1"/>
  <c r="J14" i="80"/>
  <c r="J33" i="80"/>
  <c r="J36" i="80" s="1"/>
  <c r="F33" i="104"/>
  <c r="F36" i="104" s="1"/>
  <c r="F14" i="104"/>
  <c r="Y9" i="111"/>
  <c r="Y9" i="114" s="1"/>
  <c r="Y28" i="114" s="1"/>
  <c r="AM20" i="7"/>
  <c r="AE9" i="111"/>
  <c r="AE9" i="113" s="1"/>
  <c r="AE28" i="113" s="1"/>
  <c r="AA9" i="111"/>
  <c r="AA9" i="114" s="1"/>
  <c r="AA28" i="114" s="1"/>
  <c r="AN20" i="7"/>
  <c r="AN21" i="7" s="1"/>
  <c r="AM11" i="7"/>
  <c r="AM9" i="7"/>
  <c r="AL17" i="7"/>
  <c r="AL11" i="7"/>
  <c r="AL20" i="7"/>
  <c r="Z9" i="111"/>
  <c r="AM17" i="7"/>
  <c r="AB9" i="111"/>
  <c r="AA9" i="113"/>
  <c r="AA28" i="113" s="1"/>
  <c r="AE9" i="114"/>
  <c r="AE28" i="114" s="1"/>
  <c r="AE9" i="115"/>
  <c r="AE28" i="115" s="1"/>
  <c r="AD9" i="111"/>
  <c r="Y9" i="113"/>
  <c r="Y28" i="113" s="1"/>
  <c r="AM21" i="7"/>
  <c r="AB21" i="111"/>
  <c r="AA12" i="111"/>
  <c r="AN17" i="7"/>
  <c r="AC9" i="111"/>
  <c r="AN9" i="7"/>
  <c r="AN11" i="7"/>
  <c r="AP9" i="7"/>
  <c r="AL9" i="7"/>
  <c r="AO11" i="7"/>
  <c r="AK9" i="7"/>
  <c r="AP20" i="7"/>
  <c r="AO9" i="7"/>
  <c r="AO20" i="7"/>
  <c r="AP17" i="7"/>
  <c r="AP11" i="7"/>
  <c r="AO17" i="7"/>
  <c r="AK20" i="7"/>
  <c r="AK17" i="7"/>
  <c r="AK11" i="7"/>
  <c r="AN21" i="79" l="1"/>
  <c r="AN21" i="100"/>
  <c r="AN43" i="100" s="1"/>
  <c r="AN21" i="69"/>
  <c r="AN43" i="69" s="1"/>
  <c r="AN21" i="99"/>
  <c r="AN43" i="99" s="1"/>
  <c r="AN21" i="22"/>
  <c r="AN43" i="22" s="1"/>
  <c r="G8" i="79"/>
  <c r="G8" i="100"/>
  <c r="G30" i="100" s="1"/>
  <c r="G8" i="69"/>
  <c r="G30" i="69" s="1"/>
  <c r="G8" i="99"/>
  <c r="G30" i="99" s="1"/>
  <c r="G8" i="22"/>
  <c r="G30" i="22" s="1"/>
  <c r="AK17" i="79"/>
  <c r="AK17" i="69"/>
  <c r="AK39" i="69" s="1"/>
  <c r="AK17" i="100"/>
  <c r="AK39" i="100" s="1"/>
  <c r="AK17" i="99"/>
  <c r="AK39" i="99" s="1"/>
  <c r="AK17" i="22"/>
  <c r="AK39" i="22" s="1"/>
  <c r="AK9" i="79"/>
  <c r="AK9" i="69"/>
  <c r="AK31" i="69" s="1"/>
  <c r="AK9" i="99"/>
  <c r="AK31" i="99" s="1"/>
  <c r="AK9" i="100"/>
  <c r="AK31" i="100" s="1"/>
  <c r="AK9" i="22"/>
  <c r="AK31" i="22" s="1"/>
  <c r="AP9" i="79"/>
  <c r="AP9" i="69"/>
  <c r="AP31" i="69" s="1"/>
  <c r="AP9" i="99"/>
  <c r="AP31" i="99" s="1"/>
  <c r="AP9" i="100"/>
  <c r="AP31" i="100" s="1"/>
  <c r="AP9" i="22"/>
  <c r="AP31" i="22" s="1"/>
  <c r="AN17" i="79"/>
  <c r="AN17" i="69"/>
  <c r="AN39" i="69" s="1"/>
  <c r="AN17" i="99"/>
  <c r="AN39" i="99" s="1"/>
  <c r="AN17" i="100"/>
  <c r="AN39" i="100" s="1"/>
  <c r="AN17" i="22"/>
  <c r="AN39" i="22" s="1"/>
  <c r="AA9" i="115"/>
  <c r="AA28" i="115" s="1"/>
  <c r="AL20" i="79"/>
  <c r="AL20" i="69"/>
  <c r="AL42" i="69" s="1"/>
  <c r="AL20" i="100"/>
  <c r="AL42" i="100" s="1"/>
  <c r="AL20" i="22"/>
  <c r="AL42" i="22" s="1"/>
  <c r="AL20" i="99"/>
  <c r="AL42" i="99" s="1"/>
  <c r="AM11" i="79"/>
  <c r="AM11" i="69"/>
  <c r="AM11" i="99"/>
  <c r="AM11" i="100"/>
  <c r="AM11" i="22"/>
  <c r="AP8" i="103"/>
  <c r="AP30" i="103" s="1"/>
  <c r="AP8" i="80"/>
  <c r="AP30" i="80" s="1"/>
  <c r="AP30" i="79"/>
  <c r="AP8" i="104"/>
  <c r="AP30" i="104" s="1"/>
  <c r="AK20" i="79"/>
  <c r="AK20" i="69"/>
  <c r="AK42" i="69" s="1"/>
  <c r="AK20" i="99"/>
  <c r="AK42" i="99" s="1"/>
  <c r="AK20" i="100"/>
  <c r="AK42" i="100" s="1"/>
  <c r="AK20" i="22"/>
  <c r="AK42" i="22" s="1"/>
  <c r="AO20" i="79"/>
  <c r="AO20" i="69"/>
  <c r="AO42" i="69" s="1"/>
  <c r="AO20" i="99"/>
  <c r="AO42" i="99" s="1"/>
  <c r="AO20" i="100"/>
  <c r="AO42" i="100" s="1"/>
  <c r="AO20" i="22"/>
  <c r="AO42" i="22" s="1"/>
  <c r="AN11" i="79"/>
  <c r="AN11" i="100"/>
  <c r="AN11" i="69"/>
  <c r="AN11" i="99"/>
  <c r="AN11" i="22"/>
  <c r="Y9" i="112"/>
  <c r="Y28" i="112" s="1"/>
  <c r="AE9" i="112"/>
  <c r="AE28" i="112" s="1"/>
  <c r="AA9" i="112"/>
  <c r="AA28" i="112" s="1"/>
  <c r="AL11" i="79"/>
  <c r="AL11" i="69"/>
  <c r="AL11" i="100"/>
  <c r="AL11" i="22"/>
  <c r="AL11" i="99"/>
  <c r="J15" i="103"/>
  <c r="J34" i="103"/>
  <c r="J37" i="103" s="1"/>
  <c r="F34" i="104"/>
  <c r="F37" i="104" s="1"/>
  <c r="F15" i="104"/>
  <c r="AV8" i="101"/>
  <c r="AV22" i="101" s="1"/>
  <c r="AV8" i="102"/>
  <c r="AV22" i="102" s="1"/>
  <c r="AS8" i="95"/>
  <c r="AS22" i="95" s="1"/>
  <c r="AV8" i="96"/>
  <c r="AV22" i="96" s="1"/>
  <c r="M8" i="79"/>
  <c r="M8" i="69"/>
  <c r="M30" i="69" s="1"/>
  <c r="M8" i="99"/>
  <c r="M30" i="99" s="1"/>
  <c r="M8" i="100"/>
  <c r="M30" i="100" s="1"/>
  <c r="M8" i="22"/>
  <c r="M30" i="22" s="1"/>
  <c r="AO17" i="69"/>
  <c r="AO39" i="69" s="1"/>
  <c r="AO17" i="79"/>
  <c r="AO17" i="100"/>
  <c r="AO39" i="100" s="1"/>
  <c r="AO17" i="99"/>
  <c r="AO39" i="99" s="1"/>
  <c r="AO17" i="22"/>
  <c r="AO39" i="22" s="1"/>
  <c r="AO9" i="79"/>
  <c r="AO9" i="69"/>
  <c r="AO31" i="69" s="1"/>
  <c r="AO9" i="99"/>
  <c r="AO31" i="99" s="1"/>
  <c r="AO9" i="100"/>
  <c r="AO31" i="100" s="1"/>
  <c r="AO9" i="22"/>
  <c r="AO31" i="22" s="1"/>
  <c r="AO11" i="79"/>
  <c r="AO11" i="69"/>
  <c r="AO11" i="100"/>
  <c r="AO11" i="99"/>
  <c r="AO11" i="22"/>
  <c r="AN9" i="79"/>
  <c r="AN9" i="100"/>
  <c r="AN31" i="100" s="1"/>
  <c r="AN9" i="69"/>
  <c r="AN31" i="69" s="1"/>
  <c r="AN9" i="99"/>
  <c r="AN31" i="99" s="1"/>
  <c r="AN9" i="22"/>
  <c r="AN31" i="22" s="1"/>
  <c r="Y9" i="115"/>
  <c r="Y28" i="115" s="1"/>
  <c r="AM17" i="79"/>
  <c r="AM17" i="69"/>
  <c r="AM39" i="69" s="1"/>
  <c r="AM17" i="99"/>
  <c r="AM39" i="99" s="1"/>
  <c r="AM17" i="100"/>
  <c r="AM39" i="100" s="1"/>
  <c r="AM17" i="22"/>
  <c r="AM39" i="22" s="1"/>
  <c r="AL17" i="79"/>
  <c r="AL17" i="69"/>
  <c r="AL39" i="69" s="1"/>
  <c r="AL17" i="100"/>
  <c r="AL39" i="100" s="1"/>
  <c r="AL17" i="99"/>
  <c r="AL39" i="99" s="1"/>
  <c r="AL17" i="22"/>
  <c r="AL39" i="22" s="1"/>
  <c r="AM20" i="79"/>
  <c r="AM20" i="69"/>
  <c r="AM42" i="69" s="1"/>
  <c r="AM20" i="99"/>
  <c r="AM42" i="99" s="1"/>
  <c r="AM20" i="100"/>
  <c r="AM42" i="100" s="1"/>
  <c r="AM20" i="22"/>
  <c r="AM42" i="22" s="1"/>
  <c r="AT8" i="101"/>
  <c r="AT22" i="101" s="1"/>
  <c r="AT8" i="96"/>
  <c r="AT22" i="96" s="1"/>
  <c r="AT8" i="102"/>
  <c r="AT22" i="102" s="1"/>
  <c r="AQ8" i="95"/>
  <c r="AQ22" i="95" s="1"/>
  <c r="J15" i="80"/>
  <c r="J34" i="80"/>
  <c r="J37" i="80" s="1"/>
  <c r="AK30" i="79"/>
  <c r="AK8" i="80"/>
  <c r="AK30" i="80" s="1"/>
  <c r="AK8" i="104"/>
  <c r="AK30" i="104" s="1"/>
  <c r="AK8" i="103"/>
  <c r="AK30" i="103" s="1"/>
  <c r="F34" i="103"/>
  <c r="F37" i="103" s="1"/>
  <c r="F15" i="103"/>
  <c r="AN8" i="80"/>
  <c r="AN30" i="80" s="1"/>
  <c r="AN8" i="103"/>
  <c r="AN30" i="103" s="1"/>
  <c r="AN8" i="104"/>
  <c r="AN30" i="104" s="1"/>
  <c r="AN30" i="79"/>
  <c r="AW8" i="96"/>
  <c r="AW22" i="96" s="1"/>
  <c r="AW8" i="101"/>
  <c r="AW22" i="101" s="1"/>
  <c r="AT8" i="95"/>
  <c r="AT22" i="95" s="1"/>
  <c r="AW8" i="102"/>
  <c r="AW22" i="102" s="1"/>
  <c r="AP11" i="79"/>
  <c r="AP11" i="69"/>
  <c r="AP11" i="100"/>
  <c r="AP11" i="99"/>
  <c r="AP11" i="22"/>
  <c r="AN20" i="79"/>
  <c r="AN20" i="69"/>
  <c r="AN42" i="69" s="1"/>
  <c r="AN20" i="99"/>
  <c r="AN42" i="99" s="1"/>
  <c r="AN20" i="100"/>
  <c r="AN42" i="100" s="1"/>
  <c r="AN20" i="22"/>
  <c r="AN42" i="22" s="1"/>
  <c r="AL8" i="80"/>
  <c r="AL30" i="80" s="1"/>
  <c r="AL8" i="103"/>
  <c r="AL30" i="103" s="1"/>
  <c r="AL8" i="104"/>
  <c r="AL30" i="104" s="1"/>
  <c r="AL30" i="79"/>
  <c r="AX8" i="101"/>
  <c r="AX22" i="101" s="1"/>
  <c r="AX8" i="96"/>
  <c r="AX22" i="96" s="1"/>
  <c r="AX8" i="102"/>
  <c r="AX22" i="102" s="1"/>
  <c r="AU8" i="95"/>
  <c r="AU22" i="95" s="1"/>
  <c r="AU8" i="101"/>
  <c r="AU22" i="101" s="1"/>
  <c r="AU8" i="96"/>
  <c r="AU22" i="96" s="1"/>
  <c r="AU8" i="102"/>
  <c r="AU22" i="102" s="1"/>
  <c r="AR8" i="95"/>
  <c r="AR22" i="95" s="1"/>
  <c r="F34" i="80"/>
  <c r="F37" i="80" s="1"/>
  <c r="F15" i="80"/>
  <c r="AR8" i="101"/>
  <c r="AR22" i="101" s="1"/>
  <c r="AR8" i="96"/>
  <c r="AR22" i="96" s="1"/>
  <c r="AR8" i="102"/>
  <c r="AR22" i="102" s="1"/>
  <c r="AO8" i="95"/>
  <c r="AO22" i="95" s="1"/>
  <c r="AK11" i="79"/>
  <c r="AK11" i="69"/>
  <c r="AK11" i="100"/>
  <c r="AK11" i="99"/>
  <c r="AK11" i="22"/>
  <c r="AP20" i="79"/>
  <c r="AP20" i="69"/>
  <c r="AP42" i="69" s="1"/>
  <c r="AP20" i="99"/>
  <c r="AP42" i="99" s="1"/>
  <c r="AP20" i="100"/>
  <c r="AP42" i="100" s="1"/>
  <c r="AP20" i="22"/>
  <c r="AP42" i="22" s="1"/>
  <c r="AL9" i="79"/>
  <c r="AL9" i="69"/>
  <c r="AL31" i="69" s="1"/>
  <c r="AL9" i="99"/>
  <c r="AL31" i="99" s="1"/>
  <c r="AL9" i="22"/>
  <c r="AL31" i="22" s="1"/>
  <c r="AL9" i="100"/>
  <c r="AL31" i="100" s="1"/>
  <c r="AM21" i="79"/>
  <c r="AM21" i="69"/>
  <c r="AM43" i="69" s="1"/>
  <c r="AM21" i="99"/>
  <c r="AM43" i="99" s="1"/>
  <c r="AM21" i="100"/>
  <c r="AM43" i="100" s="1"/>
  <c r="AM21" i="22"/>
  <c r="AM43" i="22" s="1"/>
  <c r="AM9" i="79"/>
  <c r="AM9" i="69"/>
  <c r="AM31" i="69" s="1"/>
  <c r="AM9" i="100"/>
  <c r="AM31" i="100" s="1"/>
  <c r="AM9" i="99"/>
  <c r="AM31" i="99" s="1"/>
  <c r="AM9" i="22"/>
  <c r="AM31" i="22" s="1"/>
  <c r="AP17" i="79"/>
  <c r="AP17" i="100"/>
  <c r="AP39" i="100" s="1"/>
  <c r="AP17" i="69"/>
  <c r="AP39" i="69" s="1"/>
  <c r="AP17" i="99"/>
  <c r="AP39" i="99" s="1"/>
  <c r="AP17" i="22"/>
  <c r="AP39" i="22" s="1"/>
  <c r="AC21" i="111"/>
  <c r="J34" i="104"/>
  <c r="J37" i="104" s="1"/>
  <c r="J15" i="104"/>
  <c r="AM8" i="80"/>
  <c r="AM30" i="80" s="1"/>
  <c r="AM8" i="103"/>
  <c r="AM30" i="103" s="1"/>
  <c r="AM8" i="104"/>
  <c r="AM30" i="104" s="1"/>
  <c r="AM30" i="79"/>
  <c r="AS8" i="96"/>
  <c r="AS22" i="96" s="1"/>
  <c r="AP8" i="95"/>
  <c r="AP22" i="95" s="1"/>
  <c r="AS8" i="101"/>
  <c r="AS22" i="101" s="1"/>
  <c r="AS8" i="102"/>
  <c r="AS22" i="102" s="1"/>
  <c r="AJ8" i="80"/>
  <c r="AJ30" i="80" s="1"/>
  <c r="AJ8" i="103"/>
  <c r="AJ30" i="103" s="1"/>
  <c r="AJ8" i="104"/>
  <c r="AJ30" i="104" s="1"/>
  <c r="AJ30" i="79"/>
  <c r="AO30" i="79"/>
  <c r="AO8" i="80"/>
  <c r="AO30" i="80" s="1"/>
  <c r="AO8" i="103"/>
  <c r="AO30" i="103" s="1"/>
  <c r="AO8" i="104"/>
  <c r="AO30" i="104" s="1"/>
  <c r="AE18" i="111"/>
  <c r="Z21" i="111"/>
  <c r="Z21" i="113" s="1"/>
  <c r="Z40" i="113" s="1"/>
  <c r="AD21" i="111"/>
  <c r="AD21" i="113" s="1"/>
  <c r="AD40" i="113" s="1"/>
  <c r="AC22" i="111"/>
  <c r="AC22" i="115" s="1"/>
  <c r="AC41" i="115" s="1"/>
  <c r="Z18" i="111"/>
  <c r="Z10" i="111"/>
  <c r="Z10" i="114" s="1"/>
  <c r="Z29" i="114" s="1"/>
  <c r="AE10" i="111"/>
  <c r="AM23" i="7"/>
  <c r="B9" i="111"/>
  <c r="AD18" i="111"/>
  <c r="AD18" i="115" s="1"/>
  <c r="AD37" i="115" s="1"/>
  <c r="AD10" i="111"/>
  <c r="AD12" i="111"/>
  <c r="AD12" i="112" s="1"/>
  <c r="AC10" i="111"/>
  <c r="Z12" i="111"/>
  <c r="Z12" i="113" s="1"/>
  <c r="AE12" i="111"/>
  <c r="AE21" i="111"/>
  <c r="AE21" i="113" s="1"/>
  <c r="AE40" i="113" s="1"/>
  <c r="AA10" i="111"/>
  <c r="AB18" i="111"/>
  <c r="AB18" i="114" s="1"/>
  <c r="AB37" i="114" s="1"/>
  <c r="AL18" i="7"/>
  <c r="AM12" i="7"/>
  <c r="AM14" i="7"/>
  <c r="AM15" i="7" s="1"/>
  <c r="AB16" i="111" s="1"/>
  <c r="AB12" i="111"/>
  <c r="AB12" i="115" s="1"/>
  <c r="AB10" i="111"/>
  <c r="AB10" i="113" s="1"/>
  <c r="AB29" i="113" s="1"/>
  <c r="AL12" i="7"/>
  <c r="AL14" i="7"/>
  <c r="AL15" i="7" s="1"/>
  <c r="AA16" i="111" s="1"/>
  <c r="AL21" i="7"/>
  <c r="AO12" i="7"/>
  <c r="AN12" i="7"/>
  <c r="AA21" i="111"/>
  <c r="AA21" i="115" s="1"/>
  <c r="AA40" i="115" s="1"/>
  <c r="AN14" i="7"/>
  <c r="AN15" i="7" s="1"/>
  <c r="AC16" i="111" s="1"/>
  <c r="AN18" i="7"/>
  <c r="AO14" i="7"/>
  <c r="AO15" i="7" s="1"/>
  <c r="AD16" i="111" s="1"/>
  <c r="AA18" i="111"/>
  <c r="AA18" i="114" s="1"/>
  <c r="AA37" i="114" s="1"/>
  <c r="AA19" i="111"/>
  <c r="AA12" i="115"/>
  <c r="AA12" i="114"/>
  <c r="AA12" i="112"/>
  <c r="AA12" i="113"/>
  <c r="AD9" i="115"/>
  <c r="AD28" i="115" s="1"/>
  <c r="AD9" i="114"/>
  <c r="AD28" i="114" s="1"/>
  <c r="AD9" i="112"/>
  <c r="AD28" i="112" s="1"/>
  <c r="AD9" i="113"/>
  <c r="AD28" i="113" s="1"/>
  <c r="AC21" i="113"/>
  <c r="AC40" i="113" s="1"/>
  <c r="AC21" i="115"/>
  <c r="AC40" i="115" s="1"/>
  <c r="AC21" i="114"/>
  <c r="AC40" i="114" s="1"/>
  <c r="AC21" i="112"/>
  <c r="AC40" i="112" s="1"/>
  <c r="AB9" i="114"/>
  <c r="AB28" i="114" s="1"/>
  <c r="AB9" i="115"/>
  <c r="AB28" i="115" s="1"/>
  <c r="AB9" i="113"/>
  <c r="AB28" i="113" s="1"/>
  <c r="AB9" i="112"/>
  <c r="AB28" i="112" s="1"/>
  <c r="AD10" i="115"/>
  <c r="AD29" i="115" s="1"/>
  <c r="AD10" i="114"/>
  <c r="AD29" i="114" s="1"/>
  <c r="AD10" i="113"/>
  <c r="AD29" i="113" s="1"/>
  <c r="AD10" i="112"/>
  <c r="AD29" i="112" s="1"/>
  <c r="AE21" i="115"/>
  <c r="AE40" i="115" s="1"/>
  <c r="AE21" i="112"/>
  <c r="AE40" i="112" s="1"/>
  <c r="AA10" i="115"/>
  <c r="AA29" i="115" s="1"/>
  <c r="AA10" i="114"/>
  <c r="AA29" i="114" s="1"/>
  <c r="AA10" i="112"/>
  <c r="AA29" i="112" s="1"/>
  <c r="AA10" i="113"/>
  <c r="AA29" i="113" s="1"/>
  <c r="AC10" i="115"/>
  <c r="AC29" i="115" s="1"/>
  <c r="AC10" i="114"/>
  <c r="AC29" i="114" s="1"/>
  <c r="AC10" i="113"/>
  <c r="AC29" i="113" s="1"/>
  <c r="AC10" i="112"/>
  <c r="AC29" i="112" s="1"/>
  <c r="AA15" i="111"/>
  <c r="AE12" i="115"/>
  <c r="AE12" i="112"/>
  <c r="AE12" i="114"/>
  <c r="AE12" i="113"/>
  <c r="Z21" i="115"/>
  <c r="Z40" i="115" s="1"/>
  <c r="Z21" i="112"/>
  <c r="Z40" i="112" s="1"/>
  <c r="AE18" i="114"/>
  <c r="AE37" i="114" s="1"/>
  <c r="AE18" i="115"/>
  <c r="AE37" i="115" s="1"/>
  <c r="AE18" i="113"/>
  <c r="AE37" i="113" s="1"/>
  <c r="AE18" i="112"/>
  <c r="AE37" i="112" s="1"/>
  <c r="AE10" i="114"/>
  <c r="AE29" i="114" s="1"/>
  <c r="AE10" i="115"/>
  <c r="AE29" i="115" s="1"/>
  <c r="AE10" i="113"/>
  <c r="AE29" i="113" s="1"/>
  <c r="AE10" i="112"/>
  <c r="AE29" i="112" s="1"/>
  <c r="AM18" i="7"/>
  <c r="AC9" i="115"/>
  <c r="AC28" i="115" s="1"/>
  <c r="AC9" i="114"/>
  <c r="AC28" i="114" s="1"/>
  <c r="AC9" i="112"/>
  <c r="AC28" i="112" s="1"/>
  <c r="AC9" i="113"/>
  <c r="AC28" i="113" s="1"/>
  <c r="AB21" i="115"/>
  <c r="AB40" i="115" s="1"/>
  <c r="AB21" i="114"/>
  <c r="AB40" i="114" s="1"/>
  <c r="AB21" i="113"/>
  <c r="AB40" i="113" s="1"/>
  <c r="AB21" i="112"/>
  <c r="AB40" i="112" s="1"/>
  <c r="AB12" i="114"/>
  <c r="AB12" i="113"/>
  <c r="Z9" i="115"/>
  <c r="Z28" i="115" s="1"/>
  <c r="Z9" i="112"/>
  <c r="Z28" i="112" s="1"/>
  <c r="Z9" i="114"/>
  <c r="Z28" i="114" s="1"/>
  <c r="Z9" i="113"/>
  <c r="Z28" i="113" s="1"/>
  <c r="Z18" i="114"/>
  <c r="Z37" i="114" s="1"/>
  <c r="Z18" i="115"/>
  <c r="Z37" i="115" s="1"/>
  <c r="Z18" i="113"/>
  <c r="Z37" i="113" s="1"/>
  <c r="Z18" i="112"/>
  <c r="Z37" i="112" s="1"/>
  <c r="AD18" i="114"/>
  <c r="AD37" i="114" s="1"/>
  <c r="AD18" i="112"/>
  <c r="AD37" i="112" s="1"/>
  <c r="AC22" i="114"/>
  <c r="AC41" i="114" s="1"/>
  <c r="AC22" i="112"/>
  <c r="AC41" i="112" s="1"/>
  <c r="AC12" i="111"/>
  <c r="AC18" i="111"/>
  <c r="AB22" i="111"/>
  <c r="AN23" i="7"/>
  <c r="AK21" i="7"/>
  <c r="AP18" i="7"/>
  <c r="AL23" i="7"/>
  <c r="AO18" i="7"/>
  <c r="AO21" i="7"/>
  <c r="AP23" i="7"/>
  <c r="AO23" i="7"/>
  <c r="AK23" i="7"/>
  <c r="AK18" i="7"/>
  <c r="AP21" i="7"/>
  <c r="AP12" i="7"/>
  <c r="AP14" i="7"/>
  <c r="AK12" i="7"/>
  <c r="AK14" i="7"/>
  <c r="G9" i="7"/>
  <c r="M9" i="7"/>
  <c r="G11" i="7"/>
  <c r="G20" i="7"/>
  <c r="G17" i="7"/>
  <c r="M17" i="7"/>
  <c r="M11" i="7"/>
  <c r="M20" i="7"/>
  <c r="Y24" i="120"/>
  <c r="Y24" i="118"/>
  <c r="L24" i="117"/>
  <c r="L5" i="116"/>
  <c r="L27" i="116" s="1"/>
  <c r="L6" i="116"/>
  <c r="L28" i="116" s="1"/>
  <c r="L25" i="116"/>
  <c r="AC22" i="113" l="1"/>
  <c r="AC41" i="113" s="1"/>
  <c r="AD18" i="113"/>
  <c r="AD37" i="113" s="1"/>
  <c r="AB12" i="112"/>
  <c r="AD12" i="113"/>
  <c r="Z21" i="114"/>
  <c r="Z40" i="114" s="1"/>
  <c r="AE21" i="114"/>
  <c r="AE40" i="114" s="1"/>
  <c r="Z12" i="115"/>
  <c r="W8" i="79"/>
  <c r="W8" i="99"/>
  <c r="W30" i="99" s="1"/>
  <c r="W8" i="100"/>
  <c r="W30" i="100" s="1"/>
  <c r="W8" i="69"/>
  <c r="W30" i="69" s="1"/>
  <c r="W8" i="22"/>
  <c r="W30" i="22" s="1"/>
  <c r="M11" i="79"/>
  <c r="M11" i="100"/>
  <c r="M11" i="69"/>
  <c r="M11" i="99"/>
  <c r="M11" i="22"/>
  <c r="AO23" i="79"/>
  <c r="AO23" i="100"/>
  <c r="AO45" i="100" s="1"/>
  <c r="AO23" i="99"/>
  <c r="AO45" i="99" s="1"/>
  <c r="AO23" i="22"/>
  <c r="AO45" i="22" s="1"/>
  <c r="AO23" i="69"/>
  <c r="AO45" i="69" s="1"/>
  <c r="AL23" i="79"/>
  <c r="AL23" i="69"/>
  <c r="AL45" i="69" s="1"/>
  <c r="AL23" i="100"/>
  <c r="AL45" i="100" s="1"/>
  <c r="AL23" i="99"/>
  <c r="AL45" i="99" s="1"/>
  <c r="AL23" i="22"/>
  <c r="AL45" i="22" s="1"/>
  <c r="AN12" i="79"/>
  <c r="AN12" i="69"/>
  <c r="AN12" i="99"/>
  <c r="AN12" i="100"/>
  <c r="AN12" i="22"/>
  <c r="AM21" i="80"/>
  <c r="AM43" i="80" s="1"/>
  <c r="AM21" i="103"/>
  <c r="AM43" i="103" s="1"/>
  <c r="AM21" i="104"/>
  <c r="AM43" i="104" s="1"/>
  <c r="AM43" i="79"/>
  <c r="AK14" i="22"/>
  <c r="AK33" i="22"/>
  <c r="AK36" i="22" s="1"/>
  <c r="AK14" i="69"/>
  <c r="AK33" i="69"/>
  <c r="AK36" i="69" s="1"/>
  <c r="AP14" i="99"/>
  <c r="AP33" i="99"/>
  <c r="AP36" i="99" s="1"/>
  <c r="AP11" i="80"/>
  <c r="AP11" i="103"/>
  <c r="AP11" i="104"/>
  <c r="AP14" i="79"/>
  <c r="AP33" i="79"/>
  <c r="AP36" i="79" s="1"/>
  <c r="AL17" i="80"/>
  <c r="AL39" i="80" s="1"/>
  <c r="AL17" i="103"/>
  <c r="AL39" i="103" s="1"/>
  <c r="AL17" i="104"/>
  <c r="AL39" i="104" s="1"/>
  <c r="AL39" i="79"/>
  <c r="AN9" i="80"/>
  <c r="AN31" i="80" s="1"/>
  <c r="AN9" i="103"/>
  <c r="AN31" i="103" s="1"/>
  <c r="AN9" i="104"/>
  <c r="AN31" i="104" s="1"/>
  <c r="AN31" i="79"/>
  <c r="AW10" i="101"/>
  <c r="AW24" i="101" s="1"/>
  <c r="AW26" i="101" s="1"/>
  <c r="AW10" i="96"/>
  <c r="AW24" i="96" s="1"/>
  <c r="AW26" i="96" s="1"/>
  <c r="AW10" i="102"/>
  <c r="AW24" i="102" s="1"/>
  <c r="AW26" i="102" s="1"/>
  <c r="AT10" i="95"/>
  <c r="AT24" i="95" s="1"/>
  <c r="AT26" i="95" s="1"/>
  <c r="AW14" i="101"/>
  <c r="AW28" i="101" s="1"/>
  <c r="AW14" i="96"/>
  <c r="AW28" i="96" s="1"/>
  <c r="AW14" i="102"/>
  <c r="AW28" i="102" s="1"/>
  <c r="AT14" i="95"/>
  <c r="AT28" i="95" s="1"/>
  <c r="U8" i="96"/>
  <c r="U22" i="96" s="1"/>
  <c r="R8" i="95"/>
  <c r="R22" i="95" s="1"/>
  <c r="U8" i="101"/>
  <c r="U22" i="101" s="1"/>
  <c r="U8" i="102"/>
  <c r="U22" i="102" s="1"/>
  <c r="AL33" i="100"/>
  <c r="AL36" i="100" s="1"/>
  <c r="AL14" i="100"/>
  <c r="AN33" i="99"/>
  <c r="AN36" i="99" s="1"/>
  <c r="AN14" i="99"/>
  <c r="AN11" i="80"/>
  <c r="AN11" i="103"/>
  <c r="AN11" i="104"/>
  <c r="AN14" i="79"/>
  <c r="AN33" i="79"/>
  <c r="AN36" i="79" s="1"/>
  <c r="AK20" i="80"/>
  <c r="AK42" i="80" s="1"/>
  <c r="AK20" i="103"/>
  <c r="AK42" i="103" s="1"/>
  <c r="AK20" i="104"/>
  <c r="AK42" i="104" s="1"/>
  <c r="AK42" i="79"/>
  <c r="AM33" i="99"/>
  <c r="AM36" i="99" s="1"/>
  <c r="AM14" i="99"/>
  <c r="AT16" i="101"/>
  <c r="AT30" i="101" s="1"/>
  <c r="AT16" i="96"/>
  <c r="AT30" i="96" s="1"/>
  <c r="AT16" i="102"/>
  <c r="AT30" i="102" s="1"/>
  <c r="AQ16" i="95"/>
  <c r="AQ30" i="95" s="1"/>
  <c r="AN17" i="80"/>
  <c r="AN39" i="80" s="1"/>
  <c r="AN17" i="103"/>
  <c r="AN39" i="103" s="1"/>
  <c r="AN17" i="104"/>
  <c r="AN39" i="104" s="1"/>
  <c r="AN39" i="79"/>
  <c r="AK17" i="80"/>
  <c r="AK39" i="80" s="1"/>
  <c r="AK17" i="103"/>
  <c r="AK39" i="103" s="1"/>
  <c r="AK17" i="104"/>
  <c r="AK39" i="104" s="1"/>
  <c r="AK39" i="79"/>
  <c r="G17" i="79"/>
  <c r="G17" i="99"/>
  <c r="G39" i="99" s="1"/>
  <c r="G17" i="100"/>
  <c r="G39" i="100" s="1"/>
  <c r="G17" i="69"/>
  <c r="G39" i="69" s="1"/>
  <c r="G17" i="22"/>
  <c r="G39" i="22" s="1"/>
  <c r="AK12" i="69"/>
  <c r="AK12" i="79"/>
  <c r="AK12" i="99"/>
  <c r="AK12" i="100"/>
  <c r="AK12" i="22"/>
  <c r="AP21" i="79"/>
  <c r="AP21" i="99"/>
  <c r="AP43" i="99" s="1"/>
  <c r="AP21" i="69"/>
  <c r="AP43" i="69" s="1"/>
  <c r="AP21" i="100"/>
  <c r="AP43" i="100" s="1"/>
  <c r="AP21" i="22"/>
  <c r="AP43" i="22" s="1"/>
  <c r="AP23" i="79"/>
  <c r="AP23" i="69"/>
  <c r="AP45" i="69" s="1"/>
  <c r="AP23" i="100"/>
  <c r="AP45" i="100" s="1"/>
  <c r="AP23" i="99"/>
  <c r="AP45" i="99" s="1"/>
  <c r="AP23" i="22"/>
  <c r="AP45" i="22" s="1"/>
  <c r="AP18" i="79"/>
  <c r="AP18" i="100"/>
  <c r="AP40" i="100" s="1"/>
  <c r="AP18" i="99"/>
  <c r="AP40" i="99" s="1"/>
  <c r="AP18" i="69"/>
  <c r="AP40" i="69" s="1"/>
  <c r="AP18" i="22"/>
  <c r="AP40" i="22" s="1"/>
  <c r="AN18" i="79"/>
  <c r="AN18" i="69"/>
  <c r="AN40" i="69" s="1"/>
  <c r="AN18" i="100"/>
  <c r="AN40" i="100" s="1"/>
  <c r="AN18" i="99"/>
  <c r="AN40" i="99" s="1"/>
  <c r="AN18" i="22"/>
  <c r="AN40" i="22" s="1"/>
  <c r="AL12" i="79"/>
  <c r="AL12" i="69"/>
  <c r="AL12" i="99"/>
  <c r="AL12" i="100"/>
  <c r="AL12" i="22"/>
  <c r="AM12" i="79"/>
  <c r="AM12" i="69"/>
  <c r="AM12" i="99"/>
  <c r="AM12" i="100"/>
  <c r="AM12" i="22"/>
  <c r="AX14" i="101"/>
  <c r="AX28" i="101" s="1"/>
  <c r="AX14" i="96"/>
  <c r="AX28" i="96" s="1"/>
  <c r="AX14" i="102"/>
  <c r="AX28" i="102" s="1"/>
  <c r="AU14" i="95"/>
  <c r="AU28" i="95" s="1"/>
  <c r="AL31" i="79"/>
  <c r="AL9" i="80"/>
  <c r="AL31" i="80" s="1"/>
  <c r="AL9" i="103"/>
  <c r="AL31" i="103" s="1"/>
  <c r="AL9" i="104"/>
  <c r="AL31" i="104" s="1"/>
  <c r="AK14" i="99"/>
  <c r="AK33" i="99"/>
  <c r="AK36" i="99" s="1"/>
  <c r="AK11" i="80"/>
  <c r="AK11" i="103"/>
  <c r="AK11" i="104"/>
  <c r="AK14" i="79"/>
  <c r="AK33" i="79"/>
  <c r="AK36" i="79" s="1"/>
  <c r="AP14" i="100"/>
  <c r="AP33" i="100"/>
  <c r="AP36" i="100" s="1"/>
  <c r="AU16" i="96"/>
  <c r="AU30" i="96" s="1"/>
  <c r="AU16" i="101"/>
  <c r="AU30" i="101" s="1"/>
  <c r="AU16" i="102"/>
  <c r="AU30" i="102" s="1"/>
  <c r="AR16" i="95"/>
  <c r="AR30" i="95" s="1"/>
  <c r="AO14" i="22"/>
  <c r="AO33" i="22"/>
  <c r="AO36" i="22" s="1"/>
  <c r="AO14" i="69"/>
  <c r="AO33" i="69"/>
  <c r="AO36" i="69" s="1"/>
  <c r="AL14" i="69"/>
  <c r="AL33" i="69"/>
  <c r="AL36" i="69" s="1"/>
  <c r="AN14" i="69"/>
  <c r="AN33" i="69"/>
  <c r="AN36" i="69" s="1"/>
  <c r="AW16" i="96"/>
  <c r="AW30" i="96" s="1"/>
  <c r="AT16" i="95"/>
  <c r="AT30" i="95" s="1"/>
  <c r="AW16" i="101"/>
  <c r="AW30" i="101" s="1"/>
  <c r="AW16" i="102"/>
  <c r="AW30" i="102" s="1"/>
  <c r="AM14" i="69"/>
  <c r="AM33" i="69"/>
  <c r="AM36" i="69" s="1"/>
  <c r="AL20" i="80"/>
  <c r="AL42" i="80" s="1"/>
  <c r="AL20" i="103"/>
  <c r="AL42" i="103" s="1"/>
  <c r="AL20" i="104"/>
  <c r="AL42" i="104" s="1"/>
  <c r="AL42" i="79"/>
  <c r="AP31" i="79"/>
  <c r="AP9" i="80"/>
  <c r="AP31" i="80" s="1"/>
  <c r="AP9" i="104"/>
  <c r="AP31" i="104" s="1"/>
  <c r="AP9" i="103"/>
  <c r="AP31" i="103" s="1"/>
  <c r="O8" i="101"/>
  <c r="O22" i="101" s="1"/>
  <c r="O8" i="96"/>
  <c r="O22" i="96" s="1"/>
  <c r="O8" i="102"/>
  <c r="O22" i="102" s="1"/>
  <c r="L8" i="95"/>
  <c r="L22" i="95" s="1"/>
  <c r="M9" i="79"/>
  <c r="M9" i="99"/>
  <c r="M31" i="99" s="1"/>
  <c r="M9" i="100"/>
  <c r="M31" i="100" s="1"/>
  <c r="M9" i="69"/>
  <c r="M31" i="69" s="1"/>
  <c r="M9" i="22"/>
  <c r="M31" i="22" s="1"/>
  <c r="AK18" i="79"/>
  <c r="AK18" i="69"/>
  <c r="AK40" i="69" s="1"/>
  <c r="AK18" i="99"/>
  <c r="AK40" i="99" s="1"/>
  <c r="AK18" i="100"/>
  <c r="AK40" i="100" s="1"/>
  <c r="AK18" i="22"/>
  <c r="AK40" i="22" s="1"/>
  <c r="AO21" i="79"/>
  <c r="AO21" i="69"/>
  <c r="AO43" i="69" s="1"/>
  <c r="AO21" i="99"/>
  <c r="AO43" i="99" s="1"/>
  <c r="AO21" i="100"/>
  <c r="AO43" i="100" s="1"/>
  <c r="AO21" i="22"/>
  <c r="AO43" i="22" s="1"/>
  <c r="AK21" i="79"/>
  <c r="AK21" i="69"/>
  <c r="AK43" i="69" s="1"/>
  <c r="AK21" i="99"/>
  <c r="AK43" i="99" s="1"/>
  <c r="AK21" i="100"/>
  <c r="AK43" i="100" s="1"/>
  <c r="AK21" i="22"/>
  <c r="AK43" i="22" s="1"/>
  <c r="AO12" i="79"/>
  <c r="AO12" i="69"/>
  <c r="AO12" i="99"/>
  <c r="AO12" i="100"/>
  <c r="AO12" i="22"/>
  <c r="AL18" i="79"/>
  <c r="AL18" i="69"/>
  <c r="AL40" i="69" s="1"/>
  <c r="AL18" i="100"/>
  <c r="AL40" i="100" s="1"/>
  <c r="AL18" i="99"/>
  <c r="AL40" i="99" s="1"/>
  <c r="AL18" i="22"/>
  <c r="AL40" i="22" s="1"/>
  <c r="AP17" i="103"/>
  <c r="AP39" i="103" s="1"/>
  <c r="AP17" i="80"/>
  <c r="AP39" i="80" s="1"/>
  <c r="AP17" i="104"/>
  <c r="AP39" i="104" s="1"/>
  <c r="AP39" i="79"/>
  <c r="AX16" i="101"/>
  <c r="AX30" i="101" s="1"/>
  <c r="AX16" i="96"/>
  <c r="AX30" i="96" s="1"/>
  <c r="AX16" i="102"/>
  <c r="AX30" i="102" s="1"/>
  <c r="AU16" i="95"/>
  <c r="AU30" i="95" s="1"/>
  <c r="AK14" i="100"/>
  <c r="AK33" i="100"/>
  <c r="AK36" i="100" s="1"/>
  <c r="AV16" i="101"/>
  <c r="AV30" i="101" s="1"/>
  <c r="AV16" i="96"/>
  <c r="AV30" i="96" s="1"/>
  <c r="AV16" i="102"/>
  <c r="AV30" i="102" s="1"/>
  <c r="AS16" i="95"/>
  <c r="AS30" i="95" s="1"/>
  <c r="AN20" i="103"/>
  <c r="AN42" i="103" s="1"/>
  <c r="AN20" i="80"/>
  <c r="AN42" i="80" s="1"/>
  <c r="AN20" i="104"/>
  <c r="AN42" i="104" s="1"/>
  <c r="AN42" i="79"/>
  <c r="AP33" i="69"/>
  <c r="AP36" i="69" s="1"/>
  <c r="AP14" i="69"/>
  <c r="AM20" i="80"/>
  <c r="AM42" i="80" s="1"/>
  <c r="AM20" i="103"/>
  <c r="AM42" i="103" s="1"/>
  <c r="AM42" i="79"/>
  <c r="AM20" i="104"/>
  <c r="AM42" i="104" s="1"/>
  <c r="AU14" i="101"/>
  <c r="AU28" i="101" s="1"/>
  <c r="AU14" i="102"/>
  <c r="AU28" i="102" s="1"/>
  <c r="AR14" i="95"/>
  <c r="AR28" i="95" s="1"/>
  <c r="AU14" i="96"/>
  <c r="AU28" i="96" s="1"/>
  <c r="AM17" i="80"/>
  <c r="AM39" i="80" s="1"/>
  <c r="AM17" i="103"/>
  <c r="AM39" i="103" s="1"/>
  <c r="AM17" i="104"/>
  <c r="AM39" i="104" s="1"/>
  <c r="AM39" i="79"/>
  <c r="AO14" i="99"/>
  <c r="AO33" i="99"/>
  <c r="AO36" i="99" s="1"/>
  <c r="AO11" i="80"/>
  <c r="AO11" i="103"/>
  <c r="AO11" i="104"/>
  <c r="AO14" i="79"/>
  <c r="AO33" i="79"/>
  <c r="AO36" i="79" s="1"/>
  <c r="AL33" i="99"/>
  <c r="AL36" i="99" s="1"/>
  <c r="AL14" i="99"/>
  <c r="AT10" i="96"/>
  <c r="AT24" i="96" s="1"/>
  <c r="AT26" i="96" s="1"/>
  <c r="AQ10" i="95"/>
  <c r="AQ24" i="95" s="1"/>
  <c r="AQ26" i="95" s="1"/>
  <c r="AT10" i="101"/>
  <c r="AT24" i="101" s="1"/>
  <c r="AT26" i="101" s="1"/>
  <c r="AT10" i="102"/>
  <c r="AT24" i="102" s="1"/>
  <c r="AT26" i="102" s="1"/>
  <c r="AN14" i="100"/>
  <c r="AN33" i="100"/>
  <c r="AN36" i="100" s="1"/>
  <c r="AO20" i="80"/>
  <c r="AO42" i="80" s="1"/>
  <c r="AO20" i="103"/>
  <c r="AO42" i="103" s="1"/>
  <c r="AO20" i="104"/>
  <c r="AO42" i="104" s="1"/>
  <c r="AO42" i="79"/>
  <c r="AM33" i="22"/>
  <c r="AM36" i="22" s="1"/>
  <c r="AM14" i="22"/>
  <c r="AU10" i="101"/>
  <c r="AU24" i="101" s="1"/>
  <c r="AU26" i="101" s="1"/>
  <c r="AU10" i="96"/>
  <c r="AU24" i="96" s="1"/>
  <c r="AU26" i="96" s="1"/>
  <c r="AU10" i="102"/>
  <c r="AU24" i="102" s="1"/>
  <c r="AU26" i="102" s="1"/>
  <c r="AR10" i="95"/>
  <c r="AR24" i="95" s="1"/>
  <c r="AR26" i="95" s="1"/>
  <c r="AK9" i="80"/>
  <c r="AK31" i="80" s="1"/>
  <c r="AK9" i="103"/>
  <c r="AK31" i="103" s="1"/>
  <c r="AK9" i="104"/>
  <c r="AK31" i="104" s="1"/>
  <c r="AK31" i="79"/>
  <c r="AS14" i="101"/>
  <c r="AS28" i="101" s="1"/>
  <c r="AS14" i="96"/>
  <c r="AS28" i="96" s="1"/>
  <c r="AS14" i="102"/>
  <c r="AS28" i="102" s="1"/>
  <c r="AP14" i="95"/>
  <c r="AP28" i="95" s="1"/>
  <c r="G8" i="80"/>
  <c r="G30" i="80" s="1"/>
  <c r="G8" i="103"/>
  <c r="G30" i="103" s="1"/>
  <c r="G8" i="104"/>
  <c r="G30" i="104" s="1"/>
  <c r="G30" i="79"/>
  <c r="M17" i="79"/>
  <c r="M17" i="100"/>
  <c r="M39" i="100" s="1"/>
  <c r="M17" i="69"/>
  <c r="M39" i="69" s="1"/>
  <c r="M17" i="99"/>
  <c r="M39" i="99" s="1"/>
  <c r="M17" i="22"/>
  <c r="M39" i="22" s="1"/>
  <c r="G20" i="79"/>
  <c r="G20" i="100"/>
  <c r="G42" i="100" s="1"/>
  <c r="G20" i="69"/>
  <c r="G42" i="69" s="1"/>
  <c r="G20" i="99"/>
  <c r="G42" i="99" s="1"/>
  <c r="G20" i="22"/>
  <c r="G42" i="22" s="1"/>
  <c r="M20" i="79"/>
  <c r="M20" i="99"/>
  <c r="M42" i="99" s="1"/>
  <c r="M20" i="100"/>
  <c r="M42" i="100" s="1"/>
  <c r="M20" i="69"/>
  <c r="M42" i="69" s="1"/>
  <c r="M20" i="22"/>
  <c r="M42" i="22" s="1"/>
  <c r="G11" i="79"/>
  <c r="G11" i="69"/>
  <c r="G11" i="99"/>
  <c r="G11" i="100"/>
  <c r="G11" i="22"/>
  <c r="G9" i="79"/>
  <c r="G9" i="99"/>
  <c r="G31" i="99" s="1"/>
  <c r="G9" i="100"/>
  <c r="G31" i="100" s="1"/>
  <c r="G9" i="69"/>
  <c r="G31" i="69" s="1"/>
  <c r="G9" i="22"/>
  <c r="G31" i="22" s="1"/>
  <c r="AP12" i="79"/>
  <c r="AP12" i="99"/>
  <c r="AP12" i="100"/>
  <c r="AP12" i="69"/>
  <c r="AP12" i="22"/>
  <c r="AK23" i="79"/>
  <c r="AK23" i="69"/>
  <c r="AK45" i="69" s="1"/>
  <c r="AK23" i="100"/>
  <c r="AK45" i="100" s="1"/>
  <c r="AK23" i="99"/>
  <c r="AK45" i="99" s="1"/>
  <c r="AK23" i="22"/>
  <c r="AK45" i="22" s="1"/>
  <c r="AO18" i="79"/>
  <c r="AO18" i="69"/>
  <c r="AO40" i="69" s="1"/>
  <c r="AO18" i="99"/>
  <c r="AO40" i="99" s="1"/>
  <c r="AO18" i="100"/>
  <c r="AO40" i="100" s="1"/>
  <c r="AO18" i="22"/>
  <c r="AO40" i="22" s="1"/>
  <c r="AN23" i="79"/>
  <c r="AN23" i="99"/>
  <c r="AN45" i="99" s="1"/>
  <c r="AN23" i="69"/>
  <c r="AN45" i="69" s="1"/>
  <c r="AN23" i="100"/>
  <c r="AN45" i="100" s="1"/>
  <c r="AN23" i="22"/>
  <c r="AN45" i="22" s="1"/>
  <c r="AM18" i="79"/>
  <c r="AM18" i="69"/>
  <c r="AM40" i="69" s="1"/>
  <c r="AM18" i="100"/>
  <c r="AM40" i="100" s="1"/>
  <c r="AM18" i="99"/>
  <c r="AM40" i="99" s="1"/>
  <c r="AM18" i="22"/>
  <c r="AM40" i="22" s="1"/>
  <c r="AL21" i="79"/>
  <c r="AL21" i="69"/>
  <c r="AL43" i="69" s="1"/>
  <c r="AL21" i="99"/>
  <c r="AL43" i="99" s="1"/>
  <c r="AL21" i="100"/>
  <c r="AL43" i="100" s="1"/>
  <c r="AL21" i="22"/>
  <c r="AL43" i="22" s="1"/>
  <c r="AM23" i="79"/>
  <c r="AM23" i="99"/>
  <c r="AM45" i="99" s="1"/>
  <c r="AM23" i="69"/>
  <c r="AM45" i="69" s="1"/>
  <c r="AM23" i="100"/>
  <c r="AM45" i="100" s="1"/>
  <c r="AM23" i="22"/>
  <c r="AM45" i="22" s="1"/>
  <c r="AM9" i="80"/>
  <c r="AM31" i="80" s="1"/>
  <c r="AM9" i="103"/>
  <c r="AM31" i="103" s="1"/>
  <c r="AM9" i="104"/>
  <c r="AM31" i="104" s="1"/>
  <c r="AM31" i="79"/>
  <c r="AP20" i="80"/>
  <c r="AP42" i="80" s="1"/>
  <c r="AP20" i="103"/>
  <c r="AP42" i="103" s="1"/>
  <c r="AP20" i="104"/>
  <c r="AP42" i="104" s="1"/>
  <c r="AP42" i="79"/>
  <c r="AS10" i="101"/>
  <c r="AS24" i="101" s="1"/>
  <c r="AS26" i="101" s="1"/>
  <c r="AS10" i="96"/>
  <c r="AS24" i="96" s="1"/>
  <c r="AS26" i="96" s="1"/>
  <c r="AS10" i="102"/>
  <c r="AS24" i="102" s="1"/>
  <c r="AS26" i="102" s="1"/>
  <c r="AP10" i="95"/>
  <c r="AP24" i="95" s="1"/>
  <c r="AP26" i="95" s="1"/>
  <c r="AP14" i="22"/>
  <c r="AP33" i="22"/>
  <c r="AP36" i="22" s="1"/>
  <c r="AX10" i="96"/>
  <c r="AX24" i="96" s="1"/>
  <c r="AX26" i="96" s="1"/>
  <c r="AU10" i="95"/>
  <c r="AU24" i="95" s="1"/>
  <c r="AU26" i="95" s="1"/>
  <c r="AX10" i="101"/>
  <c r="AX24" i="101" s="1"/>
  <c r="AX26" i="101" s="1"/>
  <c r="AX10" i="102"/>
  <c r="AX24" i="102" s="1"/>
  <c r="AX26" i="102" s="1"/>
  <c r="AT14" i="101"/>
  <c r="AT28" i="101" s="1"/>
  <c r="AT14" i="96"/>
  <c r="AT28" i="96" s="1"/>
  <c r="AT14" i="102"/>
  <c r="AT28" i="102" s="1"/>
  <c r="AQ14" i="95"/>
  <c r="AQ28" i="95" s="1"/>
  <c r="AO14" i="100"/>
  <c r="AO33" i="100"/>
  <c r="AO36" i="100" s="1"/>
  <c r="AO9" i="80"/>
  <c r="AO31" i="80" s="1"/>
  <c r="AO9" i="103"/>
  <c r="AO31" i="103" s="1"/>
  <c r="AO9" i="104"/>
  <c r="AO31" i="104" s="1"/>
  <c r="AO31" i="79"/>
  <c r="AO17" i="80"/>
  <c r="AO39" i="80" s="1"/>
  <c r="AO17" i="103"/>
  <c r="AO39" i="103" s="1"/>
  <c r="AO17" i="104"/>
  <c r="AO39" i="104" s="1"/>
  <c r="AO39" i="79"/>
  <c r="M30" i="79"/>
  <c r="M8" i="80"/>
  <c r="M30" i="80" s="1"/>
  <c r="M8" i="103"/>
  <c r="M30" i="103" s="1"/>
  <c r="M8" i="104"/>
  <c r="M30" i="104" s="1"/>
  <c r="AL14" i="22"/>
  <c r="AL33" i="22"/>
  <c r="AL36" i="22" s="1"/>
  <c r="AL11" i="80"/>
  <c r="AL11" i="103"/>
  <c r="AL11" i="104"/>
  <c r="AL14" i="79"/>
  <c r="AL33" i="79"/>
  <c r="AL36" i="79" s="1"/>
  <c r="AN14" i="22"/>
  <c r="AN33" i="22"/>
  <c r="AN36" i="22" s="1"/>
  <c r="AV10" i="101"/>
  <c r="AV24" i="101" s="1"/>
  <c r="AV26" i="101" s="1"/>
  <c r="AV10" i="96"/>
  <c r="AV24" i="96" s="1"/>
  <c r="AV26" i="96" s="1"/>
  <c r="AV10" i="102"/>
  <c r="AV24" i="102" s="1"/>
  <c r="AV26" i="102" s="1"/>
  <c r="AS10" i="95"/>
  <c r="AS24" i="95" s="1"/>
  <c r="AS26" i="95" s="1"/>
  <c r="AS16" i="96"/>
  <c r="AS30" i="96" s="1"/>
  <c r="AP16" i="95"/>
  <c r="AP30" i="95" s="1"/>
  <c r="AS16" i="102"/>
  <c r="AS30" i="102" s="1"/>
  <c r="AS16" i="101"/>
  <c r="AS30" i="101" s="1"/>
  <c r="AM14" i="100"/>
  <c r="AM33" i="100"/>
  <c r="AM36" i="100" s="1"/>
  <c r="AM11" i="80"/>
  <c r="AM11" i="103"/>
  <c r="AM11" i="104"/>
  <c r="AM14" i="79"/>
  <c r="AM33" i="79"/>
  <c r="AM36" i="79" s="1"/>
  <c r="AV14" i="96"/>
  <c r="AV28" i="96" s="1"/>
  <c r="AV14" i="101"/>
  <c r="AV28" i="101" s="1"/>
  <c r="AS14" i="95"/>
  <c r="AS28" i="95" s="1"/>
  <c r="AV14" i="102"/>
  <c r="AV28" i="102" s="1"/>
  <c r="AN21" i="80"/>
  <c r="AN43" i="80" s="1"/>
  <c r="AN21" i="103"/>
  <c r="AN43" i="103" s="1"/>
  <c r="AN21" i="104"/>
  <c r="AN43" i="104" s="1"/>
  <c r="AN43" i="79"/>
  <c r="AD21" i="115"/>
  <c r="AD40" i="115" s="1"/>
  <c r="Z10" i="112"/>
  <c r="Z29" i="112" s="1"/>
  <c r="AB10" i="114"/>
  <c r="AB29" i="114" s="1"/>
  <c r="AB18" i="112"/>
  <c r="AB37" i="112" s="1"/>
  <c r="B10" i="111"/>
  <c r="AD22" i="111"/>
  <c r="AD22" i="114" s="1"/>
  <c r="AD41" i="114" s="1"/>
  <c r="AD19" i="111"/>
  <c r="AD19" i="113" s="1"/>
  <c r="AD38" i="113" s="1"/>
  <c r="AD21" i="114"/>
  <c r="AD40" i="114" s="1"/>
  <c r="AB10" i="115"/>
  <c r="AB29" i="115" s="1"/>
  <c r="AD12" i="114"/>
  <c r="AD31" i="114" s="1"/>
  <c r="AD34" i="114" s="1"/>
  <c r="Z10" i="113"/>
  <c r="Z29" i="113" s="1"/>
  <c r="AB18" i="115"/>
  <c r="AB37" i="115" s="1"/>
  <c r="Z12" i="112"/>
  <c r="Z15" i="112" s="1"/>
  <c r="AA22" i="111"/>
  <c r="AA22" i="112" s="1"/>
  <c r="AA41" i="112" s="1"/>
  <c r="L9" i="111"/>
  <c r="B12" i="111"/>
  <c r="AD21" i="112"/>
  <c r="AD40" i="112" s="1"/>
  <c r="AB10" i="112"/>
  <c r="AB29" i="112" s="1"/>
  <c r="AB19" i="111"/>
  <c r="AD12" i="115"/>
  <c r="AD15" i="115" s="1"/>
  <c r="AD34" i="115" s="1"/>
  <c r="Z10" i="115"/>
  <c r="Z29" i="115" s="1"/>
  <c r="AB18" i="113"/>
  <c r="AB37" i="113" s="1"/>
  <c r="Z12" i="114"/>
  <c r="Z15" i="114" s="1"/>
  <c r="AC13" i="111"/>
  <c r="AC13" i="115" s="1"/>
  <c r="AC16" i="115" s="1"/>
  <c r="AC35" i="115" s="1"/>
  <c r="Z19" i="111"/>
  <c r="Z22" i="111"/>
  <c r="Z22" i="115" s="1"/>
  <c r="Z41" i="115" s="1"/>
  <c r="AD13" i="111"/>
  <c r="AD13" i="112" s="1"/>
  <c r="B21" i="111"/>
  <c r="AE13" i="111"/>
  <c r="B18" i="111"/>
  <c r="Z13" i="111"/>
  <c r="AE22" i="111"/>
  <c r="AE22" i="113" s="1"/>
  <c r="AE41" i="113" s="1"/>
  <c r="AE19" i="111"/>
  <c r="AC19" i="111"/>
  <c r="AC19" i="115" s="1"/>
  <c r="AC38" i="115" s="1"/>
  <c r="AA13" i="111"/>
  <c r="AB13" i="111"/>
  <c r="AB13" i="115" s="1"/>
  <c r="AB15" i="111"/>
  <c r="AA21" i="112"/>
  <c r="AA40" i="112" s="1"/>
  <c r="AA18" i="115"/>
  <c r="AA37" i="115" s="1"/>
  <c r="AC13" i="112"/>
  <c r="AC32" i="112" s="1"/>
  <c r="AC35" i="112" s="1"/>
  <c r="AD13" i="113"/>
  <c r="AD16" i="113" s="1"/>
  <c r="AD13" i="114"/>
  <c r="AD32" i="114" s="1"/>
  <c r="AD35" i="114" s="1"/>
  <c r="AD13" i="115"/>
  <c r="AD16" i="115" s="1"/>
  <c r="AD35" i="115" s="1"/>
  <c r="AA21" i="113"/>
  <c r="AA40" i="113" s="1"/>
  <c r="AA18" i="112"/>
  <c r="AA37" i="112" s="1"/>
  <c r="AA18" i="113"/>
  <c r="AA37" i="113" s="1"/>
  <c r="AD15" i="111"/>
  <c r="AC15" i="111"/>
  <c r="AA21" i="114"/>
  <c r="AA40" i="114" s="1"/>
  <c r="Z13" i="115"/>
  <c r="Z13" i="113"/>
  <c r="Z13" i="112"/>
  <c r="Z13" i="114"/>
  <c r="AC18" i="115"/>
  <c r="AC37" i="115" s="1"/>
  <c r="AC18" i="114"/>
  <c r="AC37" i="114" s="1"/>
  <c r="AC18" i="112"/>
  <c r="AC37" i="112" s="1"/>
  <c r="AC18" i="113"/>
  <c r="AC37" i="113" s="1"/>
  <c r="AB31" i="114"/>
  <c r="AB34" i="114" s="1"/>
  <c r="AB15" i="114"/>
  <c r="AE15" i="112"/>
  <c r="AE31" i="112"/>
  <c r="AE34" i="112" s="1"/>
  <c r="Z15" i="113"/>
  <c r="Z31" i="113"/>
  <c r="Z34" i="113" s="1"/>
  <c r="AA15" i="114"/>
  <c r="AA31" i="114"/>
  <c r="AA34" i="114" s="1"/>
  <c r="L9" i="114"/>
  <c r="L28" i="114" s="1"/>
  <c r="L9" i="113"/>
  <c r="L28" i="113" s="1"/>
  <c r="L9" i="115"/>
  <c r="L28" i="115" s="1"/>
  <c r="L9" i="112"/>
  <c r="L28" i="112" s="1"/>
  <c r="AP15" i="7"/>
  <c r="AE16" i="111" s="1"/>
  <c r="AE15" i="111"/>
  <c r="AE19" i="114"/>
  <c r="AE38" i="114" s="1"/>
  <c r="AE19" i="115"/>
  <c r="AE38" i="115" s="1"/>
  <c r="AE19" i="113"/>
  <c r="AE38" i="113" s="1"/>
  <c r="AE19" i="112"/>
  <c r="AE38" i="112" s="1"/>
  <c r="AB15" i="115"/>
  <c r="AB34" i="115" s="1"/>
  <c r="AB31" i="115"/>
  <c r="AB19" i="115"/>
  <c r="AB38" i="115" s="1"/>
  <c r="AB19" i="113"/>
  <c r="AB38" i="113" s="1"/>
  <c r="AB19" i="114"/>
  <c r="AB38" i="114" s="1"/>
  <c r="AB19" i="112"/>
  <c r="AB38" i="112" s="1"/>
  <c r="AD31" i="115"/>
  <c r="AE15" i="115"/>
  <c r="AE34" i="115" s="1"/>
  <c r="AE31" i="115"/>
  <c r="Z15" i="115"/>
  <c r="Z34" i="115" s="1"/>
  <c r="Z31" i="115"/>
  <c r="AA31" i="115"/>
  <c r="AA15" i="115"/>
  <c r="AA34" i="115" s="1"/>
  <c r="AE13" i="115"/>
  <c r="AE13" i="113"/>
  <c r="AE13" i="112"/>
  <c r="AE13" i="114"/>
  <c r="Z19" i="114"/>
  <c r="Z38" i="114" s="1"/>
  <c r="Z19" i="115"/>
  <c r="Z38" i="115" s="1"/>
  <c r="Z19" i="112"/>
  <c r="Z38" i="112" s="1"/>
  <c r="Z19" i="113"/>
  <c r="Z38" i="113" s="1"/>
  <c r="AD22" i="112"/>
  <c r="AD41" i="112" s="1"/>
  <c r="AB22" i="115"/>
  <c r="AB41" i="115" s="1"/>
  <c r="AB22" i="114"/>
  <c r="AB41" i="114" s="1"/>
  <c r="AB22" i="112"/>
  <c r="AB41" i="112" s="1"/>
  <c r="AB22" i="113"/>
  <c r="AB41" i="113" s="1"/>
  <c r="AC12" i="114"/>
  <c r="AC12" i="113"/>
  <c r="AC12" i="115"/>
  <c r="AC12" i="112"/>
  <c r="AD16" i="112"/>
  <c r="AD32" i="112"/>
  <c r="AD35" i="112" s="1"/>
  <c r="AB15" i="113"/>
  <c r="AB31" i="113"/>
  <c r="AB34" i="113" s="1"/>
  <c r="AD31" i="112"/>
  <c r="AD34" i="112" s="1"/>
  <c r="AD15" i="112"/>
  <c r="AE15" i="113"/>
  <c r="AE31" i="113"/>
  <c r="AE34" i="113" s="1"/>
  <c r="AA15" i="113"/>
  <c r="AA31" i="113"/>
  <c r="AA34" i="113" s="1"/>
  <c r="AA19" i="115"/>
  <c r="AA38" i="115" s="1"/>
  <c r="AA19" i="114"/>
  <c r="AA38" i="114" s="1"/>
  <c r="AA19" i="113"/>
  <c r="AA38" i="113" s="1"/>
  <c r="AA19" i="112"/>
  <c r="AA38" i="112" s="1"/>
  <c r="AC32" i="115"/>
  <c r="AK15" i="7"/>
  <c r="Z16" i="111" s="1"/>
  <c r="Z15" i="111"/>
  <c r="AB15" i="112"/>
  <c r="AB31" i="112"/>
  <c r="AB34" i="112" s="1"/>
  <c r="AD15" i="113"/>
  <c r="AD31" i="113"/>
  <c r="AD34" i="113" s="1"/>
  <c r="AE15" i="114"/>
  <c r="AE31" i="114"/>
  <c r="AE34" i="114" s="1"/>
  <c r="AA15" i="112"/>
  <c r="AA31" i="112"/>
  <c r="AA34" i="112" s="1"/>
  <c r="M23" i="7"/>
  <c r="M21" i="7"/>
  <c r="M18" i="7"/>
  <c r="G18" i="7"/>
  <c r="G21" i="7"/>
  <c r="G23" i="7"/>
  <c r="G12" i="7"/>
  <c r="G14" i="7"/>
  <c r="G15" i="7" s="1"/>
  <c r="M14" i="7"/>
  <c r="M12" i="7"/>
  <c r="L8" i="116"/>
  <c r="L30" i="116" s="1"/>
  <c r="W9" i="7"/>
  <c r="W11" i="7"/>
  <c r="Y6" i="120"/>
  <c r="Y28" i="120" s="1"/>
  <c r="Y6" i="121"/>
  <c r="Y6" i="118"/>
  <c r="Y28" i="118" s="1"/>
  <c r="L6" i="117"/>
  <c r="L28" i="117" s="1"/>
  <c r="Y25" i="120"/>
  <c r="Y25" i="118"/>
  <c r="L25" i="117"/>
  <c r="Y5" i="121"/>
  <c r="Y5" i="118"/>
  <c r="Y27" i="118" s="1"/>
  <c r="Y5" i="120"/>
  <c r="Y27" i="120" s="1"/>
  <c r="L5" i="117"/>
  <c r="L27" i="117" s="1"/>
  <c r="W17" i="7"/>
  <c r="W20" i="7"/>
  <c r="AC19" i="114" l="1"/>
  <c r="AC38" i="114" s="1"/>
  <c r="AD15" i="114"/>
  <c r="AC19" i="113"/>
  <c r="AC38" i="113" s="1"/>
  <c r="AD22" i="115"/>
  <c r="AD41" i="115" s="1"/>
  <c r="AC19" i="112"/>
  <c r="AC38" i="112" s="1"/>
  <c r="AA22" i="114"/>
  <c r="AA41" i="114" s="1"/>
  <c r="AD22" i="113"/>
  <c r="AD41" i="113" s="1"/>
  <c r="AC13" i="113"/>
  <c r="AC16" i="113" s="1"/>
  <c r="AC13" i="114"/>
  <c r="AB16" i="115"/>
  <c r="AB35" i="115" s="1"/>
  <c r="AB32" i="115"/>
  <c r="W17" i="79"/>
  <c r="W17" i="99"/>
  <c r="W39" i="99" s="1"/>
  <c r="W17" i="100"/>
  <c r="W39" i="100" s="1"/>
  <c r="W17" i="69"/>
  <c r="W39" i="69" s="1"/>
  <c r="W17" i="22"/>
  <c r="W39" i="22" s="1"/>
  <c r="W11" i="79"/>
  <c r="W11" i="69"/>
  <c r="W11" i="99"/>
  <c r="W11" i="100"/>
  <c r="W11" i="22"/>
  <c r="G12" i="79"/>
  <c r="G12" i="99"/>
  <c r="G12" i="100"/>
  <c r="G12" i="69"/>
  <c r="G12" i="22"/>
  <c r="G21" i="79"/>
  <c r="G21" i="69"/>
  <c r="G43" i="69" s="1"/>
  <c r="G21" i="99"/>
  <c r="G43" i="99" s="1"/>
  <c r="G21" i="100"/>
  <c r="G43" i="100" s="1"/>
  <c r="G21" i="22"/>
  <c r="G43" i="22" s="1"/>
  <c r="G18" i="79"/>
  <c r="G18" i="100"/>
  <c r="G40" i="100" s="1"/>
  <c r="G18" i="69"/>
  <c r="G40" i="69" s="1"/>
  <c r="G18" i="99"/>
  <c r="G40" i="99" s="1"/>
  <c r="G18" i="22"/>
  <c r="G40" i="22" s="1"/>
  <c r="AB13" i="114"/>
  <c r="AB16" i="114" s="1"/>
  <c r="AL33" i="104"/>
  <c r="AL36" i="104" s="1"/>
  <c r="AL14" i="104"/>
  <c r="AN23" i="80"/>
  <c r="AN45" i="80" s="1"/>
  <c r="AN23" i="103"/>
  <c r="AN45" i="103" s="1"/>
  <c r="AN23" i="104"/>
  <c r="AN45" i="104" s="1"/>
  <c r="AN45" i="79"/>
  <c r="AP34" i="69"/>
  <c r="AP37" i="69" s="1"/>
  <c r="AP15" i="69"/>
  <c r="G9" i="80"/>
  <c r="G31" i="80" s="1"/>
  <c r="G9" i="103"/>
  <c r="G31" i="103" s="1"/>
  <c r="G31" i="79"/>
  <c r="G9" i="104"/>
  <c r="G31" i="104" s="1"/>
  <c r="G14" i="69"/>
  <c r="G33" i="69"/>
  <c r="G36" i="69" s="1"/>
  <c r="M20" i="80"/>
  <c r="M42" i="80" s="1"/>
  <c r="M20" i="103"/>
  <c r="M42" i="103" s="1"/>
  <c r="M20" i="104"/>
  <c r="M42" i="104" s="1"/>
  <c r="M42" i="79"/>
  <c r="M17" i="80"/>
  <c r="M39" i="80" s="1"/>
  <c r="M17" i="103"/>
  <c r="M39" i="103" s="1"/>
  <c r="M39" i="79"/>
  <c r="M17" i="104"/>
  <c r="M39" i="104" s="1"/>
  <c r="AO33" i="80"/>
  <c r="AO36" i="80" s="1"/>
  <c r="AO14" i="80"/>
  <c r="AL18" i="80"/>
  <c r="AL40" i="80" s="1"/>
  <c r="AL18" i="103"/>
  <c r="AL40" i="103" s="1"/>
  <c r="AL18" i="104"/>
  <c r="AL40" i="104" s="1"/>
  <c r="AL40" i="79"/>
  <c r="AO15" i="69"/>
  <c r="AO34" i="69"/>
  <c r="AO37" i="69" s="1"/>
  <c r="AK18" i="80"/>
  <c r="AK40" i="80" s="1"/>
  <c r="AK18" i="103"/>
  <c r="AK40" i="103" s="1"/>
  <c r="AK18" i="104"/>
  <c r="AK40" i="104" s="1"/>
  <c r="AK40" i="79"/>
  <c r="AK14" i="80"/>
  <c r="AK33" i="80"/>
  <c r="AK36" i="80" s="1"/>
  <c r="AM15" i="69"/>
  <c r="AM34" i="69"/>
  <c r="AM37" i="69" s="1"/>
  <c r="AL34" i="99"/>
  <c r="AL37" i="99" s="1"/>
  <c r="AL15" i="99"/>
  <c r="AP18" i="80"/>
  <c r="AP40" i="80" s="1"/>
  <c r="AP18" i="103"/>
  <c r="AP40" i="103" s="1"/>
  <c r="AP18" i="104"/>
  <c r="AP40" i="104" s="1"/>
  <c r="AP40" i="79"/>
  <c r="AK15" i="100"/>
  <c r="AK34" i="100"/>
  <c r="AK37" i="100" s="1"/>
  <c r="AP14" i="80"/>
  <c r="AP33" i="80"/>
  <c r="AP36" i="80" s="1"/>
  <c r="AN15" i="69"/>
  <c r="AN34" i="69"/>
  <c r="AN37" i="69" s="1"/>
  <c r="M14" i="22"/>
  <c r="M33" i="22"/>
  <c r="M36" i="22" s="1"/>
  <c r="U10" i="101"/>
  <c r="U24" i="101" s="1"/>
  <c r="U26" i="101" s="1"/>
  <c r="U10" i="102"/>
  <c r="U24" i="102" s="1"/>
  <c r="U26" i="102" s="1"/>
  <c r="U10" i="96"/>
  <c r="U24" i="96" s="1"/>
  <c r="U26" i="96" s="1"/>
  <c r="R10" i="95"/>
  <c r="R24" i="95" s="1"/>
  <c r="R26" i="95" s="1"/>
  <c r="W9" i="79"/>
  <c r="W9" i="100"/>
  <c r="W31" i="100" s="1"/>
  <c r="W9" i="69"/>
  <c r="W31" i="69" s="1"/>
  <c r="W9" i="99"/>
  <c r="W31" i="99" s="1"/>
  <c r="W9" i="22"/>
  <c r="W31" i="22" s="1"/>
  <c r="G23" i="79"/>
  <c r="G23" i="99"/>
  <c r="G45" i="99" s="1"/>
  <c r="G23" i="100"/>
  <c r="G45" i="100" s="1"/>
  <c r="G23" i="69"/>
  <c r="G45" i="69" s="1"/>
  <c r="G23" i="22"/>
  <c r="G45" i="22" s="1"/>
  <c r="M18" i="79"/>
  <c r="M18" i="69"/>
  <c r="M40" i="69" s="1"/>
  <c r="M18" i="99"/>
  <c r="M40" i="99" s="1"/>
  <c r="M18" i="100"/>
  <c r="M40" i="100" s="1"/>
  <c r="M18" i="22"/>
  <c r="M40" i="22" s="1"/>
  <c r="AM14" i="104"/>
  <c r="AM33" i="104"/>
  <c r="AM36" i="104" s="1"/>
  <c r="AL14" i="103"/>
  <c r="AL33" i="103"/>
  <c r="AL36" i="103" s="1"/>
  <c r="AS12" i="101"/>
  <c r="AS12" i="96"/>
  <c r="AS12" i="102"/>
  <c r="AP12" i="95"/>
  <c r="AM23" i="80"/>
  <c r="AM45" i="80" s="1"/>
  <c r="AM23" i="104"/>
  <c r="AM45" i="104" s="1"/>
  <c r="AM23" i="103"/>
  <c r="AM45" i="103" s="1"/>
  <c r="AM45" i="79"/>
  <c r="AO18" i="80"/>
  <c r="AO40" i="80" s="1"/>
  <c r="AO18" i="103"/>
  <c r="AO40" i="103" s="1"/>
  <c r="AO18" i="104"/>
  <c r="AO40" i="104" s="1"/>
  <c r="AO40" i="79"/>
  <c r="AP15" i="100"/>
  <c r="AP34" i="100"/>
  <c r="AP37" i="100" s="1"/>
  <c r="G14" i="22"/>
  <c r="G33" i="22"/>
  <c r="G36" i="22" s="1"/>
  <c r="O10" i="101"/>
  <c r="O24" i="101" s="1"/>
  <c r="O26" i="101" s="1"/>
  <c r="O10" i="96"/>
  <c r="O24" i="96" s="1"/>
  <c r="O26" i="96" s="1"/>
  <c r="O10" i="102"/>
  <c r="O24" i="102" s="1"/>
  <c r="O26" i="102" s="1"/>
  <c r="L10" i="95"/>
  <c r="L24" i="95" s="1"/>
  <c r="L26" i="95" s="1"/>
  <c r="O16" i="101"/>
  <c r="O30" i="101" s="1"/>
  <c r="O16" i="96"/>
  <c r="O30" i="96" s="1"/>
  <c r="O16" i="102"/>
  <c r="O30" i="102" s="1"/>
  <c r="L16" i="95"/>
  <c r="L30" i="95" s="1"/>
  <c r="AT12" i="101"/>
  <c r="AT12" i="96"/>
  <c r="AT12" i="102"/>
  <c r="AQ12" i="95"/>
  <c r="AO15" i="22"/>
  <c r="AO34" i="22"/>
  <c r="AO37" i="22" s="1"/>
  <c r="AO12" i="80"/>
  <c r="AO12" i="103"/>
  <c r="AO15" i="79"/>
  <c r="AO34" i="79"/>
  <c r="AO37" i="79" s="1"/>
  <c r="AO12" i="104"/>
  <c r="M9" i="80"/>
  <c r="M31" i="80" s="1"/>
  <c r="M9" i="103"/>
  <c r="M31" i="103" s="1"/>
  <c r="M9" i="104"/>
  <c r="M31" i="104" s="1"/>
  <c r="M31" i="79"/>
  <c r="AM15" i="22"/>
  <c r="AM34" i="22"/>
  <c r="AM37" i="22" s="1"/>
  <c r="AM12" i="80"/>
  <c r="AM12" i="103"/>
  <c r="AM12" i="104"/>
  <c r="AM15" i="79"/>
  <c r="AM34" i="79"/>
  <c r="AM37" i="79" s="1"/>
  <c r="AL15" i="69"/>
  <c r="AL34" i="69"/>
  <c r="AL37" i="69" s="1"/>
  <c r="AP23" i="80"/>
  <c r="AP45" i="80" s="1"/>
  <c r="AP23" i="103"/>
  <c r="AP45" i="103" s="1"/>
  <c r="AP23" i="104"/>
  <c r="AP45" i="104" s="1"/>
  <c r="AP45" i="79"/>
  <c r="AK15" i="99"/>
  <c r="AK34" i="99"/>
  <c r="AK37" i="99" s="1"/>
  <c r="G17" i="80"/>
  <c r="G39" i="80" s="1"/>
  <c r="G17" i="103"/>
  <c r="G39" i="103" s="1"/>
  <c r="G17" i="104"/>
  <c r="G39" i="104" s="1"/>
  <c r="G39" i="79"/>
  <c r="AN33" i="104"/>
  <c r="AN36" i="104" s="1"/>
  <c r="AN14" i="104"/>
  <c r="AW12" i="101"/>
  <c r="AW12" i="96"/>
  <c r="AW12" i="102"/>
  <c r="AT12" i="95"/>
  <c r="AN34" i="22"/>
  <c r="AN37" i="22" s="1"/>
  <c r="AN15" i="22"/>
  <c r="AN12" i="80"/>
  <c r="AN12" i="103"/>
  <c r="AN12" i="104"/>
  <c r="AN15" i="79"/>
  <c r="AN34" i="79"/>
  <c r="AN37" i="79" s="1"/>
  <c r="M33" i="99"/>
  <c r="M36" i="99" s="1"/>
  <c r="M14" i="99"/>
  <c r="M11" i="80"/>
  <c r="M11" i="103"/>
  <c r="M11" i="104"/>
  <c r="M33" i="79"/>
  <c r="M36" i="79" s="1"/>
  <c r="M14" i="79"/>
  <c r="M21" i="79"/>
  <c r="M21" i="100"/>
  <c r="M43" i="100" s="1"/>
  <c r="M21" i="69"/>
  <c r="M43" i="69" s="1"/>
  <c r="M21" i="99"/>
  <c r="M43" i="99" s="1"/>
  <c r="M21" i="22"/>
  <c r="M43" i="22" s="1"/>
  <c r="M23" i="79"/>
  <c r="M23" i="100"/>
  <c r="M45" i="100" s="1"/>
  <c r="M23" i="69"/>
  <c r="M45" i="69" s="1"/>
  <c r="M23" i="99"/>
  <c r="M45" i="99" s="1"/>
  <c r="M23" i="22"/>
  <c r="M45" i="22" s="1"/>
  <c r="AM33" i="103"/>
  <c r="AM36" i="103" s="1"/>
  <c r="AM14" i="103"/>
  <c r="AL33" i="80"/>
  <c r="AL36" i="80" s="1"/>
  <c r="AL14" i="80"/>
  <c r="AL21" i="80"/>
  <c r="AL43" i="80" s="1"/>
  <c r="AL21" i="103"/>
  <c r="AL43" i="103" s="1"/>
  <c r="AL21" i="104"/>
  <c r="AL43" i="104" s="1"/>
  <c r="AL43" i="79"/>
  <c r="AK23" i="80"/>
  <c r="AK45" i="80" s="1"/>
  <c r="AK23" i="103"/>
  <c r="AK45" i="103" s="1"/>
  <c r="AK23" i="104"/>
  <c r="AK45" i="104" s="1"/>
  <c r="AK45" i="79"/>
  <c r="AP15" i="99"/>
  <c r="AP34" i="99"/>
  <c r="AP37" i="99" s="1"/>
  <c r="G33" i="100"/>
  <c r="G36" i="100" s="1"/>
  <c r="G14" i="100"/>
  <c r="G11" i="80"/>
  <c r="G11" i="103"/>
  <c r="G11" i="104"/>
  <c r="G33" i="79"/>
  <c r="G36" i="79" s="1"/>
  <c r="G14" i="79"/>
  <c r="G20" i="80"/>
  <c r="G42" i="80" s="1"/>
  <c r="G20" i="103"/>
  <c r="G42" i="103" s="1"/>
  <c r="G20" i="104"/>
  <c r="G42" i="104" s="1"/>
  <c r="G42" i="79"/>
  <c r="AO14" i="104"/>
  <c r="AO33" i="104"/>
  <c r="AO36" i="104" s="1"/>
  <c r="AO15" i="100"/>
  <c r="AO34" i="100"/>
  <c r="AO37" i="100" s="1"/>
  <c r="AK21" i="80"/>
  <c r="AK43" i="80" s="1"/>
  <c r="AK21" i="103"/>
  <c r="AK43" i="103" s="1"/>
  <c r="AK21" i="104"/>
  <c r="AK43" i="104" s="1"/>
  <c r="AK43" i="79"/>
  <c r="AK33" i="104"/>
  <c r="AK36" i="104" s="1"/>
  <c r="AK14" i="104"/>
  <c r="AM15" i="100"/>
  <c r="AM34" i="100"/>
  <c r="AM37" i="100" s="1"/>
  <c r="AL15" i="22"/>
  <c r="AL34" i="22"/>
  <c r="AL37" i="22" s="1"/>
  <c r="AL12" i="80"/>
  <c r="AL12" i="103"/>
  <c r="AL12" i="104"/>
  <c r="AL15" i="79"/>
  <c r="AL34" i="79"/>
  <c r="AL37" i="79" s="1"/>
  <c r="AP21" i="80"/>
  <c r="AP43" i="80" s="1"/>
  <c r="AP21" i="103"/>
  <c r="AP43" i="103" s="1"/>
  <c r="AP21" i="104"/>
  <c r="AP43" i="104" s="1"/>
  <c r="AP43" i="79"/>
  <c r="AK12" i="80"/>
  <c r="AK12" i="103"/>
  <c r="AK12" i="104"/>
  <c r="AK15" i="79"/>
  <c r="AK34" i="79"/>
  <c r="AK37" i="79" s="1"/>
  <c r="O14" i="101"/>
  <c r="O28" i="101" s="1"/>
  <c r="O14" i="102"/>
  <c r="O28" i="102" s="1"/>
  <c r="O14" i="96"/>
  <c r="O28" i="96" s="1"/>
  <c r="L14" i="95"/>
  <c r="L28" i="95" s="1"/>
  <c r="AN14" i="103"/>
  <c r="AN33" i="103"/>
  <c r="AN36" i="103" s="1"/>
  <c r="AP33" i="104"/>
  <c r="AP36" i="104" s="1"/>
  <c r="AP14" i="104"/>
  <c r="AN34" i="100"/>
  <c r="AN37" i="100" s="1"/>
  <c r="AN15" i="100"/>
  <c r="AL23" i="103"/>
  <c r="AL45" i="103" s="1"/>
  <c r="AL23" i="104"/>
  <c r="AL45" i="104" s="1"/>
  <c r="AL23" i="80"/>
  <c r="AL45" i="80" s="1"/>
  <c r="AL45" i="79"/>
  <c r="M14" i="69"/>
  <c r="M33" i="69"/>
  <c r="M36" i="69" s="1"/>
  <c r="AE8" i="101"/>
  <c r="AE22" i="101" s="1"/>
  <c r="AE8" i="96"/>
  <c r="AE22" i="96" s="1"/>
  <c r="AE8" i="102"/>
  <c r="AE22" i="102" s="1"/>
  <c r="AB8" i="95"/>
  <c r="AB22" i="95" s="1"/>
  <c r="W20" i="79"/>
  <c r="W20" i="99"/>
  <c r="W42" i="99" s="1"/>
  <c r="W20" i="100"/>
  <c r="W42" i="100" s="1"/>
  <c r="W20" i="69"/>
  <c r="W42" i="69" s="1"/>
  <c r="W20" i="22"/>
  <c r="W42" i="22" s="1"/>
  <c r="M12" i="79"/>
  <c r="M12" i="99"/>
  <c r="M12" i="100"/>
  <c r="M12" i="69"/>
  <c r="M12" i="22"/>
  <c r="AM33" i="80"/>
  <c r="AM36" i="80" s="1"/>
  <c r="AM14" i="80"/>
  <c r="AV12" i="101"/>
  <c r="AV12" i="96"/>
  <c r="AV12" i="102"/>
  <c r="AS12" i="95"/>
  <c r="AX12" i="101"/>
  <c r="AX12" i="96"/>
  <c r="AX12" i="102"/>
  <c r="AU12" i="95"/>
  <c r="AM18" i="103"/>
  <c r="AM40" i="103" s="1"/>
  <c r="AM18" i="80"/>
  <c r="AM40" i="80" s="1"/>
  <c r="AM18" i="104"/>
  <c r="AM40" i="104" s="1"/>
  <c r="AM40" i="79"/>
  <c r="AP15" i="22"/>
  <c r="AP34" i="22"/>
  <c r="AP37" i="22" s="1"/>
  <c r="AP12" i="103"/>
  <c r="AP12" i="80"/>
  <c r="AP12" i="104"/>
  <c r="AP15" i="79"/>
  <c r="AP34" i="79"/>
  <c r="AP37" i="79" s="1"/>
  <c r="G14" i="99"/>
  <c r="G33" i="99"/>
  <c r="G36" i="99" s="1"/>
  <c r="U16" i="96"/>
  <c r="U30" i="96" s="1"/>
  <c r="U16" i="101"/>
  <c r="U30" i="101" s="1"/>
  <c r="R16" i="95"/>
  <c r="R30" i="95" s="1"/>
  <c r="U16" i="102"/>
  <c r="U30" i="102" s="1"/>
  <c r="U14" i="101"/>
  <c r="U28" i="101" s="1"/>
  <c r="U14" i="96"/>
  <c r="U28" i="96" s="1"/>
  <c r="U14" i="102"/>
  <c r="U28" i="102" s="1"/>
  <c r="R14" i="95"/>
  <c r="R28" i="95" s="1"/>
  <c r="AU12" i="96"/>
  <c r="AR12" i="95"/>
  <c r="AU12" i="101"/>
  <c r="AU12" i="102"/>
  <c r="AO14" i="103"/>
  <c r="AO33" i="103"/>
  <c r="AO36" i="103" s="1"/>
  <c r="AO15" i="99"/>
  <c r="AO34" i="99"/>
  <c r="AO37" i="99" s="1"/>
  <c r="AO21" i="103"/>
  <c r="AO43" i="103" s="1"/>
  <c r="AO21" i="80"/>
  <c r="AO43" i="80" s="1"/>
  <c r="AO21" i="104"/>
  <c r="AO43" i="104" s="1"/>
  <c r="AO43" i="79"/>
  <c r="AK14" i="103"/>
  <c r="AK33" i="103"/>
  <c r="AK36" i="103" s="1"/>
  <c r="AM34" i="99"/>
  <c r="AM37" i="99" s="1"/>
  <c r="AM15" i="99"/>
  <c r="AL34" i="100"/>
  <c r="AL37" i="100" s="1"/>
  <c r="AL15" i="100"/>
  <c r="AN18" i="80"/>
  <c r="AN40" i="80" s="1"/>
  <c r="AN18" i="103"/>
  <c r="AN40" i="103" s="1"/>
  <c r="AN18" i="104"/>
  <c r="AN40" i="104" s="1"/>
  <c r="AN40" i="79"/>
  <c r="AK15" i="22"/>
  <c r="AK34" i="22"/>
  <c r="AK37" i="22" s="1"/>
  <c r="AK15" i="69"/>
  <c r="AK34" i="69"/>
  <c r="AK37" i="69" s="1"/>
  <c r="AN33" i="80"/>
  <c r="AN36" i="80" s="1"/>
  <c r="AN14" i="80"/>
  <c r="AP14" i="103"/>
  <c r="AP33" i="103"/>
  <c r="AP36" i="103" s="1"/>
  <c r="AN34" i="99"/>
  <c r="AN37" i="99" s="1"/>
  <c r="AN15" i="99"/>
  <c r="AO23" i="80"/>
  <c r="AO45" i="80" s="1"/>
  <c r="AO23" i="103"/>
  <c r="AO45" i="103" s="1"/>
  <c r="AO23" i="104"/>
  <c r="AO45" i="104" s="1"/>
  <c r="AO45" i="79"/>
  <c r="M14" i="100"/>
  <c r="M33" i="100"/>
  <c r="M36" i="100" s="1"/>
  <c r="W8" i="80"/>
  <c r="W30" i="80" s="1"/>
  <c r="W8" i="103"/>
  <c r="W30" i="103" s="1"/>
  <c r="W8" i="104"/>
  <c r="W30" i="104" s="1"/>
  <c r="W30" i="79"/>
  <c r="Z31" i="112"/>
  <c r="Z34" i="112" s="1"/>
  <c r="AE22" i="114"/>
  <c r="AE41" i="114" s="1"/>
  <c r="AD19" i="112"/>
  <c r="AD38" i="112" s="1"/>
  <c r="Z22" i="112"/>
  <c r="Z41" i="112" s="1"/>
  <c r="Z31" i="114"/>
  <c r="Z34" i="114" s="1"/>
  <c r="AE22" i="112"/>
  <c r="AE41" i="112" s="1"/>
  <c r="AB32" i="114"/>
  <c r="AB35" i="114" s="1"/>
  <c r="AD19" i="114"/>
  <c r="AD38" i="114" s="1"/>
  <c r="AC16" i="112"/>
  <c r="Z22" i="113"/>
  <c r="Z41" i="113" s="1"/>
  <c r="AA13" i="113"/>
  <c r="AA13" i="112"/>
  <c r="AA13" i="114"/>
  <c r="AA13" i="115"/>
  <c r="L18" i="111"/>
  <c r="L18" i="112" s="1"/>
  <c r="L37" i="112" s="1"/>
  <c r="L10" i="111"/>
  <c r="L10" i="112" s="1"/>
  <c r="L29" i="112" s="1"/>
  <c r="B19" i="111"/>
  <c r="AE22" i="115"/>
  <c r="AE41" i="115" s="1"/>
  <c r="AD19" i="115"/>
  <c r="AD38" i="115" s="1"/>
  <c r="Z22" i="114"/>
  <c r="Z41" i="114" s="1"/>
  <c r="L21" i="111"/>
  <c r="L21" i="112" s="1"/>
  <c r="L40" i="112" s="1"/>
  <c r="B13" i="111"/>
  <c r="L12" i="111"/>
  <c r="L12" i="115" s="1"/>
  <c r="B22" i="111"/>
  <c r="AB13" i="113"/>
  <c r="AB13" i="112"/>
  <c r="AA22" i="113"/>
  <c r="AA41" i="113" s="1"/>
  <c r="AA22" i="115"/>
  <c r="AA41" i="115" s="1"/>
  <c r="AD32" i="115"/>
  <c r="AD16" i="114"/>
  <c r="AD32" i="113"/>
  <c r="AD35" i="113" s="1"/>
  <c r="AC32" i="113"/>
  <c r="AC35" i="113" s="1"/>
  <c r="AC15" i="113"/>
  <c r="AC31" i="113"/>
  <c r="AC34" i="113" s="1"/>
  <c r="AE16" i="113"/>
  <c r="AE32" i="113"/>
  <c r="AE35" i="113" s="1"/>
  <c r="Z16" i="114"/>
  <c r="Z32" i="114"/>
  <c r="Z35" i="114" s="1"/>
  <c r="L10" i="114"/>
  <c r="L29" i="114" s="1"/>
  <c r="AC31" i="114"/>
  <c r="AC34" i="114" s="1"/>
  <c r="AC15" i="114"/>
  <c r="AE32" i="115"/>
  <c r="AE16" i="115"/>
  <c r="AE35" i="115" s="1"/>
  <c r="Z16" i="112"/>
  <c r="Z32" i="112"/>
  <c r="Z35" i="112" s="1"/>
  <c r="AC15" i="112"/>
  <c r="AC31" i="112"/>
  <c r="AC34" i="112" s="1"/>
  <c r="AE16" i="114"/>
  <c r="AE32" i="114"/>
  <c r="AE35" i="114" s="1"/>
  <c r="Z32" i="113"/>
  <c r="Z35" i="113" s="1"/>
  <c r="Z16" i="113"/>
  <c r="L21" i="115"/>
  <c r="L40" i="115" s="1"/>
  <c r="M15" i="7"/>
  <c r="B16" i="111" s="1"/>
  <c r="B15" i="111"/>
  <c r="AC31" i="115"/>
  <c r="AC15" i="115"/>
  <c r="AC34" i="115" s="1"/>
  <c r="AE16" i="112"/>
  <c r="AE32" i="112"/>
  <c r="AE35" i="112" s="1"/>
  <c r="Z32" i="115"/>
  <c r="Z16" i="115"/>
  <c r="Z35" i="115" s="1"/>
  <c r="W14" i="7"/>
  <c r="L15" i="111" s="1"/>
  <c r="W12" i="7"/>
  <c r="L17" i="116"/>
  <c r="L39" i="116" s="1"/>
  <c r="Y8" i="121"/>
  <c r="Y8" i="120"/>
  <c r="Y30" i="120" s="1"/>
  <c r="L8" i="117"/>
  <c r="L30" i="117" s="1"/>
  <c r="Y8" i="118"/>
  <c r="Y30" i="118" s="1"/>
  <c r="W18" i="7"/>
  <c r="L9" i="116"/>
  <c r="L31" i="116" s="1"/>
  <c r="L11" i="116"/>
  <c r="L20" i="116"/>
  <c r="L42" i="116" s="1"/>
  <c r="W21" i="7"/>
  <c r="W23" i="7"/>
  <c r="L12" i="112" l="1"/>
  <c r="L10" i="115"/>
  <c r="L29" i="115" s="1"/>
  <c r="AC16" i="114"/>
  <c r="AC32" i="114"/>
  <c r="AC35" i="114" s="1"/>
  <c r="L10" i="113"/>
  <c r="L29" i="113" s="1"/>
  <c r="W18" i="79"/>
  <c r="W18" i="100"/>
  <c r="W40" i="100" s="1"/>
  <c r="W18" i="69"/>
  <c r="W40" i="69" s="1"/>
  <c r="W18" i="99"/>
  <c r="W40" i="99" s="1"/>
  <c r="W18" i="22"/>
  <c r="W40" i="22" s="1"/>
  <c r="L12" i="114"/>
  <c r="AP15" i="80"/>
  <c r="AP34" i="80"/>
  <c r="AP37" i="80" s="1"/>
  <c r="M15" i="22"/>
  <c r="M34" i="22"/>
  <c r="M37" i="22" s="1"/>
  <c r="M12" i="80"/>
  <c r="M12" i="103"/>
  <c r="M12" i="104"/>
  <c r="M34" i="79"/>
  <c r="M37" i="79" s="1"/>
  <c r="M15" i="79"/>
  <c r="AK15" i="80"/>
  <c r="AK34" i="80"/>
  <c r="AK37" i="80" s="1"/>
  <c r="G14" i="103"/>
  <c r="G33" i="103"/>
  <c r="G36" i="103" s="1"/>
  <c r="AO15" i="104"/>
  <c r="AO34" i="104"/>
  <c r="AO37" i="104" s="1"/>
  <c r="AO34" i="80"/>
  <c r="AO37" i="80" s="1"/>
  <c r="AO15" i="80"/>
  <c r="O12" i="96"/>
  <c r="L12" i="95"/>
  <c r="O12" i="101"/>
  <c r="O12" i="102"/>
  <c r="G23" i="80"/>
  <c r="G45" i="80" s="1"/>
  <c r="G23" i="103"/>
  <c r="G45" i="103" s="1"/>
  <c r="G23" i="104"/>
  <c r="G45" i="104" s="1"/>
  <c r="G45" i="79"/>
  <c r="U12" i="101"/>
  <c r="U12" i="96"/>
  <c r="U12" i="102"/>
  <c r="R12" i="95"/>
  <c r="G21" i="80"/>
  <c r="G43" i="80" s="1"/>
  <c r="G21" i="103"/>
  <c r="G43" i="103" s="1"/>
  <c r="G21" i="104"/>
  <c r="G43" i="104" s="1"/>
  <c r="G43" i="79"/>
  <c r="G34" i="99"/>
  <c r="G37" i="99" s="1"/>
  <c r="G15" i="99"/>
  <c r="W14" i="99"/>
  <c r="W33" i="99"/>
  <c r="W36" i="99" s="1"/>
  <c r="L12" i="113"/>
  <c r="W12" i="79"/>
  <c r="W12" i="99"/>
  <c r="W12" i="100"/>
  <c r="W12" i="69"/>
  <c r="W12" i="22"/>
  <c r="AP15" i="103"/>
  <c r="AP34" i="103"/>
  <c r="AP37" i="103" s="1"/>
  <c r="M15" i="69"/>
  <c r="M34" i="69"/>
  <c r="M37" i="69" s="1"/>
  <c r="AE16" i="96"/>
  <c r="AE30" i="96" s="1"/>
  <c r="AE16" i="101"/>
  <c r="AE30" i="101" s="1"/>
  <c r="AE16" i="102"/>
  <c r="AE30" i="102" s="1"/>
  <c r="AB16" i="95"/>
  <c r="AB30" i="95" s="1"/>
  <c r="AL34" i="104"/>
  <c r="AL37" i="104" s="1"/>
  <c r="AL15" i="104"/>
  <c r="G14" i="80"/>
  <c r="G33" i="80"/>
  <c r="G36" i="80" s="1"/>
  <c r="M23" i="80"/>
  <c r="M45" i="80" s="1"/>
  <c r="M23" i="103"/>
  <c r="M45" i="103" s="1"/>
  <c r="M23" i="104"/>
  <c r="M45" i="104" s="1"/>
  <c r="M45" i="79"/>
  <c r="M33" i="104"/>
  <c r="M36" i="104" s="1"/>
  <c r="M14" i="104"/>
  <c r="AN15" i="104"/>
  <c r="AN34" i="104"/>
  <c r="AN37" i="104" s="1"/>
  <c r="AM34" i="104"/>
  <c r="AM37" i="104" s="1"/>
  <c r="AM15" i="104"/>
  <c r="W9" i="80"/>
  <c r="W31" i="80" s="1"/>
  <c r="W9" i="103"/>
  <c r="W31" i="103" s="1"/>
  <c r="W31" i="79"/>
  <c r="W9" i="104"/>
  <c r="W31" i="104" s="1"/>
  <c r="G15" i="22"/>
  <c r="G34" i="22"/>
  <c r="G37" i="22" s="1"/>
  <c r="G12" i="80"/>
  <c r="G12" i="103"/>
  <c r="G12" i="104"/>
  <c r="G34" i="79"/>
  <c r="G37" i="79" s="1"/>
  <c r="G15" i="79"/>
  <c r="W14" i="69"/>
  <c r="W33" i="69"/>
  <c r="W36" i="69" s="1"/>
  <c r="AE14" i="101"/>
  <c r="AE28" i="101" s="1"/>
  <c r="AE14" i="102"/>
  <c r="AE28" i="102" s="1"/>
  <c r="AE14" i="96"/>
  <c r="AE28" i="96" s="1"/>
  <c r="AB14" i="95"/>
  <c r="AB28" i="95" s="1"/>
  <c r="W17" i="80"/>
  <c r="W39" i="80" s="1"/>
  <c r="W17" i="103"/>
  <c r="W39" i="103" s="1"/>
  <c r="W17" i="104"/>
  <c r="W39" i="104" s="1"/>
  <c r="W39" i="79"/>
  <c r="W23" i="79"/>
  <c r="W23" i="99"/>
  <c r="W45" i="99" s="1"/>
  <c r="W23" i="100"/>
  <c r="W45" i="100" s="1"/>
  <c r="W23" i="22"/>
  <c r="W45" i="22" s="1"/>
  <c r="W23" i="69"/>
  <c r="W45" i="69" s="1"/>
  <c r="M15" i="100"/>
  <c r="M34" i="100"/>
  <c r="M37" i="100" s="1"/>
  <c r="W20" i="80"/>
  <c r="W42" i="80" s="1"/>
  <c r="W20" i="103"/>
  <c r="W42" i="103" s="1"/>
  <c r="W42" i="79"/>
  <c r="W20" i="104"/>
  <c r="W42" i="104" s="1"/>
  <c r="AK34" i="104"/>
  <c r="AK37" i="104" s="1"/>
  <c r="AK15" i="104"/>
  <c r="AL15" i="103"/>
  <c r="AL34" i="103"/>
  <c r="AL37" i="103" s="1"/>
  <c r="M21" i="103"/>
  <c r="M43" i="103" s="1"/>
  <c r="M21" i="80"/>
  <c r="M43" i="80" s="1"/>
  <c r="M21" i="104"/>
  <c r="M43" i="104" s="1"/>
  <c r="M43" i="79"/>
  <c r="M14" i="103"/>
  <c r="M33" i="103"/>
  <c r="M36" i="103" s="1"/>
  <c r="AN34" i="103"/>
  <c r="AN37" i="103" s="1"/>
  <c r="AN15" i="103"/>
  <c r="AM15" i="103"/>
  <c r="AM34" i="103"/>
  <c r="AM37" i="103" s="1"/>
  <c r="G15" i="69"/>
  <c r="G34" i="69"/>
  <c r="G37" i="69" s="1"/>
  <c r="W33" i="22"/>
  <c r="W36" i="22" s="1"/>
  <c r="W14" i="22"/>
  <c r="AE10" i="101"/>
  <c r="AE24" i="101" s="1"/>
  <c r="AE26" i="101" s="1"/>
  <c r="AE10" i="96"/>
  <c r="AE24" i="96" s="1"/>
  <c r="AE26" i="96" s="1"/>
  <c r="AE10" i="102"/>
  <c r="AE24" i="102" s="1"/>
  <c r="AE26" i="102" s="1"/>
  <c r="AB10" i="95"/>
  <c r="AB24" i="95" s="1"/>
  <c r="AB26" i="95" s="1"/>
  <c r="W21" i="79"/>
  <c r="W21" i="69"/>
  <c r="W43" i="69" s="1"/>
  <c r="W21" i="99"/>
  <c r="W43" i="99" s="1"/>
  <c r="W21" i="100"/>
  <c r="W43" i="100" s="1"/>
  <c r="W21" i="22"/>
  <c r="W43" i="22" s="1"/>
  <c r="AP34" i="104"/>
  <c r="AP37" i="104" s="1"/>
  <c r="AP15" i="104"/>
  <c r="M34" i="99"/>
  <c r="M37" i="99" s="1"/>
  <c r="M15" i="99"/>
  <c r="AK15" i="103"/>
  <c r="AK34" i="103"/>
  <c r="AK37" i="103" s="1"/>
  <c r="AL34" i="80"/>
  <c r="AL37" i="80" s="1"/>
  <c r="AL15" i="80"/>
  <c r="G33" i="104"/>
  <c r="G36" i="104" s="1"/>
  <c r="G14" i="104"/>
  <c r="M33" i="80"/>
  <c r="M36" i="80" s="1"/>
  <c r="M14" i="80"/>
  <c r="AN15" i="80"/>
  <c r="AN34" i="80"/>
  <c r="AN37" i="80" s="1"/>
  <c r="AM34" i="80"/>
  <c r="AM37" i="80" s="1"/>
  <c r="AM15" i="80"/>
  <c r="AO15" i="103"/>
  <c r="AO34" i="103"/>
  <c r="AO37" i="103" s="1"/>
  <c r="M18" i="80"/>
  <c r="M40" i="80" s="1"/>
  <c r="M18" i="103"/>
  <c r="M40" i="103" s="1"/>
  <c r="M18" i="104"/>
  <c r="M40" i="104" s="1"/>
  <c r="M40" i="79"/>
  <c r="G18" i="103"/>
  <c r="G40" i="103" s="1"/>
  <c r="G18" i="80"/>
  <c r="G40" i="80" s="1"/>
  <c r="G18" i="104"/>
  <c r="G40" i="104" s="1"/>
  <c r="G40" i="79"/>
  <c r="G15" i="100"/>
  <c r="G34" i="100"/>
  <c r="G37" i="100" s="1"/>
  <c r="W33" i="100"/>
  <c r="W36" i="100" s="1"/>
  <c r="W14" i="100"/>
  <c r="W11" i="80"/>
  <c r="W11" i="103"/>
  <c r="W11" i="104"/>
  <c r="W33" i="79"/>
  <c r="W36" i="79" s="1"/>
  <c r="W14" i="79"/>
  <c r="L21" i="113"/>
  <c r="L40" i="113" s="1"/>
  <c r="L18" i="115"/>
  <c r="L37" i="115" s="1"/>
  <c r="L18" i="113"/>
  <c r="L37" i="113" s="1"/>
  <c r="AB16" i="112"/>
  <c r="AB32" i="112"/>
  <c r="AB35" i="112" s="1"/>
  <c r="AB32" i="113"/>
  <c r="AB35" i="113" s="1"/>
  <c r="AB16" i="113"/>
  <c r="L13" i="111"/>
  <c r="L13" i="112" s="1"/>
  <c r="L18" i="114"/>
  <c r="L37" i="114" s="1"/>
  <c r="L21" i="114"/>
  <c r="L40" i="114" s="1"/>
  <c r="AA32" i="112"/>
  <c r="AA35" i="112" s="1"/>
  <c r="AA16" i="112"/>
  <c r="L19" i="111"/>
  <c r="L19" i="115" s="1"/>
  <c r="L38" i="115" s="1"/>
  <c r="AA32" i="114"/>
  <c r="AA35" i="114" s="1"/>
  <c r="AA16" i="114"/>
  <c r="AA16" i="113"/>
  <c r="AA32" i="113"/>
  <c r="AA35" i="113" s="1"/>
  <c r="L22" i="111"/>
  <c r="L22" i="113" s="1"/>
  <c r="L41" i="113" s="1"/>
  <c r="AA32" i="115"/>
  <c r="AA16" i="115"/>
  <c r="AA35" i="115" s="1"/>
  <c r="L22" i="115"/>
  <c r="L41" i="115" s="1"/>
  <c r="L31" i="115"/>
  <c r="L15" i="115"/>
  <c r="L34" i="115" s="1"/>
  <c r="L19" i="112"/>
  <c r="L38" i="112" s="1"/>
  <c r="L15" i="112"/>
  <c r="L31" i="112"/>
  <c r="L34" i="112" s="1"/>
  <c r="L13" i="113"/>
  <c r="L15" i="113"/>
  <c r="L31" i="113"/>
  <c r="L34" i="113" s="1"/>
  <c r="W15" i="7"/>
  <c r="L16" i="111" s="1"/>
  <c r="L15" i="114"/>
  <c r="L31" i="114"/>
  <c r="L34" i="114" s="1"/>
  <c r="Y20" i="121"/>
  <c r="Y20" i="120"/>
  <c r="Y42" i="120" s="1"/>
  <c r="Y20" i="118"/>
  <c r="Y42" i="118" s="1"/>
  <c r="L20" i="117"/>
  <c r="L42" i="117" s="1"/>
  <c r="L18" i="116"/>
  <c r="L40" i="116" s="1"/>
  <c r="L21" i="116"/>
  <c r="L43" i="116" s="1"/>
  <c r="Y11" i="121"/>
  <c r="Y14" i="121" s="1"/>
  <c r="Y11" i="120"/>
  <c r="L11" i="117"/>
  <c r="Y11" i="118"/>
  <c r="L14" i="116"/>
  <c r="L33" i="116"/>
  <c r="L36" i="116" s="1"/>
  <c r="L23" i="116"/>
  <c r="L45" i="116" s="1"/>
  <c r="L12" i="116"/>
  <c r="Y9" i="120"/>
  <c r="Y31" i="120" s="1"/>
  <c r="Y9" i="121"/>
  <c r="Y9" i="118"/>
  <c r="Y31" i="118" s="1"/>
  <c r="L9" i="117"/>
  <c r="L31" i="117" s="1"/>
  <c r="Y17" i="121"/>
  <c r="Y17" i="120"/>
  <c r="Y39" i="120" s="1"/>
  <c r="Y17" i="118"/>
  <c r="Y39" i="118" s="1"/>
  <c r="L17" i="117"/>
  <c r="L39" i="117" s="1"/>
  <c r="B5" i="126"/>
  <c r="B27" i="126" s="1"/>
  <c r="C5" i="126"/>
  <c r="C27" i="126" s="1"/>
  <c r="D5" i="126"/>
  <c r="E5" i="126"/>
  <c r="F5" i="126"/>
  <c r="F27" i="126" s="1"/>
  <c r="G5" i="126"/>
  <c r="G27" i="126" s="1"/>
  <c r="B6" i="126"/>
  <c r="B28" i="126" s="1"/>
  <c r="C6" i="126"/>
  <c r="C28" i="126" s="1"/>
  <c r="D6" i="126"/>
  <c r="D28" i="126" s="1"/>
  <c r="E6" i="126"/>
  <c r="E28" i="126" s="1"/>
  <c r="F6" i="126"/>
  <c r="F28" i="126" s="1"/>
  <c r="G6" i="126"/>
  <c r="G28" i="126" s="1"/>
  <c r="B25" i="126"/>
  <c r="C25" i="126"/>
  <c r="D25" i="126"/>
  <c r="E25" i="126"/>
  <c r="F25" i="126"/>
  <c r="G25" i="126"/>
  <c r="D27" i="126"/>
  <c r="E27" i="126"/>
  <c r="B5" i="125"/>
  <c r="B27" i="125" s="1"/>
  <c r="C5" i="125"/>
  <c r="C27" i="125" s="1"/>
  <c r="D5" i="125"/>
  <c r="D27" i="125" s="1"/>
  <c r="E5" i="125"/>
  <c r="E27" i="125" s="1"/>
  <c r="F5" i="125"/>
  <c r="F27" i="125" s="1"/>
  <c r="G5" i="125"/>
  <c r="G27" i="125" s="1"/>
  <c r="B6" i="125"/>
  <c r="B28" i="125" s="1"/>
  <c r="C6" i="125"/>
  <c r="C28" i="125" s="1"/>
  <c r="D6" i="125"/>
  <c r="D28" i="125" s="1"/>
  <c r="E6" i="125"/>
  <c r="E28" i="125" s="1"/>
  <c r="F6" i="125"/>
  <c r="F28" i="125" s="1"/>
  <c r="G6" i="125"/>
  <c r="G28" i="125" s="1"/>
  <c r="B25" i="125"/>
  <c r="C25" i="125"/>
  <c r="D25" i="125"/>
  <c r="E25" i="125"/>
  <c r="F25" i="125"/>
  <c r="G25" i="125"/>
  <c r="L19" i="113" l="1"/>
  <c r="L38" i="113" s="1"/>
  <c r="L22" i="112"/>
  <c r="L41" i="112" s="1"/>
  <c r="L22" i="114"/>
  <c r="L41" i="114" s="1"/>
  <c r="L19" i="114"/>
  <c r="L38" i="114" s="1"/>
  <c r="Z8" i="79"/>
  <c r="Z8" i="100"/>
  <c r="Z30" i="100" s="1"/>
  <c r="Z8" i="69"/>
  <c r="Z30" i="69" s="1"/>
  <c r="Z8" i="99"/>
  <c r="Z30" i="99" s="1"/>
  <c r="Z8" i="22"/>
  <c r="Z30" i="22" s="1"/>
  <c r="W33" i="104"/>
  <c r="W36" i="104" s="1"/>
  <c r="W14" i="104"/>
  <c r="W21" i="80"/>
  <c r="W43" i="80" s="1"/>
  <c r="W21" i="103"/>
  <c r="W43" i="103" s="1"/>
  <c r="W21" i="104"/>
  <c r="W43" i="104" s="1"/>
  <c r="W43" i="79"/>
  <c r="W23" i="80"/>
  <c r="W45" i="80" s="1"/>
  <c r="W23" i="103"/>
  <c r="W45" i="103" s="1"/>
  <c r="W23" i="104"/>
  <c r="W45" i="104" s="1"/>
  <c r="W45" i="79"/>
  <c r="G34" i="80"/>
  <c r="G37" i="80" s="1"/>
  <c r="G15" i="80"/>
  <c r="W15" i="22"/>
  <c r="W34" i="22"/>
  <c r="W37" i="22" s="1"/>
  <c r="W12" i="80"/>
  <c r="W12" i="103"/>
  <c r="W12" i="104"/>
  <c r="W34" i="79"/>
  <c r="W37" i="79" s="1"/>
  <c r="W15" i="79"/>
  <c r="M34" i="80"/>
  <c r="M37" i="80" s="1"/>
  <c r="M15" i="80"/>
  <c r="W33" i="103"/>
  <c r="W36" i="103" s="1"/>
  <c r="W14" i="103"/>
  <c r="AE12" i="96"/>
  <c r="AB12" i="95"/>
  <c r="AE12" i="101"/>
  <c r="AE12" i="102"/>
  <c r="W34" i="69"/>
  <c r="W37" i="69" s="1"/>
  <c r="W15" i="69"/>
  <c r="W33" i="80"/>
  <c r="W36" i="80" s="1"/>
  <c r="W14" i="80"/>
  <c r="G34" i="104"/>
  <c r="G37" i="104" s="1"/>
  <c r="G15" i="104"/>
  <c r="W15" i="100"/>
  <c r="W34" i="100"/>
  <c r="W37" i="100" s="1"/>
  <c r="M34" i="104"/>
  <c r="M37" i="104" s="1"/>
  <c r="M15" i="104"/>
  <c r="G15" i="103"/>
  <c r="G34" i="103"/>
  <c r="G37" i="103" s="1"/>
  <c r="W34" i="99"/>
  <c r="W37" i="99" s="1"/>
  <c r="W15" i="99"/>
  <c r="M15" i="103"/>
  <c r="M34" i="103"/>
  <c r="M37" i="103" s="1"/>
  <c r="W18" i="103"/>
  <c r="W40" i="103" s="1"/>
  <c r="W18" i="80"/>
  <c r="W40" i="80" s="1"/>
  <c r="W18" i="104"/>
  <c r="W40" i="104" s="1"/>
  <c r="W40" i="79"/>
  <c r="O9" i="111"/>
  <c r="O9" i="115" s="1"/>
  <c r="O28" i="115" s="1"/>
  <c r="L13" i="114"/>
  <c r="L16" i="114" s="1"/>
  <c r="L13" i="115"/>
  <c r="L16" i="115" s="1"/>
  <c r="L35" i="115" s="1"/>
  <c r="L16" i="112"/>
  <c r="L32" i="112"/>
  <c r="L35" i="112" s="1"/>
  <c r="L16" i="113"/>
  <c r="L32" i="113"/>
  <c r="L35" i="113" s="1"/>
  <c r="O9" i="114"/>
  <c r="O28" i="114" s="1"/>
  <c r="O9" i="113"/>
  <c r="O28" i="113" s="1"/>
  <c r="O9" i="112"/>
  <c r="O28" i="112" s="1"/>
  <c r="L32" i="115"/>
  <c r="L15" i="116"/>
  <c r="L34" i="116"/>
  <c r="L37" i="116" s="1"/>
  <c r="Y14" i="118"/>
  <c r="Y33" i="118"/>
  <c r="Y36" i="118" s="1"/>
  <c r="Z11" i="7"/>
  <c r="Y23" i="121"/>
  <c r="Y23" i="120"/>
  <c r="Y45" i="120" s="1"/>
  <c r="Y23" i="118"/>
  <c r="Y45" i="118" s="1"/>
  <c r="L23" i="117"/>
  <c r="L45" i="117" s="1"/>
  <c r="L14" i="117"/>
  <c r="L33" i="117"/>
  <c r="L36" i="117" s="1"/>
  <c r="Y21" i="120"/>
  <c r="Y43" i="120" s="1"/>
  <c r="Y21" i="121"/>
  <c r="Y21" i="118"/>
  <c r="Y43" i="118" s="1"/>
  <c r="L21" i="117"/>
  <c r="L43" i="117" s="1"/>
  <c r="Y12" i="120"/>
  <c r="Y12" i="121"/>
  <c r="Y15" i="121" s="1"/>
  <c r="Y12" i="118"/>
  <c r="L12" i="117"/>
  <c r="Y33" i="120"/>
  <c r="Y36" i="120" s="1"/>
  <c r="Y14" i="120"/>
  <c r="Y18" i="120"/>
  <c r="Y40" i="120" s="1"/>
  <c r="Y18" i="121"/>
  <c r="Y18" i="118"/>
  <c r="Y40" i="118" s="1"/>
  <c r="L18" i="117"/>
  <c r="L40" i="117" s="1"/>
  <c r="Z9" i="7"/>
  <c r="Z20" i="7"/>
  <c r="Z17" i="7"/>
  <c r="Z17" i="79" l="1"/>
  <c r="Z17" i="100"/>
  <c r="Z39" i="100" s="1"/>
  <c r="Z17" i="69"/>
  <c r="Z39" i="69" s="1"/>
  <c r="Z17" i="99"/>
  <c r="Z39" i="99" s="1"/>
  <c r="Z17" i="22"/>
  <c r="Z39" i="22" s="1"/>
  <c r="W34" i="80"/>
  <c r="W37" i="80" s="1"/>
  <c r="W15" i="80"/>
  <c r="Z20" i="79"/>
  <c r="Z20" i="69"/>
  <c r="Z42" i="69" s="1"/>
  <c r="Z20" i="99"/>
  <c r="Z42" i="99" s="1"/>
  <c r="Z20" i="100"/>
  <c r="Z42" i="100" s="1"/>
  <c r="Z20" i="22"/>
  <c r="Z42" i="22" s="1"/>
  <c r="Z9" i="79"/>
  <c r="Z9" i="69"/>
  <c r="Z31" i="69" s="1"/>
  <c r="Z9" i="99"/>
  <c r="Z31" i="99" s="1"/>
  <c r="Z9" i="22"/>
  <c r="Z31" i="22" s="1"/>
  <c r="Z9" i="100"/>
  <c r="Z31" i="100" s="1"/>
  <c r="W34" i="104"/>
  <c r="W37" i="104" s="1"/>
  <c r="W15" i="104"/>
  <c r="AH8" i="101"/>
  <c r="AH22" i="101" s="1"/>
  <c r="AH8" i="96"/>
  <c r="AH22" i="96" s="1"/>
  <c r="AH8" i="102"/>
  <c r="AH22" i="102" s="1"/>
  <c r="AE8" i="95"/>
  <c r="AE22" i="95" s="1"/>
  <c r="Z11" i="79"/>
  <c r="Z11" i="100"/>
  <c r="Z11" i="69"/>
  <c r="Z11" i="99"/>
  <c r="Z11" i="22"/>
  <c r="W15" i="103"/>
  <c r="W34" i="103"/>
  <c r="W37" i="103" s="1"/>
  <c r="Z8" i="103"/>
  <c r="Z30" i="103" s="1"/>
  <c r="Z8" i="80"/>
  <c r="Z30" i="80" s="1"/>
  <c r="Z30" i="79"/>
  <c r="Z8" i="104"/>
  <c r="Z30" i="104" s="1"/>
  <c r="L32" i="114"/>
  <c r="L35" i="114" s="1"/>
  <c r="O10" i="111"/>
  <c r="O10" i="114" s="1"/>
  <c r="O29" i="114" s="1"/>
  <c r="O12" i="111"/>
  <c r="O12" i="115" s="1"/>
  <c r="O18" i="111"/>
  <c r="O18" i="114" s="1"/>
  <c r="O37" i="114" s="1"/>
  <c r="O21" i="111"/>
  <c r="O21" i="115" s="1"/>
  <c r="O40" i="115" s="1"/>
  <c r="O18" i="113"/>
  <c r="O37" i="113" s="1"/>
  <c r="O18" i="112"/>
  <c r="O37" i="112" s="1"/>
  <c r="O12" i="114"/>
  <c r="O21" i="112"/>
  <c r="O40" i="112" s="1"/>
  <c r="O10" i="115"/>
  <c r="O29" i="115" s="1"/>
  <c r="Y15" i="120"/>
  <c r="Y34" i="120"/>
  <c r="Y37" i="120" s="1"/>
  <c r="Z12" i="7"/>
  <c r="Z14" i="7"/>
  <c r="O15" i="111" s="1"/>
  <c r="L34" i="117"/>
  <c r="L37" i="117" s="1"/>
  <c r="L15" i="117"/>
  <c r="Y34" i="118"/>
  <c r="Y37" i="118" s="1"/>
  <c r="Y15" i="118"/>
  <c r="Z21" i="7"/>
  <c r="Z23" i="7"/>
  <c r="Z18" i="7"/>
  <c r="O10" i="112" l="1"/>
  <c r="O29" i="112" s="1"/>
  <c r="O10" i="113"/>
  <c r="O29" i="113" s="1"/>
  <c r="Z18" i="79"/>
  <c r="Z18" i="100"/>
  <c r="Z40" i="100" s="1"/>
  <c r="Z18" i="69"/>
  <c r="Z40" i="69" s="1"/>
  <c r="Z18" i="99"/>
  <c r="Z40" i="99" s="1"/>
  <c r="Z18" i="22"/>
  <c r="Z40" i="22" s="1"/>
  <c r="Z23" i="79"/>
  <c r="Z23" i="100"/>
  <c r="Z45" i="100" s="1"/>
  <c r="Z23" i="69"/>
  <c r="Z45" i="69" s="1"/>
  <c r="Z23" i="99"/>
  <c r="Z45" i="99" s="1"/>
  <c r="Z23" i="22"/>
  <c r="Z45" i="22" s="1"/>
  <c r="O21" i="114"/>
  <c r="O40" i="114" s="1"/>
  <c r="O18" i="115"/>
  <c r="O37" i="115" s="1"/>
  <c r="Z14" i="100"/>
  <c r="Z33" i="100"/>
  <c r="Z36" i="100" s="1"/>
  <c r="Z12" i="79"/>
  <c r="Z12" i="99"/>
  <c r="Z12" i="100"/>
  <c r="Z12" i="69"/>
  <c r="Z12" i="22"/>
  <c r="Z14" i="22"/>
  <c r="Z33" i="22"/>
  <c r="Z36" i="22" s="1"/>
  <c r="AH10" i="96"/>
  <c r="AH24" i="96" s="1"/>
  <c r="AH26" i="96" s="1"/>
  <c r="AE10" i="95"/>
  <c r="AE24" i="95" s="1"/>
  <c r="AE26" i="95" s="1"/>
  <c r="AH10" i="102"/>
  <c r="AH24" i="102" s="1"/>
  <c r="AH26" i="102" s="1"/>
  <c r="AH10" i="101"/>
  <c r="AH24" i="101" s="1"/>
  <c r="AH26" i="101" s="1"/>
  <c r="Z31" i="79"/>
  <c r="Z9" i="80"/>
  <c r="Z31" i="80" s="1"/>
  <c r="Z9" i="104"/>
  <c r="Z31" i="104" s="1"/>
  <c r="Z9" i="103"/>
  <c r="Z31" i="103" s="1"/>
  <c r="O21" i="113"/>
  <c r="O40" i="113" s="1"/>
  <c r="Z14" i="99"/>
  <c r="Z33" i="99"/>
  <c r="Z36" i="99" s="1"/>
  <c r="Z11" i="80"/>
  <c r="Z11" i="103"/>
  <c r="Z11" i="104"/>
  <c r="Z14" i="79"/>
  <c r="Z33" i="79"/>
  <c r="Z36" i="79" s="1"/>
  <c r="AH16" i="101"/>
  <c r="AH30" i="101" s="1"/>
  <c r="AH16" i="96"/>
  <c r="AH30" i="96" s="1"/>
  <c r="AH16" i="102"/>
  <c r="AH30" i="102" s="1"/>
  <c r="AE16" i="95"/>
  <c r="AE30" i="95" s="1"/>
  <c r="AH14" i="101"/>
  <c r="AH28" i="101" s="1"/>
  <c r="AH14" i="96"/>
  <c r="AH28" i="96" s="1"/>
  <c r="AH14" i="102"/>
  <c r="AH28" i="102" s="1"/>
  <c r="AE14" i="95"/>
  <c r="AE28" i="95" s="1"/>
  <c r="Z21" i="79"/>
  <c r="Z21" i="99"/>
  <c r="Z43" i="99" s="1"/>
  <c r="Z21" i="100"/>
  <c r="Z43" i="100" s="1"/>
  <c r="Z21" i="22"/>
  <c r="Z43" i="22" s="1"/>
  <c r="Z21" i="69"/>
  <c r="Z43" i="69" s="1"/>
  <c r="Z14" i="69"/>
  <c r="Z33" i="69"/>
  <c r="Z36" i="69" s="1"/>
  <c r="Z20" i="80"/>
  <c r="Z42" i="80" s="1"/>
  <c r="Z20" i="103"/>
  <c r="Z42" i="103" s="1"/>
  <c r="Z20" i="104"/>
  <c r="Z42" i="104" s="1"/>
  <c r="Z42" i="79"/>
  <c r="Z17" i="103"/>
  <c r="Z39" i="103" s="1"/>
  <c r="Z17" i="80"/>
  <c r="Z39" i="80" s="1"/>
  <c r="Z17" i="104"/>
  <c r="Z39" i="104" s="1"/>
  <c r="Z39" i="79"/>
  <c r="O12" i="112"/>
  <c r="O31" i="112" s="1"/>
  <c r="O34" i="112" s="1"/>
  <c r="O12" i="113"/>
  <c r="O31" i="113" s="1"/>
  <c r="O34" i="113" s="1"/>
  <c r="O22" i="111"/>
  <c r="O19" i="111"/>
  <c r="O19" i="113" s="1"/>
  <c r="O38" i="113" s="1"/>
  <c r="O13" i="111"/>
  <c r="O13" i="112" s="1"/>
  <c r="Z15" i="7"/>
  <c r="O16" i="111" s="1"/>
  <c r="O19" i="115"/>
  <c r="O38" i="115" s="1"/>
  <c r="O19" i="114"/>
  <c r="O38" i="114" s="1"/>
  <c r="O15" i="115"/>
  <c r="O34" i="115" s="1"/>
  <c r="O31" i="115"/>
  <c r="O22" i="115"/>
  <c r="O41" i="115" s="1"/>
  <c r="O22" i="114"/>
  <c r="O41" i="114" s="1"/>
  <c r="O22" i="112"/>
  <c r="O41" i="112" s="1"/>
  <c r="O22" i="113"/>
  <c r="O41" i="113" s="1"/>
  <c r="O15" i="114"/>
  <c r="O31" i="114"/>
  <c r="O34" i="114" s="1"/>
  <c r="C8" i="125"/>
  <c r="C30" i="125" s="1"/>
  <c r="C8" i="126"/>
  <c r="C30" i="126" s="1"/>
  <c r="O15" i="113" l="1"/>
  <c r="O19" i="112"/>
  <c r="O38" i="112" s="1"/>
  <c r="O15" i="112"/>
  <c r="Z14" i="80"/>
  <c r="Z33" i="80"/>
  <c r="Z36" i="80" s="1"/>
  <c r="Z15" i="99"/>
  <c r="Z34" i="99"/>
  <c r="Z37" i="99" s="1"/>
  <c r="Z15" i="22"/>
  <c r="Z34" i="22"/>
  <c r="Z37" i="22" s="1"/>
  <c r="Z12" i="103"/>
  <c r="Z12" i="80"/>
  <c r="Z12" i="104"/>
  <c r="Z15" i="79"/>
  <c r="Z34" i="79"/>
  <c r="Z37" i="79" s="1"/>
  <c r="O13" i="114"/>
  <c r="O16" i="114" s="1"/>
  <c r="Z33" i="104"/>
  <c r="Z36" i="104" s="1"/>
  <c r="Z14" i="104"/>
  <c r="AH12" i="101"/>
  <c r="AH12" i="96"/>
  <c r="AH12" i="102"/>
  <c r="AE12" i="95"/>
  <c r="Z15" i="69"/>
  <c r="Z34" i="69"/>
  <c r="Z37" i="69" s="1"/>
  <c r="Z23" i="80"/>
  <c r="Z45" i="80" s="1"/>
  <c r="Z23" i="103"/>
  <c r="Z45" i="103" s="1"/>
  <c r="Z23" i="104"/>
  <c r="Z45" i="104" s="1"/>
  <c r="Z45" i="79"/>
  <c r="Z21" i="80"/>
  <c r="Z43" i="80" s="1"/>
  <c r="Z21" i="103"/>
  <c r="Z43" i="103" s="1"/>
  <c r="Z21" i="104"/>
  <c r="Z43" i="104" s="1"/>
  <c r="Z43" i="79"/>
  <c r="Z14" i="103"/>
  <c r="Z33" i="103"/>
  <c r="Z36" i="103" s="1"/>
  <c r="Z15" i="100"/>
  <c r="Z34" i="100"/>
  <c r="Z37" i="100" s="1"/>
  <c r="Z18" i="80"/>
  <c r="Z40" i="80" s="1"/>
  <c r="Z18" i="103"/>
  <c r="Z40" i="103" s="1"/>
  <c r="Z18" i="104"/>
  <c r="Z40" i="104" s="1"/>
  <c r="Z40" i="79"/>
  <c r="O13" i="115"/>
  <c r="O16" i="115" s="1"/>
  <c r="O35" i="115" s="1"/>
  <c r="O13" i="113"/>
  <c r="O16" i="113" s="1"/>
  <c r="O16" i="112"/>
  <c r="O32" i="112"/>
  <c r="O35" i="112" s="1"/>
  <c r="O32" i="114"/>
  <c r="O35" i="114" s="1"/>
  <c r="C17" i="125"/>
  <c r="C39" i="125" s="1"/>
  <c r="C17" i="126"/>
  <c r="C39" i="126" s="1"/>
  <c r="C11" i="125"/>
  <c r="C11" i="126"/>
  <c r="C20" i="125"/>
  <c r="C42" i="125" s="1"/>
  <c r="C20" i="126"/>
  <c r="C42" i="126" s="1"/>
  <c r="C9" i="126"/>
  <c r="C31" i="126" s="1"/>
  <c r="C9" i="125"/>
  <c r="C31" i="125" s="1"/>
  <c r="O32" i="115" l="1"/>
  <c r="O32" i="113"/>
  <c r="O35" i="113" s="1"/>
  <c r="Z34" i="104"/>
  <c r="Z37" i="104" s="1"/>
  <c r="Z15" i="104"/>
  <c r="Z15" i="80"/>
  <c r="Z34" i="80"/>
  <c r="Z37" i="80" s="1"/>
  <c r="Z15" i="103"/>
  <c r="Z34" i="103"/>
  <c r="Z37" i="103" s="1"/>
  <c r="B8" i="126"/>
  <c r="B30" i="126" s="1"/>
  <c r="B8" i="125"/>
  <c r="B30" i="125" s="1"/>
  <c r="C18" i="126"/>
  <c r="C40" i="126" s="1"/>
  <c r="C18" i="125"/>
  <c r="C40" i="125" s="1"/>
  <c r="C14" i="126"/>
  <c r="C36" i="126" s="1"/>
  <c r="C33" i="126"/>
  <c r="C21" i="126"/>
  <c r="C43" i="126" s="1"/>
  <c r="C21" i="125"/>
  <c r="C43" i="125" s="1"/>
  <c r="C14" i="125"/>
  <c r="C36" i="125" s="1"/>
  <c r="C33" i="125"/>
  <c r="C23" i="125"/>
  <c r="C45" i="125" s="1"/>
  <c r="C23" i="126"/>
  <c r="C45" i="126" s="1"/>
  <c r="C12" i="126"/>
  <c r="C12" i="125"/>
  <c r="O24" i="120"/>
  <c r="P24" i="120"/>
  <c r="Q24" i="120"/>
  <c r="R24" i="120"/>
  <c r="S24" i="120"/>
  <c r="T24" i="120"/>
  <c r="U24" i="120"/>
  <c r="V24" i="120"/>
  <c r="W24" i="120"/>
  <c r="X24" i="120"/>
  <c r="O24" i="118"/>
  <c r="P24" i="118"/>
  <c r="Q24" i="118"/>
  <c r="R24" i="118"/>
  <c r="S24" i="118"/>
  <c r="T24" i="118"/>
  <c r="U24" i="118"/>
  <c r="V24" i="118"/>
  <c r="W24" i="118"/>
  <c r="X24" i="118"/>
  <c r="B24" i="117"/>
  <c r="C24" i="117"/>
  <c r="D24" i="117"/>
  <c r="E24" i="117"/>
  <c r="F24" i="117"/>
  <c r="G24" i="117"/>
  <c r="H24" i="117"/>
  <c r="I24" i="117"/>
  <c r="J24" i="117"/>
  <c r="K24" i="117"/>
  <c r="B5" i="116"/>
  <c r="B27" i="116" s="1"/>
  <c r="C5" i="116"/>
  <c r="C27" i="116" s="1"/>
  <c r="D5" i="116"/>
  <c r="D27" i="116" s="1"/>
  <c r="E5" i="116"/>
  <c r="E27" i="116" s="1"/>
  <c r="F5" i="116"/>
  <c r="F27" i="116" s="1"/>
  <c r="G5" i="116"/>
  <c r="G27" i="116" s="1"/>
  <c r="H5" i="116"/>
  <c r="H27" i="116" s="1"/>
  <c r="I5" i="116"/>
  <c r="I27" i="116" s="1"/>
  <c r="J5" i="116"/>
  <c r="J27" i="116" s="1"/>
  <c r="K5" i="116"/>
  <c r="K27" i="116" s="1"/>
  <c r="B6" i="116"/>
  <c r="B28" i="116" s="1"/>
  <c r="C6" i="116"/>
  <c r="C28" i="116" s="1"/>
  <c r="D6" i="116"/>
  <c r="D28" i="116" s="1"/>
  <c r="E6" i="116"/>
  <c r="E28" i="116" s="1"/>
  <c r="F6" i="116"/>
  <c r="F28" i="116" s="1"/>
  <c r="G6" i="116"/>
  <c r="G28" i="116" s="1"/>
  <c r="H6" i="116"/>
  <c r="H28" i="116" s="1"/>
  <c r="I6" i="116"/>
  <c r="I28" i="116" s="1"/>
  <c r="J6" i="116"/>
  <c r="J28" i="116" s="1"/>
  <c r="K6" i="116"/>
  <c r="K28" i="116" s="1"/>
  <c r="B25" i="116"/>
  <c r="C25" i="116"/>
  <c r="D25" i="116"/>
  <c r="E25" i="116"/>
  <c r="F25" i="116"/>
  <c r="G25" i="116"/>
  <c r="H25" i="116"/>
  <c r="I25" i="116"/>
  <c r="J25" i="116"/>
  <c r="K25" i="116"/>
  <c r="B5" i="117"/>
  <c r="B27" i="117" s="1"/>
  <c r="U6" i="121"/>
  <c r="J6" i="117"/>
  <c r="J28" i="117" s="1"/>
  <c r="C15" i="126" l="1"/>
  <c r="C37" i="126" s="1"/>
  <c r="C34" i="126"/>
  <c r="C15" i="125"/>
  <c r="C37" i="125" s="1"/>
  <c r="C34" i="125"/>
  <c r="B11" i="126"/>
  <c r="B11" i="125"/>
  <c r="B9" i="125"/>
  <c r="B31" i="125" s="1"/>
  <c r="B9" i="126"/>
  <c r="B31" i="126" s="1"/>
  <c r="B17" i="126"/>
  <c r="B39" i="126" s="1"/>
  <c r="B17" i="125"/>
  <c r="B39" i="125" s="1"/>
  <c r="B20" i="126"/>
  <c r="B42" i="126" s="1"/>
  <c r="B20" i="125"/>
  <c r="B42" i="125" s="1"/>
  <c r="V25" i="120"/>
  <c r="V25" i="118"/>
  <c r="I25" i="117"/>
  <c r="G6" i="117"/>
  <c r="G28" i="117" s="1"/>
  <c r="T6" i="121"/>
  <c r="T6" i="120"/>
  <c r="T28" i="120" s="1"/>
  <c r="T6" i="118"/>
  <c r="T28" i="118" s="1"/>
  <c r="C6" i="117"/>
  <c r="C28" i="117" s="1"/>
  <c r="P6" i="121"/>
  <c r="P6" i="120"/>
  <c r="P28" i="120" s="1"/>
  <c r="P6" i="118"/>
  <c r="P28" i="118" s="1"/>
  <c r="V5" i="121"/>
  <c r="V5" i="120"/>
  <c r="V27" i="120" s="1"/>
  <c r="V5" i="118"/>
  <c r="V27" i="118" s="1"/>
  <c r="I5" i="117"/>
  <c r="I27" i="117" s="1"/>
  <c r="R5" i="121"/>
  <c r="R5" i="120"/>
  <c r="R27" i="120" s="1"/>
  <c r="R5" i="118"/>
  <c r="R27" i="118" s="1"/>
  <c r="E5" i="117"/>
  <c r="E27" i="117" s="1"/>
  <c r="R25" i="120"/>
  <c r="R25" i="118"/>
  <c r="E25" i="117"/>
  <c r="K6" i="117"/>
  <c r="K28" i="117" s="1"/>
  <c r="X6" i="121"/>
  <c r="X6" i="120"/>
  <c r="X28" i="120" s="1"/>
  <c r="X6" i="118"/>
  <c r="X28" i="118" s="1"/>
  <c r="H25" i="117"/>
  <c r="U25" i="120"/>
  <c r="D25" i="117"/>
  <c r="Q25" i="120"/>
  <c r="Q25" i="118"/>
  <c r="W6" i="121"/>
  <c r="W6" i="120"/>
  <c r="W28" i="120" s="1"/>
  <c r="W6" i="118"/>
  <c r="W28" i="118" s="1"/>
  <c r="S6" i="121"/>
  <c r="S6" i="120"/>
  <c r="S28" i="120" s="1"/>
  <c r="S6" i="118"/>
  <c r="S28" i="118" s="1"/>
  <c r="F6" i="117"/>
  <c r="F28" i="117" s="1"/>
  <c r="O6" i="121"/>
  <c r="O6" i="120"/>
  <c r="O28" i="120" s="1"/>
  <c r="O6" i="118"/>
  <c r="O28" i="118" s="1"/>
  <c r="H5" i="117"/>
  <c r="H27" i="117" s="1"/>
  <c r="U5" i="121"/>
  <c r="U5" i="118"/>
  <c r="U27" i="118" s="1"/>
  <c r="D5" i="117"/>
  <c r="D27" i="117" s="1"/>
  <c r="Q5" i="121"/>
  <c r="Q5" i="120"/>
  <c r="Q27" i="120" s="1"/>
  <c r="Q5" i="118"/>
  <c r="Q27" i="118" s="1"/>
  <c r="B6" i="117"/>
  <c r="B28" i="117" s="1"/>
  <c r="U5" i="120"/>
  <c r="U27" i="120" s="1"/>
  <c r="U25" i="118"/>
  <c r="W25" i="120"/>
  <c r="W25" i="118"/>
  <c r="S25" i="120"/>
  <c r="S25" i="118"/>
  <c r="F25" i="117"/>
  <c r="O25" i="120"/>
  <c r="O25" i="118"/>
  <c r="B25" i="117"/>
  <c r="H6" i="117"/>
  <c r="H28" i="117" s="1"/>
  <c r="U6" i="118"/>
  <c r="U28" i="118" s="1"/>
  <c r="U6" i="120"/>
  <c r="U28" i="120" s="1"/>
  <c r="D6" i="117"/>
  <c r="D28" i="117" s="1"/>
  <c r="Q6" i="121"/>
  <c r="Q6" i="120"/>
  <c r="Q28" i="120" s="1"/>
  <c r="Q6" i="118"/>
  <c r="Q28" i="118" s="1"/>
  <c r="W5" i="121"/>
  <c r="W5" i="120"/>
  <c r="W27" i="120" s="1"/>
  <c r="W5" i="118"/>
  <c r="W27" i="118" s="1"/>
  <c r="J5" i="117"/>
  <c r="J27" i="117" s="1"/>
  <c r="S5" i="121"/>
  <c r="S5" i="120"/>
  <c r="S27" i="120" s="1"/>
  <c r="S5" i="118"/>
  <c r="S27" i="118" s="1"/>
  <c r="F5" i="117"/>
  <c r="F27" i="117" s="1"/>
  <c r="O5" i="121"/>
  <c r="O5" i="120"/>
  <c r="O27" i="120" s="1"/>
  <c r="O5" i="118"/>
  <c r="O27" i="118" s="1"/>
  <c r="J25" i="117"/>
  <c r="K25" i="117"/>
  <c r="X25" i="120"/>
  <c r="X25" i="118"/>
  <c r="G25" i="117"/>
  <c r="T25" i="120"/>
  <c r="T25" i="118"/>
  <c r="C25" i="117"/>
  <c r="P25" i="120"/>
  <c r="P25" i="118"/>
  <c r="V6" i="121"/>
  <c r="V6" i="120"/>
  <c r="V28" i="120" s="1"/>
  <c r="V6" i="118"/>
  <c r="V28" i="118" s="1"/>
  <c r="I6" i="117"/>
  <c r="I28" i="117" s="1"/>
  <c r="R6" i="121"/>
  <c r="R6" i="120"/>
  <c r="R28" i="120" s="1"/>
  <c r="R6" i="118"/>
  <c r="R28" i="118" s="1"/>
  <c r="E6" i="117"/>
  <c r="E28" i="117" s="1"/>
  <c r="K5" i="117"/>
  <c r="K27" i="117" s="1"/>
  <c r="X5" i="121"/>
  <c r="X5" i="120"/>
  <c r="X27" i="120" s="1"/>
  <c r="X5" i="118"/>
  <c r="X27" i="118" s="1"/>
  <c r="G5" i="117"/>
  <c r="G27" i="117" s="1"/>
  <c r="T5" i="121"/>
  <c r="T5" i="120"/>
  <c r="T27" i="120" s="1"/>
  <c r="T5" i="118"/>
  <c r="T27" i="118" s="1"/>
  <c r="C5" i="117"/>
  <c r="C27" i="117" s="1"/>
  <c r="P5" i="121"/>
  <c r="P5" i="120"/>
  <c r="P27" i="120" s="1"/>
  <c r="P5" i="118"/>
  <c r="P27" i="118" s="1"/>
  <c r="I8" i="116"/>
  <c r="I30" i="116" s="1"/>
  <c r="B23" i="126" l="1"/>
  <c r="B45" i="126" s="1"/>
  <c r="B23" i="125"/>
  <c r="B45" i="125" s="1"/>
  <c r="B18" i="125"/>
  <c r="B40" i="125" s="1"/>
  <c r="B18" i="126"/>
  <c r="B40" i="126" s="1"/>
  <c r="B12" i="125"/>
  <c r="B12" i="126"/>
  <c r="B14" i="125"/>
  <c r="B36" i="125" s="1"/>
  <c r="B33" i="125"/>
  <c r="B21" i="125"/>
  <c r="B43" i="125" s="1"/>
  <c r="B21" i="126"/>
  <c r="B43" i="126" s="1"/>
  <c r="B14" i="126"/>
  <c r="B36" i="126" s="1"/>
  <c r="B33" i="126"/>
  <c r="I9" i="116"/>
  <c r="I31" i="116" s="1"/>
  <c r="V8" i="121"/>
  <c r="V8" i="120"/>
  <c r="V30" i="120" s="1"/>
  <c r="V8" i="118"/>
  <c r="V30" i="118" s="1"/>
  <c r="I8" i="117"/>
  <c r="I30" i="117" s="1"/>
  <c r="I17" i="116"/>
  <c r="I39" i="116" s="1"/>
  <c r="I11" i="116"/>
  <c r="I20" i="116"/>
  <c r="I42" i="116" s="1"/>
  <c r="B15" i="125" l="1"/>
  <c r="B37" i="125" s="1"/>
  <c r="B34" i="125"/>
  <c r="B34" i="126"/>
  <c r="B15" i="126"/>
  <c r="B37" i="126" s="1"/>
  <c r="F8" i="116"/>
  <c r="F30" i="116" s="1"/>
  <c r="I14" i="116"/>
  <c r="I33" i="116"/>
  <c r="I36" i="116" s="1"/>
  <c r="V20" i="121"/>
  <c r="V20" i="120"/>
  <c r="V42" i="120" s="1"/>
  <c r="V20" i="118"/>
  <c r="V42" i="118" s="1"/>
  <c r="I20" i="117"/>
  <c r="I42" i="117" s="1"/>
  <c r="V17" i="121"/>
  <c r="V17" i="120"/>
  <c r="V39" i="120" s="1"/>
  <c r="V17" i="118"/>
  <c r="V39" i="118" s="1"/>
  <c r="I17" i="117"/>
  <c r="I39" i="117" s="1"/>
  <c r="V9" i="121"/>
  <c r="V9" i="120"/>
  <c r="V31" i="120" s="1"/>
  <c r="V9" i="118"/>
  <c r="V31" i="118" s="1"/>
  <c r="I9" i="117"/>
  <c r="I31" i="117" s="1"/>
  <c r="V11" i="121"/>
  <c r="V14" i="121" s="1"/>
  <c r="V11" i="120"/>
  <c r="V11" i="118"/>
  <c r="I11" i="117"/>
  <c r="I12" i="116"/>
  <c r="I21" i="116"/>
  <c r="I43" i="116" s="1"/>
  <c r="I18" i="116"/>
  <c r="I40" i="116" s="1"/>
  <c r="I23" i="116"/>
  <c r="I45" i="116" s="1"/>
  <c r="V14" i="118" l="1"/>
  <c r="V33" i="118"/>
  <c r="V36" i="118" s="1"/>
  <c r="F11" i="116"/>
  <c r="V23" i="121"/>
  <c r="V23" i="118"/>
  <c r="V45" i="118" s="1"/>
  <c r="I23" i="117"/>
  <c r="I45" i="117" s="1"/>
  <c r="V23" i="120"/>
  <c r="V45" i="120" s="1"/>
  <c r="V18" i="121"/>
  <c r="V18" i="120"/>
  <c r="V40" i="120" s="1"/>
  <c r="V18" i="118"/>
  <c r="V40" i="118" s="1"/>
  <c r="I18" i="117"/>
  <c r="I40" i="117" s="1"/>
  <c r="V21" i="121"/>
  <c r="V21" i="120"/>
  <c r="V43" i="120" s="1"/>
  <c r="V21" i="118"/>
  <c r="V43" i="118" s="1"/>
  <c r="I21" i="117"/>
  <c r="I43" i="117" s="1"/>
  <c r="V14" i="120"/>
  <c r="V33" i="120"/>
  <c r="V36" i="120" s="1"/>
  <c r="F20" i="116"/>
  <c r="F42" i="116" s="1"/>
  <c r="I15" i="116"/>
  <c r="I34" i="116"/>
  <c r="I37" i="116" s="1"/>
  <c r="F17" i="116"/>
  <c r="F39" i="116" s="1"/>
  <c r="I33" i="117"/>
  <c r="I36" i="117" s="1"/>
  <c r="I14" i="117"/>
  <c r="S8" i="121"/>
  <c r="S8" i="120"/>
  <c r="S30" i="120" s="1"/>
  <c r="F8" i="117"/>
  <c r="F30" i="117" s="1"/>
  <c r="S8" i="118"/>
  <c r="S30" i="118" s="1"/>
  <c r="F9" i="116"/>
  <c r="F31" i="116" s="1"/>
  <c r="V12" i="121"/>
  <c r="V15" i="121" s="1"/>
  <c r="V12" i="120"/>
  <c r="V12" i="118"/>
  <c r="I12" i="117"/>
  <c r="F21" i="116" l="1"/>
  <c r="F43" i="116" s="1"/>
  <c r="V15" i="118"/>
  <c r="V34" i="118"/>
  <c r="V37" i="118" s="1"/>
  <c r="S17" i="121"/>
  <c r="S17" i="120"/>
  <c r="S39" i="120" s="1"/>
  <c r="F17" i="117"/>
  <c r="F39" i="117" s="1"/>
  <c r="S17" i="118"/>
  <c r="S39" i="118" s="1"/>
  <c r="F14" i="116"/>
  <c r="F33" i="116"/>
  <c r="F36" i="116" s="1"/>
  <c r="F12" i="116"/>
  <c r="V15" i="120"/>
  <c r="V34" i="120"/>
  <c r="V37" i="120" s="1"/>
  <c r="S9" i="121"/>
  <c r="S9" i="120"/>
  <c r="S31" i="120" s="1"/>
  <c r="F9" i="117"/>
  <c r="F31" i="117" s="1"/>
  <c r="S9" i="118"/>
  <c r="S31" i="118" s="1"/>
  <c r="S11" i="121"/>
  <c r="S14" i="121" s="1"/>
  <c r="S11" i="120"/>
  <c r="F11" i="117"/>
  <c r="S11" i="118"/>
  <c r="F18" i="116"/>
  <c r="F40" i="116" s="1"/>
  <c r="F23" i="116"/>
  <c r="F45" i="116" s="1"/>
  <c r="I34" i="117"/>
  <c r="I37" i="117" s="1"/>
  <c r="I15" i="117"/>
  <c r="S20" i="121"/>
  <c r="S20" i="120"/>
  <c r="S42" i="120" s="1"/>
  <c r="F20" i="117"/>
  <c r="F42" i="117" s="1"/>
  <c r="S20" i="118"/>
  <c r="S42" i="118" s="1"/>
  <c r="S14" i="120" l="1"/>
  <c r="S33" i="120"/>
  <c r="S36" i="120" s="1"/>
  <c r="S21" i="121"/>
  <c r="S21" i="120"/>
  <c r="S43" i="120" s="1"/>
  <c r="F21" i="117"/>
  <c r="F43" i="117" s="1"/>
  <c r="S21" i="118"/>
  <c r="S43" i="118" s="1"/>
  <c r="F15" i="116"/>
  <c r="F34" i="116"/>
  <c r="F37" i="116" s="1"/>
  <c r="S23" i="121"/>
  <c r="S23" i="120"/>
  <c r="S45" i="120" s="1"/>
  <c r="F23" i="117"/>
  <c r="F45" i="117" s="1"/>
  <c r="S23" i="118"/>
  <c r="S45" i="118" s="1"/>
  <c r="S18" i="121"/>
  <c r="S18" i="120"/>
  <c r="S40" i="120" s="1"/>
  <c r="F18" i="117"/>
  <c r="F40" i="117" s="1"/>
  <c r="S18" i="118"/>
  <c r="S40" i="118" s="1"/>
  <c r="S33" i="118"/>
  <c r="S36" i="118" s="1"/>
  <c r="S14" i="118"/>
  <c r="S12" i="121"/>
  <c r="S15" i="121" s="1"/>
  <c r="S12" i="120"/>
  <c r="F12" i="117"/>
  <c r="S12" i="118"/>
  <c r="F14" i="117"/>
  <c r="F33" i="117"/>
  <c r="F36" i="117" s="1"/>
  <c r="S15" i="120" l="1"/>
  <c r="S34" i="120"/>
  <c r="S37" i="120" s="1"/>
  <c r="S34" i="118"/>
  <c r="S37" i="118" s="1"/>
  <c r="S15" i="118"/>
  <c r="F15" i="117"/>
  <c r="F34" i="117"/>
  <c r="F37" i="117" s="1"/>
  <c r="B24" i="120" l="1"/>
  <c r="C24" i="120"/>
  <c r="D24" i="120"/>
  <c r="E24" i="120"/>
  <c r="F24" i="120"/>
  <c r="G24" i="120"/>
  <c r="H24" i="120"/>
  <c r="I24" i="120"/>
  <c r="J24" i="120"/>
  <c r="K24" i="120"/>
  <c r="L24" i="120"/>
  <c r="M24" i="120"/>
  <c r="N24" i="120"/>
  <c r="B24" i="118"/>
  <c r="C24" i="118"/>
  <c r="D24" i="118"/>
  <c r="E24" i="118"/>
  <c r="F24" i="118"/>
  <c r="G24" i="118"/>
  <c r="H24" i="118"/>
  <c r="I24" i="118"/>
  <c r="J24" i="118"/>
  <c r="K24" i="118"/>
  <c r="L24" i="118"/>
  <c r="M24" i="118"/>
  <c r="N24" i="118"/>
  <c r="N25" i="120" l="1"/>
  <c r="N25" i="118"/>
  <c r="F25" i="120"/>
  <c r="F25" i="118"/>
  <c r="B25" i="120"/>
  <c r="B25" i="118"/>
  <c r="J25" i="120"/>
  <c r="J25" i="118"/>
  <c r="N6" i="121"/>
  <c r="N6" i="120"/>
  <c r="N28" i="120" s="1"/>
  <c r="N6" i="118"/>
  <c r="N28" i="118" s="1"/>
  <c r="J6" i="121"/>
  <c r="J6" i="120"/>
  <c r="J28" i="120" s="1"/>
  <c r="J6" i="118"/>
  <c r="J28" i="118" s="1"/>
  <c r="F6" i="121"/>
  <c r="F6" i="120"/>
  <c r="F28" i="120" s="1"/>
  <c r="F6" i="118"/>
  <c r="F28" i="118" s="1"/>
  <c r="B6" i="121"/>
  <c r="B6" i="120"/>
  <c r="B28" i="120" s="1"/>
  <c r="B6" i="118"/>
  <c r="B28" i="118" s="1"/>
  <c r="K5" i="121"/>
  <c r="K5" i="120"/>
  <c r="K27" i="120" s="1"/>
  <c r="K5" i="118"/>
  <c r="K27" i="118" s="1"/>
  <c r="G5" i="121"/>
  <c r="G5" i="120"/>
  <c r="G27" i="120" s="1"/>
  <c r="G5" i="118"/>
  <c r="G27" i="118" s="1"/>
  <c r="C5" i="121"/>
  <c r="C5" i="120"/>
  <c r="C27" i="120" s="1"/>
  <c r="C5" i="118"/>
  <c r="C27" i="118" s="1"/>
  <c r="K25" i="120"/>
  <c r="K25" i="118"/>
  <c r="G25" i="120"/>
  <c r="G25" i="118"/>
  <c r="C25" i="120"/>
  <c r="C25" i="118"/>
  <c r="M25" i="120"/>
  <c r="M25" i="118"/>
  <c r="I25" i="120"/>
  <c r="I25" i="118"/>
  <c r="E25" i="120"/>
  <c r="E25" i="118"/>
  <c r="M6" i="121"/>
  <c r="M6" i="120"/>
  <c r="M28" i="120" s="1"/>
  <c r="M6" i="118"/>
  <c r="M28" i="118" s="1"/>
  <c r="I6" i="121"/>
  <c r="I6" i="120"/>
  <c r="I28" i="120" s="1"/>
  <c r="I6" i="118"/>
  <c r="I28" i="118" s="1"/>
  <c r="E6" i="121"/>
  <c r="E6" i="120"/>
  <c r="E28" i="120" s="1"/>
  <c r="E6" i="118"/>
  <c r="E28" i="118" s="1"/>
  <c r="N5" i="121"/>
  <c r="N5" i="120"/>
  <c r="N27" i="120" s="1"/>
  <c r="N5" i="118"/>
  <c r="N27" i="118" s="1"/>
  <c r="J5" i="121"/>
  <c r="J5" i="120"/>
  <c r="J27" i="120" s="1"/>
  <c r="J5" i="118"/>
  <c r="J27" i="118" s="1"/>
  <c r="F5" i="121"/>
  <c r="F5" i="120"/>
  <c r="F27" i="120" s="1"/>
  <c r="F5" i="118"/>
  <c r="F27" i="118" s="1"/>
  <c r="B5" i="121"/>
  <c r="B5" i="120"/>
  <c r="B27" i="120" s="1"/>
  <c r="B5" i="118"/>
  <c r="B27" i="118" s="1"/>
  <c r="L25" i="120"/>
  <c r="L25" i="118"/>
  <c r="H25" i="118"/>
  <c r="H25" i="120"/>
  <c r="D25" i="120"/>
  <c r="D25" i="118"/>
  <c r="L6" i="121"/>
  <c r="L6" i="120"/>
  <c r="L28" i="120" s="1"/>
  <c r="L6" i="118"/>
  <c r="L28" i="118" s="1"/>
  <c r="H6" i="121"/>
  <c r="H6" i="120"/>
  <c r="H28" i="120" s="1"/>
  <c r="H6" i="118"/>
  <c r="H28" i="118" s="1"/>
  <c r="D6" i="121"/>
  <c r="D6" i="120"/>
  <c r="D28" i="120" s="1"/>
  <c r="D6" i="118"/>
  <c r="D28" i="118" s="1"/>
  <c r="M5" i="121"/>
  <c r="M5" i="120"/>
  <c r="M27" i="120" s="1"/>
  <c r="M5" i="118"/>
  <c r="M27" i="118" s="1"/>
  <c r="I5" i="121"/>
  <c r="I5" i="120"/>
  <c r="I27" i="120" s="1"/>
  <c r="I5" i="118"/>
  <c r="I27" i="118" s="1"/>
  <c r="E5" i="121"/>
  <c r="E5" i="120"/>
  <c r="E27" i="120" s="1"/>
  <c r="E5" i="118"/>
  <c r="E27" i="118" s="1"/>
  <c r="K6" i="121"/>
  <c r="K6" i="120"/>
  <c r="K28" i="120" s="1"/>
  <c r="K6" i="118"/>
  <c r="K28" i="118" s="1"/>
  <c r="G6" i="121"/>
  <c r="G6" i="120"/>
  <c r="G28" i="120" s="1"/>
  <c r="G6" i="118"/>
  <c r="G28" i="118" s="1"/>
  <c r="C6" i="121"/>
  <c r="C6" i="120"/>
  <c r="C28" i="120" s="1"/>
  <c r="C6" i="118"/>
  <c r="C28" i="118" s="1"/>
  <c r="L5" i="121"/>
  <c r="L5" i="120"/>
  <c r="L27" i="120" s="1"/>
  <c r="L5" i="118"/>
  <c r="L27" i="118" s="1"/>
  <c r="H5" i="121"/>
  <c r="H5" i="120"/>
  <c r="H27" i="120" s="1"/>
  <c r="H5" i="118"/>
  <c r="H27" i="118" s="1"/>
  <c r="D5" i="121"/>
  <c r="D5" i="120"/>
  <c r="D27" i="120" s="1"/>
  <c r="D5" i="118"/>
  <c r="D27" i="118" s="1"/>
  <c r="G8" i="116" l="1"/>
  <c r="G30" i="116" s="1"/>
  <c r="E5" i="96"/>
  <c r="E19" i="96" s="1"/>
  <c r="F5" i="96"/>
  <c r="F19" i="96" s="1"/>
  <c r="G5" i="96"/>
  <c r="G19" i="96" s="1"/>
  <c r="E6" i="96"/>
  <c r="E20" i="96" s="1"/>
  <c r="F6" i="96"/>
  <c r="F20" i="96" s="1"/>
  <c r="G6" i="96"/>
  <c r="G20" i="96" s="1"/>
  <c r="E5" i="101"/>
  <c r="E19" i="101" s="1"/>
  <c r="F5" i="101"/>
  <c r="F19" i="101" s="1"/>
  <c r="G5" i="101"/>
  <c r="G19" i="101" s="1"/>
  <c r="E6" i="101"/>
  <c r="E20" i="101" s="1"/>
  <c r="F6" i="101"/>
  <c r="F20" i="101" s="1"/>
  <c r="G6" i="101"/>
  <c r="G20" i="101" s="1"/>
  <c r="F5" i="102"/>
  <c r="F19" i="102" s="1"/>
  <c r="F6" i="102"/>
  <c r="F20" i="102" s="1"/>
  <c r="E5" i="102"/>
  <c r="E19" i="102" s="1"/>
  <c r="E6" i="102"/>
  <c r="E20" i="102" s="1"/>
  <c r="E5" i="95"/>
  <c r="E19" i="95" s="1"/>
  <c r="F5" i="95"/>
  <c r="F19" i="95" s="1"/>
  <c r="E6" i="95"/>
  <c r="E20" i="95" s="1"/>
  <c r="F6" i="95"/>
  <c r="F20" i="95" s="1"/>
  <c r="G17" i="116" l="1"/>
  <c r="G39" i="116" s="1"/>
  <c r="T8" i="121"/>
  <c r="T8" i="120"/>
  <c r="T30" i="120" s="1"/>
  <c r="G8" i="117"/>
  <c r="G30" i="117" s="1"/>
  <c r="T8" i="118"/>
  <c r="T30" i="118" s="1"/>
  <c r="G11" i="116"/>
  <c r="G20" i="116"/>
  <c r="G42" i="116" s="1"/>
  <c r="G9" i="116"/>
  <c r="G31" i="116" s="1"/>
  <c r="T17" i="121" l="1"/>
  <c r="T17" i="120"/>
  <c r="T39" i="120" s="1"/>
  <c r="G17" i="117"/>
  <c r="G39" i="117" s="1"/>
  <c r="T17" i="118"/>
  <c r="T39" i="118" s="1"/>
  <c r="T9" i="121"/>
  <c r="T9" i="120"/>
  <c r="T31" i="120" s="1"/>
  <c r="G9" i="117"/>
  <c r="G31" i="117" s="1"/>
  <c r="T9" i="118"/>
  <c r="T31" i="118" s="1"/>
  <c r="G18" i="116"/>
  <c r="G40" i="116" s="1"/>
  <c r="G33" i="116"/>
  <c r="G36" i="116" s="1"/>
  <c r="G14" i="116"/>
  <c r="G21" i="116"/>
  <c r="G43" i="116" s="1"/>
  <c r="T11" i="121"/>
  <c r="T14" i="121" s="1"/>
  <c r="T11" i="120"/>
  <c r="G11" i="117"/>
  <c r="T11" i="118"/>
  <c r="G23" i="116"/>
  <c r="G45" i="116" s="1"/>
  <c r="G12" i="116"/>
  <c r="T20" i="121"/>
  <c r="T20" i="120"/>
  <c r="T42" i="120" s="1"/>
  <c r="G20" i="117"/>
  <c r="G42" i="117" s="1"/>
  <c r="T20" i="118"/>
  <c r="T42" i="118" s="1"/>
  <c r="E8" i="101"/>
  <c r="E22" i="101" s="1"/>
  <c r="E8" i="96"/>
  <c r="E22" i="96" s="1"/>
  <c r="E8" i="102"/>
  <c r="E22" i="102" s="1"/>
  <c r="E8" i="95"/>
  <c r="E22" i="95" s="1"/>
  <c r="H5" i="96"/>
  <c r="H19" i="96" s="1"/>
  <c r="I5" i="96"/>
  <c r="I19" i="96" s="1"/>
  <c r="H6" i="96"/>
  <c r="H20" i="96" s="1"/>
  <c r="I6" i="96"/>
  <c r="I20" i="96" s="1"/>
  <c r="H5" i="101"/>
  <c r="H19" i="101" s="1"/>
  <c r="I5" i="101"/>
  <c r="I19" i="101" s="1"/>
  <c r="H6" i="101"/>
  <c r="H20" i="101" s="1"/>
  <c r="I6" i="101"/>
  <c r="I20" i="101" s="1"/>
  <c r="G5" i="102"/>
  <c r="G19" i="102" s="1"/>
  <c r="H5" i="102"/>
  <c r="H19" i="102" s="1"/>
  <c r="I5" i="102"/>
  <c r="I19" i="102" s="1"/>
  <c r="G6" i="102"/>
  <c r="G20" i="102" s="1"/>
  <c r="H6" i="102"/>
  <c r="H20" i="102" s="1"/>
  <c r="I6" i="102"/>
  <c r="I20" i="102" s="1"/>
  <c r="AH8" i="79" l="1"/>
  <c r="AH8" i="100"/>
  <c r="AH30" i="100" s="1"/>
  <c r="AH8" i="69"/>
  <c r="AH30" i="69" s="1"/>
  <c r="AH8" i="99"/>
  <c r="AH30" i="99" s="1"/>
  <c r="AH8" i="22"/>
  <c r="AH30" i="22" s="1"/>
  <c r="AD8" i="79"/>
  <c r="AD8" i="100"/>
  <c r="AD30" i="100" s="1"/>
  <c r="AD8" i="69"/>
  <c r="AD30" i="69" s="1"/>
  <c r="AD8" i="99"/>
  <c r="AD30" i="99" s="1"/>
  <c r="AD8" i="22"/>
  <c r="AD30" i="22" s="1"/>
  <c r="Y8" i="79"/>
  <c r="Y8" i="69"/>
  <c r="Y30" i="69" s="1"/>
  <c r="Y8" i="99"/>
  <c r="Y30" i="99" s="1"/>
  <c r="Y8" i="22"/>
  <c r="Y30" i="22" s="1"/>
  <c r="Y8" i="100"/>
  <c r="Y30" i="100" s="1"/>
  <c r="T8" i="79"/>
  <c r="T8" i="99"/>
  <c r="T30" i="99" s="1"/>
  <c r="T8" i="100"/>
  <c r="T30" i="100" s="1"/>
  <c r="T8" i="69"/>
  <c r="T30" i="69" s="1"/>
  <c r="T8" i="22"/>
  <c r="T30" i="22" s="1"/>
  <c r="P8" i="79"/>
  <c r="P8" i="99"/>
  <c r="P30" i="99" s="1"/>
  <c r="P8" i="100"/>
  <c r="P30" i="100" s="1"/>
  <c r="P8" i="69"/>
  <c r="P30" i="69" s="1"/>
  <c r="P8" i="22"/>
  <c r="P30" i="22" s="1"/>
  <c r="I8" i="79"/>
  <c r="I8" i="69"/>
  <c r="I30" i="69" s="1"/>
  <c r="I8" i="99"/>
  <c r="I30" i="99" s="1"/>
  <c r="I8" i="22"/>
  <c r="I30" i="22" s="1"/>
  <c r="I8" i="100"/>
  <c r="I30" i="100" s="1"/>
  <c r="C8" i="79"/>
  <c r="C8" i="100"/>
  <c r="C30" i="100" s="1"/>
  <c r="C8" i="69"/>
  <c r="C30" i="69" s="1"/>
  <c r="C8" i="99"/>
  <c r="C30" i="99" s="1"/>
  <c r="C8" i="22"/>
  <c r="C30" i="22" s="1"/>
  <c r="AG8" i="79"/>
  <c r="AG8" i="69"/>
  <c r="AG30" i="69" s="1"/>
  <c r="AG8" i="99"/>
  <c r="AG30" i="99" s="1"/>
  <c r="AG8" i="22"/>
  <c r="AG30" i="22" s="1"/>
  <c r="AG8" i="100"/>
  <c r="AG30" i="100" s="1"/>
  <c r="AC8" i="79"/>
  <c r="AC8" i="69"/>
  <c r="AC30" i="69" s="1"/>
  <c r="AC8" i="99"/>
  <c r="AC30" i="99" s="1"/>
  <c r="AC8" i="100"/>
  <c r="AC30" i="100" s="1"/>
  <c r="AC8" i="22"/>
  <c r="AC30" i="22" s="1"/>
  <c r="X8" i="79"/>
  <c r="X8" i="99"/>
  <c r="X30" i="99" s="1"/>
  <c r="X8" i="100"/>
  <c r="X30" i="100" s="1"/>
  <c r="X8" i="69"/>
  <c r="X30" i="69" s="1"/>
  <c r="X8" i="22"/>
  <c r="X30" i="22" s="1"/>
  <c r="S8" i="79"/>
  <c r="S8" i="99"/>
  <c r="S30" i="99" s="1"/>
  <c r="S8" i="100"/>
  <c r="S30" i="100" s="1"/>
  <c r="S8" i="69"/>
  <c r="S30" i="69" s="1"/>
  <c r="S8" i="22"/>
  <c r="S30" i="22" s="1"/>
  <c r="O8" i="79"/>
  <c r="O8" i="100"/>
  <c r="O30" i="100" s="1"/>
  <c r="O8" i="69"/>
  <c r="O30" i="69" s="1"/>
  <c r="O8" i="22"/>
  <c r="O30" i="22" s="1"/>
  <c r="O8" i="99"/>
  <c r="O30" i="99" s="1"/>
  <c r="H8" i="79"/>
  <c r="H8" i="99"/>
  <c r="H30" i="99" s="1"/>
  <c r="H8" i="100"/>
  <c r="H30" i="100" s="1"/>
  <c r="H8" i="69"/>
  <c r="H30" i="69" s="1"/>
  <c r="H8" i="22"/>
  <c r="H30" i="22" s="1"/>
  <c r="B8" i="79"/>
  <c r="B8" i="100"/>
  <c r="B30" i="100" s="1"/>
  <c r="B8" i="69"/>
  <c r="B30" i="69" s="1"/>
  <c r="B8" i="99"/>
  <c r="B30" i="99" s="1"/>
  <c r="B8" i="22"/>
  <c r="B30" i="22" s="1"/>
  <c r="AF8" i="79"/>
  <c r="AF8" i="99"/>
  <c r="AF30" i="99" s="1"/>
  <c r="AF8" i="100"/>
  <c r="AF30" i="100" s="1"/>
  <c r="AF8" i="69"/>
  <c r="AF30" i="69" s="1"/>
  <c r="AF8" i="22"/>
  <c r="AF30" i="22" s="1"/>
  <c r="AB8" i="79"/>
  <c r="AB8" i="99"/>
  <c r="AB30" i="99" s="1"/>
  <c r="AB8" i="100"/>
  <c r="AB30" i="100" s="1"/>
  <c r="AB8" i="69"/>
  <c r="AB30" i="69" s="1"/>
  <c r="AB8" i="22"/>
  <c r="AB30" i="22" s="1"/>
  <c r="V8" i="79"/>
  <c r="V8" i="100"/>
  <c r="V30" i="100" s="1"/>
  <c r="V8" i="69"/>
  <c r="V30" i="69" s="1"/>
  <c r="V8" i="99"/>
  <c r="V30" i="99" s="1"/>
  <c r="V8" i="22"/>
  <c r="V30" i="22" s="1"/>
  <c r="R8" i="79"/>
  <c r="R8" i="100"/>
  <c r="R30" i="100" s="1"/>
  <c r="R8" i="69"/>
  <c r="R30" i="69" s="1"/>
  <c r="R8" i="99"/>
  <c r="R30" i="99" s="1"/>
  <c r="R8" i="22"/>
  <c r="R30" i="22" s="1"/>
  <c r="N8" i="79"/>
  <c r="N8" i="100"/>
  <c r="N30" i="100" s="1"/>
  <c r="N8" i="69"/>
  <c r="N30" i="69" s="1"/>
  <c r="N8" i="99"/>
  <c r="N30" i="99" s="1"/>
  <c r="N8" i="22"/>
  <c r="N30" i="22" s="1"/>
  <c r="E8" i="79"/>
  <c r="E8" i="69"/>
  <c r="E30" i="69" s="1"/>
  <c r="E8" i="99"/>
  <c r="E30" i="99" s="1"/>
  <c r="E8" i="22"/>
  <c r="E30" i="22" s="1"/>
  <c r="E8" i="100"/>
  <c r="E30" i="100" s="1"/>
  <c r="AI8" i="79"/>
  <c r="AI8" i="69"/>
  <c r="AI30" i="69" s="1"/>
  <c r="AI8" i="99"/>
  <c r="AI30" i="99" s="1"/>
  <c r="AI8" i="100"/>
  <c r="AI30" i="100" s="1"/>
  <c r="AI8" i="22"/>
  <c r="AI30" i="22" s="1"/>
  <c r="AE8" i="79"/>
  <c r="AE8" i="99"/>
  <c r="AE30" i="99" s="1"/>
  <c r="AE8" i="100"/>
  <c r="AE30" i="100" s="1"/>
  <c r="AE8" i="69"/>
  <c r="AE30" i="69" s="1"/>
  <c r="AE8" i="22"/>
  <c r="AE30" i="22" s="1"/>
  <c r="AA8" i="79"/>
  <c r="AA8" i="99"/>
  <c r="AA30" i="99" s="1"/>
  <c r="AA8" i="100"/>
  <c r="AA30" i="100" s="1"/>
  <c r="AA8" i="69"/>
  <c r="AA30" i="69" s="1"/>
  <c r="AA8" i="22"/>
  <c r="AA30" i="22" s="1"/>
  <c r="U8" i="79"/>
  <c r="U8" i="69"/>
  <c r="U30" i="69" s="1"/>
  <c r="U8" i="99"/>
  <c r="U30" i="99" s="1"/>
  <c r="U8" i="22"/>
  <c r="U30" i="22" s="1"/>
  <c r="U8" i="100"/>
  <c r="U30" i="100" s="1"/>
  <c r="Q8" i="79"/>
  <c r="Q8" i="69"/>
  <c r="Q30" i="69" s="1"/>
  <c r="Q8" i="99"/>
  <c r="Q30" i="99" s="1"/>
  <c r="Q8" i="22"/>
  <c r="Q30" i="22" s="1"/>
  <c r="Q8" i="100"/>
  <c r="Q30" i="100" s="1"/>
  <c r="K8" i="79"/>
  <c r="K8" i="100"/>
  <c r="K30" i="100" s="1"/>
  <c r="K8" i="69"/>
  <c r="K30" i="69" s="1"/>
  <c r="K8" i="99"/>
  <c r="K30" i="99" s="1"/>
  <c r="K8" i="22"/>
  <c r="K30" i="22" s="1"/>
  <c r="D8" i="79"/>
  <c r="D8" i="99"/>
  <c r="D30" i="99" s="1"/>
  <c r="D8" i="100"/>
  <c r="D30" i="100" s="1"/>
  <c r="D8" i="22"/>
  <c r="D30" i="22" s="1"/>
  <c r="D8" i="69"/>
  <c r="D30" i="69" s="1"/>
  <c r="V9" i="111"/>
  <c r="W9" i="111"/>
  <c r="S9" i="111"/>
  <c r="S9" i="115" s="1"/>
  <c r="S28" i="115" s="1"/>
  <c r="N9" i="111"/>
  <c r="N9" i="114" s="1"/>
  <c r="N28" i="114" s="1"/>
  <c r="I9" i="111"/>
  <c r="E9" i="111"/>
  <c r="C8" i="87"/>
  <c r="M9" i="111"/>
  <c r="M9" i="115" s="1"/>
  <c r="M28" i="115" s="1"/>
  <c r="H9" i="111"/>
  <c r="D9" i="111"/>
  <c r="B8" i="87"/>
  <c r="R9" i="111"/>
  <c r="R9" i="114" s="1"/>
  <c r="R28" i="114" s="1"/>
  <c r="U9" i="111"/>
  <c r="Q9" i="111"/>
  <c r="K9" i="111"/>
  <c r="K9" i="114" s="1"/>
  <c r="K28" i="114" s="1"/>
  <c r="G9" i="111"/>
  <c r="G9" i="113" s="1"/>
  <c r="G28" i="113" s="1"/>
  <c r="C9" i="111"/>
  <c r="X9" i="111"/>
  <c r="X9" i="114" s="1"/>
  <c r="X28" i="114" s="1"/>
  <c r="T9" i="111"/>
  <c r="T9" i="113" s="1"/>
  <c r="T28" i="113" s="1"/>
  <c r="P9" i="111"/>
  <c r="P9" i="114" s="1"/>
  <c r="P28" i="114" s="1"/>
  <c r="J9" i="111"/>
  <c r="J9" i="114" s="1"/>
  <c r="J28" i="114" s="1"/>
  <c r="F9" i="111"/>
  <c r="F9" i="114" s="1"/>
  <c r="F28" i="114" s="1"/>
  <c r="D8" i="87"/>
  <c r="P9" i="115"/>
  <c r="P28" i="115" s="1"/>
  <c r="J9" i="115"/>
  <c r="J28" i="115" s="1"/>
  <c r="J9" i="113"/>
  <c r="J28" i="113" s="1"/>
  <c r="W9" i="114"/>
  <c r="W28" i="114" s="1"/>
  <c r="W9" i="113"/>
  <c r="W28" i="113" s="1"/>
  <c r="W9" i="115"/>
  <c r="W28" i="115" s="1"/>
  <c r="W9" i="112"/>
  <c r="W28" i="112" s="1"/>
  <c r="S9" i="113"/>
  <c r="S28" i="113" s="1"/>
  <c r="S9" i="112"/>
  <c r="S28" i="112" s="1"/>
  <c r="N9" i="113"/>
  <c r="N28" i="113" s="1"/>
  <c r="I9" i="115"/>
  <c r="I28" i="115" s="1"/>
  <c r="I9" i="114"/>
  <c r="I28" i="114" s="1"/>
  <c r="I9" i="112"/>
  <c r="I28" i="112" s="1"/>
  <c r="I9" i="113"/>
  <c r="I28" i="113" s="1"/>
  <c r="E9" i="115"/>
  <c r="E28" i="115" s="1"/>
  <c r="E9" i="114"/>
  <c r="E28" i="114" s="1"/>
  <c r="E9" i="112"/>
  <c r="E28" i="112" s="1"/>
  <c r="E9" i="113"/>
  <c r="E28" i="113" s="1"/>
  <c r="F9" i="115"/>
  <c r="F28" i="115" s="1"/>
  <c r="F9" i="112"/>
  <c r="F28" i="112" s="1"/>
  <c r="V9" i="115"/>
  <c r="V28" i="115" s="1"/>
  <c r="V9" i="114"/>
  <c r="V28" i="114" s="1"/>
  <c r="V9" i="112"/>
  <c r="V28" i="112" s="1"/>
  <c r="V9" i="113"/>
  <c r="V28" i="113" s="1"/>
  <c r="R9" i="113"/>
  <c r="R28" i="113" s="1"/>
  <c r="M9" i="113"/>
  <c r="M28" i="113" s="1"/>
  <c r="H9" i="114"/>
  <c r="H28" i="114" s="1"/>
  <c r="H9" i="115"/>
  <c r="H28" i="115" s="1"/>
  <c r="H9" i="113"/>
  <c r="H28" i="113" s="1"/>
  <c r="H9" i="112"/>
  <c r="H28" i="112" s="1"/>
  <c r="D9" i="115"/>
  <c r="D28" i="115" s="1"/>
  <c r="D9" i="114"/>
  <c r="D28" i="114" s="1"/>
  <c r="D9" i="113"/>
  <c r="D28" i="113" s="1"/>
  <c r="D9" i="112"/>
  <c r="D28" i="112" s="1"/>
  <c r="U9" i="115"/>
  <c r="U28" i="115" s="1"/>
  <c r="U9" i="114"/>
  <c r="U28" i="114" s="1"/>
  <c r="U9" i="112"/>
  <c r="U28" i="112" s="1"/>
  <c r="U9" i="113"/>
  <c r="U28" i="113" s="1"/>
  <c r="Q9" i="115"/>
  <c r="Q28" i="115" s="1"/>
  <c r="Q9" i="114"/>
  <c r="Q28" i="114" s="1"/>
  <c r="Q9" i="112"/>
  <c r="Q28" i="112" s="1"/>
  <c r="Q9" i="113"/>
  <c r="Q28" i="113" s="1"/>
  <c r="K9" i="115"/>
  <c r="K28" i="115" s="1"/>
  <c r="K9" i="113"/>
  <c r="K28" i="113" s="1"/>
  <c r="G9" i="115"/>
  <c r="G28" i="115" s="1"/>
  <c r="C9" i="114"/>
  <c r="C28" i="114" s="1"/>
  <c r="C9" i="113"/>
  <c r="C28" i="113" s="1"/>
  <c r="C9" i="115"/>
  <c r="C28" i="115" s="1"/>
  <c r="C9" i="112"/>
  <c r="C28" i="112" s="1"/>
  <c r="AC11" i="7"/>
  <c r="AJ11" i="7"/>
  <c r="AF11" i="7"/>
  <c r="AB11" i="7"/>
  <c r="V11" i="7"/>
  <c r="AG11" i="7"/>
  <c r="X11" i="7"/>
  <c r="AI11" i="7"/>
  <c r="AE11" i="7"/>
  <c r="AA11" i="7"/>
  <c r="U11" i="7"/>
  <c r="AH11" i="7"/>
  <c r="AD11" i="7"/>
  <c r="Y11" i="7"/>
  <c r="T9" i="7"/>
  <c r="T11" i="7"/>
  <c r="D8" i="125"/>
  <c r="D30" i="125" s="1"/>
  <c r="D8" i="126"/>
  <c r="D30" i="126" s="1"/>
  <c r="E8" i="126"/>
  <c r="E30" i="126" s="1"/>
  <c r="E8" i="125"/>
  <c r="E30" i="125" s="1"/>
  <c r="F8" i="126"/>
  <c r="F30" i="126" s="1"/>
  <c r="F8" i="125"/>
  <c r="F30" i="125" s="1"/>
  <c r="G8" i="125"/>
  <c r="G30" i="125" s="1"/>
  <c r="G8" i="126"/>
  <c r="G30" i="126" s="1"/>
  <c r="D8" i="116"/>
  <c r="D30" i="116" s="1"/>
  <c r="E8" i="116"/>
  <c r="E30" i="116" s="1"/>
  <c r="T33" i="118"/>
  <c r="T36" i="118" s="1"/>
  <c r="T14" i="118"/>
  <c r="T33" i="120"/>
  <c r="T36" i="120" s="1"/>
  <c r="T14" i="120"/>
  <c r="H8" i="116"/>
  <c r="H30" i="116" s="1"/>
  <c r="T12" i="121"/>
  <c r="T15" i="121" s="1"/>
  <c r="T12" i="120"/>
  <c r="G12" i="117"/>
  <c r="T12" i="118"/>
  <c r="G34" i="116"/>
  <c r="G37" i="116" s="1"/>
  <c r="G15" i="116"/>
  <c r="B8" i="116"/>
  <c r="B30" i="116" s="1"/>
  <c r="C8" i="116"/>
  <c r="C30" i="116" s="1"/>
  <c r="J8" i="116"/>
  <c r="J30" i="116" s="1"/>
  <c r="T23" i="120"/>
  <c r="T45" i="120" s="1"/>
  <c r="T23" i="121"/>
  <c r="G23" i="117"/>
  <c r="G45" i="117" s="1"/>
  <c r="T23" i="118"/>
  <c r="T45" i="118" s="1"/>
  <c r="T21" i="121"/>
  <c r="T21" i="120"/>
  <c r="T43" i="120" s="1"/>
  <c r="G21" i="117"/>
  <c r="G43" i="117" s="1"/>
  <c r="T21" i="118"/>
  <c r="T43" i="118" s="1"/>
  <c r="T18" i="121"/>
  <c r="T18" i="120"/>
  <c r="T40" i="120" s="1"/>
  <c r="G18" i="117"/>
  <c r="G40" i="117" s="1"/>
  <c r="T18" i="118"/>
  <c r="T40" i="118" s="1"/>
  <c r="K8" i="116"/>
  <c r="K30" i="116" s="1"/>
  <c r="G14" i="117"/>
  <c r="G33" i="117"/>
  <c r="G36" i="117" s="1"/>
  <c r="AI9" i="7"/>
  <c r="AE17" i="7"/>
  <c r="Q9" i="7"/>
  <c r="AA20" i="7"/>
  <c r="E17" i="7"/>
  <c r="E20" i="7"/>
  <c r="AI20" i="7"/>
  <c r="Q17" i="7"/>
  <c r="V9" i="7"/>
  <c r="R9" i="7"/>
  <c r="N9" i="7"/>
  <c r="H11" i="7"/>
  <c r="B17" i="7"/>
  <c r="V17" i="7"/>
  <c r="B9" i="7"/>
  <c r="H20" i="7"/>
  <c r="R11" i="7"/>
  <c r="B20" i="7"/>
  <c r="H17" i="7"/>
  <c r="N11" i="7"/>
  <c r="AB17" i="7"/>
  <c r="U20" i="7"/>
  <c r="U9" i="7"/>
  <c r="Q20" i="7"/>
  <c r="AA17" i="7"/>
  <c r="Q11" i="7"/>
  <c r="E11" i="7"/>
  <c r="AE9" i="7"/>
  <c r="AE20" i="7"/>
  <c r="AA9" i="7"/>
  <c r="E9" i="7"/>
  <c r="U17" i="7"/>
  <c r="E10" i="96"/>
  <c r="E10" i="95"/>
  <c r="E10" i="101"/>
  <c r="E10" i="102"/>
  <c r="F8" i="102"/>
  <c r="F22" i="102" s="1"/>
  <c r="F8" i="95"/>
  <c r="F22" i="95" s="1"/>
  <c r="F8" i="101"/>
  <c r="F22" i="101" s="1"/>
  <c r="F8" i="96"/>
  <c r="F22" i="96" s="1"/>
  <c r="E14" i="102"/>
  <c r="E28" i="102" s="1"/>
  <c r="E14" i="95"/>
  <c r="E28" i="95" s="1"/>
  <c r="E14" i="101"/>
  <c r="E28" i="101" s="1"/>
  <c r="E14" i="96"/>
  <c r="E28" i="96" s="1"/>
  <c r="G8" i="101"/>
  <c r="G22" i="101" s="1"/>
  <c r="G8" i="96"/>
  <c r="G22" i="96" s="1"/>
  <c r="E16" i="101"/>
  <c r="E30" i="101" s="1"/>
  <c r="E16" i="102"/>
  <c r="E30" i="102" s="1"/>
  <c r="E16" i="96"/>
  <c r="E30" i="96" s="1"/>
  <c r="E16" i="95"/>
  <c r="E30" i="95" s="1"/>
  <c r="H8" i="102"/>
  <c r="H22" i="102" s="1"/>
  <c r="Y17" i="7"/>
  <c r="K20" i="7"/>
  <c r="D17" i="7"/>
  <c r="P11" i="7"/>
  <c r="R17" i="7"/>
  <c r="AF9" i="7"/>
  <c r="K17" i="7"/>
  <c r="Y9" i="7"/>
  <c r="D9" i="7"/>
  <c r="AH20" i="7"/>
  <c r="Y20" i="7"/>
  <c r="P20" i="7"/>
  <c r="AD17" i="7"/>
  <c r="N20" i="7"/>
  <c r="P17" i="7"/>
  <c r="D11" i="7"/>
  <c r="AD9" i="7"/>
  <c r="K9" i="7"/>
  <c r="AD20" i="7"/>
  <c r="T20" i="7"/>
  <c r="D20" i="7"/>
  <c r="AF17" i="7"/>
  <c r="T17" i="7"/>
  <c r="N17" i="7"/>
  <c r="K11" i="7"/>
  <c r="B11" i="7"/>
  <c r="AB9" i="7"/>
  <c r="P9" i="7"/>
  <c r="H9" i="7"/>
  <c r="AG9" i="7"/>
  <c r="AG17" i="7"/>
  <c r="AG20" i="7"/>
  <c r="O9" i="7"/>
  <c r="O11" i="7"/>
  <c r="O17" i="7"/>
  <c r="O20" i="7"/>
  <c r="I9" i="7"/>
  <c r="I11" i="7"/>
  <c r="I17" i="7"/>
  <c r="I20" i="7"/>
  <c r="X9" i="7"/>
  <c r="X17" i="7"/>
  <c r="X20" i="7"/>
  <c r="C9" i="7"/>
  <c r="C11" i="7"/>
  <c r="C17" i="7"/>
  <c r="C20" i="7"/>
  <c r="AC9" i="7"/>
  <c r="AC17" i="7"/>
  <c r="AC20" i="7"/>
  <c r="S9" i="7"/>
  <c r="S11" i="7"/>
  <c r="S17" i="7"/>
  <c r="S20" i="7"/>
  <c r="AJ9" i="7"/>
  <c r="G8" i="102"/>
  <c r="G22" i="102" s="1"/>
  <c r="H8" i="96"/>
  <c r="H22" i="96" s="1"/>
  <c r="H8" i="101"/>
  <c r="H22" i="101" s="1"/>
  <c r="AJ20" i="7"/>
  <c r="AF20" i="7"/>
  <c r="AB20" i="7"/>
  <c r="V20" i="7"/>
  <c r="R20" i="7"/>
  <c r="AH17" i="7"/>
  <c r="AH9" i="7"/>
  <c r="I8" i="96"/>
  <c r="I22" i="96" s="1"/>
  <c r="I8" i="101"/>
  <c r="I22" i="101" s="1"/>
  <c r="I8" i="102"/>
  <c r="I22" i="102" s="1"/>
  <c r="AJ17" i="7"/>
  <c r="AI17" i="7"/>
  <c r="B6" i="48"/>
  <c r="B7" i="48"/>
  <c r="B9" i="48"/>
  <c r="P9" i="113" l="1"/>
  <c r="P28" i="113" s="1"/>
  <c r="R9" i="112"/>
  <c r="R28" i="112" s="1"/>
  <c r="G9" i="112"/>
  <c r="G28" i="112" s="1"/>
  <c r="K9" i="112"/>
  <c r="K28" i="112" s="1"/>
  <c r="X9" i="113"/>
  <c r="X28" i="113" s="1"/>
  <c r="M9" i="114"/>
  <c r="M28" i="114" s="1"/>
  <c r="R9" i="115"/>
  <c r="R28" i="115" s="1"/>
  <c r="T9" i="115"/>
  <c r="T28" i="115" s="1"/>
  <c r="N9" i="112"/>
  <c r="N28" i="112" s="1"/>
  <c r="S9" i="114"/>
  <c r="S28" i="114" s="1"/>
  <c r="G9" i="114"/>
  <c r="G28" i="114" s="1"/>
  <c r="M9" i="112"/>
  <c r="M28" i="112" s="1"/>
  <c r="N9" i="115"/>
  <c r="N28" i="115" s="1"/>
  <c r="X9" i="115"/>
  <c r="X28" i="115" s="1"/>
  <c r="T9" i="114"/>
  <c r="T28" i="114" s="1"/>
  <c r="AB20" i="79"/>
  <c r="AB20" i="99"/>
  <c r="AB42" i="99" s="1"/>
  <c r="AB20" i="100"/>
  <c r="AB42" i="100" s="1"/>
  <c r="AB20" i="69"/>
  <c r="AB42" i="69" s="1"/>
  <c r="AB20" i="22"/>
  <c r="AB42" i="22" s="1"/>
  <c r="I9" i="79"/>
  <c r="I9" i="99"/>
  <c r="I31" i="99" s="1"/>
  <c r="I9" i="100"/>
  <c r="I31" i="100" s="1"/>
  <c r="I9" i="69"/>
  <c r="I31" i="69" s="1"/>
  <c r="I9" i="22"/>
  <c r="I31" i="22" s="1"/>
  <c r="AH17" i="79"/>
  <c r="AH17" i="100"/>
  <c r="AH39" i="100" s="1"/>
  <c r="AH17" i="69"/>
  <c r="AH39" i="69" s="1"/>
  <c r="AH17" i="99"/>
  <c r="AH39" i="99" s="1"/>
  <c r="AH17" i="22"/>
  <c r="AH39" i="22" s="1"/>
  <c r="AC9" i="79"/>
  <c r="AC9" i="99"/>
  <c r="AC31" i="99" s="1"/>
  <c r="AC9" i="100"/>
  <c r="AC31" i="100" s="1"/>
  <c r="AC9" i="69"/>
  <c r="AC31" i="69" s="1"/>
  <c r="AC9" i="22"/>
  <c r="AC31" i="22" s="1"/>
  <c r="AI17" i="79"/>
  <c r="AI17" i="69"/>
  <c r="AI39" i="69" s="1"/>
  <c r="AI17" i="99"/>
  <c r="AI39" i="99" s="1"/>
  <c r="AI17" i="100"/>
  <c r="AI39" i="100" s="1"/>
  <c r="AI17" i="22"/>
  <c r="AI39" i="22" s="1"/>
  <c r="V20" i="79"/>
  <c r="V20" i="69"/>
  <c r="V42" i="69" s="1"/>
  <c r="V20" i="99"/>
  <c r="V42" i="99" s="1"/>
  <c r="V20" i="22"/>
  <c r="V42" i="22" s="1"/>
  <c r="V20" i="100"/>
  <c r="V42" i="100" s="1"/>
  <c r="S20" i="79"/>
  <c r="S20" i="99"/>
  <c r="S42" i="99" s="1"/>
  <c r="S20" i="100"/>
  <c r="S42" i="100" s="1"/>
  <c r="S20" i="69"/>
  <c r="S42" i="69" s="1"/>
  <c r="S20" i="22"/>
  <c r="S42" i="22" s="1"/>
  <c r="AC20" i="79"/>
  <c r="AC20" i="99"/>
  <c r="AC42" i="99" s="1"/>
  <c r="AC20" i="100"/>
  <c r="AC42" i="100" s="1"/>
  <c r="AC20" i="22"/>
  <c r="AC42" i="22" s="1"/>
  <c r="AC20" i="69"/>
  <c r="AC42" i="69" s="1"/>
  <c r="C17" i="79"/>
  <c r="C17" i="99"/>
  <c r="C39" i="99" s="1"/>
  <c r="C17" i="100"/>
  <c r="C39" i="100" s="1"/>
  <c r="C17" i="22"/>
  <c r="C39" i="22" s="1"/>
  <c r="C17" i="69"/>
  <c r="C39" i="69" s="1"/>
  <c r="X17" i="79"/>
  <c r="X17" i="69"/>
  <c r="X39" i="69" s="1"/>
  <c r="X17" i="99"/>
  <c r="X39" i="99" s="1"/>
  <c r="X17" i="100"/>
  <c r="X39" i="100" s="1"/>
  <c r="X17" i="22"/>
  <c r="X39" i="22" s="1"/>
  <c r="I11" i="79"/>
  <c r="I11" i="100"/>
  <c r="I11" i="69"/>
  <c r="I11" i="99"/>
  <c r="I11" i="22"/>
  <c r="O11" i="79"/>
  <c r="O11" i="69"/>
  <c r="O11" i="99"/>
  <c r="O11" i="100"/>
  <c r="O11" i="22"/>
  <c r="AG9" i="79"/>
  <c r="AG9" i="99"/>
  <c r="AG31" i="99" s="1"/>
  <c r="AG9" i="100"/>
  <c r="AG31" i="100" s="1"/>
  <c r="AG9" i="22"/>
  <c r="AG31" i="22" s="1"/>
  <c r="AG9" i="69"/>
  <c r="AG31" i="69" s="1"/>
  <c r="B11" i="79"/>
  <c r="B11" i="99"/>
  <c r="B11" i="100"/>
  <c r="B11" i="69"/>
  <c r="B11" i="22"/>
  <c r="AF17" i="79"/>
  <c r="AF17" i="69"/>
  <c r="AF39" i="69" s="1"/>
  <c r="AF17" i="99"/>
  <c r="AF39" i="99" s="1"/>
  <c r="AF17" i="100"/>
  <c r="AF39" i="100" s="1"/>
  <c r="AF17" i="22"/>
  <c r="AF39" i="22" s="1"/>
  <c r="K9" i="79"/>
  <c r="K9" i="99"/>
  <c r="K31" i="99" s="1"/>
  <c r="K9" i="100"/>
  <c r="K31" i="100" s="1"/>
  <c r="K9" i="69"/>
  <c r="K31" i="69" s="1"/>
  <c r="K9" i="22"/>
  <c r="K31" i="22" s="1"/>
  <c r="N20" i="79"/>
  <c r="N20" i="69"/>
  <c r="N42" i="69" s="1"/>
  <c r="N20" i="99"/>
  <c r="N42" i="99" s="1"/>
  <c r="N20" i="22"/>
  <c r="N42" i="22" s="1"/>
  <c r="N20" i="100"/>
  <c r="N42" i="100" s="1"/>
  <c r="AH20" i="79"/>
  <c r="AH20" i="69"/>
  <c r="AH42" i="69" s="1"/>
  <c r="AH20" i="99"/>
  <c r="AH42" i="99" s="1"/>
  <c r="AH20" i="100"/>
  <c r="AH42" i="100" s="1"/>
  <c r="AH20" i="22"/>
  <c r="AH42" i="22" s="1"/>
  <c r="AF9" i="79"/>
  <c r="AF9" i="100"/>
  <c r="AF31" i="100" s="1"/>
  <c r="AF9" i="69"/>
  <c r="AF31" i="69" s="1"/>
  <c r="AF9" i="22"/>
  <c r="AF31" i="22" s="1"/>
  <c r="AF9" i="99"/>
  <c r="AF31" i="99" s="1"/>
  <c r="K20" i="79"/>
  <c r="K20" i="100"/>
  <c r="K42" i="100" s="1"/>
  <c r="K20" i="69"/>
  <c r="K42" i="69" s="1"/>
  <c r="K20" i="99"/>
  <c r="K42" i="99" s="1"/>
  <c r="K20" i="22"/>
  <c r="K42" i="22" s="1"/>
  <c r="U17" i="79"/>
  <c r="U17" i="100"/>
  <c r="U39" i="100" s="1"/>
  <c r="U17" i="69"/>
  <c r="U39" i="69" s="1"/>
  <c r="U17" i="99"/>
  <c r="U39" i="99" s="1"/>
  <c r="U17" i="22"/>
  <c r="U39" i="22" s="1"/>
  <c r="AE20" i="79"/>
  <c r="AE20" i="99"/>
  <c r="AE42" i="99" s="1"/>
  <c r="AE20" i="100"/>
  <c r="AE42" i="100" s="1"/>
  <c r="AE20" i="69"/>
  <c r="AE42" i="69" s="1"/>
  <c r="AE20" i="22"/>
  <c r="AE42" i="22" s="1"/>
  <c r="U20" i="79"/>
  <c r="U20" i="99"/>
  <c r="U42" i="99" s="1"/>
  <c r="U20" i="100"/>
  <c r="U42" i="100" s="1"/>
  <c r="U20" i="69"/>
  <c r="U42" i="69" s="1"/>
  <c r="U20" i="22"/>
  <c r="U42" i="22" s="1"/>
  <c r="B20" i="79"/>
  <c r="B20" i="69"/>
  <c r="B42" i="69" s="1"/>
  <c r="B20" i="99"/>
  <c r="B42" i="99" s="1"/>
  <c r="B20" i="100"/>
  <c r="B42" i="100" s="1"/>
  <c r="B20" i="22"/>
  <c r="B42" i="22" s="1"/>
  <c r="V17" i="79"/>
  <c r="V17" i="100"/>
  <c r="V39" i="100" s="1"/>
  <c r="V17" i="69"/>
  <c r="V39" i="69" s="1"/>
  <c r="V17" i="99"/>
  <c r="V39" i="99" s="1"/>
  <c r="V17" i="22"/>
  <c r="V39" i="22" s="1"/>
  <c r="R9" i="79"/>
  <c r="R9" i="69"/>
  <c r="R31" i="69" s="1"/>
  <c r="R9" i="99"/>
  <c r="R31" i="99" s="1"/>
  <c r="R9" i="100"/>
  <c r="R31" i="100" s="1"/>
  <c r="R9" i="22"/>
  <c r="R31" i="22" s="1"/>
  <c r="AI9" i="79"/>
  <c r="AI9" i="69"/>
  <c r="AI31" i="69" s="1"/>
  <c r="AI9" i="100"/>
  <c r="AI31" i="100" s="1"/>
  <c r="AI9" i="99"/>
  <c r="AI31" i="99" s="1"/>
  <c r="AI9" i="22"/>
  <c r="AI31" i="22" s="1"/>
  <c r="T11" i="79"/>
  <c r="T11" i="100"/>
  <c r="T11" i="69"/>
  <c r="T11" i="99"/>
  <c r="T11" i="22"/>
  <c r="AH11" i="79"/>
  <c r="AH11" i="100"/>
  <c r="AH11" i="69"/>
  <c r="AH11" i="99"/>
  <c r="AH11" i="22"/>
  <c r="AI11" i="79"/>
  <c r="AI11" i="69"/>
  <c r="AI11" i="99"/>
  <c r="AI11" i="22"/>
  <c r="AI11" i="100"/>
  <c r="AB11" i="79"/>
  <c r="AB11" i="100"/>
  <c r="AB11" i="69"/>
  <c r="AB11" i="99"/>
  <c r="AB11" i="22"/>
  <c r="J9" i="112"/>
  <c r="J28" i="112" s="1"/>
  <c r="L8" i="101"/>
  <c r="L22" i="101" s="1"/>
  <c r="L8" i="96"/>
  <c r="L22" i="96" s="1"/>
  <c r="L8" i="102"/>
  <c r="L22" i="102" s="1"/>
  <c r="I8" i="95"/>
  <c r="I22" i="95" s="1"/>
  <c r="Y8" i="96"/>
  <c r="Y22" i="96" s="1"/>
  <c r="V8" i="95"/>
  <c r="V22" i="95" s="1"/>
  <c r="Y8" i="101"/>
  <c r="Y22" i="101" s="1"/>
  <c r="Y8" i="102"/>
  <c r="Y22" i="102" s="1"/>
  <c r="AI8" i="101"/>
  <c r="AI22" i="101" s="1"/>
  <c r="AI8" i="96"/>
  <c r="AI22" i="96" s="1"/>
  <c r="AI8" i="102"/>
  <c r="AI22" i="102" s="1"/>
  <c r="AF8" i="95"/>
  <c r="AF22" i="95" s="1"/>
  <c r="AQ8" i="101"/>
  <c r="AQ22" i="101" s="1"/>
  <c r="AQ8" i="96"/>
  <c r="AQ22" i="96" s="1"/>
  <c r="AQ8" i="102"/>
  <c r="AQ22" i="102" s="1"/>
  <c r="AN8" i="95"/>
  <c r="AN22" i="95" s="1"/>
  <c r="Z8" i="101"/>
  <c r="Z22" i="101" s="1"/>
  <c r="Z8" i="96"/>
  <c r="Z22" i="96" s="1"/>
  <c r="Z8" i="102"/>
  <c r="Z22" i="102" s="1"/>
  <c r="W8" i="95"/>
  <c r="W22" i="95" s="1"/>
  <c r="AJ8" i="101"/>
  <c r="AJ22" i="101" s="1"/>
  <c r="AJ8" i="96"/>
  <c r="AJ22" i="96" s="1"/>
  <c r="AJ8" i="102"/>
  <c r="AJ22" i="102" s="1"/>
  <c r="AG8" i="95"/>
  <c r="AG22" i="95" s="1"/>
  <c r="J8" i="101"/>
  <c r="J22" i="101" s="1"/>
  <c r="J8" i="96"/>
  <c r="J22" i="96" s="1"/>
  <c r="J8" i="102"/>
  <c r="J22" i="102" s="1"/>
  <c r="G8" i="95"/>
  <c r="G22" i="95" s="1"/>
  <c r="W8" i="101"/>
  <c r="W22" i="101" s="1"/>
  <c r="W8" i="96"/>
  <c r="W22" i="96" s="1"/>
  <c r="W8" i="102"/>
  <c r="W22" i="102" s="1"/>
  <c r="T8" i="95"/>
  <c r="T22" i="95" s="1"/>
  <c r="AF8" i="101"/>
  <c r="AF22" i="101" s="1"/>
  <c r="AF8" i="102"/>
  <c r="AF22" i="102" s="1"/>
  <c r="AF8" i="96"/>
  <c r="AF22" i="96" s="1"/>
  <c r="AC8" i="95"/>
  <c r="AC22" i="95" s="1"/>
  <c r="AK8" i="96"/>
  <c r="AK22" i="96" s="1"/>
  <c r="AH8" i="95"/>
  <c r="AH22" i="95" s="1"/>
  <c r="AK8" i="101"/>
  <c r="AK22" i="101" s="1"/>
  <c r="AK8" i="102"/>
  <c r="AK22" i="102" s="1"/>
  <c r="AO8" i="96"/>
  <c r="AO22" i="96" s="1"/>
  <c r="AL8" i="95"/>
  <c r="AL22" i="95" s="1"/>
  <c r="AO8" i="101"/>
  <c r="AO22" i="101" s="1"/>
  <c r="AO8" i="102"/>
  <c r="AO22" i="102" s="1"/>
  <c r="AB8" i="101"/>
  <c r="AB22" i="101" s="1"/>
  <c r="AB8" i="96"/>
  <c r="AB22" i="96" s="1"/>
  <c r="AB8" i="102"/>
  <c r="AB22" i="102" s="1"/>
  <c r="Y8" i="95"/>
  <c r="Y22" i="95" s="1"/>
  <c r="AL8" i="101"/>
  <c r="AL22" i="101" s="1"/>
  <c r="AL8" i="96"/>
  <c r="AL22" i="96" s="1"/>
  <c r="AL8" i="102"/>
  <c r="AL22" i="102" s="1"/>
  <c r="AI8" i="95"/>
  <c r="AI22" i="95" s="1"/>
  <c r="AJ17" i="79"/>
  <c r="AJ17" i="99"/>
  <c r="AJ39" i="99" s="1"/>
  <c r="AJ17" i="69"/>
  <c r="AJ39" i="69" s="1"/>
  <c r="AJ17" i="22"/>
  <c r="AJ39" i="22" s="1"/>
  <c r="AJ17" i="100"/>
  <c r="AJ39" i="100" s="1"/>
  <c r="AC17" i="79"/>
  <c r="AC17" i="100"/>
  <c r="AC39" i="100" s="1"/>
  <c r="AC17" i="69"/>
  <c r="AC39" i="69" s="1"/>
  <c r="AC17" i="99"/>
  <c r="AC39" i="99" s="1"/>
  <c r="AC17" i="22"/>
  <c r="AC39" i="22" s="1"/>
  <c r="O9" i="79"/>
  <c r="O9" i="99"/>
  <c r="O31" i="99" s="1"/>
  <c r="O9" i="100"/>
  <c r="O31" i="100" s="1"/>
  <c r="O9" i="69"/>
  <c r="O31" i="69" s="1"/>
  <c r="O9" i="22"/>
  <c r="O31" i="22" s="1"/>
  <c r="H9" i="79"/>
  <c r="H9" i="99"/>
  <c r="H31" i="99" s="1"/>
  <c r="H9" i="100"/>
  <c r="H31" i="100" s="1"/>
  <c r="H9" i="69"/>
  <c r="H31" i="69" s="1"/>
  <c r="H9" i="22"/>
  <c r="H31" i="22" s="1"/>
  <c r="K11" i="79"/>
  <c r="K11" i="69"/>
  <c r="K11" i="99"/>
  <c r="K11" i="100"/>
  <c r="K11" i="22"/>
  <c r="D20" i="79"/>
  <c r="D20" i="99"/>
  <c r="D42" i="99" s="1"/>
  <c r="D20" i="100"/>
  <c r="D42" i="100" s="1"/>
  <c r="D20" i="69"/>
  <c r="D42" i="69" s="1"/>
  <c r="D20" i="22"/>
  <c r="D42" i="22" s="1"/>
  <c r="AD9" i="79"/>
  <c r="AD9" i="69"/>
  <c r="AD31" i="69" s="1"/>
  <c r="AD9" i="99"/>
  <c r="AD31" i="99" s="1"/>
  <c r="AD9" i="22"/>
  <c r="AD31" i="22" s="1"/>
  <c r="AD9" i="100"/>
  <c r="AD31" i="100" s="1"/>
  <c r="AD17" i="79"/>
  <c r="AD17" i="100"/>
  <c r="AD39" i="100" s="1"/>
  <c r="AD17" i="69"/>
  <c r="AD39" i="69" s="1"/>
  <c r="AD17" i="99"/>
  <c r="AD39" i="99" s="1"/>
  <c r="AD17" i="22"/>
  <c r="AD39" i="22" s="1"/>
  <c r="D9" i="79"/>
  <c r="D9" i="99"/>
  <c r="D31" i="99" s="1"/>
  <c r="D9" i="100"/>
  <c r="D31" i="100" s="1"/>
  <c r="D9" i="69"/>
  <c r="D31" i="69" s="1"/>
  <c r="D9" i="22"/>
  <c r="D31" i="22" s="1"/>
  <c r="R17" i="79"/>
  <c r="R17" i="100"/>
  <c r="R39" i="100" s="1"/>
  <c r="R17" i="69"/>
  <c r="R39" i="69" s="1"/>
  <c r="R17" i="99"/>
  <c r="R39" i="99" s="1"/>
  <c r="R17" i="22"/>
  <c r="R39" i="22" s="1"/>
  <c r="Y17" i="79"/>
  <c r="Y17" i="100"/>
  <c r="Y39" i="100" s="1"/>
  <c r="Y17" i="69"/>
  <c r="Y39" i="69" s="1"/>
  <c r="Y17" i="99"/>
  <c r="Y39" i="99" s="1"/>
  <c r="Y17" i="22"/>
  <c r="Y39" i="22" s="1"/>
  <c r="E9" i="79"/>
  <c r="E9" i="99"/>
  <c r="E31" i="99" s="1"/>
  <c r="E9" i="100"/>
  <c r="E31" i="100" s="1"/>
  <c r="E9" i="69"/>
  <c r="E31" i="69" s="1"/>
  <c r="E9" i="22"/>
  <c r="E31" i="22" s="1"/>
  <c r="AE9" i="79"/>
  <c r="AE9" i="100"/>
  <c r="AE31" i="100" s="1"/>
  <c r="AE9" i="69"/>
  <c r="AE31" i="69" s="1"/>
  <c r="AE9" i="99"/>
  <c r="AE31" i="99" s="1"/>
  <c r="AE9" i="22"/>
  <c r="AE31" i="22" s="1"/>
  <c r="AA17" i="79"/>
  <c r="AA17" i="99"/>
  <c r="AA39" i="99" s="1"/>
  <c r="AA17" i="100"/>
  <c r="AA39" i="100" s="1"/>
  <c r="AA17" i="69"/>
  <c r="AA39" i="69" s="1"/>
  <c r="AA17" i="22"/>
  <c r="AA39" i="22" s="1"/>
  <c r="AB17" i="79"/>
  <c r="AB17" i="69"/>
  <c r="AB39" i="69" s="1"/>
  <c r="AB17" i="99"/>
  <c r="AB39" i="99" s="1"/>
  <c r="AB17" i="100"/>
  <c r="AB39" i="100" s="1"/>
  <c r="AB17" i="22"/>
  <c r="AB39" i="22" s="1"/>
  <c r="R11" i="79"/>
  <c r="R11" i="100"/>
  <c r="R11" i="69"/>
  <c r="R11" i="99"/>
  <c r="R11" i="22"/>
  <c r="B17" i="79"/>
  <c r="B17" i="99"/>
  <c r="B39" i="99" s="1"/>
  <c r="B17" i="100"/>
  <c r="B39" i="100" s="1"/>
  <c r="B17" i="69"/>
  <c r="B39" i="69" s="1"/>
  <c r="B17" i="22"/>
  <c r="B39" i="22" s="1"/>
  <c r="V9" i="79"/>
  <c r="V9" i="69"/>
  <c r="V31" i="69" s="1"/>
  <c r="V9" i="99"/>
  <c r="V31" i="99" s="1"/>
  <c r="V9" i="22"/>
  <c r="V31" i="22" s="1"/>
  <c r="V9" i="100"/>
  <c r="V31" i="100" s="1"/>
  <c r="AI20" i="69"/>
  <c r="AI42" i="69" s="1"/>
  <c r="AI20" i="99"/>
  <c r="AI42" i="99" s="1"/>
  <c r="AI20" i="100"/>
  <c r="AI42" i="100" s="1"/>
  <c r="AI20" i="79"/>
  <c r="AI20" i="22"/>
  <c r="AI42" i="22" s="1"/>
  <c r="T9" i="79"/>
  <c r="T9" i="100"/>
  <c r="T31" i="100" s="1"/>
  <c r="T9" i="69"/>
  <c r="T31" i="69" s="1"/>
  <c r="T9" i="99"/>
  <c r="T31" i="99" s="1"/>
  <c r="T9" i="22"/>
  <c r="T31" i="22" s="1"/>
  <c r="U11" i="79"/>
  <c r="U11" i="100"/>
  <c r="U11" i="69"/>
  <c r="U11" i="99"/>
  <c r="U11" i="22"/>
  <c r="X11" i="79"/>
  <c r="X11" i="100"/>
  <c r="X11" i="69"/>
  <c r="X11" i="99"/>
  <c r="X11" i="22"/>
  <c r="AF11" i="79"/>
  <c r="AF11" i="100"/>
  <c r="AF11" i="69"/>
  <c r="AF11" i="99"/>
  <c r="AF11" i="22"/>
  <c r="D8" i="80"/>
  <c r="D30" i="80" s="1"/>
  <c r="D8" i="103"/>
  <c r="D30" i="103" s="1"/>
  <c r="D8" i="104"/>
  <c r="D30" i="104" s="1"/>
  <c r="D30" i="79"/>
  <c r="Q30" i="79"/>
  <c r="Q8" i="80"/>
  <c r="Q30" i="80" s="1"/>
  <c r="Q8" i="103"/>
  <c r="Q30" i="103" s="1"/>
  <c r="Q8" i="104"/>
  <c r="Q30" i="104" s="1"/>
  <c r="AC8" i="96"/>
  <c r="AC22" i="96" s="1"/>
  <c r="Z8" i="95"/>
  <c r="Z22" i="95" s="1"/>
  <c r="AC8" i="101"/>
  <c r="AC22" i="101" s="1"/>
  <c r="AC8" i="102"/>
  <c r="AC22" i="102" s="1"/>
  <c r="AA8" i="80"/>
  <c r="AA30" i="80" s="1"/>
  <c r="AA8" i="103"/>
  <c r="AA30" i="103" s="1"/>
  <c r="AA8" i="104"/>
  <c r="AA30" i="104" s="1"/>
  <c r="AA30" i="79"/>
  <c r="AI8" i="80"/>
  <c r="AI30" i="80" s="1"/>
  <c r="AI8" i="103"/>
  <c r="AI30" i="103" s="1"/>
  <c r="AI8" i="104"/>
  <c r="AI30" i="104" s="1"/>
  <c r="AI30" i="79"/>
  <c r="E30" i="79"/>
  <c r="E8" i="80"/>
  <c r="E30" i="80" s="1"/>
  <c r="E8" i="104"/>
  <c r="E30" i="104" s="1"/>
  <c r="E8" i="103"/>
  <c r="E30" i="103" s="1"/>
  <c r="R8" i="80"/>
  <c r="R30" i="80" s="1"/>
  <c r="R8" i="103"/>
  <c r="R30" i="103" s="1"/>
  <c r="R30" i="79"/>
  <c r="R8" i="104"/>
  <c r="R30" i="104" s="1"/>
  <c r="AB8" i="80"/>
  <c r="AB30" i="80" s="1"/>
  <c r="AB8" i="103"/>
  <c r="AB30" i="103" s="1"/>
  <c r="AB8" i="104"/>
  <c r="AB30" i="104" s="1"/>
  <c r="AB30" i="79"/>
  <c r="B8" i="80"/>
  <c r="B30" i="80" s="1"/>
  <c r="B8" i="103"/>
  <c r="B30" i="103" s="1"/>
  <c r="B30" i="79"/>
  <c r="B8" i="104"/>
  <c r="B30" i="104" s="1"/>
  <c r="O8" i="80"/>
  <c r="O30" i="80" s="1"/>
  <c r="O8" i="103"/>
  <c r="O30" i="103" s="1"/>
  <c r="O8" i="104"/>
  <c r="O30" i="104" s="1"/>
  <c r="O30" i="79"/>
  <c r="X8" i="80"/>
  <c r="X30" i="80" s="1"/>
  <c r="X8" i="103"/>
  <c r="X30" i="103" s="1"/>
  <c r="X8" i="104"/>
  <c r="X30" i="104" s="1"/>
  <c r="X30" i="79"/>
  <c r="AG30" i="79"/>
  <c r="AG8" i="80"/>
  <c r="AG30" i="80" s="1"/>
  <c r="AG8" i="103"/>
  <c r="AG30" i="103" s="1"/>
  <c r="AG8" i="104"/>
  <c r="AG30" i="104" s="1"/>
  <c r="I30" i="79"/>
  <c r="I8" i="80"/>
  <c r="I30" i="80" s="1"/>
  <c r="I8" i="103"/>
  <c r="I30" i="103" s="1"/>
  <c r="I8" i="104"/>
  <c r="I30" i="104" s="1"/>
  <c r="T8" i="80"/>
  <c r="T30" i="80" s="1"/>
  <c r="T8" i="103"/>
  <c r="T30" i="103" s="1"/>
  <c r="T8" i="104"/>
  <c r="T30" i="104" s="1"/>
  <c r="T30" i="79"/>
  <c r="AG8" i="96"/>
  <c r="AG22" i="96" s="1"/>
  <c r="AG8" i="101"/>
  <c r="AG22" i="101" s="1"/>
  <c r="AD8" i="95"/>
  <c r="AD22" i="95" s="1"/>
  <c r="AG8" i="102"/>
  <c r="AG22" i="102" s="1"/>
  <c r="AD8" i="80"/>
  <c r="AD30" i="80" s="1"/>
  <c r="AD8" i="103"/>
  <c r="AD30" i="103" s="1"/>
  <c r="AD8" i="104"/>
  <c r="AD30" i="104" s="1"/>
  <c r="AD30" i="79"/>
  <c r="AH9" i="79"/>
  <c r="AH9" i="69"/>
  <c r="AH31" i="69" s="1"/>
  <c r="AH9" i="99"/>
  <c r="AH31" i="99" s="1"/>
  <c r="AH9" i="100"/>
  <c r="AH31" i="100" s="1"/>
  <c r="AH9" i="22"/>
  <c r="AH31" i="22" s="1"/>
  <c r="C11" i="79"/>
  <c r="C11" i="69"/>
  <c r="C11" i="99"/>
  <c r="C11" i="22"/>
  <c r="C11" i="100"/>
  <c r="S11" i="79"/>
  <c r="S11" i="69"/>
  <c r="S11" i="99"/>
  <c r="S11" i="100"/>
  <c r="S11" i="22"/>
  <c r="I20" i="79"/>
  <c r="I20" i="99"/>
  <c r="I42" i="99" s="1"/>
  <c r="I20" i="100"/>
  <c r="I42" i="100" s="1"/>
  <c r="I20" i="69"/>
  <c r="I42" i="69" s="1"/>
  <c r="I20" i="22"/>
  <c r="I42" i="22" s="1"/>
  <c r="O20" i="79"/>
  <c r="O20" i="100"/>
  <c r="O42" i="100" s="1"/>
  <c r="O20" i="69"/>
  <c r="O42" i="69" s="1"/>
  <c r="O20" i="99"/>
  <c r="O42" i="99" s="1"/>
  <c r="O20" i="22"/>
  <c r="O42" i="22" s="1"/>
  <c r="AG20" i="79"/>
  <c r="AG20" i="99"/>
  <c r="AG42" i="99" s="1"/>
  <c r="AG20" i="100"/>
  <c r="AG42" i="100" s="1"/>
  <c r="AG20" i="69"/>
  <c r="AG42" i="69" s="1"/>
  <c r="AG20" i="22"/>
  <c r="AG42" i="22" s="1"/>
  <c r="P9" i="79"/>
  <c r="P9" i="99"/>
  <c r="P31" i="99" s="1"/>
  <c r="P9" i="100"/>
  <c r="P31" i="100" s="1"/>
  <c r="P9" i="69"/>
  <c r="P31" i="69" s="1"/>
  <c r="P9" i="22"/>
  <c r="P31" i="22" s="1"/>
  <c r="N17" i="79"/>
  <c r="N17" i="99"/>
  <c r="N39" i="99" s="1"/>
  <c r="N17" i="100"/>
  <c r="N39" i="100" s="1"/>
  <c r="N17" i="69"/>
  <c r="N39" i="69" s="1"/>
  <c r="N17" i="22"/>
  <c r="N39" i="22" s="1"/>
  <c r="T20" i="79"/>
  <c r="T20" i="99"/>
  <c r="T42" i="99" s="1"/>
  <c r="T20" i="100"/>
  <c r="T42" i="100" s="1"/>
  <c r="T20" i="69"/>
  <c r="T42" i="69" s="1"/>
  <c r="T20" i="22"/>
  <c r="T42" i="22" s="1"/>
  <c r="D11" i="79"/>
  <c r="D11" i="100"/>
  <c r="D11" i="69"/>
  <c r="D11" i="99"/>
  <c r="D11" i="22"/>
  <c r="P20" i="79"/>
  <c r="P20" i="99"/>
  <c r="P42" i="99" s="1"/>
  <c r="P20" i="100"/>
  <c r="P42" i="100" s="1"/>
  <c r="P20" i="69"/>
  <c r="P42" i="69" s="1"/>
  <c r="P20" i="22"/>
  <c r="P42" i="22" s="1"/>
  <c r="Y9" i="79"/>
  <c r="Y9" i="99"/>
  <c r="Y31" i="99" s="1"/>
  <c r="Y9" i="100"/>
  <c r="Y31" i="100" s="1"/>
  <c r="Y9" i="69"/>
  <c r="Y31" i="69" s="1"/>
  <c r="Y9" i="22"/>
  <c r="Y31" i="22" s="1"/>
  <c r="P11" i="100"/>
  <c r="P11" i="69"/>
  <c r="P11" i="99"/>
  <c r="P11" i="79"/>
  <c r="P11" i="22"/>
  <c r="AA9" i="79"/>
  <c r="AA9" i="100"/>
  <c r="AA31" i="100" s="1"/>
  <c r="AA9" i="69"/>
  <c r="AA31" i="69" s="1"/>
  <c r="AA9" i="99"/>
  <c r="AA31" i="99" s="1"/>
  <c r="AA9" i="22"/>
  <c r="AA31" i="22" s="1"/>
  <c r="E11" i="79"/>
  <c r="E11" i="100"/>
  <c r="E11" i="69"/>
  <c r="E11" i="99"/>
  <c r="E11" i="22"/>
  <c r="Q20" i="79"/>
  <c r="Q20" i="99"/>
  <c r="Q42" i="99" s="1"/>
  <c r="Q20" i="100"/>
  <c r="Q42" i="100" s="1"/>
  <c r="Q20" i="69"/>
  <c r="Q42" i="69" s="1"/>
  <c r="Q20" i="22"/>
  <c r="Q42" i="22" s="1"/>
  <c r="N11" i="79"/>
  <c r="N11" i="99"/>
  <c r="N11" i="100"/>
  <c r="N11" i="69"/>
  <c r="N11" i="22"/>
  <c r="H20" i="79"/>
  <c r="H20" i="99"/>
  <c r="H42" i="99" s="1"/>
  <c r="H20" i="100"/>
  <c r="H42" i="100" s="1"/>
  <c r="H20" i="69"/>
  <c r="H42" i="69" s="1"/>
  <c r="H20" i="22"/>
  <c r="H42" i="22" s="1"/>
  <c r="H11" i="79"/>
  <c r="H11" i="100"/>
  <c r="H11" i="69"/>
  <c r="H11" i="99"/>
  <c r="H11" i="22"/>
  <c r="Q17" i="79"/>
  <c r="Q17" i="100"/>
  <c r="Q39" i="100" s="1"/>
  <c r="Q17" i="69"/>
  <c r="Q39" i="69" s="1"/>
  <c r="Q17" i="99"/>
  <c r="Q39" i="99" s="1"/>
  <c r="Q17" i="22"/>
  <c r="Q39" i="22" s="1"/>
  <c r="E17" i="79"/>
  <c r="E17" i="100"/>
  <c r="E39" i="100" s="1"/>
  <c r="E17" i="69"/>
  <c r="E39" i="69" s="1"/>
  <c r="E17" i="99"/>
  <c r="E39" i="99" s="1"/>
  <c r="E17" i="22"/>
  <c r="E39" i="22" s="1"/>
  <c r="Q9" i="79"/>
  <c r="Q9" i="99"/>
  <c r="Q31" i="99" s="1"/>
  <c r="Q9" i="100"/>
  <c r="Q31" i="100" s="1"/>
  <c r="Q9" i="22"/>
  <c r="Q31" i="22" s="1"/>
  <c r="Q9" i="69"/>
  <c r="Q31" i="69" s="1"/>
  <c r="Y11" i="79"/>
  <c r="Y11" i="100"/>
  <c r="Y11" i="69"/>
  <c r="Y11" i="99"/>
  <c r="Y11" i="22"/>
  <c r="AA11" i="79"/>
  <c r="AA11" i="69"/>
  <c r="AA11" i="99"/>
  <c r="AA11" i="22"/>
  <c r="AA11" i="100"/>
  <c r="AG11" i="79"/>
  <c r="AG11" i="100"/>
  <c r="AG11" i="69"/>
  <c r="AG11" i="99"/>
  <c r="AG11" i="22"/>
  <c r="AJ11" i="79"/>
  <c r="AJ11" i="100"/>
  <c r="AJ11" i="99"/>
  <c r="AJ11" i="69"/>
  <c r="AJ11" i="22"/>
  <c r="S8" i="101"/>
  <c r="S22" i="101" s="1"/>
  <c r="S8" i="96"/>
  <c r="S22" i="96" s="1"/>
  <c r="S8" i="102"/>
  <c r="S22" i="102" s="1"/>
  <c r="P8" i="95"/>
  <c r="P22" i="95" s="1"/>
  <c r="AM8" i="101"/>
  <c r="AM22" i="101" s="1"/>
  <c r="AM8" i="96"/>
  <c r="AM22" i="96" s="1"/>
  <c r="AM8" i="102"/>
  <c r="AM22" i="102" s="1"/>
  <c r="AJ8" i="95"/>
  <c r="AJ22" i="95" s="1"/>
  <c r="V8" i="101"/>
  <c r="V22" i="101" s="1"/>
  <c r="V8" i="96"/>
  <c r="V22" i="96" s="1"/>
  <c r="V8" i="102"/>
  <c r="V22" i="102" s="1"/>
  <c r="S8" i="95"/>
  <c r="S22" i="95" s="1"/>
  <c r="V8" i="80"/>
  <c r="V30" i="80" s="1"/>
  <c r="V8" i="103"/>
  <c r="V30" i="103" s="1"/>
  <c r="V8" i="104"/>
  <c r="V30" i="104" s="1"/>
  <c r="V30" i="79"/>
  <c r="AN8" i="101"/>
  <c r="AN22" i="101" s="1"/>
  <c r="AN8" i="96"/>
  <c r="AN22" i="96" s="1"/>
  <c r="AN8" i="102"/>
  <c r="AN22" i="102" s="1"/>
  <c r="AK8" i="95"/>
  <c r="AK22" i="95" s="1"/>
  <c r="P8" i="101"/>
  <c r="P22" i="101" s="1"/>
  <c r="P8" i="102"/>
  <c r="P22" i="102" s="1"/>
  <c r="P8" i="96"/>
  <c r="P22" i="96" s="1"/>
  <c r="M8" i="95"/>
  <c r="M22" i="95" s="1"/>
  <c r="AA8" i="101"/>
  <c r="AA22" i="101" s="1"/>
  <c r="AA8" i="96"/>
  <c r="AA22" i="96" s="1"/>
  <c r="AA8" i="102"/>
  <c r="AA22" i="102" s="1"/>
  <c r="X8" i="95"/>
  <c r="X22" i="95" s="1"/>
  <c r="K8" i="101"/>
  <c r="K22" i="101" s="1"/>
  <c r="K8" i="96"/>
  <c r="K22" i="96" s="1"/>
  <c r="K8" i="102"/>
  <c r="K22" i="102" s="1"/>
  <c r="H8" i="95"/>
  <c r="H22" i="95" s="1"/>
  <c r="Q8" i="96"/>
  <c r="Q22" i="96" s="1"/>
  <c r="Q8" i="101"/>
  <c r="Q22" i="101" s="1"/>
  <c r="N8" i="95"/>
  <c r="N22" i="95" s="1"/>
  <c r="Q8" i="102"/>
  <c r="Q22" i="102" s="1"/>
  <c r="X8" i="101"/>
  <c r="X22" i="101" s="1"/>
  <c r="X8" i="96"/>
  <c r="X22" i="96" s="1"/>
  <c r="X8" i="102"/>
  <c r="X22" i="102" s="1"/>
  <c r="U8" i="95"/>
  <c r="U22" i="95" s="1"/>
  <c r="AP8" i="101"/>
  <c r="AP22" i="101" s="1"/>
  <c r="AP8" i="96"/>
  <c r="AP22" i="96" s="1"/>
  <c r="AP8" i="102"/>
  <c r="AP22" i="102" s="1"/>
  <c r="AM8" i="95"/>
  <c r="AM22" i="95" s="1"/>
  <c r="S17" i="79"/>
  <c r="S17" i="99"/>
  <c r="S39" i="99" s="1"/>
  <c r="S17" i="100"/>
  <c r="S39" i="100" s="1"/>
  <c r="S17" i="69"/>
  <c r="S39" i="69" s="1"/>
  <c r="S17" i="22"/>
  <c r="S39" i="22" s="1"/>
  <c r="X9" i="79"/>
  <c r="X9" i="100"/>
  <c r="X31" i="100" s="1"/>
  <c r="X9" i="69"/>
  <c r="X31" i="69" s="1"/>
  <c r="X9" i="22"/>
  <c r="X31" i="22" s="1"/>
  <c r="X9" i="99"/>
  <c r="X31" i="99" s="1"/>
  <c r="AF20" i="79"/>
  <c r="AF20" i="99"/>
  <c r="AF42" i="99" s="1"/>
  <c r="AF20" i="100"/>
  <c r="AF42" i="100" s="1"/>
  <c r="AF20" i="69"/>
  <c r="AF42" i="69" s="1"/>
  <c r="AF20" i="22"/>
  <c r="AF42" i="22" s="1"/>
  <c r="C9" i="79"/>
  <c r="C9" i="99"/>
  <c r="C31" i="99" s="1"/>
  <c r="C9" i="100"/>
  <c r="C31" i="100" s="1"/>
  <c r="C9" i="69"/>
  <c r="C31" i="69" s="1"/>
  <c r="C9" i="22"/>
  <c r="C31" i="22" s="1"/>
  <c r="R20" i="79"/>
  <c r="R20" i="69"/>
  <c r="R42" i="69" s="1"/>
  <c r="R20" i="99"/>
  <c r="R42" i="99" s="1"/>
  <c r="R20" i="100"/>
  <c r="R42" i="100" s="1"/>
  <c r="R20" i="22"/>
  <c r="R42" i="22" s="1"/>
  <c r="AJ20" i="79"/>
  <c r="AJ20" i="99"/>
  <c r="AJ42" i="99" s="1"/>
  <c r="AJ20" i="100"/>
  <c r="AJ42" i="100" s="1"/>
  <c r="AJ20" i="69"/>
  <c r="AJ42" i="69" s="1"/>
  <c r="AJ20" i="22"/>
  <c r="AJ42" i="22" s="1"/>
  <c r="AJ9" i="79"/>
  <c r="AJ9" i="69"/>
  <c r="AJ31" i="69" s="1"/>
  <c r="AJ9" i="100"/>
  <c r="AJ31" i="100" s="1"/>
  <c r="AJ9" i="99"/>
  <c r="AJ31" i="99" s="1"/>
  <c r="AJ9" i="22"/>
  <c r="AJ31" i="22" s="1"/>
  <c r="S9" i="79"/>
  <c r="S9" i="100"/>
  <c r="S31" i="100" s="1"/>
  <c r="S9" i="69"/>
  <c r="S31" i="69" s="1"/>
  <c r="S9" i="99"/>
  <c r="S31" i="99" s="1"/>
  <c r="S9" i="22"/>
  <c r="S31" i="22" s="1"/>
  <c r="C20" i="79"/>
  <c r="C20" i="100"/>
  <c r="C42" i="100" s="1"/>
  <c r="C20" i="69"/>
  <c r="C42" i="69" s="1"/>
  <c r="C20" i="99"/>
  <c r="C42" i="99" s="1"/>
  <c r="C20" i="22"/>
  <c r="C42" i="22" s="1"/>
  <c r="X20" i="79"/>
  <c r="X20" i="99"/>
  <c r="X42" i="99" s="1"/>
  <c r="X20" i="100"/>
  <c r="X42" i="100" s="1"/>
  <c r="X20" i="69"/>
  <c r="X42" i="69" s="1"/>
  <c r="X20" i="22"/>
  <c r="X42" i="22" s="1"/>
  <c r="I17" i="79"/>
  <c r="I17" i="100"/>
  <c r="I39" i="100" s="1"/>
  <c r="I17" i="69"/>
  <c r="I39" i="69" s="1"/>
  <c r="I17" i="99"/>
  <c r="I39" i="99" s="1"/>
  <c r="I17" i="22"/>
  <c r="I39" i="22" s="1"/>
  <c r="O17" i="79"/>
  <c r="O17" i="99"/>
  <c r="O39" i="99" s="1"/>
  <c r="O17" i="100"/>
  <c r="O39" i="100" s="1"/>
  <c r="O17" i="69"/>
  <c r="O39" i="69" s="1"/>
  <c r="O17" i="22"/>
  <c r="O39" i="22" s="1"/>
  <c r="AG17" i="79"/>
  <c r="AG17" i="100"/>
  <c r="AG39" i="100" s="1"/>
  <c r="AG17" i="69"/>
  <c r="AG39" i="69" s="1"/>
  <c r="AG17" i="99"/>
  <c r="AG39" i="99" s="1"/>
  <c r="AG17" i="22"/>
  <c r="AG39" i="22" s="1"/>
  <c r="AB9" i="79"/>
  <c r="AB9" i="100"/>
  <c r="AB31" i="100" s="1"/>
  <c r="AB9" i="69"/>
  <c r="AB31" i="69" s="1"/>
  <c r="AB9" i="99"/>
  <c r="AB31" i="99" s="1"/>
  <c r="AB9" i="22"/>
  <c r="AB31" i="22" s="1"/>
  <c r="T17" i="79"/>
  <c r="T17" i="69"/>
  <c r="T39" i="69" s="1"/>
  <c r="T17" i="99"/>
  <c r="T39" i="99" s="1"/>
  <c r="T17" i="100"/>
  <c r="T39" i="100" s="1"/>
  <c r="T17" i="22"/>
  <c r="T39" i="22" s="1"/>
  <c r="AD20" i="79"/>
  <c r="AD20" i="69"/>
  <c r="AD42" i="69" s="1"/>
  <c r="AD20" i="100"/>
  <c r="AD42" i="100" s="1"/>
  <c r="AD20" i="22"/>
  <c r="AD42" i="22" s="1"/>
  <c r="AD20" i="99"/>
  <c r="AD42" i="99" s="1"/>
  <c r="P17" i="79"/>
  <c r="P17" i="69"/>
  <c r="P39" i="69" s="1"/>
  <c r="P17" i="99"/>
  <c r="P39" i="99" s="1"/>
  <c r="P17" i="100"/>
  <c r="P39" i="100" s="1"/>
  <c r="P17" i="22"/>
  <c r="P39" i="22" s="1"/>
  <c r="Y20" i="79"/>
  <c r="Y20" i="99"/>
  <c r="Y42" i="99" s="1"/>
  <c r="Y20" i="100"/>
  <c r="Y42" i="100" s="1"/>
  <c r="Y20" i="69"/>
  <c r="Y42" i="69" s="1"/>
  <c r="Y20" i="22"/>
  <c r="Y42" i="22" s="1"/>
  <c r="K17" i="79"/>
  <c r="K17" i="99"/>
  <c r="K39" i="99" s="1"/>
  <c r="K17" i="100"/>
  <c r="K39" i="100" s="1"/>
  <c r="K17" i="69"/>
  <c r="K39" i="69" s="1"/>
  <c r="K17" i="22"/>
  <c r="K39" i="22" s="1"/>
  <c r="D17" i="79"/>
  <c r="D17" i="69"/>
  <c r="D39" i="69" s="1"/>
  <c r="D17" i="99"/>
  <c r="D39" i="99" s="1"/>
  <c r="D17" i="100"/>
  <c r="D39" i="100" s="1"/>
  <c r="D17" i="22"/>
  <c r="D39" i="22" s="1"/>
  <c r="Q11" i="79"/>
  <c r="Q11" i="100"/>
  <c r="Q11" i="69"/>
  <c r="Q11" i="99"/>
  <c r="Q11" i="22"/>
  <c r="U9" i="79"/>
  <c r="U9" i="99"/>
  <c r="U31" i="99" s="1"/>
  <c r="U9" i="100"/>
  <c r="U31" i="100" s="1"/>
  <c r="U9" i="69"/>
  <c r="U31" i="69" s="1"/>
  <c r="U9" i="22"/>
  <c r="U31" i="22" s="1"/>
  <c r="H17" i="79"/>
  <c r="H17" i="69"/>
  <c r="H39" i="69" s="1"/>
  <c r="H17" i="99"/>
  <c r="H39" i="99" s="1"/>
  <c r="H17" i="100"/>
  <c r="H39" i="100" s="1"/>
  <c r="H17" i="22"/>
  <c r="H39" i="22" s="1"/>
  <c r="B9" i="79"/>
  <c r="B9" i="69"/>
  <c r="B31" i="69" s="1"/>
  <c r="B9" i="99"/>
  <c r="B31" i="99" s="1"/>
  <c r="B9" i="100"/>
  <c r="B31" i="100" s="1"/>
  <c r="B9" i="22"/>
  <c r="B31" i="22" s="1"/>
  <c r="N9" i="79"/>
  <c r="N9" i="69"/>
  <c r="N31" i="69" s="1"/>
  <c r="N9" i="22"/>
  <c r="N31" i="22" s="1"/>
  <c r="N9" i="99"/>
  <c r="N31" i="99" s="1"/>
  <c r="N9" i="100"/>
  <c r="N31" i="100" s="1"/>
  <c r="E20" i="79"/>
  <c r="E20" i="99"/>
  <c r="E42" i="99" s="1"/>
  <c r="E20" i="100"/>
  <c r="E42" i="100" s="1"/>
  <c r="E20" i="69"/>
  <c r="E42" i="69" s="1"/>
  <c r="E20" i="22"/>
  <c r="E42" i="22" s="1"/>
  <c r="AA20" i="79"/>
  <c r="AA20" i="99"/>
  <c r="AA42" i="99" s="1"/>
  <c r="AA20" i="100"/>
  <c r="AA42" i="100" s="1"/>
  <c r="AA20" i="69"/>
  <c r="AA42" i="69" s="1"/>
  <c r="AA20" i="22"/>
  <c r="AA42" i="22" s="1"/>
  <c r="AE17" i="79"/>
  <c r="AE17" i="99"/>
  <c r="AE39" i="99" s="1"/>
  <c r="AE17" i="100"/>
  <c r="AE39" i="100" s="1"/>
  <c r="AE17" i="69"/>
  <c r="AE39" i="69" s="1"/>
  <c r="AE17" i="22"/>
  <c r="AE39" i="22" s="1"/>
  <c r="AD11" i="79"/>
  <c r="AD11" i="100"/>
  <c r="AD11" i="99"/>
  <c r="AD11" i="22"/>
  <c r="AD11" i="69"/>
  <c r="AE11" i="79"/>
  <c r="AE11" i="69"/>
  <c r="AE11" i="99"/>
  <c r="AE11" i="100"/>
  <c r="AE11" i="22"/>
  <c r="V11" i="79"/>
  <c r="V11" i="100"/>
  <c r="V11" i="69"/>
  <c r="V11" i="22"/>
  <c r="V11" i="99"/>
  <c r="AC11" i="79"/>
  <c r="AC11" i="100"/>
  <c r="AC11" i="69"/>
  <c r="AC11" i="99"/>
  <c r="AC11" i="22"/>
  <c r="K8" i="80"/>
  <c r="K30" i="80" s="1"/>
  <c r="K8" i="103"/>
  <c r="K30" i="103" s="1"/>
  <c r="K8" i="104"/>
  <c r="K30" i="104" s="1"/>
  <c r="K30" i="79"/>
  <c r="U30" i="79"/>
  <c r="U8" i="80"/>
  <c r="U30" i="80" s="1"/>
  <c r="U8" i="104"/>
  <c r="U30" i="104" s="1"/>
  <c r="U8" i="103"/>
  <c r="U30" i="103" s="1"/>
  <c r="AE8" i="80"/>
  <c r="AE30" i="80" s="1"/>
  <c r="AE8" i="103"/>
  <c r="AE30" i="103" s="1"/>
  <c r="AE8" i="104"/>
  <c r="AE30" i="104" s="1"/>
  <c r="AE30" i="79"/>
  <c r="M8" i="96"/>
  <c r="M22" i="96" s="1"/>
  <c r="J8" i="95"/>
  <c r="J22" i="95" s="1"/>
  <c r="M8" i="102"/>
  <c r="M22" i="102" s="1"/>
  <c r="M8" i="101"/>
  <c r="M22" i="101" s="1"/>
  <c r="N8" i="80"/>
  <c r="N30" i="80" s="1"/>
  <c r="N8" i="103"/>
  <c r="N30" i="103" s="1"/>
  <c r="N8" i="104"/>
  <c r="N30" i="104" s="1"/>
  <c r="N30" i="79"/>
  <c r="AD8" i="101"/>
  <c r="AD22" i="101" s="1"/>
  <c r="AD8" i="96"/>
  <c r="AD22" i="96" s="1"/>
  <c r="AD8" i="102"/>
  <c r="AD22" i="102" s="1"/>
  <c r="AA8" i="95"/>
  <c r="AA22" i="95" s="1"/>
  <c r="AF8" i="80"/>
  <c r="AF30" i="80" s="1"/>
  <c r="AF8" i="103"/>
  <c r="AF30" i="103" s="1"/>
  <c r="AF8" i="104"/>
  <c r="AF30" i="104" s="1"/>
  <c r="AF30" i="79"/>
  <c r="H8" i="80"/>
  <c r="H30" i="80" s="1"/>
  <c r="H8" i="103"/>
  <c r="H30" i="103" s="1"/>
  <c r="H8" i="104"/>
  <c r="H30" i="104" s="1"/>
  <c r="H30" i="79"/>
  <c r="S8" i="80"/>
  <c r="S30" i="80" s="1"/>
  <c r="S8" i="103"/>
  <c r="S30" i="103" s="1"/>
  <c r="S8" i="104"/>
  <c r="S30" i="104" s="1"/>
  <c r="S30" i="79"/>
  <c r="AC30" i="79"/>
  <c r="AC8" i="80"/>
  <c r="AC30" i="80" s="1"/>
  <c r="AC8" i="103"/>
  <c r="AC30" i="103" s="1"/>
  <c r="AC8" i="104"/>
  <c r="AC30" i="104" s="1"/>
  <c r="C8" i="80"/>
  <c r="C30" i="80" s="1"/>
  <c r="C8" i="103"/>
  <c r="C30" i="103" s="1"/>
  <c r="C8" i="104"/>
  <c r="C30" i="104" s="1"/>
  <c r="C30" i="79"/>
  <c r="P8" i="80"/>
  <c r="P30" i="80" s="1"/>
  <c r="P8" i="103"/>
  <c r="P30" i="103" s="1"/>
  <c r="P8" i="104"/>
  <c r="P30" i="104" s="1"/>
  <c r="P30" i="79"/>
  <c r="Y30" i="79"/>
  <c r="Y8" i="80"/>
  <c r="Y30" i="80" s="1"/>
  <c r="Y8" i="103"/>
  <c r="Y30" i="103" s="1"/>
  <c r="Y8" i="104"/>
  <c r="Y30" i="104" s="1"/>
  <c r="AH8" i="80"/>
  <c r="AH30" i="80" s="1"/>
  <c r="AH8" i="103"/>
  <c r="AH30" i="103" s="1"/>
  <c r="AH30" i="79"/>
  <c r="AH8" i="104"/>
  <c r="AH30" i="104" s="1"/>
  <c r="Y10" i="111"/>
  <c r="M21" i="111"/>
  <c r="M21" i="114" s="1"/>
  <c r="M40" i="114" s="1"/>
  <c r="D18" i="111"/>
  <c r="Q10" i="111"/>
  <c r="S21" i="111"/>
  <c r="N21" i="111"/>
  <c r="N21" i="113" s="1"/>
  <c r="N40" i="113" s="1"/>
  <c r="D17" i="87"/>
  <c r="J10" i="111"/>
  <c r="B9" i="87"/>
  <c r="P21" i="111"/>
  <c r="T12" i="111"/>
  <c r="X18" i="111"/>
  <c r="K21" i="111"/>
  <c r="K21" i="115" s="1"/>
  <c r="K40" i="115" s="1"/>
  <c r="H21" i="111"/>
  <c r="R21" i="111"/>
  <c r="C17" i="87"/>
  <c r="M18" i="111"/>
  <c r="M18" i="115" s="1"/>
  <c r="M37" i="115" s="1"/>
  <c r="D12" i="111"/>
  <c r="V10" i="111"/>
  <c r="B11" i="87"/>
  <c r="U18" i="111"/>
  <c r="U18" i="113" s="1"/>
  <c r="U37" i="113" s="1"/>
  <c r="C21" i="111"/>
  <c r="W21" i="111"/>
  <c r="U10" i="111"/>
  <c r="J18" i="111"/>
  <c r="J18" i="112" s="1"/>
  <c r="J37" i="112" s="1"/>
  <c r="T21" i="111"/>
  <c r="J21" i="111"/>
  <c r="B20" i="87"/>
  <c r="K18" i="111"/>
  <c r="G10" i="111"/>
  <c r="X10" i="111"/>
  <c r="X10" i="112" s="1"/>
  <c r="X29" i="112" s="1"/>
  <c r="I12" i="111"/>
  <c r="W12" i="111"/>
  <c r="X12" i="111"/>
  <c r="Q12" i="111"/>
  <c r="Q12" i="112" s="1"/>
  <c r="X9" i="112"/>
  <c r="X28" i="112" s="1"/>
  <c r="F9" i="113"/>
  <c r="F28" i="113" s="1"/>
  <c r="T9" i="112"/>
  <c r="T28" i="112" s="1"/>
  <c r="P9" i="112"/>
  <c r="P28" i="112" s="1"/>
  <c r="D8" i="123"/>
  <c r="D30" i="123" s="1"/>
  <c r="D8" i="122"/>
  <c r="D30" i="122" s="1"/>
  <c r="D8" i="86"/>
  <c r="Y21" i="111"/>
  <c r="Y18" i="111"/>
  <c r="Y18" i="113" s="1"/>
  <c r="Y37" i="113" s="1"/>
  <c r="Q21" i="111"/>
  <c r="R18" i="111"/>
  <c r="D20" i="87"/>
  <c r="G18" i="111"/>
  <c r="G18" i="114" s="1"/>
  <c r="G37" i="114" s="1"/>
  <c r="P18" i="111"/>
  <c r="K10" i="111"/>
  <c r="J12" i="111"/>
  <c r="C8" i="123"/>
  <c r="C30" i="123" s="1"/>
  <c r="C8" i="122"/>
  <c r="C30" i="122" s="1"/>
  <c r="C8" i="86"/>
  <c r="G21" i="111"/>
  <c r="C20" i="87"/>
  <c r="W10" i="111"/>
  <c r="H18" i="111"/>
  <c r="C11" i="87"/>
  <c r="M10" i="111"/>
  <c r="M10" i="112" s="1"/>
  <c r="M29" i="112" s="1"/>
  <c r="D10" i="111"/>
  <c r="S10" i="111"/>
  <c r="S18" i="111"/>
  <c r="D9" i="87"/>
  <c r="N18" i="111"/>
  <c r="T10" i="111"/>
  <c r="Q18" i="111"/>
  <c r="G12" i="111"/>
  <c r="G12" i="113" s="1"/>
  <c r="B17" i="87"/>
  <c r="X21" i="111"/>
  <c r="I10" i="111"/>
  <c r="I10" i="113" s="1"/>
  <c r="I29" i="113" s="1"/>
  <c r="M12" i="111"/>
  <c r="U12" i="111"/>
  <c r="W18" i="111"/>
  <c r="U21" i="111"/>
  <c r="U21" i="113" s="1"/>
  <c r="U40" i="113" s="1"/>
  <c r="H12" i="111"/>
  <c r="R10" i="111"/>
  <c r="C9" i="87"/>
  <c r="D21" i="111"/>
  <c r="D21" i="113" s="1"/>
  <c r="D40" i="113" s="1"/>
  <c r="V21" i="111"/>
  <c r="E10" i="111"/>
  <c r="C18" i="111"/>
  <c r="I21" i="111"/>
  <c r="I21" i="112" s="1"/>
  <c r="I40" i="112" s="1"/>
  <c r="D11" i="87"/>
  <c r="E21" i="111"/>
  <c r="N10" i="111"/>
  <c r="N10" i="113" s="1"/>
  <c r="N29" i="113" s="1"/>
  <c r="E12" i="111"/>
  <c r="E12" i="113" s="1"/>
  <c r="P10" i="111"/>
  <c r="F21" i="111"/>
  <c r="C12" i="111"/>
  <c r="F18" i="111"/>
  <c r="F18" i="114" s="1"/>
  <c r="F37" i="114" s="1"/>
  <c r="F10" i="111"/>
  <c r="F10" i="115" s="1"/>
  <c r="F29" i="115" s="1"/>
  <c r="N12" i="111"/>
  <c r="P12" i="111"/>
  <c r="V12" i="111"/>
  <c r="V12" i="114" s="1"/>
  <c r="Y12" i="111"/>
  <c r="Y12" i="112" s="1"/>
  <c r="H10" i="111"/>
  <c r="H10" i="112" s="1"/>
  <c r="H29" i="112" s="1"/>
  <c r="V18" i="111"/>
  <c r="I18" i="111"/>
  <c r="I18" i="114" s="1"/>
  <c r="I37" i="114" s="1"/>
  <c r="E18" i="111"/>
  <c r="E18" i="114" s="1"/>
  <c r="E37" i="114" s="1"/>
  <c r="F12" i="111"/>
  <c r="F12" i="114" s="1"/>
  <c r="C10" i="111"/>
  <c r="C10" i="114" s="1"/>
  <c r="C29" i="114" s="1"/>
  <c r="T18" i="111"/>
  <c r="T18" i="114" s="1"/>
  <c r="T37" i="114" s="1"/>
  <c r="S12" i="111"/>
  <c r="S12" i="114" s="1"/>
  <c r="K12" i="111"/>
  <c r="R12" i="111"/>
  <c r="R12" i="113" s="1"/>
  <c r="B8" i="123"/>
  <c r="B30" i="123" s="1"/>
  <c r="B8" i="122"/>
  <c r="B30" i="122" s="1"/>
  <c r="B8" i="86"/>
  <c r="G21" i="115"/>
  <c r="G40" i="115" s="1"/>
  <c r="G21" i="113"/>
  <c r="G40" i="113" s="1"/>
  <c r="G21" i="114"/>
  <c r="G40" i="114" s="1"/>
  <c r="G21" i="112"/>
  <c r="G40" i="112" s="1"/>
  <c r="Y21" i="115"/>
  <c r="Y40" i="115" s="1"/>
  <c r="Y21" i="114"/>
  <c r="Y40" i="114" s="1"/>
  <c r="Y21" i="113"/>
  <c r="Y40" i="113" s="1"/>
  <c r="Y21" i="112"/>
  <c r="Y40" i="112" s="1"/>
  <c r="Y10" i="115"/>
  <c r="Y29" i="115" s="1"/>
  <c r="Y10" i="113"/>
  <c r="Y29" i="113" s="1"/>
  <c r="Y10" i="112"/>
  <c r="Y29" i="112" s="1"/>
  <c r="Y10" i="114"/>
  <c r="Y29" i="114" s="1"/>
  <c r="M21" i="115"/>
  <c r="M40" i="115" s="1"/>
  <c r="D18" i="115"/>
  <c r="D37" i="115" s="1"/>
  <c r="D18" i="114"/>
  <c r="D37" i="114" s="1"/>
  <c r="D18" i="113"/>
  <c r="D37" i="113" s="1"/>
  <c r="D18" i="112"/>
  <c r="D37" i="112" s="1"/>
  <c r="V18" i="114"/>
  <c r="V37" i="114" s="1"/>
  <c r="V18" i="115"/>
  <c r="V37" i="115" s="1"/>
  <c r="V18" i="113"/>
  <c r="V37" i="113" s="1"/>
  <c r="V18" i="112"/>
  <c r="V37" i="112" s="1"/>
  <c r="Q10" i="115"/>
  <c r="Q29" i="115" s="1"/>
  <c r="Q10" i="114"/>
  <c r="Q29" i="114" s="1"/>
  <c r="Q10" i="113"/>
  <c r="Q29" i="113" s="1"/>
  <c r="Q10" i="112"/>
  <c r="Q29" i="112" s="1"/>
  <c r="C18" i="114"/>
  <c r="C37" i="114" s="1"/>
  <c r="C18" i="113"/>
  <c r="C37" i="113" s="1"/>
  <c r="C18" i="115"/>
  <c r="C37" i="115" s="1"/>
  <c r="C18" i="112"/>
  <c r="C37" i="112" s="1"/>
  <c r="S10" i="114"/>
  <c r="S29" i="114" s="1"/>
  <c r="S10" i="115"/>
  <c r="S29" i="115" s="1"/>
  <c r="S10" i="112"/>
  <c r="S29" i="112" s="1"/>
  <c r="S10" i="113"/>
  <c r="S29" i="113" s="1"/>
  <c r="C21" i="113"/>
  <c r="C40" i="113" s="1"/>
  <c r="C21" i="114"/>
  <c r="C40" i="114" s="1"/>
  <c r="C21" i="115"/>
  <c r="C40" i="115" s="1"/>
  <c r="C21" i="112"/>
  <c r="C40" i="112" s="1"/>
  <c r="W21" i="115"/>
  <c r="W40" i="115" s="1"/>
  <c r="W21" i="114"/>
  <c r="W40" i="114" s="1"/>
  <c r="W21" i="112"/>
  <c r="W40" i="112" s="1"/>
  <c r="W21" i="113"/>
  <c r="W40" i="113" s="1"/>
  <c r="F12" i="115"/>
  <c r="F12" i="113"/>
  <c r="J10" i="115"/>
  <c r="J29" i="115" s="1"/>
  <c r="J10" i="114"/>
  <c r="J29" i="114" s="1"/>
  <c r="J10" i="113"/>
  <c r="J29" i="113" s="1"/>
  <c r="J10" i="112"/>
  <c r="J29" i="112" s="1"/>
  <c r="C12" i="114"/>
  <c r="C12" i="113"/>
  <c r="C12" i="112"/>
  <c r="C12" i="115"/>
  <c r="G10" i="114"/>
  <c r="G29" i="114" s="1"/>
  <c r="G10" i="115"/>
  <c r="G29" i="115" s="1"/>
  <c r="G10" i="112"/>
  <c r="G29" i="112" s="1"/>
  <c r="G10" i="113"/>
  <c r="G29" i="113" s="1"/>
  <c r="X10" i="113"/>
  <c r="X29" i="113" s="1"/>
  <c r="S12" i="115"/>
  <c r="T12" i="115"/>
  <c r="T12" i="114"/>
  <c r="T12" i="112"/>
  <c r="T12" i="113"/>
  <c r="K12" i="114"/>
  <c r="K12" i="115"/>
  <c r="K12" i="113"/>
  <c r="K12" i="112"/>
  <c r="R12" i="115"/>
  <c r="R12" i="114"/>
  <c r="X18" i="114"/>
  <c r="X37" i="114" s="1"/>
  <c r="X18" i="115"/>
  <c r="X37" i="115" s="1"/>
  <c r="X18" i="113"/>
  <c r="X37" i="113" s="1"/>
  <c r="X18" i="112"/>
  <c r="X37" i="112" s="1"/>
  <c r="K21" i="112"/>
  <c r="K40" i="112" s="1"/>
  <c r="H21" i="114"/>
  <c r="H40" i="114" s="1"/>
  <c r="H21" i="115"/>
  <c r="H40" i="115" s="1"/>
  <c r="H21" i="113"/>
  <c r="H40" i="113" s="1"/>
  <c r="H21" i="112"/>
  <c r="H40" i="112" s="1"/>
  <c r="R21" i="115"/>
  <c r="R40" i="115" s="1"/>
  <c r="R21" i="114"/>
  <c r="R40" i="114" s="1"/>
  <c r="R21" i="113"/>
  <c r="R40" i="113" s="1"/>
  <c r="R21" i="112"/>
  <c r="R40" i="112" s="1"/>
  <c r="M18" i="112"/>
  <c r="M37" i="112" s="1"/>
  <c r="D12" i="115"/>
  <c r="D12" i="114"/>
  <c r="D12" i="113"/>
  <c r="D12" i="112"/>
  <c r="V10" i="115"/>
  <c r="V29" i="115" s="1"/>
  <c r="V10" i="114"/>
  <c r="V29" i="114" s="1"/>
  <c r="V10" i="113"/>
  <c r="V29" i="113" s="1"/>
  <c r="V10" i="112"/>
  <c r="V29" i="112" s="1"/>
  <c r="I21" i="113"/>
  <c r="I40" i="113" s="1"/>
  <c r="S18" i="115"/>
  <c r="S37" i="115" s="1"/>
  <c r="S18" i="114"/>
  <c r="S37" i="114" s="1"/>
  <c r="S18" i="113"/>
  <c r="S37" i="113" s="1"/>
  <c r="S18" i="112"/>
  <c r="S37" i="112" s="1"/>
  <c r="U10" i="115"/>
  <c r="U29" i="115" s="1"/>
  <c r="U10" i="114"/>
  <c r="U29" i="114" s="1"/>
  <c r="U10" i="113"/>
  <c r="U29" i="113" s="1"/>
  <c r="U10" i="112"/>
  <c r="U29" i="112" s="1"/>
  <c r="J18" i="113"/>
  <c r="J37" i="113" s="1"/>
  <c r="T21" i="115"/>
  <c r="T40" i="115" s="1"/>
  <c r="T21" i="114"/>
  <c r="T40" i="114" s="1"/>
  <c r="T21" i="113"/>
  <c r="T40" i="113" s="1"/>
  <c r="T21" i="112"/>
  <c r="T40" i="112" s="1"/>
  <c r="J21" i="115"/>
  <c r="J40" i="115" s="1"/>
  <c r="J21" i="114"/>
  <c r="J40" i="114" s="1"/>
  <c r="J21" i="113"/>
  <c r="J40" i="113" s="1"/>
  <c r="J21" i="112"/>
  <c r="J40" i="112" s="1"/>
  <c r="K10" i="114"/>
  <c r="K29" i="114" s="1"/>
  <c r="K10" i="115"/>
  <c r="K29" i="115" s="1"/>
  <c r="K10" i="112"/>
  <c r="K29" i="112" s="1"/>
  <c r="K10" i="113"/>
  <c r="K29" i="113" s="1"/>
  <c r="X21" i="114"/>
  <c r="X40" i="114" s="1"/>
  <c r="X21" i="115"/>
  <c r="X40" i="115" s="1"/>
  <c r="X21" i="113"/>
  <c r="X40" i="113" s="1"/>
  <c r="X21" i="112"/>
  <c r="X40" i="112" s="1"/>
  <c r="I12" i="115"/>
  <c r="I12" i="112"/>
  <c r="I12" i="114"/>
  <c r="I12" i="113"/>
  <c r="W12" i="115"/>
  <c r="W12" i="114"/>
  <c r="W12" i="112"/>
  <c r="W12" i="113"/>
  <c r="X12" i="115"/>
  <c r="X12" i="114"/>
  <c r="X12" i="112"/>
  <c r="X12" i="113"/>
  <c r="Q12" i="113"/>
  <c r="W10" i="115"/>
  <c r="W29" i="115" s="1"/>
  <c r="W10" i="114"/>
  <c r="W29" i="114" s="1"/>
  <c r="W10" i="113"/>
  <c r="W29" i="113" s="1"/>
  <c r="W10" i="112"/>
  <c r="W29" i="112" s="1"/>
  <c r="Q21" i="115"/>
  <c r="Q40" i="115" s="1"/>
  <c r="Q21" i="114"/>
  <c r="Q40" i="114" s="1"/>
  <c r="Q21" i="113"/>
  <c r="Q40" i="113" s="1"/>
  <c r="Q21" i="112"/>
  <c r="Q40" i="112" s="1"/>
  <c r="H18" i="115"/>
  <c r="H37" i="115" s="1"/>
  <c r="H18" i="113"/>
  <c r="H37" i="113" s="1"/>
  <c r="H18" i="114"/>
  <c r="H37" i="114" s="1"/>
  <c r="H18" i="112"/>
  <c r="H37" i="112" s="1"/>
  <c r="R18" i="114"/>
  <c r="R37" i="114" s="1"/>
  <c r="R18" i="115"/>
  <c r="R37" i="115" s="1"/>
  <c r="R18" i="113"/>
  <c r="R37" i="113" s="1"/>
  <c r="R18" i="112"/>
  <c r="R37" i="112" s="1"/>
  <c r="M10" i="113"/>
  <c r="M29" i="113" s="1"/>
  <c r="D10" i="114"/>
  <c r="D29" i="114" s="1"/>
  <c r="D10" i="115"/>
  <c r="D29" i="115" s="1"/>
  <c r="D10" i="112"/>
  <c r="D29" i="112" s="1"/>
  <c r="D10" i="113"/>
  <c r="D29" i="113" s="1"/>
  <c r="U18" i="112"/>
  <c r="U37" i="112" s="1"/>
  <c r="S21" i="115"/>
  <c r="S40" i="115" s="1"/>
  <c r="S21" i="114"/>
  <c r="S40" i="114" s="1"/>
  <c r="S21" i="113"/>
  <c r="S40" i="113" s="1"/>
  <c r="S21" i="112"/>
  <c r="S40" i="112" s="1"/>
  <c r="E18" i="115"/>
  <c r="E37" i="115" s="1"/>
  <c r="E21" i="115"/>
  <c r="E40" i="115" s="1"/>
  <c r="E21" i="114"/>
  <c r="E40" i="114" s="1"/>
  <c r="E21" i="112"/>
  <c r="E40" i="112" s="1"/>
  <c r="E21" i="113"/>
  <c r="E40" i="113" s="1"/>
  <c r="N10" i="115"/>
  <c r="N29" i="115" s="1"/>
  <c r="N10" i="114"/>
  <c r="N29" i="114" s="1"/>
  <c r="G18" i="112"/>
  <c r="G37" i="112" s="1"/>
  <c r="N18" i="114"/>
  <c r="N37" i="114" s="1"/>
  <c r="N18" i="115"/>
  <c r="N37" i="115" s="1"/>
  <c r="N18" i="113"/>
  <c r="N37" i="113" s="1"/>
  <c r="N18" i="112"/>
  <c r="N37" i="112" s="1"/>
  <c r="T10" i="115"/>
  <c r="T29" i="115" s="1"/>
  <c r="T10" i="114"/>
  <c r="T29" i="114" s="1"/>
  <c r="T10" i="113"/>
  <c r="T29" i="113" s="1"/>
  <c r="T10" i="112"/>
  <c r="T29" i="112" s="1"/>
  <c r="P18" i="115"/>
  <c r="P37" i="115" s="1"/>
  <c r="P18" i="113"/>
  <c r="P37" i="113" s="1"/>
  <c r="P18" i="114"/>
  <c r="P37" i="114" s="1"/>
  <c r="P18" i="112"/>
  <c r="P37" i="112" s="1"/>
  <c r="F18" i="112"/>
  <c r="F37" i="112" s="1"/>
  <c r="F10" i="114"/>
  <c r="F29" i="114" s="1"/>
  <c r="F10" i="113"/>
  <c r="F29" i="113" s="1"/>
  <c r="I10" i="114"/>
  <c r="I29" i="114" s="1"/>
  <c r="J12" i="115"/>
  <c r="J12" i="114"/>
  <c r="J12" i="113"/>
  <c r="J12" i="112"/>
  <c r="M12" i="115"/>
  <c r="M12" i="114"/>
  <c r="M12" i="113"/>
  <c r="M12" i="112"/>
  <c r="U12" i="115"/>
  <c r="U12" i="113"/>
  <c r="U12" i="114"/>
  <c r="U12" i="112"/>
  <c r="Y18" i="114"/>
  <c r="Y37" i="114" s="1"/>
  <c r="W18" i="114"/>
  <c r="W37" i="114" s="1"/>
  <c r="W18" i="113"/>
  <c r="W37" i="113" s="1"/>
  <c r="W18" i="115"/>
  <c r="W37" i="115" s="1"/>
  <c r="W18" i="112"/>
  <c r="W37" i="112" s="1"/>
  <c r="U21" i="114"/>
  <c r="U40" i="114" s="1"/>
  <c r="H12" i="115"/>
  <c r="H12" i="113"/>
  <c r="H12" i="112"/>
  <c r="H12" i="114"/>
  <c r="R10" i="114"/>
  <c r="R29" i="114" s="1"/>
  <c r="R10" i="115"/>
  <c r="R29" i="115" s="1"/>
  <c r="R10" i="112"/>
  <c r="R29" i="112" s="1"/>
  <c r="R10" i="113"/>
  <c r="R29" i="113" s="1"/>
  <c r="D21" i="114"/>
  <c r="D40" i="114" s="1"/>
  <c r="V21" i="114"/>
  <c r="V40" i="114" s="1"/>
  <c r="V21" i="113"/>
  <c r="V40" i="113" s="1"/>
  <c r="V21" i="115"/>
  <c r="V40" i="115" s="1"/>
  <c r="V21" i="112"/>
  <c r="V40" i="112" s="1"/>
  <c r="E10" i="115"/>
  <c r="E29" i="115" s="1"/>
  <c r="E10" i="113"/>
  <c r="E29" i="113" s="1"/>
  <c r="E10" i="112"/>
  <c r="E29" i="112" s="1"/>
  <c r="E10" i="114"/>
  <c r="E29" i="114" s="1"/>
  <c r="N21" i="115"/>
  <c r="N40" i="115" s="1"/>
  <c r="E12" i="114"/>
  <c r="P10" i="114"/>
  <c r="P29" i="114" s="1"/>
  <c r="P10" i="115"/>
  <c r="P29" i="115" s="1"/>
  <c r="P10" i="112"/>
  <c r="P29" i="112" s="1"/>
  <c r="P10" i="113"/>
  <c r="P29" i="113" s="1"/>
  <c r="F21" i="115"/>
  <c r="F40" i="115" s="1"/>
  <c r="F21" i="114"/>
  <c r="F40" i="114" s="1"/>
  <c r="F21" i="113"/>
  <c r="F40" i="113" s="1"/>
  <c r="F21" i="112"/>
  <c r="F40" i="112" s="1"/>
  <c r="Q18" i="115"/>
  <c r="Q37" i="115" s="1"/>
  <c r="Q18" i="113"/>
  <c r="Q37" i="113" s="1"/>
  <c r="Q18" i="112"/>
  <c r="Q37" i="112" s="1"/>
  <c r="Q18" i="114"/>
  <c r="Q37" i="114" s="1"/>
  <c r="G12" i="115"/>
  <c r="K18" i="115"/>
  <c r="K37" i="115" s="1"/>
  <c r="K18" i="114"/>
  <c r="K37" i="114" s="1"/>
  <c r="K18" i="113"/>
  <c r="K37" i="113" s="1"/>
  <c r="K18" i="112"/>
  <c r="K37" i="112" s="1"/>
  <c r="C10" i="115"/>
  <c r="C29" i="115" s="1"/>
  <c r="C10" i="112"/>
  <c r="C29" i="112" s="1"/>
  <c r="P21" i="114"/>
  <c r="P40" i="114" s="1"/>
  <c r="P21" i="115"/>
  <c r="P40" i="115" s="1"/>
  <c r="P21" i="113"/>
  <c r="P40" i="113" s="1"/>
  <c r="P21" i="112"/>
  <c r="P40" i="112" s="1"/>
  <c r="T18" i="112"/>
  <c r="T37" i="112" s="1"/>
  <c r="N12" i="114"/>
  <c r="N12" i="115"/>
  <c r="N12" i="113"/>
  <c r="N12" i="112"/>
  <c r="P12" i="114"/>
  <c r="P12" i="115"/>
  <c r="P12" i="113"/>
  <c r="P12" i="112"/>
  <c r="V12" i="112"/>
  <c r="Y12" i="115"/>
  <c r="Y12" i="113"/>
  <c r="Y12" i="114"/>
  <c r="T23" i="7"/>
  <c r="Y12" i="7"/>
  <c r="Y14" i="7"/>
  <c r="N15" i="111" s="1"/>
  <c r="AC14" i="7"/>
  <c r="R15" i="111" s="1"/>
  <c r="AC12" i="7"/>
  <c r="AH14" i="7"/>
  <c r="AH12" i="7"/>
  <c r="AA12" i="7"/>
  <c r="AA14" i="7"/>
  <c r="P15" i="111" s="1"/>
  <c r="AE12" i="7"/>
  <c r="AE14" i="7"/>
  <c r="T15" i="111" s="1"/>
  <c r="AF14" i="7"/>
  <c r="AF12" i="7"/>
  <c r="X14" i="7"/>
  <c r="M15" i="111" s="1"/>
  <c r="X12" i="7"/>
  <c r="V12" i="7"/>
  <c r="V14" i="7"/>
  <c r="K15" i="111" s="1"/>
  <c r="AJ14" i="7"/>
  <c r="AJ12" i="7"/>
  <c r="AD12" i="7"/>
  <c r="AD14" i="7"/>
  <c r="S15" i="111" s="1"/>
  <c r="U12" i="7"/>
  <c r="U14" i="7"/>
  <c r="J15" i="111" s="1"/>
  <c r="AI12" i="7"/>
  <c r="AI14" i="7"/>
  <c r="AG14" i="7"/>
  <c r="AG12" i="7"/>
  <c r="AB14" i="7"/>
  <c r="Q15" i="111" s="1"/>
  <c r="AB12" i="7"/>
  <c r="G17" i="125"/>
  <c r="G39" i="125" s="1"/>
  <c r="G17" i="126"/>
  <c r="G39" i="126" s="1"/>
  <c r="E17" i="126"/>
  <c r="E39" i="126" s="1"/>
  <c r="E17" i="125"/>
  <c r="E39" i="125" s="1"/>
  <c r="G9" i="126"/>
  <c r="G31" i="126" s="1"/>
  <c r="G9" i="125"/>
  <c r="G31" i="125" s="1"/>
  <c r="E9" i="125"/>
  <c r="E31" i="125" s="1"/>
  <c r="E9" i="126"/>
  <c r="E31" i="126" s="1"/>
  <c r="D17" i="125"/>
  <c r="D39" i="125" s="1"/>
  <c r="D17" i="126"/>
  <c r="D39" i="126" s="1"/>
  <c r="F9" i="125"/>
  <c r="F31" i="125" s="1"/>
  <c r="F9" i="126"/>
  <c r="F31" i="126" s="1"/>
  <c r="F17" i="126"/>
  <c r="F39" i="126" s="1"/>
  <c r="F17" i="125"/>
  <c r="F39" i="125" s="1"/>
  <c r="D9" i="126"/>
  <c r="D31" i="126" s="1"/>
  <c r="D9" i="125"/>
  <c r="D31" i="125" s="1"/>
  <c r="C11" i="116"/>
  <c r="H17" i="116"/>
  <c r="H39" i="116" s="1"/>
  <c r="B17" i="116"/>
  <c r="B39" i="116" s="1"/>
  <c r="K20" i="116"/>
  <c r="K42" i="116" s="1"/>
  <c r="D20" i="116"/>
  <c r="D42" i="116" s="1"/>
  <c r="X8" i="121"/>
  <c r="X8" i="120"/>
  <c r="X30" i="120" s="1"/>
  <c r="K8" i="117"/>
  <c r="K30" i="117" s="1"/>
  <c r="X8" i="118"/>
  <c r="X30" i="118" s="1"/>
  <c r="W8" i="121"/>
  <c r="W8" i="120"/>
  <c r="W30" i="120" s="1"/>
  <c r="J8" i="117"/>
  <c r="J30" i="117" s="1"/>
  <c r="W8" i="118"/>
  <c r="W30" i="118" s="1"/>
  <c r="P8" i="121"/>
  <c r="P8" i="120"/>
  <c r="P30" i="120" s="1"/>
  <c r="C8" i="117"/>
  <c r="C30" i="117" s="1"/>
  <c r="P8" i="118"/>
  <c r="P30" i="118" s="1"/>
  <c r="Q8" i="121"/>
  <c r="Q8" i="120"/>
  <c r="Q30" i="120" s="1"/>
  <c r="Q8" i="118"/>
  <c r="Q30" i="118" s="1"/>
  <c r="D8" i="117"/>
  <c r="D30" i="117" s="1"/>
  <c r="J17" i="116"/>
  <c r="J39" i="116" s="1"/>
  <c r="C17" i="116"/>
  <c r="C39" i="116" s="1"/>
  <c r="H20" i="116"/>
  <c r="H42" i="116" s="1"/>
  <c r="E20" i="116"/>
  <c r="E42" i="116" s="1"/>
  <c r="K11" i="116"/>
  <c r="D11" i="116"/>
  <c r="O8" i="121"/>
  <c r="O8" i="120"/>
  <c r="O30" i="120" s="1"/>
  <c r="B8" i="117"/>
  <c r="B30" i="117" s="1"/>
  <c r="O8" i="118"/>
  <c r="O30" i="118" s="1"/>
  <c r="G15" i="117"/>
  <c r="G34" i="117"/>
  <c r="G37" i="117" s="1"/>
  <c r="R8" i="121"/>
  <c r="R8" i="120"/>
  <c r="R30" i="120" s="1"/>
  <c r="R8" i="118"/>
  <c r="R30" i="118" s="1"/>
  <c r="E8" i="117"/>
  <c r="E30" i="117" s="1"/>
  <c r="U8" i="118"/>
  <c r="U30" i="118" s="1"/>
  <c r="U8" i="121"/>
  <c r="U8" i="120"/>
  <c r="U30" i="120" s="1"/>
  <c r="H8" i="117"/>
  <c r="H30" i="117" s="1"/>
  <c r="J20" i="116"/>
  <c r="J42" i="116" s="1"/>
  <c r="C20" i="116"/>
  <c r="C42" i="116" s="1"/>
  <c r="B11" i="116"/>
  <c r="E11" i="116"/>
  <c r="K17" i="116"/>
  <c r="K39" i="116" s="1"/>
  <c r="T34" i="120"/>
  <c r="T37" i="120" s="1"/>
  <c r="T15" i="120"/>
  <c r="J11" i="116"/>
  <c r="H11" i="116"/>
  <c r="B20" i="116"/>
  <c r="B42" i="116" s="1"/>
  <c r="E17" i="116"/>
  <c r="E39" i="116" s="1"/>
  <c r="D17" i="116"/>
  <c r="D39" i="116" s="1"/>
  <c r="T34" i="118"/>
  <c r="T37" i="118" s="1"/>
  <c r="T15" i="118"/>
  <c r="B21" i="7"/>
  <c r="Q23" i="7"/>
  <c r="AI21" i="7"/>
  <c r="AE18" i="7"/>
  <c r="AA21" i="7"/>
  <c r="AD18" i="7"/>
  <c r="U18" i="7"/>
  <c r="R23" i="7"/>
  <c r="AB18" i="7"/>
  <c r="B23" i="7"/>
  <c r="N23" i="7"/>
  <c r="AI23" i="7"/>
  <c r="T12" i="7"/>
  <c r="H18" i="7"/>
  <c r="H21" i="7"/>
  <c r="D18" i="7"/>
  <c r="H14" i="7"/>
  <c r="H15" i="7" s="1"/>
  <c r="Q18" i="7"/>
  <c r="H12" i="7"/>
  <c r="E18" i="7"/>
  <c r="R14" i="7"/>
  <c r="G15" i="111" s="1"/>
  <c r="V23" i="7"/>
  <c r="E21" i="7"/>
  <c r="J8" i="121"/>
  <c r="J8" i="120"/>
  <c r="J30" i="120" s="1"/>
  <c r="J8" i="118"/>
  <c r="J30" i="118" s="1"/>
  <c r="F8" i="121"/>
  <c r="F8" i="118"/>
  <c r="F30" i="118" s="1"/>
  <c r="F8" i="120"/>
  <c r="F30" i="120" s="1"/>
  <c r="B18" i="7"/>
  <c r="T14" i="7"/>
  <c r="I15" i="111" s="1"/>
  <c r="R18" i="7"/>
  <c r="N8" i="121"/>
  <c r="N8" i="120"/>
  <c r="N30" i="120" s="1"/>
  <c r="N8" i="118"/>
  <c r="N30" i="118" s="1"/>
  <c r="B8" i="121"/>
  <c r="B8" i="120"/>
  <c r="B30" i="120" s="1"/>
  <c r="B8" i="118"/>
  <c r="B30" i="118" s="1"/>
  <c r="H8" i="121"/>
  <c r="H8" i="120"/>
  <c r="H30" i="120" s="1"/>
  <c r="H8" i="118"/>
  <c r="H30" i="118" s="1"/>
  <c r="K14" i="7"/>
  <c r="K15" i="7" s="1"/>
  <c r="T18" i="7"/>
  <c r="C8" i="121"/>
  <c r="C8" i="120"/>
  <c r="C30" i="120" s="1"/>
  <c r="C8" i="118"/>
  <c r="C30" i="118" s="1"/>
  <c r="G8" i="121"/>
  <c r="G8" i="120"/>
  <c r="G30" i="120" s="1"/>
  <c r="G8" i="118"/>
  <c r="G30" i="118" s="1"/>
  <c r="E8" i="121"/>
  <c r="E8" i="118"/>
  <c r="E30" i="118" s="1"/>
  <c r="E8" i="120"/>
  <c r="E30" i="120" s="1"/>
  <c r="V18" i="7"/>
  <c r="AB23" i="7"/>
  <c r="K18" i="7"/>
  <c r="P18" i="7"/>
  <c r="B12" i="7"/>
  <c r="N14" i="7"/>
  <c r="C15" i="111" s="1"/>
  <c r="AD21" i="7"/>
  <c r="D14" i="7"/>
  <c r="D14" i="87" s="1"/>
  <c r="M8" i="121"/>
  <c r="M8" i="120"/>
  <c r="M30" i="120" s="1"/>
  <c r="M8" i="118"/>
  <c r="M30" i="118" s="1"/>
  <c r="I8" i="121"/>
  <c r="I8" i="120"/>
  <c r="I30" i="120" s="1"/>
  <c r="I8" i="118"/>
  <c r="I30" i="118" s="1"/>
  <c r="L8" i="121"/>
  <c r="L8" i="120"/>
  <c r="L30" i="120" s="1"/>
  <c r="L8" i="118"/>
  <c r="L30" i="118" s="1"/>
  <c r="D8" i="121"/>
  <c r="D8" i="120"/>
  <c r="D30" i="120" s="1"/>
  <c r="D8" i="118"/>
  <c r="D30" i="118" s="1"/>
  <c r="K8" i="120"/>
  <c r="K30" i="120" s="1"/>
  <c r="K8" i="121"/>
  <c r="K8" i="118"/>
  <c r="K30" i="118" s="1"/>
  <c r="E14" i="7"/>
  <c r="E15" i="7" s="1"/>
  <c r="R12" i="7"/>
  <c r="AE23" i="7"/>
  <c r="N12" i="7"/>
  <c r="U21" i="7"/>
  <c r="Q14" i="7"/>
  <c r="F15" i="111" s="1"/>
  <c r="U23" i="7"/>
  <c r="AA23" i="7"/>
  <c r="AE21" i="7"/>
  <c r="E12" i="7"/>
  <c r="E23" i="7"/>
  <c r="Q12" i="7"/>
  <c r="Q21" i="7"/>
  <c r="AA18" i="7"/>
  <c r="Y18" i="7"/>
  <c r="E12" i="101"/>
  <c r="E24" i="101"/>
  <c r="E26" i="101" s="1"/>
  <c r="E12" i="96"/>
  <c r="E24" i="96"/>
  <c r="E26" i="96" s="1"/>
  <c r="N21" i="7"/>
  <c r="E12" i="102"/>
  <c r="E24" i="102"/>
  <c r="E26" i="102" s="1"/>
  <c r="E24" i="95"/>
  <c r="E26" i="95" s="1"/>
  <c r="E12" i="95"/>
  <c r="P14" i="7"/>
  <c r="E15" i="111" s="1"/>
  <c r="K21" i="7"/>
  <c r="P12" i="7"/>
  <c r="H23" i="7"/>
  <c r="N18" i="7"/>
  <c r="Y21" i="7"/>
  <c r="T21" i="7"/>
  <c r="B14" i="7"/>
  <c r="B14" i="87" s="1"/>
  <c r="AF18" i="7"/>
  <c r="AF23" i="7"/>
  <c r="AH21" i="7"/>
  <c r="K23" i="7"/>
  <c r="D21" i="7"/>
  <c r="D12" i="7"/>
  <c r="P23" i="7"/>
  <c r="Y23" i="7"/>
  <c r="K12" i="7"/>
  <c r="P21" i="7"/>
  <c r="AD23" i="7"/>
  <c r="D23" i="7"/>
  <c r="AJ18" i="7"/>
  <c r="AI18" i="7"/>
  <c r="AH18" i="7"/>
  <c r="AB21" i="7"/>
  <c r="AJ23" i="7"/>
  <c r="S21" i="7"/>
  <c r="S14" i="7"/>
  <c r="H15" i="111" s="1"/>
  <c r="S12" i="7"/>
  <c r="C14" i="7"/>
  <c r="C14" i="87" s="1"/>
  <c r="C12" i="7"/>
  <c r="I21" i="7"/>
  <c r="I14" i="7"/>
  <c r="I15" i="7" s="1"/>
  <c r="I12" i="7"/>
  <c r="O14" i="7"/>
  <c r="D15" i="111" s="1"/>
  <c r="O12" i="7"/>
  <c r="AG21" i="7"/>
  <c r="AG18" i="7"/>
  <c r="AF21" i="7"/>
  <c r="S23" i="7"/>
  <c r="AC18" i="7"/>
  <c r="C21" i="7"/>
  <c r="C23" i="7"/>
  <c r="X18" i="7"/>
  <c r="I23" i="7"/>
  <c r="O23" i="7"/>
  <c r="AH23" i="7"/>
  <c r="R21" i="7"/>
  <c r="AJ21" i="7"/>
  <c r="AC21" i="7"/>
  <c r="X21" i="7"/>
  <c r="O21" i="7"/>
  <c r="AG23" i="7"/>
  <c r="V21" i="7"/>
  <c r="S18" i="7"/>
  <c r="AC23" i="7"/>
  <c r="C18" i="7"/>
  <c r="X23" i="7"/>
  <c r="I18" i="7"/>
  <c r="O18" i="7"/>
  <c r="B6" i="109"/>
  <c r="B25" i="109" s="1"/>
  <c r="B7" i="110"/>
  <c r="B26" i="110" s="1"/>
  <c r="V12" i="113" l="1"/>
  <c r="T18" i="113"/>
  <c r="T37" i="113" s="1"/>
  <c r="G12" i="114"/>
  <c r="E12" i="115"/>
  <c r="E31" i="115" s="1"/>
  <c r="N21" i="114"/>
  <c r="N40" i="114" s="1"/>
  <c r="D21" i="115"/>
  <c r="D40" i="115" s="1"/>
  <c r="U21" i="115"/>
  <c r="U40" i="115" s="1"/>
  <c r="Y18" i="115"/>
  <c r="Y37" i="115" s="1"/>
  <c r="I10" i="115"/>
  <c r="I29" i="115" s="1"/>
  <c r="F18" i="113"/>
  <c r="F37" i="113" s="1"/>
  <c r="G18" i="113"/>
  <c r="G37" i="113" s="1"/>
  <c r="U18" i="114"/>
  <c r="U37" i="114" s="1"/>
  <c r="M10" i="114"/>
  <c r="M29" i="114" s="1"/>
  <c r="Q12" i="114"/>
  <c r="J18" i="114"/>
  <c r="J37" i="114" s="1"/>
  <c r="I21" i="114"/>
  <c r="I40" i="114" s="1"/>
  <c r="M18" i="113"/>
  <c r="M37" i="113" s="1"/>
  <c r="K21" i="114"/>
  <c r="K40" i="114" s="1"/>
  <c r="X10" i="114"/>
  <c r="X29" i="114" s="1"/>
  <c r="M21" i="113"/>
  <c r="M40" i="113" s="1"/>
  <c r="H10" i="114"/>
  <c r="H29" i="114" s="1"/>
  <c r="V12" i="115"/>
  <c r="T18" i="115"/>
  <c r="T37" i="115" s="1"/>
  <c r="G12" i="112"/>
  <c r="G15" i="112" s="1"/>
  <c r="E12" i="112"/>
  <c r="N21" i="112"/>
  <c r="N40" i="112" s="1"/>
  <c r="D21" i="112"/>
  <c r="D40" i="112" s="1"/>
  <c r="U21" i="112"/>
  <c r="U40" i="112" s="1"/>
  <c r="Y18" i="112"/>
  <c r="Y37" i="112" s="1"/>
  <c r="I10" i="112"/>
  <c r="I29" i="112" s="1"/>
  <c r="F18" i="115"/>
  <c r="F37" i="115" s="1"/>
  <c r="G18" i="115"/>
  <c r="G37" i="115" s="1"/>
  <c r="U18" i="115"/>
  <c r="U37" i="115" s="1"/>
  <c r="M10" i="115"/>
  <c r="M29" i="115" s="1"/>
  <c r="Q12" i="115"/>
  <c r="J18" i="115"/>
  <c r="J37" i="115" s="1"/>
  <c r="I21" i="115"/>
  <c r="I40" i="115" s="1"/>
  <c r="M18" i="114"/>
  <c r="M37" i="114" s="1"/>
  <c r="K21" i="113"/>
  <c r="K40" i="113" s="1"/>
  <c r="X10" i="115"/>
  <c r="X29" i="115" s="1"/>
  <c r="M21" i="112"/>
  <c r="M40" i="112" s="1"/>
  <c r="I18" i="115"/>
  <c r="I37" i="115" s="1"/>
  <c r="O18" i="79"/>
  <c r="O18" i="100"/>
  <c r="O40" i="100" s="1"/>
  <c r="O18" i="69"/>
  <c r="O40" i="69" s="1"/>
  <c r="O18" i="99"/>
  <c r="O40" i="99" s="1"/>
  <c r="O18" i="22"/>
  <c r="O40" i="22" s="1"/>
  <c r="S18" i="79"/>
  <c r="S18" i="100"/>
  <c r="S40" i="100" s="1"/>
  <c r="S18" i="69"/>
  <c r="S40" i="69" s="1"/>
  <c r="S18" i="99"/>
  <c r="S40" i="99" s="1"/>
  <c r="S18" i="22"/>
  <c r="S40" i="22" s="1"/>
  <c r="AI18" i="79"/>
  <c r="AI18" i="69"/>
  <c r="AI40" i="69" s="1"/>
  <c r="AI18" i="100"/>
  <c r="AI40" i="100" s="1"/>
  <c r="AI18" i="99"/>
  <c r="AI40" i="99" s="1"/>
  <c r="AI18" i="22"/>
  <c r="AI40" i="22" s="1"/>
  <c r="AF23" i="79"/>
  <c r="AF23" i="69"/>
  <c r="AF45" i="69" s="1"/>
  <c r="AF23" i="99"/>
  <c r="AF45" i="99" s="1"/>
  <c r="AF23" i="22"/>
  <c r="AF45" i="22" s="1"/>
  <c r="AF23" i="100"/>
  <c r="AF45" i="100" s="1"/>
  <c r="Y21" i="79"/>
  <c r="Y21" i="99"/>
  <c r="Y43" i="99" s="1"/>
  <c r="Y21" i="100"/>
  <c r="Y43" i="100" s="1"/>
  <c r="Y21" i="69"/>
  <c r="Y43" i="69" s="1"/>
  <c r="Y21" i="22"/>
  <c r="Y43" i="22" s="1"/>
  <c r="K21" i="79"/>
  <c r="K21" i="69"/>
  <c r="K43" i="69" s="1"/>
  <c r="K21" i="99"/>
  <c r="K43" i="99" s="1"/>
  <c r="K21" i="22"/>
  <c r="K43" i="22" s="1"/>
  <c r="K21" i="100"/>
  <c r="K43" i="100" s="1"/>
  <c r="AA18" i="79"/>
  <c r="AA18" i="100"/>
  <c r="AA40" i="100" s="1"/>
  <c r="AA18" i="69"/>
  <c r="AA40" i="69" s="1"/>
  <c r="AA18" i="99"/>
  <c r="AA40" i="99" s="1"/>
  <c r="AA18" i="22"/>
  <c r="AA40" i="22" s="1"/>
  <c r="E12" i="79"/>
  <c r="E12" i="99"/>
  <c r="E12" i="100"/>
  <c r="E12" i="69"/>
  <c r="E12" i="22"/>
  <c r="U23" i="79"/>
  <c r="U23" i="100"/>
  <c r="U45" i="100" s="1"/>
  <c r="U23" i="69"/>
  <c r="U45" i="69" s="1"/>
  <c r="U23" i="99"/>
  <c r="U45" i="99" s="1"/>
  <c r="U23" i="22"/>
  <c r="U45" i="22" s="1"/>
  <c r="AE23" i="79"/>
  <c r="AE23" i="99"/>
  <c r="AE45" i="99" s="1"/>
  <c r="AE23" i="100"/>
  <c r="AE45" i="100" s="1"/>
  <c r="AE23" i="69"/>
  <c r="AE45" i="69" s="1"/>
  <c r="AE23" i="22"/>
  <c r="AE45" i="22" s="1"/>
  <c r="AD21" i="79"/>
  <c r="AD21" i="99"/>
  <c r="AD43" i="99" s="1"/>
  <c r="AD21" i="100"/>
  <c r="AD43" i="100" s="1"/>
  <c r="AD21" i="69"/>
  <c r="AD43" i="69" s="1"/>
  <c r="AD21" i="22"/>
  <c r="AD43" i="22" s="1"/>
  <c r="K18" i="79"/>
  <c r="K18" i="100"/>
  <c r="K40" i="100" s="1"/>
  <c r="K18" i="69"/>
  <c r="K40" i="69" s="1"/>
  <c r="K18" i="99"/>
  <c r="K40" i="99" s="1"/>
  <c r="K18" i="22"/>
  <c r="K40" i="22" s="1"/>
  <c r="T18" i="79"/>
  <c r="T18" i="100"/>
  <c r="T40" i="100" s="1"/>
  <c r="T18" i="69"/>
  <c r="T40" i="69" s="1"/>
  <c r="T18" i="99"/>
  <c r="T40" i="99" s="1"/>
  <c r="T18" i="22"/>
  <c r="T40" i="22" s="1"/>
  <c r="R18" i="79"/>
  <c r="R18" i="100"/>
  <c r="R40" i="100" s="1"/>
  <c r="R18" i="69"/>
  <c r="R40" i="69" s="1"/>
  <c r="R18" i="99"/>
  <c r="R40" i="99" s="1"/>
  <c r="R18" i="22"/>
  <c r="R40" i="22" s="1"/>
  <c r="E18" i="79"/>
  <c r="E18" i="69"/>
  <c r="E40" i="69" s="1"/>
  <c r="E18" i="99"/>
  <c r="E40" i="99" s="1"/>
  <c r="E18" i="100"/>
  <c r="E40" i="100" s="1"/>
  <c r="E18" i="22"/>
  <c r="E40" i="22" s="1"/>
  <c r="H18" i="79"/>
  <c r="H18" i="100"/>
  <c r="H40" i="100" s="1"/>
  <c r="H18" i="69"/>
  <c r="H40" i="69" s="1"/>
  <c r="H18" i="99"/>
  <c r="H40" i="99" s="1"/>
  <c r="H18" i="22"/>
  <c r="H40" i="22" s="1"/>
  <c r="B23" i="79"/>
  <c r="B23" i="99"/>
  <c r="B45" i="99" s="1"/>
  <c r="B23" i="100"/>
  <c r="B45" i="100" s="1"/>
  <c r="B23" i="69"/>
  <c r="B45" i="69" s="1"/>
  <c r="B23" i="22"/>
  <c r="B45" i="22" s="1"/>
  <c r="AD18" i="79"/>
  <c r="AD18" i="100"/>
  <c r="AD40" i="100" s="1"/>
  <c r="AD18" i="69"/>
  <c r="AD40" i="69" s="1"/>
  <c r="AD18" i="99"/>
  <c r="AD40" i="99" s="1"/>
  <c r="AD18" i="22"/>
  <c r="AD40" i="22" s="1"/>
  <c r="Q23" i="79"/>
  <c r="Q23" i="100"/>
  <c r="Q45" i="100" s="1"/>
  <c r="Q23" i="69"/>
  <c r="Q45" i="69" s="1"/>
  <c r="Q23" i="99"/>
  <c r="Q45" i="99" s="1"/>
  <c r="Q23" i="22"/>
  <c r="Q45" i="22" s="1"/>
  <c r="U12" i="79"/>
  <c r="U12" i="99"/>
  <c r="U12" i="100"/>
  <c r="U12" i="69"/>
  <c r="U12" i="22"/>
  <c r="AE12" i="79"/>
  <c r="AE12" i="99"/>
  <c r="AE12" i="100"/>
  <c r="AE12" i="69"/>
  <c r="AE12" i="22"/>
  <c r="Y12" i="79"/>
  <c r="Y12" i="99"/>
  <c r="Y12" i="100"/>
  <c r="Y12" i="69"/>
  <c r="Y12" i="22"/>
  <c r="AC14" i="100"/>
  <c r="AC33" i="100"/>
  <c r="AC36" i="100" s="1"/>
  <c r="V14" i="22"/>
  <c r="V33" i="22"/>
  <c r="V36" i="22" s="1"/>
  <c r="V11" i="80"/>
  <c r="V11" i="103"/>
  <c r="V11" i="104"/>
  <c r="V14" i="79"/>
  <c r="V33" i="79"/>
  <c r="V36" i="79" s="1"/>
  <c r="AE33" i="69"/>
  <c r="AE36" i="69" s="1"/>
  <c r="AE14" i="69"/>
  <c r="AD14" i="22"/>
  <c r="AD33" i="22"/>
  <c r="AD36" i="22" s="1"/>
  <c r="AD11" i="80"/>
  <c r="AD11" i="103"/>
  <c r="AD11" i="104"/>
  <c r="AD14" i="79"/>
  <c r="AD33" i="79"/>
  <c r="AD36" i="79" s="1"/>
  <c r="AM14" i="101"/>
  <c r="AM28" i="101" s="1"/>
  <c r="AM14" i="96"/>
  <c r="AM28" i="96" s="1"/>
  <c r="AM14" i="102"/>
  <c r="AM28" i="102" s="1"/>
  <c r="AJ14" i="95"/>
  <c r="AJ28" i="95" s="1"/>
  <c r="AA20" i="80"/>
  <c r="AA42" i="80" s="1"/>
  <c r="AA20" i="103"/>
  <c r="AA42" i="103" s="1"/>
  <c r="AA20" i="104"/>
  <c r="AA42" i="104" s="1"/>
  <c r="AA42" i="79"/>
  <c r="B31" i="79"/>
  <c r="B9" i="80"/>
  <c r="B31" i="80" s="1"/>
  <c r="B9" i="103"/>
  <c r="B31" i="103" s="1"/>
  <c r="B9" i="104"/>
  <c r="B31" i="104" s="1"/>
  <c r="Q14" i="22"/>
  <c r="Q33" i="22"/>
  <c r="Q36" i="22" s="1"/>
  <c r="Y10" i="101"/>
  <c r="Y24" i="101" s="1"/>
  <c r="Y26" i="101" s="1"/>
  <c r="Y10" i="96"/>
  <c r="Y24" i="96" s="1"/>
  <c r="Y26" i="96" s="1"/>
  <c r="Y10" i="102"/>
  <c r="Y24" i="102" s="1"/>
  <c r="Y26" i="102" s="1"/>
  <c r="V10" i="95"/>
  <c r="V24" i="95" s="1"/>
  <c r="V26" i="95" s="1"/>
  <c r="L14" i="96"/>
  <c r="L28" i="96" s="1"/>
  <c r="I14" i="95"/>
  <c r="I28" i="95" s="1"/>
  <c r="L14" i="102"/>
  <c r="L28" i="102" s="1"/>
  <c r="L14" i="101"/>
  <c r="L28" i="101" s="1"/>
  <c r="AG16" i="96"/>
  <c r="AG30" i="96" s="1"/>
  <c r="AD16" i="95"/>
  <c r="AD30" i="95" s="1"/>
  <c r="AG16" i="101"/>
  <c r="AG30" i="101" s="1"/>
  <c r="AG16" i="102"/>
  <c r="AG30" i="102" s="1"/>
  <c r="AL16" i="101"/>
  <c r="AL30" i="101" s="1"/>
  <c r="AL16" i="96"/>
  <c r="AL30" i="96" s="1"/>
  <c r="AL16" i="102"/>
  <c r="AL30" i="102" s="1"/>
  <c r="AI16" i="95"/>
  <c r="AI30" i="95" s="1"/>
  <c r="AB9" i="80"/>
  <c r="AB31" i="80" s="1"/>
  <c r="AB9" i="103"/>
  <c r="AB31" i="103" s="1"/>
  <c r="AB9" i="104"/>
  <c r="AB31" i="104" s="1"/>
  <c r="AB31" i="79"/>
  <c r="O17" i="80"/>
  <c r="O39" i="80" s="1"/>
  <c r="O17" i="103"/>
  <c r="O39" i="103" s="1"/>
  <c r="O17" i="104"/>
  <c r="O39" i="104" s="1"/>
  <c r="O39" i="79"/>
  <c r="X20" i="103"/>
  <c r="X42" i="103" s="1"/>
  <c r="X20" i="80"/>
  <c r="X42" i="80" s="1"/>
  <c r="X20" i="104"/>
  <c r="X42" i="104" s="1"/>
  <c r="X42" i="79"/>
  <c r="AJ9" i="80"/>
  <c r="AJ31" i="80" s="1"/>
  <c r="AJ9" i="103"/>
  <c r="AJ31" i="103" s="1"/>
  <c r="AJ9" i="104"/>
  <c r="AJ31" i="104" s="1"/>
  <c r="AJ31" i="79"/>
  <c r="R20" i="80"/>
  <c r="R42" i="80" s="1"/>
  <c r="R20" i="103"/>
  <c r="R42" i="103" s="1"/>
  <c r="R20" i="104"/>
  <c r="R42" i="104" s="1"/>
  <c r="R42" i="79"/>
  <c r="X9" i="80"/>
  <c r="X31" i="80" s="1"/>
  <c r="X9" i="103"/>
  <c r="X31" i="103" s="1"/>
  <c r="X9" i="104"/>
  <c r="X31" i="104" s="1"/>
  <c r="X31" i="79"/>
  <c r="AA14" i="101"/>
  <c r="AA28" i="101" s="1"/>
  <c r="AA14" i="96"/>
  <c r="AA28" i="96" s="1"/>
  <c r="AA14" i="102"/>
  <c r="AA28" i="102" s="1"/>
  <c r="X14" i="95"/>
  <c r="X28" i="95" s="1"/>
  <c r="AJ14" i="22"/>
  <c r="AJ33" i="22"/>
  <c r="AJ36" i="22" s="1"/>
  <c r="AR10" i="101"/>
  <c r="AR24" i="101" s="1"/>
  <c r="AR26" i="101" s="1"/>
  <c r="AR10" i="96"/>
  <c r="AR24" i="96" s="1"/>
  <c r="AR26" i="96" s="1"/>
  <c r="AR10" i="102"/>
  <c r="AR24" i="102" s="1"/>
  <c r="AR26" i="102" s="1"/>
  <c r="AO10" i="95"/>
  <c r="AO24" i="95" s="1"/>
  <c r="AO26" i="95" s="1"/>
  <c r="AG14" i="69"/>
  <c r="AG33" i="69"/>
  <c r="AG36" i="69" s="1"/>
  <c r="AA33" i="100"/>
  <c r="AA36" i="100" s="1"/>
  <c r="AA14" i="100"/>
  <c r="AI10" i="101"/>
  <c r="AI24" i="101" s="1"/>
  <c r="AI26" i="101" s="1"/>
  <c r="AI10" i="96"/>
  <c r="AI24" i="96" s="1"/>
  <c r="AI26" i="96" s="1"/>
  <c r="AI10" i="102"/>
  <c r="AI24" i="102" s="1"/>
  <c r="AI26" i="102" s="1"/>
  <c r="AF10" i="95"/>
  <c r="AF24" i="95" s="1"/>
  <c r="AF26" i="95" s="1"/>
  <c r="Y14" i="69"/>
  <c r="Y33" i="69"/>
  <c r="Y36" i="69" s="1"/>
  <c r="Q9" i="80"/>
  <c r="Q31" i="80" s="1"/>
  <c r="Q9" i="103"/>
  <c r="Q31" i="103" s="1"/>
  <c r="Q9" i="104"/>
  <c r="Q31" i="104" s="1"/>
  <c r="Q31" i="79"/>
  <c r="Q17" i="80"/>
  <c r="Q39" i="80" s="1"/>
  <c r="Q17" i="103"/>
  <c r="Q39" i="103" s="1"/>
  <c r="Q17" i="104"/>
  <c r="Q39" i="104" s="1"/>
  <c r="Q39" i="79"/>
  <c r="H14" i="100"/>
  <c r="H33" i="100"/>
  <c r="H36" i="100" s="1"/>
  <c r="H20" i="103"/>
  <c r="H42" i="103" s="1"/>
  <c r="H20" i="80"/>
  <c r="H42" i="80" s="1"/>
  <c r="H20" i="104"/>
  <c r="H42" i="104" s="1"/>
  <c r="H42" i="79"/>
  <c r="V10" i="96"/>
  <c r="V24" i="96" s="1"/>
  <c r="V26" i="96" s="1"/>
  <c r="V10" i="101"/>
  <c r="V24" i="101" s="1"/>
  <c r="V26" i="101" s="1"/>
  <c r="S10" i="95"/>
  <c r="S24" i="95" s="1"/>
  <c r="S26" i="95" s="1"/>
  <c r="V10" i="102"/>
  <c r="V24" i="102" s="1"/>
  <c r="V26" i="102" s="1"/>
  <c r="Q20" i="80"/>
  <c r="Q42" i="80" s="1"/>
  <c r="Q20" i="103"/>
  <c r="Q42" i="103" s="1"/>
  <c r="Q20" i="104"/>
  <c r="Q42" i="104" s="1"/>
  <c r="Q42" i="79"/>
  <c r="E14" i="100"/>
  <c r="E33" i="100"/>
  <c r="E36" i="100" s="1"/>
  <c r="P14" i="22"/>
  <c r="P33" i="22"/>
  <c r="P36" i="22" s="1"/>
  <c r="P14" i="100"/>
  <c r="P33" i="100"/>
  <c r="P36" i="100" s="1"/>
  <c r="P20" i="80"/>
  <c r="P42" i="80" s="1"/>
  <c r="P20" i="103"/>
  <c r="P42" i="103" s="1"/>
  <c r="P20" i="104"/>
  <c r="P42" i="104" s="1"/>
  <c r="P42" i="79"/>
  <c r="D14" i="100"/>
  <c r="D33" i="100"/>
  <c r="D36" i="100" s="1"/>
  <c r="T20" i="103"/>
  <c r="T42" i="103" s="1"/>
  <c r="T20" i="80"/>
  <c r="T42" i="80" s="1"/>
  <c r="T20" i="104"/>
  <c r="T42" i="104" s="1"/>
  <c r="T42" i="79"/>
  <c r="AO16" i="96"/>
  <c r="AO30" i="96" s="1"/>
  <c r="AL16" i="95"/>
  <c r="AL30" i="95" s="1"/>
  <c r="AO16" i="101"/>
  <c r="AO30" i="101" s="1"/>
  <c r="AO16" i="102"/>
  <c r="AO30" i="102" s="1"/>
  <c r="Q16" i="96"/>
  <c r="Q30" i="96" s="1"/>
  <c r="N16" i="95"/>
  <c r="N30" i="95" s="1"/>
  <c r="Q16" i="102"/>
  <c r="Q30" i="102" s="1"/>
  <c r="Q16" i="101"/>
  <c r="Q30" i="101" s="1"/>
  <c r="S14" i="99"/>
  <c r="S33" i="99"/>
  <c r="S36" i="99" s="1"/>
  <c r="C33" i="100"/>
  <c r="C36" i="100" s="1"/>
  <c r="C14" i="100"/>
  <c r="K10" i="101"/>
  <c r="K24" i="101" s="1"/>
  <c r="K26" i="101" s="1"/>
  <c r="K10" i="96"/>
  <c r="K24" i="96" s="1"/>
  <c r="K26" i="96" s="1"/>
  <c r="K10" i="102"/>
  <c r="K24" i="102" s="1"/>
  <c r="K26" i="102" s="1"/>
  <c r="H10" i="95"/>
  <c r="H24" i="95" s="1"/>
  <c r="H26" i="95" s="1"/>
  <c r="AF14" i="100"/>
  <c r="AF33" i="100"/>
  <c r="AF36" i="100" s="1"/>
  <c r="X33" i="99"/>
  <c r="X36" i="99" s="1"/>
  <c r="X14" i="99"/>
  <c r="X11" i="80"/>
  <c r="X11" i="103"/>
  <c r="X11" i="104"/>
  <c r="X33" i="79"/>
  <c r="X36" i="79" s="1"/>
  <c r="X14" i="79"/>
  <c r="U14" i="100"/>
  <c r="U33" i="100"/>
  <c r="U36" i="100" s="1"/>
  <c r="V31" i="79"/>
  <c r="V9" i="80"/>
  <c r="V31" i="80" s="1"/>
  <c r="V9" i="103"/>
  <c r="V31" i="103" s="1"/>
  <c r="V9" i="104"/>
  <c r="V31" i="104" s="1"/>
  <c r="R33" i="99"/>
  <c r="R36" i="99" s="1"/>
  <c r="R14" i="99"/>
  <c r="R11" i="80"/>
  <c r="R11" i="103"/>
  <c r="R11" i="104"/>
  <c r="R14" i="79"/>
  <c r="R33" i="79"/>
  <c r="R36" i="79" s="1"/>
  <c r="AA17" i="80"/>
  <c r="AA39" i="80" s="1"/>
  <c r="AA17" i="103"/>
  <c r="AA39" i="103" s="1"/>
  <c r="AA17" i="104"/>
  <c r="AA39" i="104" s="1"/>
  <c r="AA39" i="79"/>
  <c r="Y17" i="80"/>
  <c r="Y39" i="80" s="1"/>
  <c r="Y17" i="103"/>
  <c r="Y39" i="103" s="1"/>
  <c r="Y17" i="104"/>
  <c r="Y39" i="104" s="1"/>
  <c r="Y39" i="79"/>
  <c r="AL14" i="101"/>
  <c r="AL28" i="101" s="1"/>
  <c r="AL14" i="96"/>
  <c r="AL28" i="96" s="1"/>
  <c r="AL14" i="102"/>
  <c r="AL28" i="102" s="1"/>
  <c r="AI14" i="95"/>
  <c r="AI28" i="95" s="1"/>
  <c r="D20" i="103"/>
  <c r="D42" i="103" s="1"/>
  <c r="D20" i="80"/>
  <c r="D42" i="80" s="1"/>
  <c r="D20" i="104"/>
  <c r="D42" i="104" s="1"/>
  <c r="D42" i="79"/>
  <c r="K33" i="69"/>
  <c r="K36" i="69" s="1"/>
  <c r="K14" i="69"/>
  <c r="O9" i="103"/>
  <c r="O31" i="103" s="1"/>
  <c r="O31" i="79"/>
  <c r="O9" i="80"/>
  <c r="O31" i="80" s="1"/>
  <c r="O9" i="104"/>
  <c r="O31" i="104" s="1"/>
  <c r="AJ17" i="80"/>
  <c r="AJ39" i="80" s="1"/>
  <c r="AJ17" i="103"/>
  <c r="AJ39" i="103" s="1"/>
  <c r="AJ17" i="104"/>
  <c r="AJ39" i="104" s="1"/>
  <c r="AJ39" i="79"/>
  <c r="AB14" i="69"/>
  <c r="AB33" i="69"/>
  <c r="AB36" i="69" s="1"/>
  <c r="AI14" i="100"/>
  <c r="AI33" i="100"/>
  <c r="AI36" i="100" s="1"/>
  <c r="AQ10" i="101"/>
  <c r="AQ24" i="101" s="1"/>
  <c r="AQ26" i="101" s="1"/>
  <c r="AQ10" i="96"/>
  <c r="AQ24" i="96" s="1"/>
  <c r="AQ26" i="96" s="1"/>
  <c r="AQ10" i="102"/>
  <c r="AQ24" i="102" s="1"/>
  <c r="AQ26" i="102" s="1"/>
  <c r="AN10" i="95"/>
  <c r="AN24" i="95" s="1"/>
  <c r="AN26" i="95" s="1"/>
  <c r="AP10" i="96"/>
  <c r="AP24" i="96" s="1"/>
  <c r="AP26" i="96" s="1"/>
  <c r="AM10" i="95"/>
  <c r="AM24" i="95" s="1"/>
  <c r="AM26" i="95" s="1"/>
  <c r="AP10" i="101"/>
  <c r="AP24" i="101" s="1"/>
  <c r="AP26" i="101" s="1"/>
  <c r="AP10" i="102"/>
  <c r="AP24" i="102" s="1"/>
  <c r="AP26" i="102" s="1"/>
  <c r="T14" i="22"/>
  <c r="T33" i="22"/>
  <c r="T36" i="22" s="1"/>
  <c r="AB10" i="101"/>
  <c r="AB24" i="101" s="1"/>
  <c r="AB26" i="101" s="1"/>
  <c r="AB10" i="96"/>
  <c r="AB24" i="96" s="1"/>
  <c r="AB26" i="96" s="1"/>
  <c r="AB10" i="102"/>
  <c r="AB24" i="102" s="1"/>
  <c r="AB26" i="102" s="1"/>
  <c r="Y10" i="95"/>
  <c r="Y24" i="95" s="1"/>
  <c r="Y26" i="95" s="1"/>
  <c r="R31" i="79"/>
  <c r="R9" i="80"/>
  <c r="R31" i="80" s="1"/>
  <c r="R9" i="103"/>
  <c r="R31" i="103" s="1"/>
  <c r="R9" i="104"/>
  <c r="R31" i="104" s="1"/>
  <c r="B20" i="80"/>
  <c r="B42" i="80" s="1"/>
  <c r="B20" i="103"/>
  <c r="B42" i="103" s="1"/>
  <c r="B20" i="104"/>
  <c r="B42" i="104" s="1"/>
  <c r="B42" i="79"/>
  <c r="U17" i="80"/>
  <c r="U39" i="80" s="1"/>
  <c r="U17" i="103"/>
  <c r="U39" i="103" s="1"/>
  <c r="U17" i="104"/>
  <c r="U39" i="104" s="1"/>
  <c r="U39" i="79"/>
  <c r="AP16" i="101"/>
  <c r="AP30" i="101" s="1"/>
  <c r="AP16" i="96"/>
  <c r="AP30" i="96" s="1"/>
  <c r="AP16" i="102"/>
  <c r="AP30" i="102" s="1"/>
  <c r="AM16" i="95"/>
  <c r="AM30" i="95" s="1"/>
  <c r="K9" i="80"/>
  <c r="K31" i="80" s="1"/>
  <c r="K9" i="103"/>
  <c r="K31" i="103" s="1"/>
  <c r="K9" i="104"/>
  <c r="K31" i="104" s="1"/>
  <c r="K31" i="79"/>
  <c r="B14" i="22"/>
  <c r="B33" i="22"/>
  <c r="B36" i="22" s="1"/>
  <c r="B11" i="80"/>
  <c r="B11" i="103"/>
  <c r="B11" i="104"/>
  <c r="B33" i="79"/>
  <c r="B36" i="79" s="1"/>
  <c r="B14" i="79"/>
  <c r="O14" i="99"/>
  <c r="O33" i="99"/>
  <c r="O36" i="99" s="1"/>
  <c r="I14" i="22"/>
  <c r="I33" i="22"/>
  <c r="I36" i="22" s="1"/>
  <c r="Q10" i="101"/>
  <c r="Q24" i="101" s="1"/>
  <c r="Q26" i="101" s="1"/>
  <c r="Q10" i="96"/>
  <c r="Q24" i="96" s="1"/>
  <c r="Q26" i="96" s="1"/>
  <c r="Q10" i="102"/>
  <c r="Q24" i="102" s="1"/>
  <c r="Q26" i="102" s="1"/>
  <c r="N10" i="95"/>
  <c r="N24" i="95" s="1"/>
  <c r="N26" i="95" s="1"/>
  <c r="AA16" i="96"/>
  <c r="AA30" i="96" s="1"/>
  <c r="AA16" i="102"/>
  <c r="AA30" i="102" s="1"/>
  <c r="AA16" i="101"/>
  <c r="AA30" i="101" s="1"/>
  <c r="X16" i="95"/>
  <c r="X30" i="95" s="1"/>
  <c r="AH17" i="103"/>
  <c r="AH39" i="103" s="1"/>
  <c r="AH17" i="80"/>
  <c r="AH39" i="80" s="1"/>
  <c r="AH17" i="104"/>
  <c r="AH39" i="104" s="1"/>
  <c r="AH39" i="79"/>
  <c r="O21" i="79"/>
  <c r="O21" i="69"/>
  <c r="O43" i="69" s="1"/>
  <c r="O21" i="99"/>
  <c r="O43" i="99" s="1"/>
  <c r="O21" i="100"/>
  <c r="O43" i="100" s="1"/>
  <c r="O21" i="22"/>
  <c r="O43" i="22" s="1"/>
  <c r="X18" i="79"/>
  <c r="X18" i="100"/>
  <c r="X40" i="100" s="1"/>
  <c r="X18" i="69"/>
  <c r="X40" i="69" s="1"/>
  <c r="X18" i="22"/>
  <c r="X40" i="22" s="1"/>
  <c r="X18" i="99"/>
  <c r="X40" i="99" s="1"/>
  <c r="I18" i="79"/>
  <c r="I18" i="69"/>
  <c r="I40" i="69" s="1"/>
  <c r="I18" i="99"/>
  <c r="I40" i="99" s="1"/>
  <c r="I18" i="100"/>
  <c r="I40" i="100" s="1"/>
  <c r="I18" i="22"/>
  <c r="I40" i="22" s="1"/>
  <c r="X21" i="79"/>
  <c r="X21" i="100"/>
  <c r="X43" i="100" s="1"/>
  <c r="X21" i="69"/>
  <c r="X43" i="69" s="1"/>
  <c r="X21" i="99"/>
  <c r="X43" i="99" s="1"/>
  <c r="X21" i="22"/>
  <c r="X43" i="22" s="1"/>
  <c r="C23" i="79"/>
  <c r="C23" i="99"/>
  <c r="C45" i="99" s="1"/>
  <c r="C23" i="100"/>
  <c r="C45" i="100" s="1"/>
  <c r="C23" i="69"/>
  <c r="C45" i="69" s="1"/>
  <c r="C23" i="22"/>
  <c r="C45" i="22" s="1"/>
  <c r="C12" i="79"/>
  <c r="C12" i="99"/>
  <c r="C12" i="100"/>
  <c r="C12" i="69"/>
  <c r="C12" i="22"/>
  <c r="D12" i="79"/>
  <c r="D12" i="69"/>
  <c r="D12" i="99"/>
  <c r="D12" i="100"/>
  <c r="D12" i="22"/>
  <c r="X23" i="79"/>
  <c r="X23" i="69"/>
  <c r="X45" i="69" s="1"/>
  <c r="X23" i="99"/>
  <c r="X45" i="99" s="1"/>
  <c r="X23" i="22"/>
  <c r="X45" i="22" s="1"/>
  <c r="X23" i="100"/>
  <c r="X45" i="100" s="1"/>
  <c r="V21" i="79"/>
  <c r="V21" i="99"/>
  <c r="V43" i="99" s="1"/>
  <c r="V21" i="100"/>
  <c r="V43" i="100" s="1"/>
  <c r="V21" i="69"/>
  <c r="V43" i="69" s="1"/>
  <c r="V21" i="22"/>
  <c r="V43" i="22" s="1"/>
  <c r="AC21" i="79"/>
  <c r="AC21" i="99"/>
  <c r="AC43" i="99" s="1"/>
  <c r="AC21" i="100"/>
  <c r="AC43" i="100" s="1"/>
  <c r="AC21" i="69"/>
  <c r="AC43" i="69" s="1"/>
  <c r="AC21" i="22"/>
  <c r="AC43" i="22" s="1"/>
  <c r="O23" i="79"/>
  <c r="O23" i="99"/>
  <c r="O45" i="99" s="1"/>
  <c r="O23" i="100"/>
  <c r="O45" i="100" s="1"/>
  <c r="O23" i="69"/>
  <c r="O45" i="69" s="1"/>
  <c r="O23" i="22"/>
  <c r="O45" i="22" s="1"/>
  <c r="C21" i="79"/>
  <c r="C21" i="69"/>
  <c r="C43" i="69" s="1"/>
  <c r="C21" i="99"/>
  <c r="C43" i="99" s="1"/>
  <c r="C21" i="22"/>
  <c r="C43" i="22" s="1"/>
  <c r="C21" i="100"/>
  <c r="C43" i="100" s="1"/>
  <c r="AG18" i="79"/>
  <c r="AG18" i="69"/>
  <c r="AG40" i="69" s="1"/>
  <c r="AG18" i="99"/>
  <c r="AG40" i="99" s="1"/>
  <c r="AG18" i="22"/>
  <c r="AG40" i="22" s="1"/>
  <c r="AG18" i="100"/>
  <c r="AG40" i="100" s="1"/>
  <c r="I12" i="79"/>
  <c r="I12" i="99"/>
  <c r="I12" i="100"/>
  <c r="I12" i="69"/>
  <c r="I12" i="22"/>
  <c r="AJ23" i="79"/>
  <c r="AJ23" i="99"/>
  <c r="AJ45" i="99" s="1"/>
  <c r="AJ23" i="69"/>
  <c r="AJ45" i="69" s="1"/>
  <c r="AJ23" i="100"/>
  <c r="AJ45" i="100" s="1"/>
  <c r="AJ23" i="22"/>
  <c r="AJ45" i="22" s="1"/>
  <c r="AJ18" i="79"/>
  <c r="AJ18" i="100"/>
  <c r="AJ40" i="100" s="1"/>
  <c r="AJ18" i="99"/>
  <c r="AJ40" i="99" s="1"/>
  <c r="AJ18" i="22"/>
  <c r="AJ40" i="22" s="1"/>
  <c r="AJ18" i="69"/>
  <c r="AJ40" i="69" s="1"/>
  <c r="K12" i="79"/>
  <c r="K12" i="99"/>
  <c r="K12" i="100"/>
  <c r="K12" i="22"/>
  <c r="K12" i="69"/>
  <c r="D21" i="79"/>
  <c r="D21" i="100"/>
  <c r="D43" i="100" s="1"/>
  <c r="D21" i="69"/>
  <c r="D43" i="69" s="1"/>
  <c r="D21" i="99"/>
  <c r="D43" i="99" s="1"/>
  <c r="D21" i="22"/>
  <c r="D43" i="22" s="1"/>
  <c r="AF18" i="79"/>
  <c r="AF18" i="100"/>
  <c r="AF40" i="100" s="1"/>
  <c r="AF18" i="22"/>
  <c r="AF40" i="22" s="1"/>
  <c r="AF18" i="69"/>
  <c r="AF40" i="69" s="1"/>
  <c r="AF18" i="99"/>
  <c r="AF40" i="99" s="1"/>
  <c r="N18" i="100"/>
  <c r="N40" i="100" s="1"/>
  <c r="N18" i="69"/>
  <c r="N40" i="69" s="1"/>
  <c r="N18" i="99"/>
  <c r="N40" i="99" s="1"/>
  <c r="N18" i="79"/>
  <c r="N18" i="22"/>
  <c r="N40" i="22" s="1"/>
  <c r="Q21" i="79"/>
  <c r="Q21" i="99"/>
  <c r="Q43" i="99" s="1"/>
  <c r="Q21" i="100"/>
  <c r="Q43" i="100" s="1"/>
  <c r="Q21" i="69"/>
  <c r="Q43" i="69" s="1"/>
  <c r="Q21" i="22"/>
  <c r="Q43" i="22" s="1"/>
  <c r="AE21" i="79"/>
  <c r="AE21" i="69"/>
  <c r="AE43" i="69" s="1"/>
  <c r="AE21" i="99"/>
  <c r="AE43" i="99" s="1"/>
  <c r="AE21" i="100"/>
  <c r="AE43" i="100" s="1"/>
  <c r="AE21" i="22"/>
  <c r="AE43" i="22" s="1"/>
  <c r="R12" i="79"/>
  <c r="R12" i="99"/>
  <c r="R12" i="100"/>
  <c r="R12" i="69"/>
  <c r="R12" i="22"/>
  <c r="AB23" i="79"/>
  <c r="AB23" i="69"/>
  <c r="AB45" i="69" s="1"/>
  <c r="AB23" i="99"/>
  <c r="AB45" i="99" s="1"/>
  <c r="AB23" i="100"/>
  <c r="AB45" i="100" s="1"/>
  <c r="AB23" i="22"/>
  <c r="AB45" i="22" s="1"/>
  <c r="E21" i="79"/>
  <c r="E21" i="100"/>
  <c r="E43" i="100" s="1"/>
  <c r="E21" i="69"/>
  <c r="E43" i="69" s="1"/>
  <c r="E21" i="99"/>
  <c r="E43" i="99" s="1"/>
  <c r="E21" i="22"/>
  <c r="E43" i="22" s="1"/>
  <c r="H12" i="79"/>
  <c r="H12" i="69"/>
  <c r="H12" i="99"/>
  <c r="H12" i="100"/>
  <c r="H12" i="22"/>
  <c r="D18" i="79"/>
  <c r="D18" i="100"/>
  <c r="D40" i="100" s="1"/>
  <c r="D18" i="99"/>
  <c r="D40" i="99" s="1"/>
  <c r="D18" i="69"/>
  <c r="D40" i="69" s="1"/>
  <c r="D18" i="22"/>
  <c r="D40" i="22" s="1"/>
  <c r="T12" i="79"/>
  <c r="T12" i="69"/>
  <c r="T12" i="100"/>
  <c r="T12" i="22"/>
  <c r="T12" i="99"/>
  <c r="AB18" i="79"/>
  <c r="AB18" i="100"/>
  <c r="AB40" i="100" s="1"/>
  <c r="AB18" i="69"/>
  <c r="AB40" i="69" s="1"/>
  <c r="AB18" i="99"/>
  <c r="AB40" i="99" s="1"/>
  <c r="AB18" i="22"/>
  <c r="AB40" i="22" s="1"/>
  <c r="AA21" i="79"/>
  <c r="AA21" i="69"/>
  <c r="AA43" i="69" s="1"/>
  <c r="AA21" i="99"/>
  <c r="AA43" i="99" s="1"/>
  <c r="AA21" i="100"/>
  <c r="AA43" i="100" s="1"/>
  <c r="AA21" i="22"/>
  <c r="AA43" i="22" s="1"/>
  <c r="B21" i="79"/>
  <c r="B21" i="100"/>
  <c r="B43" i="100" s="1"/>
  <c r="B21" i="99"/>
  <c r="B43" i="99" s="1"/>
  <c r="B21" i="69"/>
  <c r="B43" i="69" s="1"/>
  <c r="B21" i="22"/>
  <c r="B43" i="22" s="1"/>
  <c r="AB12" i="79"/>
  <c r="AB12" i="69"/>
  <c r="AB12" i="100"/>
  <c r="AB12" i="22"/>
  <c r="AB12" i="99"/>
  <c r="AF12" i="79"/>
  <c r="AF12" i="69"/>
  <c r="AF12" i="99"/>
  <c r="AF12" i="100"/>
  <c r="AF12" i="22"/>
  <c r="AC12" i="79"/>
  <c r="AC12" i="99"/>
  <c r="AC12" i="100"/>
  <c r="AC12" i="69"/>
  <c r="AC12" i="22"/>
  <c r="T23" i="79"/>
  <c r="T23" i="69"/>
  <c r="T45" i="69" s="1"/>
  <c r="T23" i="99"/>
  <c r="T45" i="99" s="1"/>
  <c r="T23" i="100"/>
  <c r="T45" i="100" s="1"/>
  <c r="T23" i="22"/>
  <c r="T45" i="22" s="1"/>
  <c r="AC14" i="22"/>
  <c r="AC33" i="22"/>
  <c r="AC36" i="22" s="1"/>
  <c r="AK10" i="101"/>
  <c r="AK24" i="101" s="1"/>
  <c r="AK26" i="101" s="1"/>
  <c r="AK10" i="102"/>
  <c r="AK24" i="102" s="1"/>
  <c r="AK26" i="102" s="1"/>
  <c r="AK10" i="96"/>
  <c r="AK24" i="96" s="1"/>
  <c r="AK26" i="96" s="1"/>
  <c r="AH10" i="95"/>
  <c r="AH24" i="95" s="1"/>
  <c r="AH26" i="95" s="1"/>
  <c r="V14" i="69"/>
  <c r="V33" i="69"/>
  <c r="V36" i="69" s="1"/>
  <c r="AE14" i="22"/>
  <c r="AE33" i="22"/>
  <c r="AE36" i="22" s="1"/>
  <c r="AM10" i="101"/>
  <c r="AM24" i="101" s="1"/>
  <c r="AM26" i="101" s="1"/>
  <c r="AM10" i="96"/>
  <c r="AM24" i="96" s="1"/>
  <c r="AM26" i="96" s="1"/>
  <c r="AM10" i="102"/>
  <c r="AM24" i="102" s="1"/>
  <c r="AM26" i="102" s="1"/>
  <c r="AJ10" i="95"/>
  <c r="AJ24" i="95" s="1"/>
  <c r="AJ26" i="95" s="1"/>
  <c r="AD14" i="99"/>
  <c r="AD33" i="99"/>
  <c r="AD36" i="99" s="1"/>
  <c r="M16" i="96"/>
  <c r="M30" i="96" s="1"/>
  <c r="J16" i="95"/>
  <c r="J30" i="95" s="1"/>
  <c r="M16" i="101"/>
  <c r="M30" i="101" s="1"/>
  <c r="M16" i="102"/>
  <c r="M30" i="102" s="1"/>
  <c r="P14" i="96"/>
  <c r="P28" i="96" s="1"/>
  <c r="P14" i="101"/>
  <c r="P28" i="101" s="1"/>
  <c r="M14" i="95"/>
  <c r="M28" i="95" s="1"/>
  <c r="P14" i="102"/>
  <c r="P28" i="102" s="1"/>
  <c r="Q33" i="99"/>
  <c r="Q36" i="99" s="1"/>
  <c r="Q14" i="99"/>
  <c r="Q11" i="80"/>
  <c r="Q11" i="103"/>
  <c r="Q11" i="104"/>
  <c r="Q14" i="79"/>
  <c r="Q33" i="79"/>
  <c r="Q36" i="79" s="1"/>
  <c r="D17" i="80"/>
  <c r="D39" i="80" s="1"/>
  <c r="D17" i="103"/>
  <c r="D39" i="103" s="1"/>
  <c r="D17" i="104"/>
  <c r="D39" i="104" s="1"/>
  <c r="D39" i="79"/>
  <c r="Y20" i="80"/>
  <c r="Y42" i="80" s="1"/>
  <c r="Y20" i="103"/>
  <c r="Y42" i="103" s="1"/>
  <c r="Y20" i="104"/>
  <c r="Y42" i="104" s="1"/>
  <c r="Y42" i="79"/>
  <c r="AD20" i="80"/>
  <c r="AD42" i="80" s="1"/>
  <c r="AD20" i="103"/>
  <c r="AD42" i="103" s="1"/>
  <c r="AD20" i="104"/>
  <c r="AD42" i="104" s="1"/>
  <c r="AD42" i="79"/>
  <c r="AO14" i="101"/>
  <c r="AO28" i="101" s="1"/>
  <c r="AO14" i="96"/>
  <c r="AO28" i="96" s="1"/>
  <c r="AO14" i="102"/>
  <c r="AO28" i="102" s="1"/>
  <c r="AL14" i="95"/>
  <c r="AL28" i="95" s="1"/>
  <c r="Q14" i="101"/>
  <c r="Q28" i="101" s="1"/>
  <c r="Q14" i="96"/>
  <c r="Q28" i="96" s="1"/>
  <c r="Q14" i="102"/>
  <c r="Q28" i="102" s="1"/>
  <c r="N14" i="95"/>
  <c r="N28" i="95" s="1"/>
  <c r="AF16" i="101"/>
  <c r="AF30" i="101" s="1"/>
  <c r="AF16" i="96"/>
  <c r="AF30" i="96" s="1"/>
  <c r="AF16" i="102"/>
  <c r="AF30" i="102" s="1"/>
  <c r="AC16" i="95"/>
  <c r="AC30" i="95" s="1"/>
  <c r="K16" i="101"/>
  <c r="K30" i="101" s="1"/>
  <c r="K16" i="96"/>
  <c r="K30" i="96" s="1"/>
  <c r="K16" i="102"/>
  <c r="K30" i="102" s="1"/>
  <c r="H16" i="95"/>
  <c r="H30" i="95" s="1"/>
  <c r="AR16" i="101"/>
  <c r="AR30" i="101" s="1"/>
  <c r="AR16" i="96"/>
  <c r="AR30" i="96" s="1"/>
  <c r="AR16" i="102"/>
  <c r="AR30" i="102" s="1"/>
  <c r="AO16" i="95"/>
  <c r="AO30" i="95" s="1"/>
  <c r="C9" i="80"/>
  <c r="C31" i="80" s="1"/>
  <c r="C9" i="103"/>
  <c r="C31" i="103" s="1"/>
  <c r="C9" i="104"/>
  <c r="C31" i="104" s="1"/>
  <c r="C31" i="79"/>
  <c r="AJ33" i="69"/>
  <c r="AJ36" i="69" s="1"/>
  <c r="AJ14" i="69"/>
  <c r="AJ11" i="103"/>
  <c r="AJ11" i="80"/>
  <c r="AJ14" i="79"/>
  <c r="AJ11" i="104"/>
  <c r="AJ33" i="79"/>
  <c r="AJ36" i="79" s="1"/>
  <c r="AG33" i="100"/>
  <c r="AG36" i="100" s="1"/>
  <c r="AG14" i="100"/>
  <c r="AA14" i="22"/>
  <c r="AA33" i="22"/>
  <c r="AA36" i="22" s="1"/>
  <c r="AA11" i="80"/>
  <c r="AA11" i="103"/>
  <c r="AA11" i="104"/>
  <c r="AA33" i="79"/>
  <c r="AA36" i="79" s="1"/>
  <c r="AA14" i="79"/>
  <c r="Y14" i="100"/>
  <c r="Y33" i="100"/>
  <c r="Y36" i="100" s="1"/>
  <c r="M14" i="101"/>
  <c r="M28" i="101" s="1"/>
  <c r="M14" i="96"/>
  <c r="M28" i="96" s="1"/>
  <c r="M14" i="102"/>
  <c r="M28" i="102" s="1"/>
  <c r="J14" i="95"/>
  <c r="J28" i="95" s="1"/>
  <c r="H14" i="22"/>
  <c r="H33" i="22"/>
  <c r="H36" i="22" s="1"/>
  <c r="P10" i="101"/>
  <c r="P24" i="101" s="1"/>
  <c r="P26" i="101" s="1"/>
  <c r="P10" i="96"/>
  <c r="P24" i="96" s="1"/>
  <c r="P26" i="96" s="1"/>
  <c r="P10" i="102"/>
  <c r="P24" i="102" s="1"/>
  <c r="P26" i="102" s="1"/>
  <c r="M10" i="95"/>
  <c r="M24" i="95" s="1"/>
  <c r="M26" i="95" s="1"/>
  <c r="P16" i="101"/>
  <c r="P30" i="101" s="1"/>
  <c r="P16" i="96"/>
  <c r="P30" i="96" s="1"/>
  <c r="P16" i="102"/>
  <c r="P30" i="102" s="1"/>
  <c r="M16" i="95"/>
  <c r="M30" i="95" s="1"/>
  <c r="N14" i="22"/>
  <c r="N33" i="22"/>
  <c r="N36" i="22" s="1"/>
  <c r="N33" i="99"/>
  <c r="N36" i="99" s="1"/>
  <c r="N14" i="99"/>
  <c r="E14" i="22"/>
  <c r="E33" i="22"/>
  <c r="E36" i="22" s="1"/>
  <c r="M10" i="101"/>
  <c r="M24" i="101" s="1"/>
  <c r="M26" i="101" s="1"/>
  <c r="M10" i="96"/>
  <c r="M24" i="96" s="1"/>
  <c r="M26" i="96" s="1"/>
  <c r="M10" i="102"/>
  <c r="M24" i="102" s="1"/>
  <c r="M26" i="102" s="1"/>
  <c r="J10" i="95"/>
  <c r="J24" i="95" s="1"/>
  <c r="J26" i="95" s="1"/>
  <c r="P11" i="80"/>
  <c r="P11" i="103"/>
  <c r="P11" i="104"/>
  <c r="P14" i="79"/>
  <c r="P33" i="79"/>
  <c r="P36" i="79" s="1"/>
  <c r="X10" i="101"/>
  <c r="X24" i="101" s="1"/>
  <c r="X26" i="101" s="1"/>
  <c r="X10" i="96"/>
  <c r="X24" i="96" s="1"/>
  <c r="X26" i="96" s="1"/>
  <c r="X10" i="102"/>
  <c r="X24" i="102" s="1"/>
  <c r="X26" i="102" s="1"/>
  <c r="U10" i="95"/>
  <c r="U24" i="95" s="1"/>
  <c r="U26" i="95" s="1"/>
  <c r="D14" i="22"/>
  <c r="D33" i="22"/>
  <c r="D36" i="22" s="1"/>
  <c r="L10" i="101"/>
  <c r="L24" i="101" s="1"/>
  <c r="L26" i="101" s="1"/>
  <c r="L10" i="96"/>
  <c r="L24" i="96" s="1"/>
  <c r="L26" i="96" s="1"/>
  <c r="L10" i="102"/>
  <c r="L24" i="102" s="1"/>
  <c r="L26" i="102" s="1"/>
  <c r="I10" i="95"/>
  <c r="I24" i="95" s="1"/>
  <c r="I26" i="95" s="1"/>
  <c r="V14" i="101"/>
  <c r="V28" i="101" s="1"/>
  <c r="V14" i="96"/>
  <c r="V28" i="96" s="1"/>
  <c r="V14" i="102"/>
  <c r="V28" i="102" s="1"/>
  <c r="S14" i="95"/>
  <c r="S28" i="95" s="1"/>
  <c r="AG20" i="80"/>
  <c r="AG42" i="80" s="1"/>
  <c r="AG20" i="103"/>
  <c r="AG42" i="103" s="1"/>
  <c r="AG20" i="104"/>
  <c r="AG42" i="104" s="1"/>
  <c r="AG42" i="79"/>
  <c r="I20" i="80"/>
  <c r="I42" i="80" s="1"/>
  <c r="I20" i="103"/>
  <c r="I42" i="103" s="1"/>
  <c r="I20" i="104"/>
  <c r="I42" i="104" s="1"/>
  <c r="I42" i="79"/>
  <c r="S33" i="69"/>
  <c r="S36" i="69" s="1"/>
  <c r="S14" i="69"/>
  <c r="C33" i="22"/>
  <c r="C36" i="22" s="1"/>
  <c r="C14" i="22"/>
  <c r="C11" i="80"/>
  <c r="C11" i="103"/>
  <c r="C11" i="104"/>
  <c r="C33" i="79"/>
  <c r="C36" i="79" s="1"/>
  <c r="C14" i="79"/>
  <c r="AF14" i="22"/>
  <c r="AF33" i="22"/>
  <c r="AF36" i="22" s="1"/>
  <c r="AN10" i="101"/>
  <c r="AN24" i="101" s="1"/>
  <c r="AN26" i="101" s="1"/>
  <c r="AN10" i="96"/>
  <c r="AN24" i="96" s="1"/>
  <c r="AN26" i="96" s="1"/>
  <c r="AN10" i="102"/>
  <c r="AN24" i="102" s="1"/>
  <c r="AN26" i="102" s="1"/>
  <c r="AK10" i="95"/>
  <c r="AK24" i="95" s="1"/>
  <c r="AK26" i="95" s="1"/>
  <c r="X14" i="69"/>
  <c r="X33" i="69"/>
  <c r="X36" i="69" s="1"/>
  <c r="U14" i="22"/>
  <c r="U33" i="22"/>
  <c r="U36" i="22" s="1"/>
  <c r="AC10" i="101"/>
  <c r="AC24" i="101" s="1"/>
  <c r="AC26" i="101" s="1"/>
  <c r="AC10" i="96"/>
  <c r="AC24" i="96" s="1"/>
  <c r="AC26" i="96" s="1"/>
  <c r="AC10" i="102"/>
  <c r="AC24" i="102" s="1"/>
  <c r="AC26" i="102" s="1"/>
  <c r="Z10" i="95"/>
  <c r="Z24" i="95" s="1"/>
  <c r="Z26" i="95" s="1"/>
  <c r="J14" i="101"/>
  <c r="J28" i="101" s="1"/>
  <c r="J14" i="96"/>
  <c r="J28" i="96" s="1"/>
  <c r="J14" i="102"/>
  <c r="J28" i="102" s="1"/>
  <c r="G14" i="95"/>
  <c r="G28" i="95" s="1"/>
  <c r="R14" i="69"/>
  <c r="R33" i="69"/>
  <c r="R36" i="69" s="1"/>
  <c r="AJ14" i="96"/>
  <c r="AJ28" i="96" s="1"/>
  <c r="AG14" i="95"/>
  <c r="AG28" i="95" s="1"/>
  <c r="AJ14" i="101"/>
  <c r="AJ28" i="101" s="1"/>
  <c r="AJ14" i="102"/>
  <c r="AJ28" i="102" s="1"/>
  <c r="AE9" i="80"/>
  <c r="AE31" i="80" s="1"/>
  <c r="AE9" i="103"/>
  <c r="AE31" i="103" s="1"/>
  <c r="AE9" i="104"/>
  <c r="AE31" i="104" s="1"/>
  <c r="AE31" i="79"/>
  <c r="Z14" i="101"/>
  <c r="Z28" i="101" s="1"/>
  <c r="Z14" i="96"/>
  <c r="Z28" i="96" s="1"/>
  <c r="Z14" i="102"/>
  <c r="Z28" i="102" s="1"/>
  <c r="W14" i="95"/>
  <c r="W28" i="95" s="1"/>
  <c r="AD17" i="103"/>
  <c r="AD39" i="103" s="1"/>
  <c r="AD17" i="80"/>
  <c r="AD39" i="80" s="1"/>
  <c r="AD17" i="104"/>
  <c r="AD39" i="104" s="1"/>
  <c r="AD39" i="79"/>
  <c r="K14" i="22"/>
  <c r="K33" i="22"/>
  <c r="K36" i="22" s="1"/>
  <c r="S10" i="101"/>
  <c r="S24" i="101" s="1"/>
  <c r="S26" i="101" s="1"/>
  <c r="S10" i="96"/>
  <c r="S24" i="96" s="1"/>
  <c r="S26" i="96" s="1"/>
  <c r="S10" i="102"/>
  <c r="S24" i="102" s="1"/>
  <c r="S26" i="102" s="1"/>
  <c r="P10" i="95"/>
  <c r="P24" i="95" s="1"/>
  <c r="P26" i="95" s="1"/>
  <c r="AK14" i="101"/>
  <c r="AK28" i="101" s="1"/>
  <c r="AK14" i="96"/>
  <c r="AK28" i="96" s="1"/>
  <c r="AK14" i="102"/>
  <c r="AK28" i="102" s="1"/>
  <c r="AH14" i="95"/>
  <c r="AH28" i="95" s="1"/>
  <c r="AB14" i="100"/>
  <c r="AB33" i="100"/>
  <c r="AB36" i="100" s="1"/>
  <c r="AI33" i="22"/>
  <c r="AI36" i="22" s="1"/>
  <c r="AI14" i="22"/>
  <c r="AI11" i="80"/>
  <c r="AI11" i="103"/>
  <c r="AI11" i="104"/>
  <c r="AI14" i="79"/>
  <c r="AI33" i="79"/>
  <c r="AI36" i="79" s="1"/>
  <c r="AH14" i="69"/>
  <c r="AH33" i="69"/>
  <c r="AH36" i="69" s="1"/>
  <c r="T14" i="99"/>
  <c r="T33" i="99"/>
  <c r="T36" i="99" s="1"/>
  <c r="T11" i="103"/>
  <c r="T11" i="80"/>
  <c r="T14" i="79"/>
  <c r="T11" i="104"/>
  <c r="T33" i="79"/>
  <c r="T36" i="79" s="1"/>
  <c r="AD14" i="101"/>
  <c r="AD28" i="101" s="1"/>
  <c r="AD14" i="96"/>
  <c r="AD28" i="96" s="1"/>
  <c r="AD14" i="102"/>
  <c r="AD28" i="102" s="1"/>
  <c r="AA14" i="95"/>
  <c r="AA28" i="95" s="1"/>
  <c r="AC16" i="96"/>
  <c r="AC30" i="96" s="1"/>
  <c r="Z16" i="95"/>
  <c r="Z30" i="95" s="1"/>
  <c r="AC16" i="102"/>
  <c r="AC30" i="102" s="1"/>
  <c r="AC16" i="101"/>
  <c r="AC30" i="101" s="1"/>
  <c r="AM16" i="96"/>
  <c r="AM30" i="96" s="1"/>
  <c r="AM16" i="101"/>
  <c r="AM30" i="101" s="1"/>
  <c r="AM16" i="102"/>
  <c r="AM30" i="102" s="1"/>
  <c r="AJ16" i="95"/>
  <c r="AJ30" i="95" s="1"/>
  <c r="S16" i="101"/>
  <c r="S30" i="101" s="1"/>
  <c r="S16" i="96"/>
  <c r="S30" i="96" s="1"/>
  <c r="S16" i="102"/>
  <c r="S30" i="102" s="1"/>
  <c r="P16" i="95"/>
  <c r="P30" i="95" s="1"/>
  <c r="AH20" i="80"/>
  <c r="AH42" i="80" s="1"/>
  <c r="AH20" i="103"/>
  <c r="AH42" i="103" s="1"/>
  <c r="AH20" i="104"/>
  <c r="AH42" i="104" s="1"/>
  <c r="AH42" i="79"/>
  <c r="AN14" i="96"/>
  <c r="AN28" i="96" s="1"/>
  <c r="AK14" i="95"/>
  <c r="AK28" i="95" s="1"/>
  <c r="AN14" i="101"/>
  <c r="AN28" i="101" s="1"/>
  <c r="AN14" i="102"/>
  <c r="AN28" i="102" s="1"/>
  <c r="B14" i="69"/>
  <c r="B33" i="69"/>
  <c r="B36" i="69" s="1"/>
  <c r="AG9" i="80"/>
  <c r="AG31" i="80" s="1"/>
  <c r="AG9" i="103"/>
  <c r="AG31" i="103" s="1"/>
  <c r="AG9" i="104"/>
  <c r="AG31" i="104" s="1"/>
  <c r="AG31" i="79"/>
  <c r="O14" i="69"/>
  <c r="O33" i="69"/>
  <c r="O36" i="69" s="1"/>
  <c r="I33" i="99"/>
  <c r="I36" i="99" s="1"/>
  <c r="I14" i="99"/>
  <c r="I11" i="80"/>
  <c r="I11" i="103"/>
  <c r="I11" i="104"/>
  <c r="I14" i="79"/>
  <c r="I33" i="79"/>
  <c r="I36" i="79" s="1"/>
  <c r="C17" i="80"/>
  <c r="C39" i="80" s="1"/>
  <c r="C17" i="103"/>
  <c r="C39" i="103" s="1"/>
  <c r="C17" i="104"/>
  <c r="C39" i="104" s="1"/>
  <c r="C39" i="79"/>
  <c r="S20" i="80"/>
  <c r="S42" i="80" s="1"/>
  <c r="S20" i="103"/>
  <c r="S42" i="103" s="1"/>
  <c r="S20" i="104"/>
  <c r="S42" i="104" s="1"/>
  <c r="S42" i="79"/>
  <c r="AI17" i="80"/>
  <c r="AI39" i="80" s="1"/>
  <c r="AI17" i="103"/>
  <c r="AI39" i="103" s="1"/>
  <c r="AI17" i="104"/>
  <c r="AI39" i="104" s="1"/>
  <c r="AI39" i="79"/>
  <c r="I9" i="80"/>
  <c r="I31" i="80" s="1"/>
  <c r="I9" i="103"/>
  <c r="I31" i="103" s="1"/>
  <c r="I9" i="104"/>
  <c r="I31" i="104" s="1"/>
  <c r="I31" i="79"/>
  <c r="AC23" i="79"/>
  <c r="AC23" i="100"/>
  <c r="AC45" i="100" s="1"/>
  <c r="AC23" i="69"/>
  <c r="AC45" i="69" s="1"/>
  <c r="AC23" i="99"/>
  <c r="AC45" i="99" s="1"/>
  <c r="AC23" i="22"/>
  <c r="AC45" i="22" s="1"/>
  <c r="R21" i="79"/>
  <c r="R21" i="99"/>
  <c r="R43" i="99" s="1"/>
  <c r="R21" i="100"/>
  <c r="R43" i="100" s="1"/>
  <c r="R21" i="69"/>
  <c r="R43" i="69" s="1"/>
  <c r="R21" i="22"/>
  <c r="R43" i="22" s="1"/>
  <c r="O12" i="79"/>
  <c r="O12" i="99"/>
  <c r="O12" i="100"/>
  <c r="O12" i="69"/>
  <c r="O12" i="22"/>
  <c r="AH23" i="79"/>
  <c r="AH23" i="100"/>
  <c r="AH45" i="100" s="1"/>
  <c r="AH23" i="69"/>
  <c r="AH45" i="69" s="1"/>
  <c r="AH23" i="99"/>
  <c r="AH45" i="99" s="1"/>
  <c r="AH23" i="22"/>
  <c r="AH45" i="22" s="1"/>
  <c r="AF21" i="79"/>
  <c r="AF21" i="100"/>
  <c r="AF43" i="100" s="1"/>
  <c r="AF21" i="69"/>
  <c r="AF43" i="69" s="1"/>
  <c r="AF21" i="99"/>
  <c r="AF43" i="99" s="1"/>
  <c r="AF21" i="22"/>
  <c r="AF43" i="22" s="1"/>
  <c r="S21" i="79"/>
  <c r="S21" i="69"/>
  <c r="S43" i="69" s="1"/>
  <c r="S21" i="99"/>
  <c r="S43" i="99" s="1"/>
  <c r="S21" i="100"/>
  <c r="S43" i="100" s="1"/>
  <c r="S21" i="22"/>
  <c r="S43" i="22" s="1"/>
  <c r="P21" i="79"/>
  <c r="P21" i="100"/>
  <c r="P43" i="100" s="1"/>
  <c r="P21" i="69"/>
  <c r="P43" i="69" s="1"/>
  <c r="P21" i="99"/>
  <c r="P43" i="99" s="1"/>
  <c r="P21" i="22"/>
  <c r="P43" i="22" s="1"/>
  <c r="C18" i="79"/>
  <c r="C18" i="100"/>
  <c r="C40" i="100" s="1"/>
  <c r="C18" i="69"/>
  <c r="C40" i="69" s="1"/>
  <c r="C18" i="99"/>
  <c r="C40" i="99" s="1"/>
  <c r="C18" i="22"/>
  <c r="C40" i="22" s="1"/>
  <c r="AG23" i="79"/>
  <c r="AG23" i="100"/>
  <c r="AG45" i="100" s="1"/>
  <c r="AG23" i="69"/>
  <c r="AG45" i="69" s="1"/>
  <c r="AG23" i="99"/>
  <c r="AG45" i="99" s="1"/>
  <c r="AG23" i="22"/>
  <c r="AG45" i="22" s="1"/>
  <c r="AJ21" i="79"/>
  <c r="AJ21" i="100"/>
  <c r="AJ43" i="100" s="1"/>
  <c r="AJ21" i="69"/>
  <c r="AJ43" i="69" s="1"/>
  <c r="AJ21" i="99"/>
  <c r="AJ43" i="99" s="1"/>
  <c r="AJ21" i="22"/>
  <c r="AJ43" i="22" s="1"/>
  <c r="I23" i="79"/>
  <c r="I23" i="100"/>
  <c r="I45" i="100" s="1"/>
  <c r="I23" i="69"/>
  <c r="I45" i="69" s="1"/>
  <c r="I23" i="99"/>
  <c r="I45" i="99" s="1"/>
  <c r="I23" i="22"/>
  <c r="I45" i="22" s="1"/>
  <c r="AC18" i="79"/>
  <c r="AC18" i="69"/>
  <c r="AC40" i="69" s="1"/>
  <c r="AC18" i="99"/>
  <c r="AC40" i="99" s="1"/>
  <c r="AC18" i="100"/>
  <c r="AC40" i="100" s="1"/>
  <c r="AC18" i="22"/>
  <c r="AC40" i="22" s="1"/>
  <c r="AG21" i="79"/>
  <c r="AG21" i="99"/>
  <c r="AG43" i="99" s="1"/>
  <c r="AG21" i="100"/>
  <c r="AG43" i="100" s="1"/>
  <c r="AG21" i="69"/>
  <c r="AG43" i="69" s="1"/>
  <c r="AG21" i="22"/>
  <c r="AG43" i="22" s="1"/>
  <c r="S12" i="79"/>
  <c r="S12" i="99"/>
  <c r="S12" i="100"/>
  <c r="S12" i="69"/>
  <c r="S12" i="22"/>
  <c r="AB21" i="79"/>
  <c r="AB21" i="100"/>
  <c r="AB43" i="100" s="1"/>
  <c r="AB21" i="69"/>
  <c r="AB43" i="69" s="1"/>
  <c r="AB21" i="99"/>
  <c r="AB43" i="99" s="1"/>
  <c r="AB21" i="22"/>
  <c r="AB43" i="22" s="1"/>
  <c r="D23" i="79"/>
  <c r="D23" i="69"/>
  <c r="D45" i="69" s="1"/>
  <c r="D23" i="99"/>
  <c r="D45" i="99" s="1"/>
  <c r="D23" i="100"/>
  <c r="D45" i="100" s="1"/>
  <c r="D23" i="22"/>
  <c r="D45" i="22" s="1"/>
  <c r="Y23" i="79"/>
  <c r="Y23" i="100"/>
  <c r="Y45" i="100" s="1"/>
  <c r="Y23" i="69"/>
  <c r="Y45" i="69" s="1"/>
  <c r="Y23" i="99"/>
  <c r="Y45" i="99" s="1"/>
  <c r="Y23" i="22"/>
  <c r="Y45" i="22" s="1"/>
  <c r="K23" i="79"/>
  <c r="K23" i="99"/>
  <c r="K45" i="99" s="1"/>
  <c r="K23" i="100"/>
  <c r="K45" i="100" s="1"/>
  <c r="K23" i="69"/>
  <c r="K45" i="69" s="1"/>
  <c r="K23" i="22"/>
  <c r="K45" i="22" s="1"/>
  <c r="H23" i="79"/>
  <c r="H23" i="69"/>
  <c r="H45" i="69" s="1"/>
  <c r="H23" i="99"/>
  <c r="H45" i="99" s="1"/>
  <c r="H23" i="100"/>
  <c r="H45" i="100" s="1"/>
  <c r="H23" i="22"/>
  <c r="H45" i="22" s="1"/>
  <c r="N21" i="79"/>
  <c r="N21" i="100"/>
  <c r="N43" i="100" s="1"/>
  <c r="N21" i="69"/>
  <c r="N43" i="69" s="1"/>
  <c r="N21" i="22"/>
  <c r="N43" i="22" s="1"/>
  <c r="N21" i="99"/>
  <c r="N43" i="99" s="1"/>
  <c r="Q12" i="79"/>
  <c r="Q12" i="99"/>
  <c r="Q12" i="100"/>
  <c r="Q12" i="69"/>
  <c r="Q12" i="22"/>
  <c r="AA23" i="79"/>
  <c r="AA23" i="99"/>
  <c r="AA45" i="99" s="1"/>
  <c r="AA23" i="100"/>
  <c r="AA45" i="100" s="1"/>
  <c r="AA23" i="69"/>
  <c r="AA45" i="69" s="1"/>
  <c r="AA23" i="22"/>
  <c r="AA45" i="22" s="1"/>
  <c r="U21" i="79"/>
  <c r="U21" i="99"/>
  <c r="U43" i="99" s="1"/>
  <c r="U21" i="100"/>
  <c r="U43" i="100" s="1"/>
  <c r="U21" i="69"/>
  <c r="U43" i="69" s="1"/>
  <c r="U21" i="22"/>
  <c r="U43" i="22" s="1"/>
  <c r="B12" i="79"/>
  <c r="B12" i="99"/>
  <c r="B12" i="100"/>
  <c r="B12" i="69"/>
  <c r="B12" i="22"/>
  <c r="V18" i="79"/>
  <c r="V18" i="100"/>
  <c r="V40" i="100" s="1"/>
  <c r="V18" i="69"/>
  <c r="V40" i="69" s="1"/>
  <c r="V18" i="99"/>
  <c r="V40" i="99" s="1"/>
  <c r="V18" i="22"/>
  <c r="V40" i="22" s="1"/>
  <c r="B18" i="79"/>
  <c r="B18" i="100"/>
  <c r="B40" i="100" s="1"/>
  <c r="B18" i="69"/>
  <c r="B40" i="69" s="1"/>
  <c r="B18" i="99"/>
  <c r="B40" i="99" s="1"/>
  <c r="B18" i="22"/>
  <c r="B40" i="22" s="1"/>
  <c r="V23" i="79"/>
  <c r="V23" i="100"/>
  <c r="V45" i="100" s="1"/>
  <c r="V23" i="69"/>
  <c r="V45" i="69" s="1"/>
  <c r="V23" i="99"/>
  <c r="V45" i="99" s="1"/>
  <c r="V23" i="22"/>
  <c r="V45" i="22" s="1"/>
  <c r="AI23" i="79"/>
  <c r="AI23" i="69"/>
  <c r="AI45" i="69" s="1"/>
  <c r="AI23" i="99"/>
  <c r="AI45" i="99" s="1"/>
  <c r="AI23" i="100"/>
  <c r="AI45" i="100" s="1"/>
  <c r="AI23" i="22"/>
  <c r="AI45" i="22" s="1"/>
  <c r="R23" i="79"/>
  <c r="R23" i="100"/>
  <c r="R45" i="100" s="1"/>
  <c r="R23" i="69"/>
  <c r="R45" i="69" s="1"/>
  <c r="R23" i="99"/>
  <c r="R45" i="99" s="1"/>
  <c r="R23" i="22"/>
  <c r="R45" i="22" s="1"/>
  <c r="AE18" i="79"/>
  <c r="AE18" i="100"/>
  <c r="AE40" i="100" s="1"/>
  <c r="AE18" i="69"/>
  <c r="AE40" i="69" s="1"/>
  <c r="AE18" i="99"/>
  <c r="AE40" i="99" s="1"/>
  <c r="AE18" i="22"/>
  <c r="AE40" i="22" s="1"/>
  <c r="AI12" i="79"/>
  <c r="AI12" i="69"/>
  <c r="AI12" i="99"/>
  <c r="AI12" i="100"/>
  <c r="AI12" i="22"/>
  <c r="AD12" i="79"/>
  <c r="AD12" i="99"/>
  <c r="AD12" i="100"/>
  <c r="AD12" i="69"/>
  <c r="AD12" i="22"/>
  <c r="V12" i="79"/>
  <c r="V12" i="99"/>
  <c r="V12" i="100"/>
  <c r="V12" i="69"/>
  <c r="V12" i="22"/>
  <c r="AA12" i="79"/>
  <c r="AA12" i="99"/>
  <c r="AA12" i="100"/>
  <c r="AA12" i="22"/>
  <c r="AA12" i="69"/>
  <c r="H10" i="115"/>
  <c r="H29" i="115" s="1"/>
  <c r="AC33" i="99"/>
  <c r="AC36" i="99" s="1"/>
  <c r="AC14" i="99"/>
  <c r="AC11" i="80"/>
  <c r="AC11" i="103"/>
  <c r="AC11" i="104"/>
  <c r="AC33" i="79"/>
  <c r="AC36" i="79" s="1"/>
  <c r="AC14" i="79"/>
  <c r="V14" i="100"/>
  <c r="V33" i="100"/>
  <c r="V36" i="100" s="1"/>
  <c r="AE33" i="100"/>
  <c r="AE36" i="100" s="1"/>
  <c r="AE14" i="100"/>
  <c r="AE11" i="80"/>
  <c r="AE11" i="104"/>
  <c r="AE11" i="103"/>
  <c r="AE14" i="79"/>
  <c r="AE33" i="79"/>
  <c r="AE36" i="79" s="1"/>
  <c r="AD14" i="100"/>
  <c r="AD33" i="100"/>
  <c r="AD36" i="100" s="1"/>
  <c r="AE17" i="80"/>
  <c r="AE39" i="80" s="1"/>
  <c r="AE17" i="103"/>
  <c r="AE39" i="103" s="1"/>
  <c r="AE17" i="104"/>
  <c r="AE39" i="104" s="1"/>
  <c r="AE39" i="79"/>
  <c r="E20" i="80"/>
  <c r="E42" i="80" s="1"/>
  <c r="E20" i="103"/>
  <c r="E42" i="103" s="1"/>
  <c r="E20" i="104"/>
  <c r="E42" i="104" s="1"/>
  <c r="E42" i="79"/>
  <c r="H17" i="80"/>
  <c r="H39" i="80" s="1"/>
  <c r="H17" i="103"/>
  <c r="H39" i="103" s="1"/>
  <c r="H17" i="104"/>
  <c r="H39" i="104" s="1"/>
  <c r="H39" i="79"/>
  <c r="Q14" i="69"/>
  <c r="Q33" i="69"/>
  <c r="Q36" i="69" s="1"/>
  <c r="S14" i="101"/>
  <c r="S28" i="101" s="1"/>
  <c r="S14" i="96"/>
  <c r="S28" i="96" s="1"/>
  <c r="S14" i="102"/>
  <c r="S28" i="102" s="1"/>
  <c r="P14" i="95"/>
  <c r="P28" i="95" s="1"/>
  <c r="X14" i="96"/>
  <c r="X28" i="96" s="1"/>
  <c r="U14" i="95"/>
  <c r="U28" i="95" s="1"/>
  <c r="X14" i="101"/>
  <c r="X28" i="101" s="1"/>
  <c r="X14" i="102"/>
  <c r="X28" i="102" s="1"/>
  <c r="AB14" i="96"/>
  <c r="AB28" i="96" s="1"/>
  <c r="Y14" i="95"/>
  <c r="Y28" i="95" s="1"/>
  <c r="AB14" i="101"/>
  <c r="AB28" i="101" s="1"/>
  <c r="AB14" i="102"/>
  <c r="AB28" i="102" s="1"/>
  <c r="AG17" i="80"/>
  <c r="AG39" i="80" s="1"/>
  <c r="AG17" i="103"/>
  <c r="AG39" i="103" s="1"/>
  <c r="AG17" i="104"/>
  <c r="AG39" i="104" s="1"/>
  <c r="AG39" i="79"/>
  <c r="I17" i="80"/>
  <c r="I39" i="80" s="1"/>
  <c r="I17" i="103"/>
  <c r="I39" i="103" s="1"/>
  <c r="I17" i="104"/>
  <c r="I39" i="104" s="1"/>
  <c r="I39" i="79"/>
  <c r="C20" i="80"/>
  <c r="C42" i="80" s="1"/>
  <c r="C20" i="103"/>
  <c r="C42" i="103" s="1"/>
  <c r="C20" i="104"/>
  <c r="C42" i="104" s="1"/>
  <c r="C42" i="79"/>
  <c r="AJ20" i="103"/>
  <c r="AJ42" i="103" s="1"/>
  <c r="AJ20" i="80"/>
  <c r="AJ42" i="80" s="1"/>
  <c r="AJ20" i="104"/>
  <c r="AJ42" i="104" s="1"/>
  <c r="AJ42" i="79"/>
  <c r="AN16" i="101"/>
  <c r="AN30" i="101" s="1"/>
  <c r="AN16" i="96"/>
  <c r="AN30" i="96" s="1"/>
  <c r="AN16" i="102"/>
  <c r="AN30" i="102" s="1"/>
  <c r="AK16" i="95"/>
  <c r="AK30" i="95" s="1"/>
  <c r="S17" i="80"/>
  <c r="S39" i="80" s="1"/>
  <c r="S17" i="103"/>
  <c r="S39" i="103" s="1"/>
  <c r="S17" i="104"/>
  <c r="S39" i="104" s="1"/>
  <c r="S39" i="79"/>
  <c r="AJ14" i="99"/>
  <c r="AJ33" i="99"/>
  <c r="AJ36" i="99" s="1"/>
  <c r="AG14" i="22"/>
  <c r="AG33" i="22"/>
  <c r="AG36" i="22" s="1"/>
  <c r="AO10" i="101"/>
  <c r="AO24" i="101" s="1"/>
  <c r="AO26" i="101" s="1"/>
  <c r="AO10" i="96"/>
  <c r="AO24" i="96" s="1"/>
  <c r="AO26" i="96" s="1"/>
  <c r="AO10" i="102"/>
  <c r="AO24" i="102" s="1"/>
  <c r="AO26" i="102" s="1"/>
  <c r="AL10" i="95"/>
  <c r="AL24" i="95" s="1"/>
  <c r="AL26" i="95" s="1"/>
  <c r="AA14" i="99"/>
  <c r="AA33" i="99"/>
  <c r="AA36" i="99" s="1"/>
  <c r="Y14" i="22"/>
  <c r="Y33" i="22"/>
  <c r="Y36" i="22" s="1"/>
  <c r="AG10" i="101"/>
  <c r="AG24" i="101" s="1"/>
  <c r="AG26" i="101" s="1"/>
  <c r="AG10" i="96"/>
  <c r="AG24" i="96" s="1"/>
  <c r="AG26" i="96" s="1"/>
  <c r="AG10" i="102"/>
  <c r="AG24" i="102" s="1"/>
  <c r="AG26" i="102" s="1"/>
  <c r="AD10" i="95"/>
  <c r="AD24" i="95" s="1"/>
  <c r="AD26" i="95" s="1"/>
  <c r="E17" i="80"/>
  <c r="E39" i="80" s="1"/>
  <c r="E17" i="103"/>
  <c r="E39" i="103" s="1"/>
  <c r="E17" i="104"/>
  <c r="E39" i="104" s="1"/>
  <c r="E39" i="79"/>
  <c r="H33" i="99"/>
  <c r="H36" i="99" s="1"/>
  <c r="H14" i="99"/>
  <c r="H11" i="80"/>
  <c r="H11" i="103"/>
  <c r="H11" i="104"/>
  <c r="H33" i="79"/>
  <c r="H36" i="79" s="1"/>
  <c r="H14" i="79"/>
  <c r="N14" i="69"/>
  <c r="N33" i="69"/>
  <c r="N36" i="69" s="1"/>
  <c r="N11" i="80"/>
  <c r="N11" i="103"/>
  <c r="N11" i="104"/>
  <c r="N14" i="79"/>
  <c r="N33" i="79"/>
  <c r="N36" i="79" s="1"/>
  <c r="E14" i="99"/>
  <c r="E33" i="99"/>
  <c r="E36" i="99" s="1"/>
  <c r="E11" i="80"/>
  <c r="E11" i="103"/>
  <c r="E11" i="104"/>
  <c r="E14" i="79"/>
  <c r="E33" i="79"/>
  <c r="E36" i="79" s="1"/>
  <c r="P14" i="99"/>
  <c r="P33" i="99"/>
  <c r="P36" i="99" s="1"/>
  <c r="Y9" i="80"/>
  <c r="Y31" i="80" s="1"/>
  <c r="Y9" i="103"/>
  <c r="Y31" i="103" s="1"/>
  <c r="Y9" i="104"/>
  <c r="Y31" i="104" s="1"/>
  <c r="Y31" i="79"/>
  <c r="D33" i="99"/>
  <c r="D36" i="99" s="1"/>
  <c r="D14" i="99"/>
  <c r="D11" i="103"/>
  <c r="D11" i="80"/>
  <c r="D14" i="79"/>
  <c r="D11" i="104"/>
  <c r="D33" i="79"/>
  <c r="D36" i="79" s="1"/>
  <c r="N17" i="103"/>
  <c r="N39" i="103" s="1"/>
  <c r="N17" i="80"/>
  <c r="N39" i="80" s="1"/>
  <c r="N17" i="104"/>
  <c r="N39" i="104" s="1"/>
  <c r="N39" i="79"/>
  <c r="W16" i="101"/>
  <c r="W30" i="101" s="1"/>
  <c r="W16" i="96"/>
  <c r="W30" i="96" s="1"/>
  <c r="W16" i="102"/>
  <c r="W30" i="102" s="1"/>
  <c r="T16" i="95"/>
  <c r="T30" i="95" s="1"/>
  <c r="S14" i="22"/>
  <c r="S33" i="22"/>
  <c r="S36" i="22" s="1"/>
  <c r="AA10" i="101"/>
  <c r="AA24" i="101" s="1"/>
  <c r="AA26" i="101" s="1"/>
  <c r="AA10" i="96"/>
  <c r="AA24" i="96" s="1"/>
  <c r="AA26" i="96" s="1"/>
  <c r="AA10" i="102"/>
  <c r="AA24" i="102" s="1"/>
  <c r="AA26" i="102" s="1"/>
  <c r="X10" i="95"/>
  <c r="X24" i="95" s="1"/>
  <c r="X26" i="95" s="1"/>
  <c r="C14" i="99"/>
  <c r="C33" i="99"/>
  <c r="C36" i="99" s="1"/>
  <c r="AH31" i="79"/>
  <c r="AH9" i="80"/>
  <c r="AH31" i="80" s="1"/>
  <c r="AH9" i="103"/>
  <c r="AH31" i="103" s="1"/>
  <c r="AH9" i="104"/>
  <c r="AH31" i="104" s="1"/>
  <c r="AF14" i="99"/>
  <c r="AF33" i="99"/>
  <c r="AF36" i="99" s="1"/>
  <c r="AF11" i="80"/>
  <c r="AF11" i="103"/>
  <c r="AF11" i="104"/>
  <c r="AF14" i="79"/>
  <c r="AF33" i="79"/>
  <c r="AF36" i="79" s="1"/>
  <c r="X14" i="100"/>
  <c r="X33" i="100"/>
  <c r="X36" i="100" s="1"/>
  <c r="U14" i="99"/>
  <c r="U33" i="99"/>
  <c r="U36" i="99" s="1"/>
  <c r="U11" i="80"/>
  <c r="U11" i="103"/>
  <c r="U11" i="104"/>
  <c r="U14" i="79"/>
  <c r="U33" i="79"/>
  <c r="U36" i="79" s="1"/>
  <c r="B17" i="103"/>
  <c r="B39" i="103" s="1"/>
  <c r="B17" i="80"/>
  <c r="B39" i="80" s="1"/>
  <c r="B17" i="104"/>
  <c r="B39" i="104" s="1"/>
  <c r="B39" i="79"/>
  <c r="Z10" i="96"/>
  <c r="Z24" i="96" s="1"/>
  <c r="Z26" i="96" s="1"/>
  <c r="W10" i="95"/>
  <c r="W24" i="95" s="1"/>
  <c r="W26" i="95" s="1"/>
  <c r="Z10" i="101"/>
  <c r="Z24" i="101" s="1"/>
  <c r="Z26" i="101" s="1"/>
  <c r="Z10" i="102"/>
  <c r="Z24" i="102" s="1"/>
  <c r="Z26" i="102" s="1"/>
  <c r="AB17" i="80"/>
  <c r="AB39" i="80" s="1"/>
  <c r="AB17" i="103"/>
  <c r="AB39" i="103" s="1"/>
  <c r="AB17" i="104"/>
  <c r="AB39" i="104" s="1"/>
  <c r="AB39" i="79"/>
  <c r="E9" i="80"/>
  <c r="E31" i="80" s="1"/>
  <c r="E9" i="103"/>
  <c r="E31" i="103" s="1"/>
  <c r="E9" i="104"/>
  <c r="E31" i="104" s="1"/>
  <c r="E31" i="79"/>
  <c r="R17" i="103"/>
  <c r="R39" i="103" s="1"/>
  <c r="R17" i="104"/>
  <c r="R39" i="104" s="1"/>
  <c r="R17" i="80"/>
  <c r="R39" i="80" s="1"/>
  <c r="R39" i="79"/>
  <c r="AD31" i="79"/>
  <c r="AD9" i="80"/>
  <c r="AD31" i="80" s="1"/>
  <c r="AD9" i="103"/>
  <c r="AD31" i="103" s="1"/>
  <c r="AD9" i="104"/>
  <c r="AD31" i="104" s="1"/>
  <c r="L16" i="101"/>
  <c r="L30" i="101" s="1"/>
  <c r="L16" i="96"/>
  <c r="L30" i="96" s="1"/>
  <c r="L16" i="102"/>
  <c r="L30" i="102" s="1"/>
  <c r="I16" i="95"/>
  <c r="I30" i="95" s="1"/>
  <c r="K14" i="100"/>
  <c r="K33" i="100"/>
  <c r="K36" i="100" s="1"/>
  <c r="K11" i="80"/>
  <c r="K11" i="103"/>
  <c r="K11" i="104"/>
  <c r="K14" i="79"/>
  <c r="K33" i="79"/>
  <c r="K36" i="79" s="1"/>
  <c r="AC17" i="80"/>
  <c r="AC39" i="80" s="1"/>
  <c r="AC17" i="103"/>
  <c r="AC39" i="103" s="1"/>
  <c r="AC17" i="104"/>
  <c r="AC39" i="104" s="1"/>
  <c r="AC39" i="79"/>
  <c r="AB14" i="22"/>
  <c r="AB33" i="22"/>
  <c r="AB36" i="22" s="1"/>
  <c r="AJ10" i="101"/>
  <c r="AJ24" i="101" s="1"/>
  <c r="AJ26" i="101" s="1"/>
  <c r="AJ10" i="96"/>
  <c r="AJ24" i="96" s="1"/>
  <c r="AJ26" i="96" s="1"/>
  <c r="AJ10" i="102"/>
  <c r="AJ24" i="102" s="1"/>
  <c r="AJ26" i="102" s="1"/>
  <c r="AG10" i="95"/>
  <c r="AG24" i="95" s="1"/>
  <c r="AG26" i="95" s="1"/>
  <c r="AI33" i="99"/>
  <c r="AI36" i="99" s="1"/>
  <c r="AI14" i="99"/>
  <c r="AH14" i="22"/>
  <c r="AH33" i="22"/>
  <c r="AH36" i="22" s="1"/>
  <c r="AH14" i="100"/>
  <c r="AH33" i="100"/>
  <c r="AH36" i="100" s="1"/>
  <c r="T14" i="69"/>
  <c r="T33" i="69"/>
  <c r="T36" i="69" s="1"/>
  <c r="AI9" i="80"/>
  <c r="AI31" i="80" s="1"/>
  <c r="AI9" i="103"/>
  <c r="AI31" i="103" s="1"/>
  <c r="AI9" i="104"/>
  <c r="AI31" i="104" s="1"/>
  <c r="AI31" i="79"/>
  <c r="V17" i="80"/>
  <c r="V39" i="80" s="1"/>
  <c r="V17" i="103"/>
  <c r="V39" i="103" s="1"/>
  <c r="V17" i="104"/>
  <c r="V39" i="104" s="1"/>
  <c r="V39" i="79"/>
  <c r="U20" i="80"/>
  <c r="U42" i="80" s="1"/>
  <c r="U20" i="103"/>
  <c r="U42" i="103" s="1"/>
  <c r="U20" i="104"/>
  <c r="U42" i="104" s="1"/>
  <c r="U42" i="79"/>
  <c r="AE20" i="80"/>
  <c r="AE42" i="80" s="1"/>
  <c r="AE20" i="103"/>
  <c r="AE42" i="103" s="1"/>
  <c r="AE20" i="104"/>
  <c r="AE42" i="104" s="1"/>
  <c r="AE42" i="79"/>
  <c r="K20" i="80"/>
  <c r="K42" i="80" s="1"/>
  <c r="K20" i="103"/>
  <c r="K42" i="103" s="1"/>
  <c r="K20" i="104"/>
  <c r="K42" i="104" s="1"/>
  <c r="K42" i="79"/>
  <c r="V16" i="101"/>
  <c r="V30" i="101" s="1"/>
  <c r="V16" i="96"/>
  <c r="V30" i="96" s="1"/>
  <c r="V16" i="102"/>
  <c r="V30" i="102" s="1"/>
  <c r="S16" i="95"/>
  <c r="S30" i="95" s="1"/>
  <c r="AF17" i="80"/>
  <c r="AF39" i="80" s="1"/>
  <c r="AF17" i="103"/>
  <c r="AF39" i="103" s="1"/>
  <c r="AF17" i="104"/>
  <c r="AF39" i="104" s="1"/>
  <c r="AF39" i="79"/>
  <c r="B14" i="100"/>
  <c r="B33" i="100"/>
  <c r="B36" i="100" s="1"/>
  <c r="O33" i="22"/>
  <c r="O36" i="22" s="1"/>
  <c r="O14" i="22"/>
  <c r="W10" i="101"/>
  <c r="W24" i="101" s="1"/>
  <c r="W26" i="101" s="1"/>
  <c r="W10" i="96"/>
  <c r="W24" i="96" s="1"/>
  <c r="W26" i="96" s="1"/>
  <c r="W10" i="102"/>
  <c r="W24" i="102" s="1"/>
  <c r="W26" i="102" s="1"/>
  <c r="T10" i="95"/>
  <c r="T24" i="95" s="1"/>
  <c r="T26" i="95" s="1"/>
  <c r="I14" i="69"/>
  <c r="I33" i="69"/>
  <c r="I36" i="69" s="1"/>
  <c r="AF14" i="96"/>
  <c r="AF28" i="96" s="1"/>
  <c r="AF14" i="101"/>
  <c r="AF28" i="101" s="1"/>
  <c r="AC14" i="95"/>
  <c r="AC28" i="95" s="1"/>
  <c r="AF14" i="102"/>
  <c r="AF28" i="102" s="1"/>
  <c r="AK16" i="96"/>
  <c r="AK30" i="96" s="1"/>
  <c r="AH16" i="95"/>
  <c r="AH30" i="95" s="1"/>
  <c r="AK16" i="101"/>
  <c r="AK30" i="101" s="1"/>
  <c r="AK16" i="102"/>
  <c r="AK30" i="102" s="1"/>
  <c r="AD16" i="101"/>
  <c r="AD30" i="101" s="1"/>
  <c r="AD16" i="96"/>
  <c r="AD30" i="96" s="1"/>
  <c r="AD16" i="102"/>
  <c r="AD30" i="102" s="1"/>
  <c r="AA16" i="95"/>
  <c r="AA30" i="95" s="1"/>
  <c r="AQ14" i="101"/>
  <c r="AQ28" i="101" s="1"/>
  <c r="AQ14" i="96"/>
  <c r="AQ28" i="96" s="1"/>
  <c r="AQ14" i="102"/>
  <c r="AQ28" i="102" s="1"/>
  <c r="AN14" i="95"/>
  <c r="AN28" i="95" s="1"/>
  <c r="AC9" i="80"/>
  <c r="AC31" i="80" s="1"/>
  <c r="AC9" i="103"/>
  <c r="AC31" i="103" s="1"/>
  <c r="AC9" i="104"/>
  <c r="AC31" i="104" s="1"/>
  <c r="AC31" i="79"/>
  <c r="S23" i="79"/>
  <c r="S23" i="99"/>
  <c r="S45" i="99" s="1"/>
  <c r="S23" i="100"/>
  <c r="S45" i="100" s="1"/>
  <c r="S23" i="69"/>
  <c r="S45" i="69" s="1"/>
  <c r="S23" i="22"/>
  <c r="S45" i="22" s="1"/>
  <c r="I21" i="79"/>
  <c r="I21" i="100"/>
  <c r="I43" i="100" s="1"/>
  <c r="I21" i="69"/>
  <c r="I43" i="69" s="1"/>
  <c r="I21" i="99"/>
  <c r="I43" i="99" s="1"/>
  <c r="I21" i="22"/>
  <c r="I43" i="22" s="1"/>
  <c r="AH18" i="79"/>
  <c r="AH18" i="100"/>
  <c r="AH40" i="100" s="1"/>
  <c r="AH18" i="69"/>
  <c r="AH40" i="69" s="1"/>
  <c r="AH18" i="99"/>
  <c r="AH40" i="99" s="1"/>
  <c r="AH18" i="22"/>
  <c r="AH40" i="22" s="1"/>
  <c r="AD23" i="79"/>
  <c r="AD23" i="100"/>
  <c r="AD45" i="100" s="1"/>
  <c r="AD23" i="69"/>
  <c r="AD45" i="69" s="1"/>
  <c r="AD23" i="99"/>
  <c r="AD45" i="99" s="1"/>
  <c r="AD23" i="22"/>
  <c r="AD45" i="22" s="1"/>
  <c r="P23" i="79"/>
  <c r="P23" i="69"/>
  <c r="P45" i="69" s="1"/>
  <c r="P23" i="99"/>
  <c r="P45" i="99" s="1"/>
  <c r="P23" i="100"/>
  <c r="P45" i="100" s="1"/>
  <c r="P23" i="22"/>
  <c r="P45" i="22" s="1"/>
  <c r="AH21" i="79"/>
  <c r="AH21" i="99"/>
  <c r="AH43" i="99" s="1"/>
  <c r="AH21" i="100"/>
  <c r="AH43" i="100" s="1"/>
  <c r="AH21" i="69"/>
  <c r="AH43" i="69" s="1"/>
  <c r="AH21" i="22"/>
  <c r="AH43" i="22" s="1"/>
  <c r="T21" i="79"/>
  <c r="T21" i="100"/>
  <c r="T43" i="100" s="1"/>
  <c r="T21" i="69"/>
  <c r="T43" i="69" s="1"/>
  <c r="T21" i="99"/>
  <c r="T43" i="99" s="1"/>
  <c r="T21" i="22"/>
  <c r="T43" i="22" s="1"/>
  <c r="P12" i="79"/>
  <c r="P12" i="69"/>
  <c r="P12" i="99"/>
  <c r="P12" i="22"/>
  <c r="P12" i="100"/>
  <c r="Y18" i="79"/>
  <c r="Y18" i="69"/>
  <c r="Y40" i="69" s="1"/>
  <c r="Y18" i="99"/>
  <c r="Y40" i="99" s="1"/>
  <c r="Y18" i="22"/>
  <c r="Y40" i="22" s="1"/>
  <c r="Y18" i="100"/>
  <c r="Y40" i="100" s="1"/>
  <c r="E23" i="79"/>
  <c r="E23" i="100"/>
  <c r="E45" i="100" s="1"/>
  <c r="E23" i="69"/>
  <c r="E45" i="69" s="1"/>
  <c r="E23" i="99"/>
  <c r="E45" i="99" s="1"/>
  <c r="E23" i="22"/>
  <c r="E45" i="22" s="1"/>
  <c r="N12" i="79"/>
  <c r="N12" i="99"/>
  <c r="N12" i="100"/>
  <c r="N12" i="69"/>
  <c r="N12" i="22"/>
  <c r="P18" i="79"/>
  <c r="P18" i="100"/>
  <c r="P40" i="100" s="1"/>
  <c r="P18" i="22"/>
  <c r="P40" i="22" s="1"/>
  <c r="P18" i="69"/>
  <c r="P40" i="69" s="1"/>
  <c r="P18" i="99"/>
  <c r="P40" i="99" s="1"/>
  <c r="Q18" i="79"/>
  <c r="Q18" i="69"/>
  <c r="Q40" i="69" s="1"/>
  <c r="Q18" i="99"/>
  <c r="Q40" i="99" s="1"/>
  <c r="Q18" i="100"/>
  <c r="Q40" i="100" s="1"/>
  <c r="Q18" i="22"/>
  <c r="Q40" i="22" s="1"/>
  <c r="H21" i="79"/>
  <c r="H21" i="100"/>
  <c r="H43" i="100" s="1"/>
  <c r="H21" i="69"/>
  <c r="H43" i="69" s="1"/>
  <c r="H21" i="99"/>
  <c r="H43" i="99" s="1"/>
  <c r="H21" i="22"/>
  <c r="H43" i="22" s="1"/>
  <c r="N23" i="79"/>
  <c r="N23" i="99"/>
  <c r="N45" i="99" s="1"/>
  <c r="N23" i="100"/>
  <c r="N45" i="100" s="1"/>
  <c r="N23" i="69"/>
  <c r="N45" i="69" s="1"/>
  <c r="N23" i="22"/>
  <c r="N45" i="22" s="1"/>
  <c r="U18" i="79"/>
  <c r="U18" i="69"/>
  <c r="U40" i="69" s="1"/>
  <c r="U18" i="99"/>
  <c r="U40" i="99" s="1"/>
  <c r="U18" i="100"/>
  <c r="U40" i="100" s="1"/>
  <c r="U18" i="22"/>
  <c r="U40" i="22" s="1"/>
  <c r="AI21" i="79"/>
  <c r="AI21" i="69"/>
  <c r="AI43" i="69" s="1"/>
  <c r="AI21" i="99"/>
  <c r="AI43" i="99" s="1"/>
  <c r="AI21" i="22"/>
  <c r="AI43" i="22" s="1"/>
  <c r="AI21" i="100"/>
  <c r="AI43" i="100" s="1"/>
  <c r="AG12" i="79"/>
  <c r="AG12" i="99"/>
  <c r="AG12" i="100"/>
  <c r="AG12" i="69"/>
  <c r="AG12" i="22"/>
  <c r="AJ12" i="79"/>
  <c r="AJ12" i="100"/>
  <c r="AJ12" i="99"/>
  <c r="AJ12" i="69"/>
  <c r="AJ12" i="22"/>
  <c r="X12" i="79"/>
  <c r="X12" i="69"/>
  <c r="X12" i="99"/>
  <c r="X12" i="22"/>
  <c r="X12" i="100"/>
  <c r="AH12" i="79"/>
  <c r="AH12" i="99"/>
  <c r="AH12" i="100"/>
  <c r="AH12" i="69"/>
  <c r="AH12" i="22"/>
  <c r="AC14" i="69"/>
  <c r="AC33" i="69"/>
  <c r="AC36" i="69" s="1"/>
  <c r="V33" i="99"/>
  <c r="V36" i="99" s="1"/>
  <c r="V14" i="99"/>
  <c r="AD10" i="96"/>
  <c r="AD24" i="96" s="1"/>
  <c r="AD26" i="96" s="1"/>
  <c r="AA10" i="95"/>
  <c r="AA24" i="95" s="1"/>
  <c r="AA26" i="95" s="1"/>
  <c r="AD10" i="101"/>
  <c r="AD24" i="101" s="1"/>
  <c r="AD26" i="101" s="1"/>
  <c r="AD10" i="102"/>
  <c r="AD24" i="102" s="1"/>
  <c r="AD26" i="102" s="1"/>
  <c r="AE33" i="99"/>
  <c r="AE36" i="99" s="1"/>
  <c r="AE14" i="99"/>
  <c r="AD14" i="69"/>
  <c r="AD33" i="69"/>
  <c r="AD36" i="69" s="1"/>
  <c r="AL10" i="96"/>
  <c r="AL24" i="96" s="1"/>
  <c r="AL26" i="96" s="1"/>
  <c r="AL10" i="101"/>
  <c r="AL24" i="101" s="1"/>
  <c r="AL26" i="101" s="1"/>
  <c r="AI10" i="95"/>
  <c r="AI24" i="95" s="1"/>
  <c r="AI26" i="95" s="1"/>
  <c r="AL10" i="102"/>
  <c r="AL24" i="102" s="1"/>
  <c r="AL26" i="102" s="1"/>
  <c r="AI16" i="96"/>
  <c r="AI30" i="96" s="1"/>
  <c r="AI16" i="102"/>
  <c r="AI30" i="102" s="1"/>
  <c r="AI16" i="101"/>
  <c r="AI30" i="101" s="1"/>
  <c r="AF16" i="95"/>
  <c r="AF30" i="95" s="1"/>
  <c r="N31" i="79"/>
  <c r="N9" i="80"/>
  <c r="N31" i="80" s="1"/>
  <c r="N9" i="103"/>
  <c r="N31" i="103" s="1"/>
  <c r="N9" i="104"/>
  <c r="N31" i="104" s="1"/>
  <c r="U9" i="80"/>
  <c r="U31" i="80" s="1"/>
  <c r="U9" i="103"/>
  <c r="U31" i="103" s="1"/>
  <c r="U9" i="104"/>
  <c r="U31" i="104" s="1"/>
  <c r="U31" i="79"/>
  <c r="Q33" i="100"/>
  <c r="Q36" i="100" s="1"/>
  <c r="Q14" i="100"/>
  <c r="K17" i="80"/>
  <c r="K39" i="80" s="1"/>
  <c r="K17" i="103"/>
  <c r="K39" i="103" s="1"/>
  <c r="K17" i="104"/>
  <c r="K39" i="104" s="1"/>
  <c r="K39" i="79"/>
  <c r="P17" i="80"/>
  <c r="P39" i="80" s="1"/>
  <c r="P17" i="103"/>
  <c r="P39" i="103" s="1"/>
  <c r="P17" i="104"/>
  <c r="P39" i="104" s="1"/>
  <c r="P39" i="79"/>
  <c r="T17" i="80"/>
  <c r="T39" i="80" s="1"/>
  <c r="T17" i="103"/>
  <c r="T39" i="103" s="1"/>
  <c r="T17" i="104"/>
  <c r="T39" i="104" s="1"/>
  <c r="T39" i="79"/>
  <c r="W14" i="101"/>
  <c r="W28" i="101" s="1"/>
  <c r="W14" i="96"/>
  <c r="W28" i="96" s="1"/>
  <c r="W14" i="102"/>
  <c r="W28" i="102" s="1"/>
  <c r="T14" i="95"/>
  <c r="T28" i="95" s="1"/>
  <c r="S9" i="80"/>
  <c r="S31" i="80" s="1"/>
  <c r="S9" i="103"/>
  <c r="S31" i="103" s="1"/>
  <c r="S9" i="104"/>
  <c r="S31" i="104" s="1"/>
  <c r="S31" i="79"/>
  <c r="Z16" i="101"/>
  <c r="Z30" i="101" s="1"/>
  <c r="Z16" i="96"/>
  <c r="Z30" i="96" s="1"/>
  <c r="Z16" i="102"/>
  <c r="Z30" i="102" s="1"/>
  <c r="W16" i="95"/>
  <c r="W30" i="95" s="1"/>
  <c r="AF20" i="80"/>
  <c r="AF42" i="80" s="1"/>
  <c r="AF20" i="103"/>
  <c r="AF42" i="103" s="1"/>
  <c r="AF20" i="104"/>
  <c r="AF42" i="104" s="1"/>
  <c r="AF42" i="79"/>
  <c r="AJ14" i="100"/>
  <c r="AJ33" i="100"/>
  <c r="AJ36" i="100" s="1"/>
  <c r="AG33" i="99"/>
  <c r="AG36" i="99" s="1"/>
  <c r="AG14" i="99"/>
  <c r="AG11" i="80"/>
  <c r="AG11" i="103"/>
  <c r="AG11" i="104"/>
  <c r="AG14" i="79"/>
  <c r="AG33" i="79"/>
  <c r="AG36" i="79" s="1"/>
  <c r="AA33" i="69"/>
  <c r="AA36" i="69" s="1"/>
  <c r="AA14" i="69"/>
  <c r="Y14" i="99"/>
  <c r="Y33" i="99"/>
  <c r="Y36" i="99" s="1"/>
  <c r="Y11" i="80"/>
  <c r="Y11" i="103"/>
  <c r="Y11" i="104"/>
  <c r="Y14" i="79"/>
  <c r="Y33" i="79"/>
  <c r="Y36" i="79" s="1"/>
  <c r="Y14" i="101"/>
  <c r="Y28" i="101" s="1"/>
  <c r="Y14" i="96"/>
  <c r="Y28" i="96" s="1"/>
  <c r="Y14" i="102"/>
  <c r="Y28" i="102" s="1"/>
  <c r="V14" i="95"/>
  <c r="V28" i="95" s="1"/>
  <c r="H14" i="69"/>
  <c r="H33" i="69"/>
  <c r="H36" i="69" s="1"/>
  <c r="N14" i="100"/>
  <c r="N33" i="100"/>
  <c r="N36" i="100" s="1"/>
  <c r="Y16" i="96"/>
  <c r="Y30" i="96" s="1"/>
  <c r="V16" i="95"/>
  <c r="V30" i="95" s="1"/>
  <c r="Y16" i="101"/>
  <c r="Y30" i="101" s="1"/>
  <c r="Y16" i="102"/>
  <c r="Y30" i="102" s="1"/>
  <c r="E14" i="69"/>
  <c r="E33" i="69"/>
  <c r="E36" i="69" s="1"/>
  <c r="AA9" i="80"/>
  <c r="AA31" i="80" s="1"/>
  <c r="AA9" i="103"/>
  <c r="AA31" i="103" s="1"/>
  <c r="AA9" i="104"/>
  <c r="AA31" i="104" s="1"/>
  <c r="AA31" i="79"/>
  <c r="P33" i="69"/>
  <c r="P36" i="69" s="1"/>
  <c r="P14" i="69"/>
  <c r="X16" i="101"/>
  <c r="X30" i="101" s="1"/>
  <c r="X16" i="96"/>
  <c r="X30" i="96" s="1"/>
  <c r="X16" i="102"/>
  <c r="X30" i="102" s="1"/>
  <c r="U16" i="95"/>
  <c r="U30" i="95" s="1"/>
  <c r="D14" i="69"/>
  <c r="D33" i="69"/>
  <c r="D36" i="69" s="1"/>
  <c r="AB16" i="101"/>
  <c r="AB30" i="101" s="1"/>
  <c r="AB16" i="96"/>
  <c r="AB30" i="96" s="1"/>
  <c r="AB16" i="102"/>
  <c r="AB30" i="102" s="1"/>
  <c r="Y16" i="95"/>
  <c r="Y30" i="95" s="1"/>
  <c r="P9" i="80"/>
  <c r="P31" i="80" s="1"/>
  <c r="P9" i="103"/>
  <c r="P31" i="103" s="1"/>
  <c r="P9" i="104"/>
  <c r="P31" i="104" s="1"/>
  <c r="P31" i="79"/>
  <c r="O20" i="80"/>
  <c r="O42" i="80" s="1"/>
  <c r="O20" i="103"/>
  <c r="O42" i="103" s="1"/>
  <c r="O20" i="104"/>
  <c r="O42" i="104" s="1"/>
  <c r="O42" i="79"/>
  <c r="S14" i="100"/>
  <c r="S33" i="100"/>
  <c r="S36" i="100" s="1"/>
  <c r="S11" i="80"/>
  <c r="S11" i="103"/>
  <c r="S11" i="104"/>
  <c r="S33" i="79"/>
  <c r="S36" i="79" s="1"/>
  <c r="S14" i="79"/>
  <c r="C33" i="69"/>
  <c r="C36" i="69" s="1"/>
  <c r="C14" i="69"/>
  <c r="AF33" i="69"/>
  <c r="AF36" i="69" s="1"/>
  <c r="AF14" i="69"/>
  <c r="X14" i="22"/>
  <c r="X33" i="22"/>
  <c r="X36" i="22" s="1"/>
  <c r="AF10" i="101"/>
  <c r="AF24" i="101" s="1"/>
  <c r="AF26" i="101" s="1"/>
  <c r="AF10" i="96"/>
  <c r="AF24" i="96" s="1"/>
  <c r="AF26" i="96" s="1"/>
  <c r="AF10" i="102"/>
  <c r="AF24" i="102" s="1"/>
  <c r="AF26" i="102" s="1"/>
  <c r="AC10" i="95"/>
  <c r="AC24" i="95" s="1"/>
  <c r="AC26" i="95" s="1"/>
  <c r="U14" i="69"/>
  <c r="U33" i="69"/>
  <c r="U36" i="69" s="1"/>
  <c r="T9" i="80"/>
  <c r="T31" i="80" s="1"/>
  <c r="T9" i="103"/>
  <c r="T31" i="103" s="1"/>
  <c r="T9" i="104"/>
  <c r="T31" i="104" s="1"/>
  <c r="T31" i="79"/>
  <c r="AI20" i="80"/>
  <c r="AI42" i="80" s="1"/>
  <c r="AI20" i="103"/>
  <c r="AI42" i="103" s="1"/>
  <c r="AI20" i="104"/>
  <c r="AI42" i="104" s="1"/>
  <c r="AI42" i="79"/>
  <c r="AQ16" i="96"/>
  <c r="AQ30" i="96" s="1"/>
  <c r="AQ16" i="102"/>
  <c r="AQ30" i="102" s="1"/>
  <c r="AQ16" i="101"/>
  <c r="AQ30" i="101" s="1"/>
  <c r="AN16" i="95"/>
  <c r="AN30" i="95" s="1"/>
  <c r="R14" i="22"/>
  <c r="R33" i="22"/>
  <c r="R36" i="22" s="1"/>
  <c r="R14" i="100"/>
  <c r="R33" i="100"/>
  <c r="R36" i="100" s="1"/>
  <c r="AI14" i="101"/>
  <c r="AI28" i="101" s="1"/>
  <c r="AI14" i="96"/>
  <c r="AI28" i="96" s="1"/>
  <c r="AI14" i="102"/>
  <c r="AI28" i="102" s="1"/>
  <c r="AF14" i="95"/>
  <c r="AF28" i="95" s="1"/>
  <c r="AG14" i="101"/>
  <c r="AG28" i="101" s="1"/>
  <c r="AG14" i="96"/>
  <c r="AG28" i="96" s="1"/>
  <c r="AG14" i="102"/>
  <c r="AG28" i="102" s="1"/>
  <c r="AD14" i="95"/>
  <c r="AD28" i="95" s="1"/>
  <c r="D9" i="80"/>
  <c r="D31" i="80" s="1"/>
  <c r="D9" i="103"/>
  <c r="D31" i="103" s="1"/>
  <c r="D9" i="104"/>
  <c r="D31" i="104" s="1"/>
  <c r="D31" i="79"/>
  <c r="K14" i="99"/>
  <c r="K33" i="99"/>
  <c r="K36" i="99" s="1"/>
  <c r="H9" i="80"/>
  <c r="H31" i="80" s="1"/>
  <c r="H9" i="103"/>
  <c r="H31" i="103" s="1"/>
  <c r="H9" i="104"/>
  <c r="H31" i="104" s="1"/>
  <c r="H31" i="79"/>
  <c r="AR14" i="96"/>
  <c r="AR28" i="96" s="1"/>
  <c r="AO14" i="95"/>
  <c r="AO28" i="95" s="1"/>
  <c r="AR14" i="101"/>
  <c r="AR28" i="101" s="1"/>
  <c r="AR14" i="102"/>
  <c r="AR28" i="102" s="1"/>
  <c r="AB33" i="99"/>
  <c r="AB36" i="99" s="1"/>
  <c r="AB14" i="99"/>
  <c r="AB11" i="80"/>
  <c r="AB11" i="103"/>
  <c r="AB14" i="79"/>
  <c r="AB11" i="104"/>
  <c r="AB33" i="79"/>
  <c r="AB36" i="79" s="1"/>
  <c r="AI14" i="69"/>
  <c r="AI33" i="69"/>
  <c r="AI36" i="69" s="1"/>
  <c r="AH33" i="99"/>
  <c r="AH36" i="99" s="1"/>
  <c r="AH14" i="99"/>
  <c r="AH11" i="80"/>
  <c r="AH11" i="103"/>
  <c r="AH11" i="104"/>
  <c r="AH33" i="79"/>
  <c r="AH36" i="79" s="1"/>
  <c r="AH14" i="79"/>
  <c r="T14" i="100"/>
  <c r="T33" i="100"/>
  <c r="T36" i="100" s="1"/>
  <c r="J16" i="101"/>
  <c r="J30" i="101" s="1"/>
  <c r="J16" i="96"/>
  <c r="J30" i="96" s="1"/>
  <c r="J16" i="102"/>
  <c r="J30" i="102" s="1"/>
  <c r="G16" i="95"/>
  <c r="G30" i="95" s="1"/>
  <c r="AC14" i="101"/>
  <c r="AC28" i="101" s="1"/>
  <c r="AC14" i="96"/>
  <c r="AC28" i="96" s="1"/>
  <c r="AC14" i="102"/>
  <c r="AC28" i="102" s="1"/>
  <c r="Z14" i="95"/>
  <c r="Z28" i="95" s="1"/>
  <c r="AF9" i="80"/>
  <c r="AF31" i="80" s="1"/>
  <c r="AF9" i="103"/>
  <c r="AF31" i="103" s="1"/>
  <c r="AF9" i="104"/>
  <c r="AF31" i="104" s="1"/>
  <c r="AF31" i="79"/>
  <c r="N20" i="80"/>
  <c r="N42" i="80" s="1"/>
  <c r="N20" i="103"/>
  <c r="N42" i="103" s="1"/>
  <c r="N20" i="104"/>
  <c r="N42" i="104" s="1"/>
  <c r="N42" i="79"/>
  <c r="J10" i="96"/>
  <c r="J24" i="96" s="1"/>
  <c r="J26" i="96" s="1"/>
  <c r="G10" i="95"/>
  <c r="G24" i="95" s="1"/>
  <c r="G26" i="95" s="1"/>
  <c r="J10" i="101"/>
  <c r="J24" i="101" s="1"/>
  <c r="J26" i="101" s="1"/>
  <c r="J10" i="102"/>
  <c r="J24" i="102" s="1"/>
  <c r="J26" i="102" s="1"/>
  <c r="B33" i="99"/>
  <c r="B36" i="99" s="1"/>
  <c r="B14" i="99"/>
  <c r="O14" i="100"/>
  <c r="O33" i="100"/>
  <c r="O36" i="100" s="1"/>
  <c r="O11" i="80"/>
  <c r="O11" i="104"/>
  <c r="O11" i="103"/>
  <c r="O14" i="79"/>
  <c r="O33" i="79"/>
  <c r="O36" i="79" s="1"/>
  <c r="I14" i="100"/>
  <c r="I33" i="100"/>
  <c r="I36" i="100" s="1"/>
  <c r="X17" i="80"/>
  <c r="X39" i="80" s="1"/>
  <c r="X17" i="103"/>
  <c r="X39" i="103" s="1"/>
  <c r="X17" i="104"/>
  <c r="X39" i="104" s="1"/>
  <c r="X39" i="79"/>
  <c r="K14" i="101"/>
  <c r="K28" i="101" s="1"/>
  <c r="K14" i="96"/>
  <c r="K28" i="96" s="1"/>
  <c r="K14" i="102"/>
  <c r="K28" i="102" s="1"/>
  <c r="H14" i="95"/>
  <c r="H28" i="95" s="1"/>
  <c r="AC20" i="80"/>
  <c r="AC42" i="80" s="1"/>
  <c r="AC20" i="103"/>
  <c r="AC42" i="103" s="1"/>
  <c r="AC20" i="104"/>
  <c r="AC42" i="104" s="1"/>
  <c r="AC42" i="79"/>
  <c r="V20" i="80"/>
  <c r="V42" i="80" s="1"/>
  <c r="V20" i="103"/>
  <c r="V42" i="103" s="1"/>
  <c r="V20" i="104"/>
  <c r="V42" i="104" s="1"/>
  <c r="V42" i="79"/>
  <c r="AP14" i="101"/>
  <c r="AP28" i="101" s="1"/>
  <c r="AP14" i="96"/>
  <c r="AP28" i="96" s="1"/>
  <c r="AP14" i="102"/>
  <c r="AP28" i="102" s="1"/>
  <c r="AM14" i="95"/>
  <c r="AM28" i="95" s="1"/>
  <c r="AJ16" i="101"/>
  <c r="AJ30" i="101" s="1"/>
  <c r="AJ16" i="102"/>
  <c r="AJ30" i="102" s="1"/>
  <c r="AJ16" i="96"/>
  <c r="AJ30" i="96" s="1"/>
  <c r="AG16" i="95"/>
  <c r="AG30" i="95" s="1"/>
  <c r="AB20" i="103"/>
  <c r="AB42" i="103" s="1"/>
  <c r="AB20" i="80"/>
  <c r="AB42" i="80" s="1"/>
  <c r="AB20" i="104"/>
  <c r="AB42" i="104" s="1"/>
  <c r="AB42" i="79"/>
  <c r="C14" i="123"/>
  <c r="C36" i="123" s="1"/>
  <c r="C14" i="122"/>
  <c r="C36" i="122" s="1"/>
  <c r="C14" i="86"/>
  <c r="D21" i="87"/>
  <c r="B21" i="87"/>
  <c r="C9" i="123"/>
  <c r="C31" i="123" s="1"/>
  <c r="C9" i="122"/>
  <c r="C31" i="122" s="1"/>
  <c r="C9" i="86"/>
  <c r="B17" i="123"/>
  <c r="B39" i="123" s="1"/>
  <c r="B17" i="122"/>
  <c r="B39" i="122" s="1"/>
  <c r="B17" i="86"/>
  <c r="D9" i="86"/>
  <c r="D9" i="123"/>
  <c r="D31" i="123" s="1"/>
  <c r="D9" i="122"/>
  <c r="D31" i="122" s="1"/>
  <c r="C30" i="86"/>
  <c r="C8" i="85"/>
  <c r="C27" i="85" s="1"/>
  <c r="B11" i="123"/>
  <c r="B33" i="123" s="1"/>
  <c r="B11" i="122"/>
  <c r="B33" i="122" s="1"/>
  <c r="B11" i="86"/>
  <c r="V19" i="111"/>
  <c r="V19" i="112" s="1"/>
  <c r="V38" i="112" s="1"/>
  <c r="Y19" i="111"/>
  <c r="U19" i="111"/>
  <c r="U19" i="115" s="1"/>
  <c r="U38" i="115" s="1"/>
  <c r="F22" i="111"/>
  <c r="F22" i="112" s="1"/>
  <c r="F41" i="112" s="1"/>
  <c r="Q19" i="111"/>
  <c r="R13" i="111"/>
  <c r="C18" i="87"/>
  <c r="Y22" i="111"/>
  <c r="Y22" i="114" s="1"/>
  <c r="Y41" i="114" s="1"/>
  <c r="R19" i="111"/>
  <c r="R19" i="113" s="1"/>
  <c r="R38" i="113" s="1"/>
  <c r="V22" i="111"/>
  <c r="V22" i="115" s="1"/>
  <c r="V41" i="115" s="1"/>
  <c r="H13" i="111"/>
  <c r="H13" i="113" s="1"/>
  <c r="Q22" i="111"/>
  <c r="Q22" i="112" s="1"/>
  <c r="Q41" i="112" s="1"/>
  <c r="D23" i="87"/>
  <c r="B14" i="123"/>
  <c r="B36" i="123" s="1"/>
  <c r="B14" i="122"/>
  <c r="B36" i="122" s="1"/>
  <c r="B14" i="86"/>
  <c r="C22" i="111"/>
  <c r="C22" i="113" s="1"/>
  <c r="C41" i="113" s="1"/>
  <c r="F13" i="111"/>
  <c r="J22" i="111"/>
  <c r="J22" i="114" s="1"/>
  <c r="J41" i="114" s="1"/>
  <c r="B12" i="87"/>
  <c r="K19" i="111"/>
  <c r="B18" i="87"/>
  <c r="T19" i="111"/>
  <c r="T19" i="112" s="1"/>
  <c r="T38" i="112" s="1"/>
  <c r="X13" i="111"/>
  <c r="X13" i="113" s="1"/>
  <c r="S13" i="111"/>
  <c r="K13" i="111"/>
  <c r="K13" i="115" s="1"/>
  <c r="P13" i="111"/>
  <c r="P13" i="112" s="1"/>
  <c r="C10" i="113"/>
  <c r="C29" i="113" s="1"/>
  <c r="F10" i="112"/>
  <c r="F29" i="112" s="1"/>
  <c r="N10" i="112"/>
  <c r="N29" i="112" s="1"/>
  <c r="E18" i="112"/>
  <c r="E37" i="112" s="1"/>
  <c r="I18" i="113"/>
  <c r="I37" i="113" s="1"/>
  <c r="R12" i="112"/>
  <c r="R31" i="112" s="1"/>
  <c r="R34" i="112" s="1"/>
  <c r="S12" i="113"/>
  <c r="S31" i="113" s="1"/>
  <c r="S34" i="113" s="1"/>
  <c r="F12" i="112"/>
  <c r="F31" i="112" s="1"/>
  <c r="F34" i="112" s="1"/>
  <c r="H10" i="113"/>
  <c r="H29" i="113" s="1"/>
  <c r="B8" i="85"/>
  <c r="B27" i="85" s="1"/>
  <c r="B30" i="86"/>
  <c r="C20" i="123"/>
  <c r="C42" i="123" s="1"/>
  <c r="C20" i="122"/>
  <c r="C42" i="122" s="1"/>
  <c r="C20" i="86"/>
  <c r="D30" i="86"/>
  <c r="D8" i="85"/>
  <c r="D27" i="85" s="1"/>
  <c r="B20" i="123"/>
  <c r="B42" i="123" s="1"/>
  <c r="B20" i="122"/>
  <c r="B42" i="122" s="1"/>
  <c r="B20" i="86"/>
  <c r="C17" i="122"/>
  <c r="C39" i="122" s="1"/>
  <c r="C17" i="86"/>
  <c r="C17" i="123"/>
  <c r="C39" i="123" s="1"/>
  <c r="D17" i="123"/>
  <c r="D39" i="123" s="1"/>
  <c r="D17" i="122"/>
  <c r="D39" i="122" s="1"/>
  <c r="D17" i="86"/>
  <c r="R22" i="111"/>
  <c r="C19" i="111"/>
  <c r="C19" i="113" s="1"/>
  <c r="C38" i="113" s="1"/>
  <c r="T22" i="111"/>
  <c r="T22" i="115" s="1"/>
  <c r="T41" i="115" s="1"/>
  <c r="I13" i="111"/>
  <c r="I13" i="114" s="1"/>
  <c r="Q13" i="111"/>
  <c r="Q13" i="115" s="1"/>
  <c r="D22" i="111"/>
  <c r="M19" i="111"/>
  <c r="M19" i="112" s="1"/>
  <c r="M38" i="112" s="1"/>
  <c r="D13" i="111"/>
  <c r="D13" i="113" s="1"/>
  <c r="I22" i="111"/>
  <c r="I22" i="114" s="1"/>
  <c r="I41" i="114" s="1"/>
  <c r="C13" i="111"/>
  <c r="D14" i="123"/>
  <c r="D36" i="123" s="1"/>
  <c r="D14" i="122"/>
  <c r="D36" i="122" s="1"/>
  <c r="D14" i="86"/>
  <c r="F19" i="111"/>
  <c r="J19" i="111"/>
  <c r="J19" i="115" s="1"/>
  <c r="J38" i="115" s="1"/>
  <c r="M13" i="111"/>
  <c r="M13" i="113" s="1"/>
  <c r="W13" i="111"/>
  <c r="W13" i="114" s="1"/>
  <c r="E18" i="113"/>
  <c r="E37" i="113" s="1"/>
  <c r="I18" i="112"/>
  <c r="I37" i="112" s="1"/>
  <c r="S12" i="112"/>
  <c r="C11" i="86"/>
  <c r="C11" i="122"/>
  <c r="C33" i="122" s="1"/>
  <c r="C11" i="123"/>
  <c r="C33" i="123" s="1"/>
  <c r="B9" i="123"/>
  <c r="B31" i="123" s="1"/>
  <c r="B9" i="122"/>
  <c r="B31" i="122" s="1"/>
  <c r="B9" i="86"/>
  <c r="K22" i="111"/>
  <c r="K22" i="114" s="1"/>
  <c r="K41" i="114" s="1"/>
  <c r="C21" i="87"/>
  <c r="G13" i="111"/>
  <c r="G13" i="113" s="1"/>
  <c r="D18" i="87"/>
  <c r="P22" i="111"/>
  <c r="P22" i="114" s="1"/>
  <c r="P41" i="114" s="1"/>
  <c r="U13" i="111"/>
  <c r="U13" i="115" s="1"/>
  <c r="D19" i="111"/>
  <c r="D19" i="115" s="1"/>
  <c r="D38" i="115" s="1"/>
  <c r="G22" i="111"/>
  <c r="W19" i="111"/>
  <c r="W19" i="112" s="1"/>
  <c r="W38" i="112" s="1"/>
  <c r="W22" i="111"/>
  <c r="W22" i="112" s="1"/>
  <c r="W41" i="112" s="1"/>
  <c r="E13" i="111"/>
  <c r="E13" i="114" s="1"/>
  <c r="N19" i="111"/>
  <c r="E19" i="111"/>
  <c r="E19" i="112" s="1"/>
  <c r="E38" i="112" s="1"/>
  <c r="X22" i="111"/>
  <c r="X22" i="114" s="1"/>
  <c r="X41" i="114" s="1"/>
  <c r="V13" i="111"/>
  <c r="Y13" i="111"/>
  <c r="Y13" i="115" s="1"/>
  <c r="H19" i="111"/>
  <c r="H19" i="115" s="1"/>
  <c r="H38" i="115" s="1"/>
  <c r="M22" i="111"/>
  <c r="M22" i="114" s="1"/>
  <c r="M41" i="114" s="1"/>
  <c r="C23" i="87"/>
  <c r="U22" i="111"/>
  <c r="C12" i="87"/>
  <c r="H22" i="111"/>
  <c r="H22" i="115" s="1"/>
  <c r="H41" i="115" s="1"/>
  <c r="X19" i="111"/>
  <c r="E22" i="111"/>
  <c r="D12" i="87"/>
  <c r="N22" i="111"/>
  <c r="N22" i="113" s="1"/>
  <c r="N41" i="113" s="1"/>
  <c r="P19" i="111"/>
  <c r="S22" i="111"/>
  <c r="S22" i="112" s="1"/>
  <c r="S41" i="112" s="1"/>
  <c r="I19" i="111"/>
  <c r="I19" i="113" s="1"/>
  <c r="I38" i="113" s="1"/>
  <c r="G19" i="111"/>
  <c r="G19" i="113" s="1"/>
  <c r="G38" i="113" s="1"/>
  <c r="B23" i="87"/>
  <c r="S19" i="111"/>
  <c r="S19" i="114" s="1"/>
  <c r="S38" i="114" s="1"/>
  <c r="J13" i="111"/>
  <c r="J13" i="114" s="1"/>
  <c r="T13" i="111"/>
  <c r="T13" i="112" s="1"/>
  <c r="N13" i="111"/>
  <c r="D11" i="123"/>
  <c r="D33" i="123" s="1"/>
  <c r="D11" i="122"/>
  <c r="D33" i="122" s="1"/>
  <c r="D11" i="86"/>
  <c r="D20" i="123"/>
  <c r="D42" i="123" s="1"/>
  <c r="D20" i="122"/>
  <c r="D42" i="122" s="1"/>
  <c r="D20" i="86"/>
  <c r="C22" i="115"/>
  <c r="C41" i="115" s="1"/>
  <c r="U13" i="113"/>
  <c r="U13" i="112"/>
  <c r="R22" i="113"/>
  <c r="R41" i="113" s="1"/>
  <c r="R22" i="114"/>
  <c r="R41" i="114" s="1"/>
  <c r="R22" i="115"/>
  <c r="R41" i="115" s="1"/>
  <c r="R22" i="112"/>
  <c r="R41" i="112" s="1"/>
  <c r="Y22" i="113"/>
  <c r="Y41" i="113" s="1"/>
  <c r="Y22" i="112"/>
  <c r="Y41" i="112" s="1"/>
  <c r="R19" i="115"/>
  <c r="R38" i="115" s="1"/>
  <c r="V19" i="114"/>
  <c r="V38" i="114" s="1"/>
  <c r="Y19" i="114"/>
  <c r="Y38" i="114" s="1"/>
  <c r="Y19" i="113"/>
  <c r="Y38" i="113" s="1"/>
  <c r="Y19" i="115"/>
  <c r="Y38" i="115" s="1"/>
  <c r="Y19" i="112"/>
  <c r="Y38" i="112" s="1"/>
  <c r="U19" i="114"/>
  <c r="U38" i="114" s="1"/>
  <c r="C19" i="115"/>
  <c r="C38" i="115" s="1"/>
  <c r="P19" i="115"/>
  <c r="P38" i="115" s="1"/>
  <c r="P19" i="113"/>
  <c r="P38" i="113" s="1"/>
  <c r="P19" i="114"/>
  <c r="P38" i="114" s="1"/>
  <c r="P19" i="112"/>
  <c r="P38" i="112" s="1"/>
  <c r="S19" i="115"/>
  <c r="S38" i="115" s="1"/>
  <c r="V13" i="114"/>
  <c r="V13" i="113"/>
  <c r="V13" i="112"/>
  <c r="V13" i="115"/>
  <c r="U15" i="7"/>
  <c r="J16" i="111" s="1"/>
  <c r="Y13" i="112"/>
  <c r="M13" i="115"/>
  <c r="M13" i="112"/>
  <c r="AE15" i="7"/>
  <c r="T16" i="111" s="1"/>
  <c r="W13" i="115"/>
  <c r="Y15" i="7"/>
  <c r="N16" i="111" s="1"/>
  <c r="Y15" i="112"/>
  <c r="Y31" i="112"/>
  <c r="Y34" i="112" s="1"/>
  <c r="V31" i="112"/>
  <c r="V34" i="112" s="1"/>
  <c r="V15" i="112"/>
  <c r="P15" i="112"/>
  <c r="P31" i="112"/>
  <c r="P34" i="112" s="1"/>
  <c r="N31" i="112"/>
  <c r="N34" i="112" s="1"/>
  <c r="N15" i="112"/>
  <c r="E15" i="112"/>
  <c r="E31" i="112"/>
  <c r="E34" i="112" s="1"/>
  <c r="H31" i="114"/>
  <c r="H34" i="114" s="1"/>
  <c r="H15" i="114"/>
  <c r="U15" i="112"/>
  <c r="U31" i="112"/>
  <c r="U34" i="112" s="1"/>
  <c r="M15" i="112"/>
  <c r="M31" i="112"/>
  <c r="M34" i="112" s="1"/>
  <c r="J15" i="112"/>
  <c r="J31" i="112"/>
  <c r="J34" i="112" s="1"/>
  <c r="Q15" i="112"/>
  <c r="Q31" i="112"/>
  <c r="Q34" i="112" s="1"/>
  <c r="X15" i="113"/>
  <c r="X31" i="113"/>
  <c r="X34" i="113" s="1"/>
  <c r="W15" i="113"/>
  <c r="W31" i="113"/>
  <c r="W34" i="113" s="1"/>
  <c r="I15" i="113"/>
  <c r="I31" i="113"/>
  <c r="I34" i="113" s="1"/>
  <c r="D15" i="112"/>
  <c r="D31" i="112"/>
  <c r="D34" i="112" s="1"/>
  <c r="K15" i="112"/>
  <c r="K31" i="112"/>
  <c r="K34" i="112" s="1"/>
  <c r="T15" i="113"/>
  <c r="T31" i="113"/>
  <c r="T34" i="113" s="1"/>
  <c r="S15" i="113"/>
  <c r="C31" i="115"/>
  <c r="C15" i="115"/>
  <c r="C34" i="115" s="1"/>
  <c r="F15" i="112"/>
  <c r="AD15" i="7"/>
  <c r="S16" i="111" s="1"/>
  <c r="AA15" i="7"/>
  <c r="P16" i="111" s="1"/>
  <c r="D19" i="112"/>
  <c r="D38" i="112" s="1"/>
  <c r="G22" i="114"/>
  <c r="G41" i="114" s="1"/>
  <c r="G22" i="115"/>
  <c r="G41" i="115" s="1"/>
  <c r="G22" i="112"/>
  <c r="G41" i="112" s="1"/>
  <c r="G22" i="113"/>
  <c r="G41" i="113" s="1"/>
  <c r="M19" i="113"/>
  <c r="M38" i="113" s="1"/>
  <c r="V22" i="112"/>
  <c r="V41" i="112" s="1"/>
  <c r="Q22" i="114"/>
  <c r="Q41" i="114" s="1"/>
  <c r="Q22" i="113"/>
  <c r="Q41" i="113" s="1"/>
  <c r="W22" i="115"/>
  <c r="W41" i="115" s="1"/>
  <c r="W22" i="113"/>
  <c r="W41" i="113" s="1"/>
  <c r="P15" i="7"/>
  <c r="E16" i="111" s="1"/>
  <c r="F22" i="114"/>
  <c r="F41" i="114" s="1"/>
  <c r="T22" i="114"/>
  <c r="T41" i="114" s="1"/>
  <c r="T22" i="112"/>
  <c r="T41" i="112" s="1"/>
  <c r="Q15" i="7"/>
  <c r="F16" i="111" s="1"/>
  <c r="G13" i="115"/>
  <c r="S22" i="113"/>
  <c r="S41" i="113" s="1"/>
  <c r="I19" i="115"/>
  <c r="I38" i="115" s="1"/>
  <c r="I19" i="114"/>
  <c r="I38" i="114" s="1"/>
  <c r="G19" i="114"/>
  <c r="G38" i="114" s="1"/>
  <c r="R15" i="7"/>
  <c r="G16" i="111" s="1"/>
  <c r="Q19" i="115"/>
  <c r="Q38" i="115" s="1"/>
  <c r="Q19" i="114"/>
  <c r="Q38" i="114" s="1"/>
  <c r="Q19" i="113"/>
  <c r="Q38" i="113" s="1"/>
  <c r="Q19" i="112"/>
  <c r="Q38" i="112" s="1"/>
  <c r="AG15" i="7"/>
  <c r="V16" i="111" s="1"/>
  <c r="V15" i="111"/>
  <c r="J13" i="112"/>
  <c r="J13" i="113"/>
  <c r="AJ15" i="7"/>
  <c r="Y16" i="111" s="1"/>
  <c r="Y15" i="111"/>
  <c r="X15" i="7"/>
  <c r="M16" i="111" s="1"/>
  <c r="T13" i="114"/>
  <c r="AH15" i="7"/>
  <c r="W16" i="111" s="1"/>
  <c r="W15" i="111"/>
  <c r="N13" i="114"/>
  <c r="N13" i="112"/>
  <c r="N13" i="115"/>
  <c r="N13" i="113"/>
  <c r="Y31" i="114"/>
  <c r="Y34" i="114" s="1"/>
  <c r="Y15" i="114"/>
  <c r="V15" i="113"/>
  <c r="V31" i="113"/>
  <c r="V34" i="113" s="1"/>
  <c r="P15" i="113"/>
  <c r="P31" i="113"/>
  <c r="P34" i="113" s="1"/>
  <c r="N15" i="113"/>
  <c r="N31" i="113"/>
  <c r="N34" i="113" s="1"/>
  <c r="G15" i="113"/>
  <c r="G31" i="113"/>
  <c r="G34" i="113" s="1"/>
  <c r="E15" i="113"/>
  <c r="E31" i="113"/>
  <c r="E34" i="113" s="1"/>
  <c r="H15" i="112"/>
  <c r="H31" i="112"/>
  <c r="H34" i="112" s="1"/>
  <c r="U15" i="114"/>
  <c r="U31" i="114"/>
  <c r="U34" i="114" s="1"/>
  <c r="M31" i="113"/>
  <c r="M34" i="113" s="1"/>
  <c r="M15" i="113"/>
  <c r="J15" i="113"/>
  <c r="J31" i="113"/>
  <c r="J34" i="113" s="1"/>
  <c r="Q15" i="113"/>
  <c r="Q31" i="113"/>
  <c r="Q34" i="113" s="1"/>
  <c r="X15" i="112"/>
  <c r="X31" i="112"/>
  <c r="X34" i="112" s="1"/>
  <c r="W15" i="112"/>
  <c r="W31" i="112"/>
  <c r="W34" i="112" s="1"/>
  <c r="I15" i="114"/>
  <c r="I31" i="114"/>
  <c r="I34" i="114" s="1"/>
  <c r="D15" i="113"/>
  <c r="D31" i="113"/>
  <c r="D34" i="113" s="1"/>
  <c r="R15" i="114"/>
  <c r="R31" i="114"/>
  <c r="R34" i="114" s="1"/>
  <c r="K15" i="113"/>
  <c r="K31" i="113"/>
  <c r="K34" i="113" s="1"/>
  <c r="T15" i="112"/>
  <c r="T31" i="112"/>
  <c r="T34" i="112" s="1"/>
  <c r="S15" i="112"/>
  <c r="S31" i="112"/>
  <c r="S34" i="112" s="1"/>
  <c r="C15" i="112"/>
  <c r="C31" i="112"/>
  <c r="C34" i="112" s="1"/>
  <c r="F15" i="113"/>
  <c r="F31" i="113"/>
  <c r="F34" i="113" s="1"/>
  <c r="H19" i="113"/>
  <c r="H38" i="113" s="1"/>
  <c r="H19" i="112"/>
  <c r="H38" i="112" s="1"/>
  <c r="S15" i="7"/>
  <c r="H16" i="111" s="1"/>
  <c r="F13" i="114"/>
  <c r="F13" i="115"/>
  <c r="F13" i="112"/>
  <c r="F13" i="113"/>
  <c r="T15" i="7"/>
  <c r="I16" i="111" s="1"/>
  <c r="Q13" i="112"/>
  <c r="V15" i="7"/>
  <c r="K16" i="111" s="1"/>
  <c r="Y31" i="113"/>
  <c r="Y34" i="113" s="1"/>
  <c r="Y15" i="113"/>
  <c r="V15" i="115"/>
  <c r="V34" i="115" s="1"/>
  <c r="V31" i="115"/>
  <c r="P15" i="115"/>
  <c r="P34" i="115" s="1"/>
  <c r="P31" i="115"/>
  <c r="N31" i="115"/>
  <c r="N15" i="115"/>
  <c r="N34" i="115" s="1"/>
  <c r="G15" i="115"/>
  <c r="G34" i="115" s="1"/>
  <c r="G31" i="115"/>
  <c r="E15" i="114"/>
  <c r="E31" i="114"/>
  <c r="E34" i="114" s="1"/>
  <c r="H15" i="113"/>
  <c r="H31" i="113"/>
  <c r="H34" i="113" s="1"/>
  <c r="U15" i="113"/>
  <c r="U31" i="113"/>
  <c r="U34" i="113" s="1"/>
  <c r="M15" i="114"/>
  <c r="M31" i="114"/>
  <c r="M34" i="114" s="1"/>
  <c r="J15" i="114"/>
  <c r="J31" i="114"/>
  <c r="J34" i="114" s="1"/>
  <c r="Q15" i="114"/>
  <c r="Q31" i="114"/>
  <c r="Q34" i="114" s="1"/>
  <c r="X31" i="114"/>
  <c r="X34" i="114" s="1"/>
  <c r="X15" i="114"/>
  <c r="W15" i="114"/>
  <c r="W31" i="114"/>
  <c r="W34" i="114" s="1"/>
  <c r="I15" i="112"/>
  <c r="I31" i="112"/>
  <c r="I34" i="112" s="1"/>
  <c r="D15" i="114"/>
  <c r="D31" i="114"/>
  <c r="D34" i="114" s="1"/>
  <c r="R15" i="113"/>
  <c r="R31" i="113"/>
  <c r="R34" i="113" s="1"/>
  <c r="K31" i="115"/>
  <c r="K15" i="115"/>
  <c r="K34" i="115" s="1"/>
  <c r="T15" i="114"/>
  <c r="T31" i="114"/>
  <c r="T34" i="114" s="1"/>
  <c r="S31" i="114"/>
  <c r="S34" i="114" s="1"/>
  <c r="S15" i="114"/>
  <c r="C15" i="113"/>
  <c r="C31" i="113"/>
  <c r="C34" i="113" s="1"/>
  <c r="F15" i="114"/>
  <c r="F31" i="114"/>
  <c r="F34" i="114" s="1"/>
  <c r="D22" i="115"/>
  <c r="D41" i="115" s="1"/>
  <c r="D22" i="114"/>
  <c r="D41" i="114" s="1"/>
  <c r="D22" i="113"/>
  <c r="D41" i="113" s="1"/>
  <c r="D22" i="112"/>
  <c r="D41" i="112" s="1"/>
  <c r="D13" i="115"/>
  <c r="D13" i="114"/>
  <c r="I22" i="115"/>
  <c r="I41" i="115" s="1"/>
  <c r="J22" i="115"/>
  <c r="J41" i="115" s="1"/>
  <c r="N15" i="7"/>
  <c r="C16" i="111" s="1"/>
  <c r="F19" i="115"/>
  <c r="F38" i="115" s="1"/>
  <c r="F19" i="114"/>
  <c r="F38" i="114" s="1"/>
  <c r="F19" i="113"/>
  <c r="F38" i="113" s="1"/>
  <c r="F19" i="112"/>
  <c r="F38" i="112" s="1"/>
  <c r="T19" i="114"/>
  <c r="T38" i="114" s="1"/>
  <c r="T19" i="113"/>
  <c r="T38" i="113" s="1"/>
  <c r="AI15" i="7"/>
  <c r="X16" i="111" s="1"/>
  <c r="X15" i="111"/>
  <c r="R13" i="114"/>
  <c r="R13" i="113"/>
  <c r="R13" i="112"/>
  <c r="R13" i="115"/>
  <c r="M22" i="113"/>
  <c r="M41" i="113" s="1"/>
  <c r="U22" i="114"/>
  <c r="U41" i="114" s="1"/>
  <c r="U22" i="115"/>
  <c r="U41" i="115" s="1"/>
  <c r="U22" i="113"/>
  <c r="U41" i="113" s="1"/>
  <c r="U22" i="112"/>
  <c r="U41" i="112" s="1"/>
  <c r="O15" i="7"/>
  <c r="D16" i="111" s="1"/>
  <c r="X19" i="115"/>
  <c r="X38" i="115" s="1"/>
  <c r="X19" i="113"/>
  <c r="X38" i="113" s="1"/>
  <c r="X19" i="114"/>
  <c r="X38" i="114" s="1"/>
  <c r="X19" i="112"/>
  <c r="X38" i="112" s="1"/>
  <c r="E22" i="115"/>
  <c r="E41" i="115" s="1"/>
  <c r="E22" i="113"/>
  <c r="E41" i="113" s="1"/>
  <c r="E22" i="114"/>
  <c r="E41" i="114" s="1"/>
  <c r="E22" i="112"/>
  <c r="E41" i="112" s="1"/>
  <c r="N22" i="115"/>
  <c r="N41" i="115" s="1"/>
  <c r="E13" i="115"/>
  <c r="N19" i="114"/>
  <c r="N38" i="114" s="1"/>
  <c r="N19" i="115"/>
  <c r="N38" i="115" s="1"/>
  <c r="N19" i="113"/>
  <c r="N38" i="113" s="1"/>
  <c r="N19" i="112"/>
  <c r="N38" i="112" s="1"/>
  <c r="C13" i="115"/>
  <c r="C13" i="112"/>
  <c r="C13" i="114"/>
  <c r="C13" i="113"/>
  <c r="K19" i="115"/>
  <c r="K38" i="115" s="1"/>
  <c r="K19" i="114"/>
  <c r="K38" i="114" s="1"/>
  <c r="K19" i="112"/>
  <c r="K38" i="112" s="1"/>
  <c r="K19" i="113"/>
  <c r="K38" i="113" s="1"/>
  <c r="J19" i="113"/>
  <c r="J38" i="113" s="1"/>
  <c r="J19" i="112"/>
  <c r="J38" i="112" s="1"/>
  <c r="AB15" i="7"/>
  <c r="Q16" i="111" s="1"/>
  <c r="X13" i="115"/>
  <c r="X13" i="114"/>
  <c r="S13" i="115"/>
  <c r="S13" i="114"/>
  <c r="S13" i="113"/>
  <c r="S13" i="112"/>
  <c r="K13" i="113"/>
  <c r="AF15" i="7"/>
  <c r="U16" i="111" s="1"/>
  <c r="U15" i="111"/>
  <c r="P13" i="114"/>
  <c r="P13" i="113"/>
  <c r="AC15" i="7"/>
  <c r="R16" i="111" s="1"/>
  <c r="Y15" i="115"/>
  <c r="Y34" i="115" s="1"/>
  <c r="Y31" i="115"/>
  <c r="V15" i="114"/>
  <c r="V31" i="114"/>
  <c r="V34" i="114" s="1"/>
  <c r="P31" i="114"/>
  <c r="P34" i="114" s="1"/>
  <c r="P15" i="114"/>
  <c r="N15" i="114"/>
  <c r="N31" i="114"/>
  <c r="N34" i="114" s="1"/>
  <c r="G31" i="114"/>
  <c r="G34" i="114" s="1"/>
  <c r="G15" i="114"/>
  <c r="H15" i="115"/>
  <c r="H34" i="115" s="1"/>
  <c r="H31" i="115"/>
  <c r="U15" i="115"/>
  <c r="U34" i="115" s="1"/>
  <c r="U31" i="115"/>
  <c r="M31" i="115"/>
  <c r="M15" i="115"/>
  <c r="M34" i="115" s="1"/>
  <c r="J31" i="115"/>
  <c r="J15" i="115"/>
  <c r="J34" i="115" s="1"/>
  <c r="Q31" i="115"/>
  <c r="Q15" i="115"/>
  <c r="Q34" i="115" s="1"/>
  <c r="X15" i="115"/>
  <c r="X34" i="115" s="1"/>
  <c r="X31" i="115"/>
  <c r="W31" i="115"/>
  <c r="W15" i="115"/>
  <c r="W34" i="115" s="1"/>
  <c r="I31" i="115"/>
  <c r="I15" i="115"/>
  <c r="I34" i="115" s="1"/>
  <c r="D15" i="115"/>
  <c r="D34" i="115" s="1"/>
  <c r="D31" i="115"/>
  <c r="R31" i="115"/>
  <c r="R15" i="115"/>
  <c r="R34" i="115" s="1"/>
  <c r="K31" i="114"/>
  <c r="K34" i="114" s="1"/>
  <c r="K15" i="114"/>
  <c r="T31" i="115"/>
  <c r="T15" i="115"/>
  <c r="T34" i="115" s="1"/>
  <c r="S31" i="115"/>
  <c r="S15" i="115"/>
  <c r="S34" i="115" s="1"/>
  <c r="C15" i="114"/>
  <c r="C31" i="114"/>
  <c r="C34" i="114" s="1"/>
  <c r="F31" i="115"/>
  <c r="F15" i="115"/>
  <c r="F34" i="115" s="1"/>
  <c r="D15" i="7"/>
  <c r="D15" i="87" s="1"/>
  <c r="C15" i="7"/>
  <c r="C15" i="87" s="1"/>
  <c r="B15" i="7"/>
  <c r="B15" i="87" s="1"/>
  <c r="D18" i="126"/>
  <c r="D40" i="126" s="1"/>
  <c r="D18" i="125"/>
  <c r="D40" i="125" s="1"/>
  <c r="F18" i="125"/>
  <c r="F40" i="125" s="1"/>
  <c r="F18" i="126"/>
  <c r="F40" i="126" s="1"/>
  <c r="E18" i="125"/>
  <c r="E40" i="125" s="1"/>
  <c r="E18" i="126"/>
  <c r="E40" i="126" s="1"/>
  <c r="G18" i="126"/>
  <c r="G40" i="126" s="1"/>
  <c r="G18" i="125"/>
  <c r="G40" i="125" s="1"/>
  <c r="H12" i="116"/>
  <c r="K12" i="116"/>
  <c r="C21" i="116"/>
  <c r="C43" i="116" s="1"/>
  <c r="U11" i="118"/>
  <c r="U11" i="121"/>
  <c r="U14" i="121" s="1"/>
  <c r="U11" i="120"/>
  <c r="H11" i="117"/>
  <c r="O11" i="121"/>
  <c r="O14" i="121" s="1"/>
  <c r="O11" i="120"/>
  <c r="B11" i="117"/>
  <c r="O11" i="118"/>
  <c r="D33" i="116"/>
  <c r="D36" i="116" s="1"/>
  <c r="D14" i="116"/>
  <c r="Q20" i="121"/>
  <c r="Q20" i="120"/>
  <c r="Q42" i="120" s="1"/>
  <c r="Q20" i="118"/>
  <c r="Q42" i="118" s="1"/>
  <c r="D20" i="117"/>
  <c r="D42" i="117" s="1"/>
  <c r="X20" i="121"/>
  <c r="X20" i="120"/>
  <c r="X42" i="120" s="1"/>
  <c r="X20" i="118"/>
  <c r="X42" i="118" s="1"/>
  <c r="K20" i="117"/>
  <c r="K42" i="117" s="1"/>
  <c r="O17" i="121"/>
  <c r="O17" i="120"/>
  <c r="O39" i="120" s="1"/>
  <c r="B17" i="117"/>
  <c r="B39" i="117" s="1"/>
  <c r="O17" i="118"/>
  <c r="O39" i="118" s="1"/>
  <c r="E18" i="116"/>
  <c r="E40" i="116" s="1"/>
  <c r="H21" i="116"/>
  <c r="H43" i="116" s="1"/>
  <c r="O20" i="121"/>
  <c r="O20" i="120"/>
  <c r="O42" i="120" s="1"/>
  <c r="B20" i="117"/>
  <c r="B42" i="117" s="1"/>
  <c r="O20" i="118"/>
  <c r="O42" i="118" s="1"/>
  <c r="X17" i="121"/>
  <c r="X17" i="120"/>
  <c r="X39" i="120" s="1"/>
  <c r="K17" i="117"/>
  <c r="K39" i="117" s="1"/>
  <c r="X17" i="118"/>
  <c r="X39" i="118" s="1"/>
  <c r="B18" i="116"/>
  <c r="B40" i="116" s="1"/>
  <c r="C18" i="116"/>
  <c r="C40" i="116" s="1"/>
  <c r="H14" i="116"/>
  <c r="H33" i="116"/>
  <c r="H36" i="116" s="1"/>
  <c r="X11" i="121"/>
  <c r="X14" i="121" s="1"/>
  <c r="X11" i="120"/>
  <c r="K11" i="117"/>
  <c r="X11" i="118"/>
  <c r="C12" i="116"/>
  <c r="J12" i="116"/>
  <c r="D12" i="116"/>
  <c r="J18" i="116"/>
  <c r="J40" i="116" s="1"/>
  <c r="Q17" i="121"/>
  <c r="Q17" i="120"/>
  <c r="Q39" i="120" s="1"/>
  <c r="Q17" i="118"/>
  <c r="Q39" i="118" s="1"/>
  <c r="D17" i="117"/>
  <c r="D39" i="117" s="1"/>
  <c r="R17" i="121"/>
  <c r="R17" i="120"/>
  <c r="R39" i="120" s="1"/>
  <c r="R17" i="118"/>
  <c r="R39" i="118" s="1"/>
  <c r="E17" i="117"/>
  <c r="E39" i="117" s="1"/>
  <c r="W11" i="121"/>
  <c r="W14" i="121" s="1"/>
  <c r="W11" i="120"/>
  <c r="J11" i="117"/>
  <c r="W11" i="118"/>
  <c r="P20" i="121"/>
  <c r="P20" i="120"/>
  <c r="P42" i="120" s="1"/>
  <c r="C20" i="117"/>
  <c r="C42" i="117" s="1"/>
  <c r="P20" i="118"/>
  <c r="P42" i="118" s="1"/>
  <c r="K33" i="116"/>
  <c r="K36" i="116" s="1"/>
  <c r="K14" i="116"/>
  <c r="E12" i="116"/>
  <c r="H18" i="116"/>
  <c r="H40" i="116" s="1"/>
  <c r="W20" i="121"/>
  <c r="W20" i="120"/>
  <c r="W42" i="120" s="1"/>
  <c r="J20" i="117"/>
  <c r="J42" i="117" s="1"/>
  <c r="W20" i="118"/>
  <c r="W42" i="118" s="1"/>
  <c r="C33" i="116"/>
  <c r="C36" i="116" s="1"/>
  <c r="C14" i="116"/>
  <c r="B12" i="116"/>
  <c r="B21" i="116"/>
  <c r="B43" i="116" s="1"/>
  <c r="J21" i="116"/>
  <c r="J43" i="116" s="1"/>
  <c r="B14" i="116"/>
  <c r="B33" i="116"/>
  <c r="B36" i="116" s="1"/>
  <c r="W17" i="121"/>
  <c r="W17" i="120"/>
  <c r="W39" i="120" s="1"/>
  <c r="J17" i="117"/>
  <c r="J39" i="117" s="1"/>
  <c r="W17" i="118"/>
  <c r="W39" i="118" s="1"/>
  <c r="D18" i="116"/>
  <c r="D40" i="116" s="1"/>
  <c r="D21" i="116"/>
  <c r="D43" i="116" s="1"/>
  <c r="K18" i="116"/>
  <c r="K40" i="116" s="1"/>
  <c r="E21" i="116"/>
  <c r="E43" i="116" s="1"/>
  <c r="K21" i="116"/>
  <c r="K43" i="116" s="1"/>
  <c r="J14" i="116"/>
  <c r="J33" i="116"/>
  <c r="J36" i="116" s="1"/>
  <c r="R11" i="121"/>
  <c r="R14" i="121" s="1"/>
  <c r="R11" i="120"/>
  <c r="R11" i="118"/>
  <c r="E11" i="117"/>
  <c r="E14" i="116"/>
  <c r="E33" i="116"/>
  <c r="E36" i="116" s="1"/>
  <c r="Q11" i="121"/>
  <c r="Q14" i="121" s="1"/>
  <c r="Q11" i="120"/>
  <c r="Q11" i="118"/>
  <c r="D11" i="117"/>
  <c r="R20" i="121"/>
  <c r="R20" i="120"/>
  <c r="R42" i="120" s="1"/>
  <c r="R20" i="118"/>
  <c r="R42" i="118" s="1"/>
  <c r="E20" i="117"/>
  <c r="E42" i="117" s="1"/>
  <c r="U20" i="118"/>
  <c r="U42" i="118" s="1"/>
  <c r="U20" i="121"/>
  <c r="U20" i="120"/>
  <c r="U42" i="120" s="1"/>
  <c r="H20" i="117"/>
  <c r="H42" i="117" s="1"/>
  <c r="P17" i="121"/>
  <c r="P17" i="120"/>
  <c r="P39" i="120" s="1"/>
  <c r="C17" i="117"/>
  <c r="C39" i="117" s="1"/>
  <c r="P17" i="118"/>
  <c r="P39" i="118" s="1"/>
  <c r="U17" i="118"/>
  <c r="U39" i="118" s="1"/>
  <c r="U17" i="121"/>
  <c r="U17" i="120"/>
  <c r="U39" i="120" s="1"/>
  <c r="H17" i="117"/>
  <c r="H39" i="117" s="1"/>
  <c r="P11" i="121"/>
  <c r="P14" i="121" s="1"/>
  <c r="P11" i="120"/>
  <c r="C11" i="117"/>
  <c r="P11" i="118"/>
  <c r="B6" i="107"/>
  <c r="B25" i="107" s="1"/>
  <c r="B7" i="109"/>
  <c r="B26" i="109" s="1"/>
  <c r="B7" i="108"/>
  <c r="B26" i="108" s="1"/>
  <c r="B7" i="107"/>
  <c r="B26" i="107" s="1"/>
  <c r="B6" i="108"/>
  <c r="B25" i="108" s="1"/>
  <c r="B6" i="110"/>
  <c r="B25" i="110" s="1"/>
  <c r="P13" i="115" l="1"/>
  <c r="X13" i="112"/>
  <c r="J19" i="114"/>
  <c r="J38" i="114" s="1"/>
  <c r="H22" i="114"/>
  <c r="H41" i="114" s="1"/>
  <c r="T19" i="115"/>
  <c r="T38" i="115" s="1"/>
  <c r="D13" i="112"/>
  <c r="H19" i="114"/>
  <c r="H38" i="114" s="1"/>
  <c r="J13" i="115"/>
  <c r="J16" i="115" s="1"/>
  <c r="J35" i="115" s="1"/>
  <c r="P22" i="115"/>
  <c r="P41" i="115" s="1"/>
  <c r="I19" i="112"/>
  <c r="I38" i="112" s="1"/>
  <c r="T22" i="113"/>
  <c r="T41" i="113" s="1"/>
  <c r="W22" i="114"/>
  <c r="W41" i="114" s="1"/>
  <c r="Q22" i="115"/>
  <c r="Q41" i="115" s="1"/>
  <c r="M13" i="114"/>
  <c r="Y22" i="115"/>
  <c r="Y41" i="115" s="1"/>
  <c r="U13" i="114"/>
  <c r="U16" i="114" s="1"/>
  <c r="X22" i="115"/>
  <c r="X41" i="115" s="1"/>
  <c r="I13" i="115"/>
  <c r="H13" i="115"/>
  <c r="E15" i="115"/>
  <c r="E34" i="115" s="1"/>
  <c r="K13" i="112"/>
  <c r="X22" i="113"/>
  <c r="X41" i="113" s="1"/>
  <c r="E13" i="112"/>
  <c r="E32" i="112" s="1"/>
  <c r="E35" i="112" s="1"/>
  <c r="N22" i="112"/>
  <c r="N41" i="112" s="1"/>
  <c r="H22" i="112"/>
  <c r="H41" i="112" s="1"/>
  <c r="M22" i="115"/>
  <c r="M41" i="115" s="1"/>
  <c r="J22" i="112"/>
  <c r="J41" i="112" s="1"/>
  <c r="I22" i="112"/>
  <c r="I41" i="112" s="1"/>
  <c r="Q13" i="113"/>
  <c r="T13" i="115"/>
  <c r="G19" i="115"/>
  <c r="G38" i="115" s="1"/>
  <c r="G13" i="112"/>
  <c r="G16" i="112" s="1"/>
  <c r="H13" i="114"/>
  <c r="G31" i="112"/>
  <c r="G34" i="112" s="1"/>
  <c r="W13" i="112"/>
  <c r="W16" i="112" s="1"/>
  <c r="U19" i="112"/>
  <c r="U38" i="112" s="1"/>
  <c r="K13" i="114"/>
  <c r="X22" i="112"/>
  <c r="X41" i="112" s="1"/>
  <c r="E13" i="113"/>
  <c r="E16" i="113" s="1"/>
  <c r="N22" i="114"/>
  <c r="N41" i="114" s="1"/>
  <c r="H22" i="113"/>
  <c r="H41" i="113" s="1"/>
  <c r="M22" i="112"/>
  <c r="M41" i="112" s="1"/>
  <c r="J22" i="113"/>
  <c r="J41" i="113" s="1"/>
  <c r="I22" i="113"/>
  <c r="I41" i="113" s="1"/>
  <c r="Q13" i="114"/>
  <c r="T13" i="113"/>
  <c r="T16" i="113" s="1"/>
  <c r="G19" i="112"/>
  <c r="G38" i="112" s="1"/>
  <c r="G13" i="114"/>
  <c r="G32" i="114" s="1"/>
  <c r="G35" i="114" s="1"/>
  <c r="H13" i="112"/>
  <c r="W13" i="113"/>
  <c r="U19" i="113"/>
  <c r="U38" i="113" s="1"/>
  <c r="O33" i="80"/>
  <c r="O36" i="80" s="1"/>
  <c r="O14" i="80"/>
  <c r="AB14" i="103"/>
  <c r="AB33" i="103"/>
  <c r="AB36" i="103" s="1"/>
  <c r="S14" i="104"/>
  <c r="S33" i="104"/>
  <c r="S36" i="104" s="1"/>
  <c r="AG14" i="103"/>
  <c r="AG33" i="103"/>
  <c r="AG36" i="103" s="1"/>
  <c r="AH15" i="69"/>
  <c r="AH34" i="69"/>
  <c r="AH37" i="69" s="1"/>
  <c r="X34" i="100"/>
  <c r="X37" i="100" s="1"/>
  <c r="X15" i="100"/>
  <c r="X12" i="80"/>
  <c r="X12" i="103"/>
  <c r="X12" i="104"/>
  <c r="X34" i="79"/>
  <c r="X37" i="79" s="1"/>
  <c r="X15" i="79"/>
  <c r="AJ15" i="100"/>
  <c r="AJ34" i="100"/>
  <c r="AJ37" i="100" s="1"/>
  <c r="AG34" i="100"/>
  <c r="AG37" i="100" s="1"/>
  <c r="AG15" i="100"/>
  <c r="U18" i="80"/>
  <c r="U40" i="80" s="1"/>
  <c r="U18" i="103"/>
  <c r="U40" i="103" s="1"/>
  <c r="U18" i="104"/>
  <c r="U40" i="104" s="1"/>
  <c r="U40" i="79"/>
  <c r="P18" i="80"/>
  <c r="P40" i="80" s="1"/>
  <c r="P18" i="103"/>
  <c r="P40" i="103" s="1"/>
  <c r="P18" i="104"/>
  <c r="P40" i="104" s="1"/>
  <c r="P40" i="79"/>
  <c r="N15" i="99"/>
  <c r="N34" i="99"/>
  <c r="N37" i="99" s="1"/>
  <c r="Y18" i="80"/>
  <c r="Y40" i="80" s="1"/>
  <c r="Y18" i="103"/>
  <c r="Y40" i="103" s="1"/>
  <c r="Y18" i="104"/>
  <c r="Y40" i="104" s="1"/>
  <c r="Y40" i="79"/>
  <c r="P34" i="69"/>
  <c r="P37" i="69" s="1"/>
  <c r="P15" i="69"/>
  <c r="P23" i="80"/>
  <c r="P45" i="80" s="1"/>
  <c r="P23" i="103"/>
  <c r="P45" i="103" s="1"/>
  <c r="P23" i="104"/>
  <c r="P45" i="104" s="1"/>
  <c r="P45" i="79"/>
  <c r="S23" i="80"/>
  <c r="S45" i="80" s="1"/>
  <c r="S23" i="103"/>
  <c r="S45" i="103" s="1"/>
  <c r="S23" i="104"/>
  <c r="S45" i="104" s="1"/>
  <c r="S45" i="79"/>
  <c r="W12" i="96"/>
  <c r="T12" i="95"/>
  <c r="W12" i="101"/>
  <c r="W12" i="102"/>
  <c r="AJ12" i="101"/>
  <c r="AJ12" i="96"/>
  <c r="AJ12" i="102"/>
  <c r="AG12" i="95"/>
  <c r="AF14" i="103"/>
  <c r="AF33" i="103"/>
  <c r="AF36" i="103" s="1"/>
  <c r="AA12" i="96"/>
  <c r="AA12" i="101"/>
  <c r="X12" i="95"/>
  <c r="AA12" i="102"/>
  <c r="D14" i="103"/>
  <c r="D33" i="103"/>
  <c r="D36" i="103" s="1"/>
  <c r="AG12" i="101"/>
  <c r="AG12" i="96"/>
  <c r="AG12" i="102"/>
  <c r="AD12" i="95"/>
  <c r="AE14" i="103"/>
  <c r="AE33" i="103"/>
  <c r="AE36" i="103" s="1"/>
  <c r="AC33" i="80"/>
  <c r="AC36" i="80" s="1"/>
  <c r="AC14" i="80"/>
  <c r="AA34" i="99"/>
  <c r="AA37" i="99" s="1"/>
  <c r="AA15" i="99"/>
  <c r="V15" i="100"/>
  <c r="V34" i="100"/>
  <c r="V37" i="100" s="1"/>
  <c r="AD15" i="69"/>
  <c r="AD34" i="69"/>
  <c r="AD37" i="69" s="1"/>
  <c r="AI15" i="22"/>
  <c r="AI34" i="22"/>
  <c r="AI37" i="22" s="1"/>
  <c r="AI12" i="80"/>
  <c r="AI12" i="103"/>
  <c r="AI12" i="104"/>
  <c r="AI15" i="79"/>
  <c r="AI34" i="79"/>
  <c r="AI37" i="79" s="1"/>
  <c r="B15" i="22"/>
  <c r="B34" i="22"/>
  <c r="B37" i="22" s="1"/>
  <c r="B12" i="80"/>
  <c r="B12" i="103"/>
  <c r="B12" i="104"/>
  <c r="B34" i="79"/>
  <c r="B37" i="79" s="1"/>
  <c r="B15" i="79"/>
  <c r="Q15" i="22"/>
  <c r="Q34" i="22"/>
  <c r="Q37" i="22" s="1"/>
  <c r="Q12" i="80"/>
  <c r="Q12" i="103"/>
  <c r="Q15" i="79"/>
  <c r="Q12" i="104"/>
  <c r="Q34" i="79"/>
  <c r="Q37" i="79" s="1"/>
  <c r="Y23" i="80"/>
  <c r="Y45" i="80" s="1"/>
  <c r="Y23" i="103"/>
  <c r="Y45" i="103" s="1"/>
  <c r="Y23" i="104"/>
  <c r="Y45" i="104" s="1"/>
  <c r="Y45" i="79"/>
  <c r="S15" i="69"/>
  <c r="S34" i="69"/>
  <c r="S37" i="69" s="1"/>
  <c r="AG21" i="103"/>
  <c r="AG43" i="103" s="1"/>
  <c r="AG21" i="80"/>
  <c r="AG43" i="80" s="1"/>
  <c r="AG21" i="104"/>
  <c r="AG43" i="104" s="1"/>
  <c r="AG43" i="79"/>
  <c r="AG23" i="80"/>
  <c r="AG45" i="80" s="1"/>
  <c r="AG23" i="103"/>
  <c r="AG45" i="103" s="1"/>
  <c r="AG45" i="79"/>
  <c r="AG23" i="104"/>
  <c r="AG45" i="104" s="1"/>
  <c r="AF21" i="80"/>
  <c r="AF43" i="80" s="1"/>
  <c r="AF21" i="103"/>
  <c r="AF43" i="103" s="1"/>
  <c r="AF21" i="104"/>
  <c r="AF43" i="104" s="1"/>
  <c r="AF43" i="79"/>
  <c r="O15" i="100"/>
  <c r="O34" i="100"/>
  <c r="O37" i="100" s="1"/>
  <c r="AC23" i="80"/>
  <c r="AC45" i="80" s="1"/>
  <c r="AC23" i="103"/>
  <c r="AC45" i="103" s="1"/>
  <c r="AC23" i="104"/>
  <c r="AC45" i="104" s="1"/>
  <c r="AC45" i="79"/>
  <c r="I14" i="103"/>
  <c r="I33" i="103"/>
  <c r="I36" i="103" s="1"/>
  <c r="T14" i="104"/>
  <c r="T33" i="104"/>
  <c r="T36" i="104" s="1"/>
  <c r="AI33" i="103"/>
  <c r="AI36" i="103" s="1"/>
  <c r="AI14" i="103"/>
  <c r="S12" i="96"/>
  <c r="P12" i="95"/>
  <c r="S12" i="101"/>
  <c r="S12" i="102"/>
  <c r="AC12" i="101"/>
  <c r="AC12" i="96"/>
  <c r="AC12" i="102"/>
  <c r="Z12" i="95"/>
  <c r="AN12" i="101"/>
  <c r="AN12" i="96"/>
  <c r="AN12" i="102"/>
  <c r="AK12" i="95"/>
  <c r="C33" i="103"/>
  <c r="C36" i="103" s="1"/>
  <c r="C14" i="103"/>
  <c r="P14" i="103"/>
  <c r="P33" i="103"/>
  <c r="P36" i="103" s="1"/>
  <c r="AJ33" i="80"/>
  <c r="AJ36" i="80" s="1"/>
  <c r="AJ14" i="80"/>
  <c r="Q33" i="103"/>
  <c r="Q36" i="103" s="1"/>
  <c r="Q14" i="103"/>
  <c r="AC15" i="22"/>
  <c r="AC34" i="22"/>
  <c r="AC37" i="22" s="1"/>
  <c r="AC12" i="80"/>
  <c r="AC12" i="103"/>
  <c r="AC12" i="104"/>
  <c r="AC34" i="79"/>
  <c r="AC37" i="79" s="1"/>
  <c r="AC15" i="79"/>
  <c r="AF15" i="69"/>
  <c r="AF34" i="69"/>
  <c r="AF37" i="69" s="1"/>
  <c r="AB15" i="100"/>
  <c r="AB34" i="100"/>
  <c r="AB37" i="100" s="1"/>
  <c r="AA21" i="80"/>
  <c r="AA43" i="80" s="1"/>
  <c r="AA21" i="103"/>
  <c r="AA43" i="103" s="1"/>
  <c r="AA21" i="104"/>
  <c r="AA43" i="104" s="1"/>
  <c r="AA43" i="79"/>
  <c r="T15" i="100"/>
  <c r="T34" i="100"/>
  <c r="T37" i="100" s="1"/>
  <c r="H15" i="22"/>
  <c r="H34" i="22"/>
  <c r="H37" i="22" s="1"/>
  <c r="H12" i="80"/>
  <c r="H12" i="103"/>
  <c r="H12" i="104"/>
  <c r="H34" i="79"/>
  <c r="H37" i="79" s="1"/>
  <c r="H15" i="79"/>
  <c r="R15" i="22"/>
  <c r="R34" i="22"/>
  <c r="R37" i="22" s="1"/>
  <c r="R12" i="80"/>
  <c r="R12" i="103"/>
  <c r="R12" i="104"/>
  <c r="R15" i="79"/>
  <c r="R34" i="79"/>
  <c r="R37" i="79" s="1"/>
  <c r="N18" i="80"/>
  <c r="N40" i="80" s="1"/>
  <c r="N18" i="103"/>
  <c r="N40" i="103" s="1"/>
  <c r="N18" i="104"/>
  <c r="N40" i="104" s="1"/>
  <c r="N40" i="79"/>
  <c r="AF18" i="80"/>
  <c r="AF40" i="80" s="1"/>
  <c r="AF18" i="103"/>
  <c r="AF40" i="103" s="1"/>
  <c r="AF18" i="104"/>
  <c r="AF40" i="104" s="1"/>
  <c r="AF40" i="79"/>
  <c r="K34" i="100"/>
  <c r="K37" i="100" s="1"/>
  <c r="K15" i="100"/>
  <c r="AJ23" i="80"/>
  <c r="AJ45" i="80" s="1"/>
  <c r="AJ23" i="103"/>
  <c r="AJ45" i="103" s="1"/>
  <c r="AJ23" i="104"/>
  <c r="AJ45" i="104" s="1"/>
  <c r="AJ45" i="79"/>
  <c r="I15" i="99"/>
  <c r="I34" i="99"/>
  <c r="I37" i="99" s="1"/>
  <c r="O23" i="80"/>
  <c r="O45" i="80" s="1"/>
  <c r="O23" i="103"/>
  <c r="O45" i="103" s="1"/>
  <c r="O23" i="104"/>
  <c r="O45" i="104" s="1"/>
  <c r="O45" i="79"/>
  <c r="D15" i="22"/>
  <c r="D34" i="22"/>
  <c r="D37" i="22" s="1"/>
  <c r="D12" i="80"/>
  <c r="D12" i="104"/>
  <c r="D12" i="103"/>
  <c r="D34" i="79"/>
  <c r="D37" i="79" s="1"/>
  <c r="D15" i="79"/>
  <c r="C34" i="99"/>
  <c r="C37" i="99" s="1"/>
  <c r="C15" i="99"/>
  <c r="I18" i="80"/>
  <c r="I40" i="80" s="1"/>
  <c r="I18" i="103"/>
  <c r="I40" i="103" s="1"/>
  <c r="I18" i="104"/>
  <c r="I40" i="104" s="1"/>
  <c r="I40" i="79"/>
  <c r="Q12" i="101"/>
  <c r="Q12" i="96"/>
  <c r="Q12" i="102"/>
  <c r="N12" i="95"/>
  <c r="B14" i="103"/>
  <c r="B33" i="103"/>
  <c r="B36" i="103" s="1"/>
  <c r="R33" i="104"/>
  <c r="R36" i="104" s="1"/>
  <c r="R14" i="104"/>
  <c r="X14" i="103"/>
  <c r="X33" i="103"/>
  <c r="X36" i="103" s="1"/>
  <c r="AI12" i="96"/>
  <c r="AF12" i="95"/>
  <c r="AI12" i="101"/>
  <c r="AI12" i="102"/>
  <c r="AR12" i="101"/>
  <c r="AR12" i="96"/>
  <c r="AR12" i="102"/>
  <c r="AO12" i="95"/>
  <c r="AD14" i="104"/>
  <c r="AD33" i="104"/>
  <c r="AD36" i="104" s="1"/>
  <c r="V33" i="80"/>
  <c r="V36" i="80" s="1"/>
  <c r="V14" i="80"/>
  <c r="Y15" i="100"/>
  <c r="Y34" i="100"/>
  <c r="Y37" i="100" s="1"/>
  <c r="AE15" i="69"/>
  <c r="AE34" i="69"/>
  <c r="AE37" i="69" s="1"/>
  <c r="U15" i="22"/>
  <c r="U34" i="22"/>
  <c r="U37" i="22" s="1"/>
  <c r="U12" i="103"/>
  <c r="U12" i="80"/>
  <c r="U12" i="104"/>
  <c r="U15" i="79"/>
  <c r="U34" i="79"/>
  <c r="U37" i="79" s="1"/>
  <c r="H18" i="80"/>
  <c r="H40" i="80" s="1"/>
  <c r="H18" i="103"/>
  <c r="H40" i="103" s="1"/>
  <c r="H18" i="104"/>
  <c r="H40" i="104" s="1"/>
  <c r="H40" i="79"/>
  <c r="K18" i="80"/>
  <c r="K40" i="80" s="1"/>
  <c r="K18" i="103"/>
  <c r="K40" i="103" s="1"/>
  <c r="K18" i="104"/>
  <c r="K40" i="104" s="1"/>
  <c r="K40" i="79"/>
  <c r="E15" i="22"/>
  <c r="E34" i="22"/>
  <c r="E37" i="22" s="1"/>
  <c r="E12" i="80"/>
  <c r="E12" i="103"/>
  <c r="E12" i="104"/>
  <c r="E15" i="79"/>
  <c r="E34" i="79"/>
  <c r="E37" i="79" s="1"/>
  <c r="AF23" i="80"/>
  <c r="AF45" i="80" s="1"/>
  <c r="AF23" i="103"/>
  <c r="AF45" i="103" s="1"/>
  <c r="AF23" i="104"/>
  <c r="AF45" i="104" s="1"/>
  <c r="AF45" i="79"/>
  <c r="S22" i="115"/>
  <c r="S41" i="115" s="1"/>
  <c r="M19" i="114"/>
  <c r="M38" i="114" s="1"/>
  <c r="Y13" i="113"/>
  <c r="S19" i="112"/>
  <c r="S38" i="112" s="1"/>
  <c r="V19" i="115"/>
  <c r="V38" i="115" s="1"/>
  <c r="R19" i="114"/>
  <c r="R38" i="114" s="1"/>
  <c r="C22" i="114"/>
  <c r="C41" i="114" s="1"/>
  <c r="O14" i="103"/>
  <c r="O33" i="103"/>
  <c r="O36" i="103" s="1"/>
  <c r="J12" i="101"/>
  <c r="J12" i="102"/>
  <c r="J12" i="96"/>
  <c r="G12" i="95"/>
  <c r="AH33" i="104"/>
  <c r="AH36" i="104" s="1"/>
  <c r="AH14" i="104"/>
  <c r="AB33" i="80"/>
  <c r="AB36" i="80" s="1"/>
  <c r="AB14" i="80"/>
  <c r="S33" i="103"/>
  <c r="S36" i="103" s="1"/>
  <c r="S14" i="103"/>
  <c r="Y14" i="104"/>
  <c r="Y33" i="104"/>
  <c r="Y36" i="104" s="1"/>
  <c r="AG33" i="80"/>
  <c r="AG36" i="80" s="1"/>
  <c r="AG14" i="80"/>
  <c r="AL12" i="101"/>
  <c r="AL12" i="96"/>
  <c r="AL12" i="102"/>
  <c r="AI12" i="95"/>
  <c r="AH15" i="100"/>
  <c r="AH34" i="100"/>
  <c r="AH37" i="100" s="1"/>
  <c r="X34" i="22"/>
  <c r="X37" i="22" s="1"/>
  <c r="X15" i="22"/>
  <c r="AJ15" i="22"/>
  <c r="AJ34" i="22"/>
  <c r="AJ37" i="22" s="1"/>
  <c r="AJ12" i="80"/>
  <c r="AJ12" i="104"/>
  <c r="AJ12" i="103"/>
  <c r="AJ15" i="79"/>
  <c r="AJ34" i="79"/>
  <c r="AJ37" i="79" s="1"/>
  <c r="AG34" i="99"/>
  <c r="AG37" i="99" s="1"/>
  <c r="AG15" i="99"/>
  <c r="N23" i="103"/>
  <c r="N45" i="103" s="1"/>
  <c r="N23" i="80"/>
  <c r="N45" i="80" s="1"/>
  <c r="N23" i="104"/>
  <c r="N45" i="104" s="1"/>
  <c r="N45" i="79"/>
  <c r="N15" i="22"/>
  <c r="N34" i="22"/>
  <c r="N37" i="22" s="1"/>
  <c r="N12" i="80"/>
  <c r="N12" i="103"/>
  <c r="N12" i="104"/>
  <c r="N15" i="79"/>
  <c r="N34" i="79"/>
  <c r="N37" i="79" s="1"/>
  <c r="P15" i="100"/>
  <c r="P34" i="100"/>
  <c r="P37" i="100" s="1"/>
  <c r="P12" i="80"/>
  <c r="P12" i="103"/>
  <c r="P12" i="104"/>
  <c r="P15" i="79"/>
  <c r="P34" i="79"/>
  <c r="P37" i="79" s="1"/>
  <c r="AD23" i="80"/>
  <c r="AD45" i="80" s="1"/>
  <c r="AD23" i="104"/>
  <c r="AD45" i="104" s="1"/>
  <c r="AD23" i="103"/>
  <c r="AD45" i="103" s="1"/>
  <c r="AD45" i="79"/>
  <c r="K14" i="104"/>
  <c r="K33" i="104"/>
  <c r="K36" i="104" s="1"/>
  <c r="U33" i="104"/>
  <c r="U36" i="104" s="1"/>
  <c r="U14" i="104"/>
  <c r="AF14" i="80"/>
  <c r="AF33" i="80"/>
  <c r="AF36" i="80" s="1"/>
  <c r="D14" i="104"/>
  <c r="D33" i="104"/>
  <c r="D36" i="104" s="1"/>
  <c r="E33" i="104"/>
  <c r="E36" i="104" s="1"/>
  <c r="E14" i="104"/>
  <c r="N14" i="104"/>
  <c r="N33" i="104"/>
  <c r="N36" i="104" s="1"/>
  <c r="H33" i="104"/>
  <c r="H36" i="104" s="1"/>
  <c r="H14" i="104"/>
  <c r="AE33" i="104"/>
  <c r="AE36" i="104" s="1"/>
  <c r="AE14" i="104"/>
  <c r="AA15" i="69"/>
  <c r="AA34" i="69"/>
  <c r="AA37" i="69" s="1"/>
  <c r="AA12" i="80"/>
  <c r="AA12" i="103"/>
  <c r="AA12" i="104"/>
  <c r="AA15" i="79"/>
  <c r="AA34" i="79"/>
  <c r="AA37" i="79" s="1"/>
  <c r="V34" i="99"/>
  <c r="V37" i="99" s="1"/>
  <c r="V15" i="99"/>
  <c r="AD15" i="100"/>
  <c r="AD34" i="100"/>
  <c r="AD37" i="100" s="1"/>
  <c r="AI15" i="100"/>
  <c r="AI34" i="100"/>
  <c r="AI37" i="100" s="1"/>
  <c r="AE18" i="103"/>
  <c r="AE40" i="103" s="1"/>
  <c r="AE18" i="80"/>
  <c r="AE40" i="80" s="1"/>
  <c r="AE18" i="104"/>
  <c r="AE40" i="104" s="1"/>
  <c r="AE40" i="79"/>
  <c r="V23" i="103"/>
  <c r="V45" i="103" s="1"/>
  <c r="V23" i="80"/>
  <c r="V45" i="80" s="1"/>
  <c r="V23" i="104"/>
  <c r="V45" i="104" s="1"/>
  <c r="V45" i="79"/>
  <c r="B34" i="69"/>
  <c r="B37" i="69" s="1"/>
  <c r="B15" i="69"/>
  <c r="Q15" i="69"/>
  <c r="Q34" i="69"/>
  <c r="Q37" i="69" s="1"/>
  <c r="N21" i="80"/>
  <c r="N43" i="80" s="1"/>
  <c r="N21" i="103"/>
  <c r="N43" i="103" s="1"/>
  <c r="N21" i="104"/>
  <c r="N43" i="104" s="1"/>
  <c r="N43" i="79"/>
  <c r="D23" i="80"/>
  <c r="D45" i="80" s="1"/>
  <c r="D23" i="103"/>
  <c r="D45" i="103" s="1"/>
  <c r="D23" i="104"/>
  <c r="D45" i="104" s="1"/>
  <c r="D45" i="79"/>
  <c r="S15" i="100"/>
  <c r="S34" i="100"/>
  <c r="S37" i="100" s="1"/>
  <c r="AC18" i="80"/>
  <c r="AC40" i="80" s="1"/>
  <c r="AC18" i="103"/>
  <c r="AC40" i="103" s="1"/>
  <c r="AC18" i="104"/>
  <c r="AC40" i="104" s="1"/>
  <c r="AC40" i="79"/>
  <c r="C18" i="103"/>
  <c r="C40" i="103" s="1"/>
  <c r="C18" i="80"/>
  <c r="C40" i="80" s="1"/>
  <c r="C18" i="104"/>
  <c r="C40" i="104" s="1"/>
  <c r="C40" i="79"/>
  <c r="AH23" i="80"/>
  <c r="AH45" i="80" s="1"/>
  <c r="AH23" i="103"/>
  <c r="AH45" i="103" s="1"/>
  <c r="AH23" i="104"/>
  <c r="AH45" i="104" s="1"/>
  <c r="AH45" i="79"/>
  <c r="O15" i="99"/>
  <c r="O34" i="99"/>
  <c r="O37" i="99" s="1"/>
  <c r="I33" i="80"/>
  <c r="I36" i="80" s="1"/>
  <c r="I14" i="80"/>
  <c r="AI14" i="80"/>
  <c r="AI33" i="80"/>
  <c r="AI36" i="80" s="1"/>
  <c r="C33" i="80"/>
  <c r="C36" i="80" s="1"/>
  <c r="C14" i="80"/>
  <c r="L12" i="101"/>
  <c r="L12" i="96"/>
  <c r="L12" i="102"/>
  <c r="I12" i="95"/>
  <c r="P14" i="80"/>
  <c r="P33" i="80"/>
  <c r="P36" i="80" s="1"/>
  <c r="AA33" i="104"/>
  <c r="AA36" i="104" s="1"/>
  <c r="AA14" i="104"/>
  <c r="AJ14" i="103"/>
  <c r="AJ33" i="103"/>
  <c r="AJ36" i="103" s="1"/>
  <c r="Q33" i="80"/>
  <c r="Q36" i="80" s="1"/>
  <c r="Q14" i="80"/>
  <c r="AC15" i="69"/>
  <c r="AC34" i="69"/>
  <c r="AC37" i="69" s="1"/>
  <c r="AF15" i="22"/>
  <c r="AF34" i="22"/>
  <c r="AF37" i="22" s="1"/>
  <c r="AF12" i="80"/>
  <c r="AF12" i="103"/>
  <c r="AF12" i="104"/>
  <c r="AF34" i="79"/>
  <c r="AF37" i="79" s="1"/>
  <c r="AF15" i="79"/>
  <c r="AB15" i="69"/>
  <c r="AB34" i="69"/>
  <c r="AB37" i="69" s="1"/>
  <c r="AB18" i="80"/>
  <c r="AB40" i="80" s="1"/>
  <c r="AB18" i="103"/>
  <c r="AB40" i="103" s="1"/>
  <c r="AB18" i="104"/>
  <c r="AB40" i="104" s="1"/>
  <c r="AB40" i="79"/>
  <c r="T34" i="69"/>
  <c r="T37" i="69" s="1"/>
  <c r="T15" i="69"/>
  <c r="H34" i="100"/>
  <c r="H37" i="100" s="1"/>
  <c r="H15" i="100"/>
  <c r="E21" i="80"/>
  <c r="E43" i="80" s="1"/>
  <c r="E21" i="103"/>
  <c r="E43" i="103" s="1"/>
  <c r="E21" i="104"/>
  <c r="E43" i="104" s="1"/>
  <c r="E43" i="79"/>
  <c r="R34" i="69"/>
  <c r="R37" i="69" s="1"/>
  <c r="R15" i="69"/>
  <c r="AE21" i="80"/>
  <c r="AE43" i="80" s="1"/>
  <c r="AE21" i="103"/>
  <c r="AE43" i="103" s="1"/>
  <c r="AE21" i="104"/>
  <c r="AE43" i="104" s="1"/>
  <c r="AE43" i="79"/>
  <c r="D21" i="80"/>
  <c r="D43" i="80" s="1"/>
  <c r="D21" i="103"/>
  <c r="D43" i="103" s="1"/>
  <c r="D21" i="104"/>
  <c r="D43" i="104" s="1"/>
  <c r="D43" i="79"/>
  <c r="K34" i="99"/>
  <c r="K37" i="99" s="1"/>
  <c r="K15" i="99"/>
  <c r="I15" i="22"/>
  <c r="I34" i="22"/>
  <c r="I37" i="22" s="1"/>
  <c r="I12" i="80"/>
  <c r="I12" i="103"/>
  <c r="I15" i="79"/>
  <c r="I34" i="79"/>
  <c r="I37" i="79" s="1"/>
  <c r="I12" i="104"/>
  <c r="AC21" i="103"/>
  <c r="AC43" i="103" s="1"/>
  <c r="AC21" i="80"/>
  <c r="AC43" i="80" s="1"/>
  <c r="AC21" i="104"/>
  <c r="AC43" i="104" s="1"/>
  <c r="AC43" i="79"/>
  <c r="D34" i="100"/>
  <c r="D37" i="100" s="1"/>
  <c r="D15" i="100"/>
  <c r="C15" i="22"/>
  <c r="C34" i="22"/>
  <c r="C37" i="22" s="1"/>
  <c r="C12" i="80"/>
  <c r="C12" i="103"/>
  <c r="C12" i="104"/>
  <c r="C15" i="79"/>
  <c r="C34" i="79"/>
  <c r="C37" i="79" s="1"/>
  <c r="X18" i="80"/>
  <c r="X40" i="80" s="1"/>
  <c r="X18" i="103"/>
  <c r="X40" i="103" s="1"/>
  <c r="X18" i="104"/>
  <c r="X40" i="104" s="1"/>
  <c r="X40" i="79"/>
  <c r="B33" i="80"/>
  <c r="B36" i="80" s="1"/>
  <c r="B14" i="80"/>
  <c r="AP12" i="101"/>
  <c r="AP12" i="102"/>
  <c r="AP12" i="96"/>
  <c r="AM12" i="95"/>
  <c r="R14" i="103"/>
  <c r="R33" i="103"/>
  <c r="R36" i="103" s="1"/>
  <c r="X33" i="80"/>
  <c r="X36" i="80" s="1"/>
  <c r="X14" i="80"/>
  <c r="AD14" i="103"/>
  <c r="AD33" i="103"/>
  <c r="AD36" i="103" s="1"/>
  <c r="Y15" i="99"/>
  <c r="Y34" i="99"/>
  <c r="Y37" i="99" s="1"/>
  <c r="AE15" i="100"/>
  <c r="AE34" i="100"/>
  <c r="AE37" i="100" s="1"/>
  <c r="U15" i="69"/>
  <c r="U34" i="69"/>
  <c r="U37" i="69" s="1"/>
  <c r="Q23" i="80"/>
  <c r="Q45" i="80" s="1"/>
  <c r="Q23" i="103"/>
  <c r="Q45" i="103" s="1"/>
  <c r="Q45" i="79"/>
  <c r="Q23" i="104"/>
  <c r="Q45" i="104" s="1"/>
  <c r="E18" i="80"/>
  <c r="E40" i="80" s="1"/>
  <c r="E18" i="103"/>
  <c r="E40" i="103" s="1"/>
  <c r="E18" i="104"/>
  <c r="E40" i="104" s="1"/>
  <c r="E40" i="79"/>
  <c r="AD21" i="80"/>
  <c r="AD43" i="80" s="1"/>
  <c r="AD21" i="103"/>
  <c r="AD43" i="103" s="1"/>
  <c r="AD21" i="104"/>
  <c r="AD43" i="104" s="1"/>
  <c r="AD43" i="79"/>
  <c r="E15" i="69"/>
  <c r="E34" i="69"/>
  <c r="E37" i="69" s="1"/>
  <c r="AA18" i="80"/>
  <c r="AA40" i="80" s="1"/>
  <c r="AA18" i="103"/>
  <c r="AA40" i="103" s="1"/>
  <c r="AA18" i="104"/>
  <c r="AA40" i="104" s="1"/>
  <c r="AA40" i="79"/>
  <c r="AI18" i="103"/>
  <c r="AI40" i="103" s="1"/>
  <c r="AI18" i="80"/>
  <c r="AI40" i="80" s="1"/>
  <c r="AI18" i="104"/>
  <c r="AI40" i="104" s="1"/>
  <c r="AI40" i="79"/>
  <c r="S22" i="114"/>
  <c r="S41" i="114" s="1"/>
  <c r="M19" i="115"/>
  <c r="M38" i="115" s="1"/>
  <c r="Y13" i="114"/>
  <c r="Y16" i="114" s="1"/>
  <c r="S19" i="113"/>
  <c r="S38" i="113" s="1"/>
  <c r="V19" i="113"/>
  <c r="V38" i="113" s="1"/>
  <c r="R19" i="112"/>
  <c r="R38" i="112" s="1"/>
  <c r="C22" i="112"/>
  <c r="C41" i="112" s="1"/>
  <c r="O14" i="104"/>
  <c r="O33" i="104"/>
  <c r="O36" i="104" s="1"/>
  <c r="AH14" i="103"/>
  <c r="AH33" i="103"/>
  <c r="AH36" i="103" s="1"/>
  <c r="AB33" i="104"/>
  <c r="AB36" i="104" s="1"/>
  <c r="AB14" i="104"/>
  <c r="S33" i="80"/>
  <c r="S36" i="80" s="1"/>
  <c r="S14" i="80"/>
  <c r="Y14" i="103"/>
  <c r="Y33" i="103"/>
  <c r="Y36" i="103" s="1"/>
  <c r="AD12" i="101"/>
  <c r="AD12" i="96"/>
  <c r="AD12" i="102"/>
  <c r="AA12" i="95"/>
  <c r="AH34" i="99"/>
  <c r="AH37" i="99" s="1"/>
  <c r="AH15" i="99"/>
  <c r="X15" i="99"/>
  <c r="X34" i="99"/>
  <c r="X37" i="99" s="1"/>
  <c r="AJ34" i="69"/>
  <c r="AJ37" i="69" s="1"/>
  <c r="AJ15" i="69"/>
  <c r="AG15" i="22"/>
  <c r="AG34" i="22"/>
  <c r="AG37" i="22" s="1"/>
  <c r="AG12" i="80"/>
  <c r="AG12" i="103"/>
  <c r="AG15" i="79"/>
  <c r="AG12" i="104"/>
  <c r="AG34" i="79"/>
  <c r="AG37" i="79" s="1"/>
  <c r="H21" i="80"/>
  <c r="H43" i="80" s="1"/>
  <c r="H21" i="103"/>
  <c r="H43" i="103" s="1"/>
  <c r="H21" i="104"/>
  <c r="H43" i="104" s="1"/>
  <c r="H43" i="79"/>
  <c r="N15" i="69"/>
  <c r="N34" i="69"/>
  <c r="N37" i="69" s="1"/>
  <c r="P34" i="22"/>
  <c r="P37" i="22" s="1"/>
  <c r="P15" i="22"/>
  <c r="T21" i="80"/>
  <c r="T43" i="80" s="1"/>
  <c r="T21" i="103"/>
  <c r="T43" i="103" s="1"/>
  <c r="T21" i="104"/>
  <c r="T43" i="104" s="1"/>
  <c r="T43" i="79"/>
  <c r="AH18" i="80"/>
  <c r="AH40" i="80" s="1"/>
  <c r="AH18" i="103"/>
  <c r="AH40" i="103" s="1"/>
  <c r="AH40" i="79"/>
  <c r="AH18" i="104"/>
  <c r="AH40" i="104" s="1"/>
  <c r="K33" i="103"/>
  <c r="K36" i="103" s="1"/>
  <c r="K14" i="103"/>
  <c r="U14" i="103"/>
  <c r="U33" i="103"/>
  <c r="U36" i="103" s="1"/>
  <c r="E14" i="103"/>
  <c r="E33" i="103"/>
  <c r="E36" i="103" s="1"/>
  <c r="N14" i="103"/>
  <c r="N33" i="103"/>
  <c r="N36" i="103" s="1"/>
  <c r="H14" i="103"/>
  <c r="H33" i="103"/>
  <c r="H36" i="103" s="1"/>
  <c r="AC33" i="104"/>
  <c r="AC36" i="104" s="1"/>
  <c r="AC14" i="104"/>
  <c r="AA15" i="22"/>
  <c r="AA34" i="22"/>
  <c r="AA37" i="22" s="1"/>
  <c r="V15" i="22"/>
  <c r="V34" i="22"/>
  <c r="V37" i="22" s="1"/>
  <c r="V12" i="80"/>
  <c r="V12" i="103"/>
  <c r="V12" i="104"/>
  <c r="V15" i="79"/>
  <c r="V34" i="79"/>
  <c r="V37" i="79" s="1"/>
  <c r="AD15" i="99"/>
  <c r="AD34" i="99"/>
  <c r="AD37" i="99" s="1"/>
  <c r="AI15" i="99"/>
  <c r="AI34" i="99"/>
  <c r="AI37" i="99" s="1"/>
  <c r="R23" i="103"/>
  <c r="R45" i="103" s="1"/>
  <c r="R23" i="80"/>
  <c r="R45" i="80" s="1"/>
  <c r="R23" i="104"/>
  <c r="R45" i="104" s="1"/>
  <c r="R45" i="79"/>
  <c r="B18" i="80"/>
  <c r="B40" i="80" s="1"/>
  <c r="B18" i="103"/>
  <c r="B40" i="103" s="1"/>
  <c r="B40" i="79"/>
  <c r="B18" i="104"/>
  <c r="B40" i="104" s="1"/>
  <c r="B15" i="100"/>
  <c r="B34" i="100"/>
  <c r="B37" i="100" s="1"/>
  <c r="U21" i="80"/>
  <c r="U43" i="80" s="1"/>
  <c r="U21" i="103"/>
  <c r="U43" i="103" s="1"/>
  <c r="U21" i="104"/>
  <c r="U43" i="104" s="1"/>
  <c r="U43" i="79"/>
  <c r="Q34" i="100"/>
  <c r="Q37" i="100" s="1"/>
  <c r="Q15" i="100"/>
  <c r="H23" i="80"/>
  <c r="H45" i="80" s="1"/>
  <c r="H23" i="103"/>
  <c r="H45" i="103" s="1"/>
  <c r="H23" i="104"/>
  <c r="H45" i="104" s="1"/>
  <c r="H45" i="79"/>
  <c r="AB21" i="80"/>
  <c r="AB43" i="80" s="1"/>
  <c r="AB21" i="103"/>
  <c r="AB43" i="103" s="1"/>
  <c r="AB21" i="104"/>
  <c r="AB43" i="104" s="1"/>
  <c r="AB43" i="79"/>
  <c r="S15" i="99"/>
  <c r="S34" i="99"/>
  <c r="S37" i="99" s="1"/>
  <c r="I23" i="80"/>
  <c r="I45" i="80" s="1"/>
  <c r="I23" i="103"/>
  <c r="I45" i="103" s="1"/>
  <c r="I23" i="104"/>
  <c r="I45" i="104" s="1"/>
  <c r="I45" i="79"/>
  <c r="P21" i="80"/>
  <c r="P43" i="80" s="1"/>
  <c r="P21" i="103"/>
  <c r="P43" i="103" s="1"/>
  <c r="P21" i="104"/>
  <c r="P43" i="104" s="1"/>
  <c r="P43" i="79"/>
  <c r="O15" i="22"/>
  <c r="O34" i="22"/>
  <c r="O37" i="22" s="1"/>
  <c r="O12" i="80"/>
  <c r="O12" i="103"/>
  <c r="O15" i="79"/>
  <c r="O12" i="104"/>
  <c r="O34" i="79"/>
  <c r="O37" i="79" s="1"/>
  <c r="T33" i="80"/>
  <c r="T36" i="80" s="1"/>
  <c r="T14" i="80"/>
  <c r="X12" i="101"/>
  <c r="X12" i="96"/>
  <c r="X12" i="102"/>
  <c r="U12" i="95"/>
  <c r="M12" i="101"/>
  <c r="M12" i="96"/>
  <c r="M12" i="102"/>
  <c r="J12" i="95"/>
  <c r="P12" i="101"/>
  <c r="P12" i="96"/>
  <c r="P12" i="102"/>
  <c r="M12" i="95"/>
  <c r="AA33" i="103"/>
  <c r="AA36" i="103" s="1"/>
  <c r="AA14" i="103"/>
  <c r="AJ14" i="104"/>
  <c r="AJ33" i="104"/>
  <c r="AJ36" i="104" s="1"/>
  <c r="AK12" i="101"/>
  <c r="AK12" i="96"/>
  <c r="AK12" i="102"/>
  <c r="AH12" i="95"/>
  <c r="AC15" i="100"/>
  <c r="AC34" i="100"/>
  <c r="AC37" i="100" s="1"/>
  <c r="AF34" i="100"/>
  <c r="AF37" i="100" s="1"/>
  <c r="AF15" i="100"/>
  <c r="AB15" i="99"/>
  <c r="AB34" i="99"/>
  <c r="AB37" i="99" s="1"/>
  <c r="AB12" i="80"/>
  <c r="AB12" i="103"/>
  <c r="AB12" i="104"/>
  <c r="AB34" i="79"/>
  <c r="AB37" i="79" s="1"/>
  <c r="AB15" i="79"/>
  <c r="T15" i="99"/>
  <c r="T34" i="99"/>
  <c r="T37" i="99" s="1"/>
  <c r="T12" i="80"/>
  <c r="T12" i="104"/>
  <c r="T12" i="103"/>
  <c r="T15" i="79"/>
  <c r="T34" i="79"/>
  <c r="T37" i="79" s="1"/>
  <c r="H34" i="99"/>
  <c r="H37" i="99" s="1"/>
  <c r="H15" i="99"/>
  <c r="R15" i="100"/>
  <c r="R34" i="100"/>
  <c r="R37" i="100" s="1"/>
  <c r="Q21" i="103"/>
  <c r="Q43" i="103" s="1"/>
  <c r="Q21" i="104"/>
  <c r="Q43" i="104" s="1"/>
  <c r="Q21" i="80"/>
  <c r="Q43" i="80" s="1"/>
  <c r="Q43" i="79"/>
  <c r="K15" i="69"/>
  <c r="K34" i="69"/>
  <c r="K37" i="69" s="1"/>
  <c r="K12" i="80"/>
  <c r="K12" i="103"/>
  <c r="K12" i="104"/>
  <c r="K15" i="79"/>
  <c r="K34" i="79"/>
  <c r="K37" i="79" s="1"/>
  <c r="I15" i="69"/>
  <c r="I34" i="69"/>
  <c r="I37" i="69" s="1"/>
  <c r="AG18" i="80"/>
  <c r="AG40" i="80" s="1"/>
  <c r="AG18" i="103"/>
  <c r="AG40" i="103" s="1"/>
  <c r="AG18" i="104"/>
  <c r="AG40" i="104" s="1"/>
  <c r="AG40" i="79"/>
  <c r="V21" i="80"/>
  <c r="V43" i="80" s="1"/>
  <c r="V21" i="103"/>
  <c r="V43" i="103" s="1"/>
  <c r="V21" i="104"/>
  <c r="V43" i="104" s="1"/>
  <c r="V43" i="79"/>
  <c r="D15" i="99"/>
  <c r="D34" i="99"/>
  <c r="D37" i="99" s="1"/>
  <c r="C15" i="69"/>
  <c r="C34" i="69"/>
  <c r="C37" i="69" s="1"/>
  <c r="C23" i="80"/>
  <c r="C45" i="80" s="1"/>
  <c r="C23" i="103"/>
  <c r="C45" i="103" s="1"/>
  <c r="C23" i="104"/>
  <c r="C45" i="104" s="1"/>
  <c r="C45" i="79"/>
  <c r="O21" i="80"/>
  <c r="O43" i="80" s="1"/>
  <c r="O21" i="103"/>
  <c r="O43" i="103" s="1"/>
  <c r="O21" i="104"/>
  <c r="O43" i="104" s="1"/>
  <c r="O43" i="79"/>
  <c r="AB12" i="101"/>
  <c r="AB12" i="96"/>
  <c r="AB12" i="102"/>
  <c r="Y12" i="95"/>
  <c r="AQ12" i="96"/>
  <c r="AQ12" i="101"/>
  <c r="AN12" i="95"/>
  <c r="AQ12" i="102"/>
  <c r="R33" i="80"/>
  <c r="R36" i="80" s="1"/>
  <c r="R14" i="80"/>
  <c r="AD33" i="80"/>
  <c r="AD36" i="80" s="1"/>
  <c r="AD14" i="80"/>
  <c r="V33" i="104"/>
  <c r="V36" i="104" s="1"/>
  <c r="V14" i="104"/>
  <c r="Y15" i="22"/>
  <c r="Y34" i="22"/>
  <c r="Y37" i="22" s="1"/>
  <c r="Y12" i="80"/>
  <c r="Y12" i="103"/>
  <c r="Y15" i="79"/>
  <c r="Y12" i="104"/>
  <c r="Y34" i="79"/>
  <c r="Y37" i="79" s="1"/>
  <c r="AE15" i="99"/>
  <c r="AE34" i="99"/>
  <c r="AE37" i="99" s="1"/>
  <c r="U15" i="100"/>
  <c r="U34" i="100"/>
  <c r="U37" i="100" s="1"/>
  <c r="AD18" i="80"/>
  <c r="AD40" i="80" s="1"/>
  <c r="AD18" i="103"/>
  <c r="AD40" i="103" s="1"/>
  <c r="AD18" i="104"/>
  <c r="AD40" i="104" s="1"/>
  <c r="AD40" i="79"/>
  <c r="R18" i="80"/>
  <c r="R40" i="80" s="1"/>
  <c r="R18" i="103"/>
  <c r="R40" i="103" s="1"/>
  <c r="R40" i="79"/>
  <c r="R18" i="104"/>
  <c r="R40" i="104" s="1"/>
  <c r="AE23" i="80"/>
  <c r="AE45" i="80" s="1"/>
  <c r="AE23" i="103"/>
  <c r="AE45" i="103" s="1"/>
  <c r="AE23" i="104"/>
  <c r="AE45" i="104" s="1"/>
  <c r="AE45" i="79"/>
  <c r="E15" i="100"/>
  <c r="E34" i="100"/>
  <c r="E37" i="100" s="1"/>
  <c r="K21" i="80"/>
  <c r="K43" i="80" s="1"/>
  <c r="K21" i="103"/>
  <c r="K43" i="103" s="1"/>
  <c r="K21" i="104"/>
  <c r="K43" i="104" s="1"/>
  <c r="K43" i="79"/>
  <c r="S18" i="103"/>
  <c r="S40" i="103" s="1"/>
  <c r="S18" i="80"/>
  <c r="S40" i="80" s="1"/>
  <c r="S18" i="104"/>
  <c r="S40" i="104" s="1"/>
  <c r="S40" i="79"/>
  <c r="AH33" i="80"/>
  <c r="AH36" i="80" s="1"/>
  <c r="AH14" i="80"/>
  <c r="AF12" i="101"/>
  <c r="AF12" i="96"/>
  <c r="AF12" i="102"/>
  <c r="AC12" i="95"/>
  <c r="Y33" i="80"/>
  <c r="Y36" i="80" s="1"/>
  <c r="Y14" i="80"/>
  <c r="AG33" i="104"/>
  <c r="AG36" i="104" s="1"/>
  <c r="AG14" i="104"/>
  <c r="AH15" i="22"/>
  <c r="AH34" i="22"/>
  <c r="AH37" i="22" s="1"/>
  <c r="AH12" i="80"/>
  <c r="AH12" i="103"/>
  <c r="AH12" i="104"/>
  <c r="AH34" i="79"/>
  <c r="AH37" i="79" s="1"/>
  <c r="AH15" i="79"/>
  <c r="X15" i="69"/>
  <c r="X34" i="69"/>
  <c r="X37" i="69" s="1"/>
  <c r="AJ34" i="99"/>
  <c r="AJ37" i="99" s="1"/>
  <c r="AJ15" i="99"/>
  <c r="AG15" i="69"/>
  <c r="AG34" i="69"/>
  <c r="AG37" i="69" s="1"/>
  <c r="AI21" i="80"/>
  <c r="AI43" i="80" s="1"/>
  <c r="AI21" i="103"/>
  <c r="AI43" i="103" s="1"/>
  <c r="AI21" i="104"/>
  <c r="AI43" i="104" s="1"/>
  <c r="AI43" i="79"/>
  <c r="Q18" i="80"/>
  <c r="Q40" i="80" s="1"/>
  <c r="Q18" i="103"/>
  <c r="Q40" i="103" s="1"/>
  <c r="Q18" i="104"/>
  <c r="Q40" i="104" s="1"/>
  <c r="Q40" i="79"/>
  <c r="N15" i="100"/>
  <c r="N34" i="100"/>
  <c r="N37" i="100" s="1"/>
  <c r="E23" i="80"/>
  <c r="E45" i="80" s="1"/>
  <c r="E23" i="103"/>
  <c r="E45" i="103" s="1"/>
  <c r="E23" i="104"/>
  <c r="E45" i="104" s="1"/>
  <c r="E45" i="79"/>
  <c r="P34" i="99"/>
  <c r="P37" i="99" s="1"/>
  <c r="P15" i="99"/>
  <c r="AH21" i="80"/>
  <c r="AH43" i="80" s="1"/>
  <c r="AH21" i="103"/>
  <c r="AH43" i="103" s="1"/>
  <c r="AH21" i="104"/>
  <c r="AH43" i="104" s="1"/>
  <c r="AH43" i="79"/>
  <c r="I21" i="103"/>
  <c r="I43" i="103" s="1"/>
  <c r="I21" i="80"/>
  <c r="I43" i="80" s="1"/>
  <c r="I21" i="104"/>
  <c r="I43" i="104" s="1"/>
  <c r="I43" i="79"/>
  <c r="K14" i="80"/>
  <c r="K33" i="80"/>
  <c r="K36" i="80" s="1"/>
  <c r="Z12" i="101"/>
  <c r="Z12" i="102"/>
  <c r="W12" i="95"/>
  <c r="Z12" i="96"/>
  <c r="U14" i="80"/>
  <c r="U33" i="80"/>
  <c r="U36" i="80" s="1"/>
  <c r="AF33" i="104"/>
  <c r="AF36" i="104" s="1"/>
  <c r="AF14" i="104"/>
  <c r="D33" i="80"/>
  <c r="D36" i="80" s="1"/>
  <c r="D14" i="80"/>
  <c r="E14" i="80"/>
  <c r="E33" i="80"/>
  <c r="E36" i="80" s="1"/>
  <c r="N33" i="80"/>
  <c r="N36" i="80" s="1"/>
  <c r="N14" i="80"/>
  <c r="H33" i="80"/>
  <c r="H36" i="80" s="1"/>
  <c r="H14" i="80"/>
  <c r="AO12" i="101"/>
  <c r="AO12" i="96"/>
  <c r="AO12" i="102"/>
  <c r="AL12" i="95"/>
  <c r="AE14" i="80"/>
  <c r="AE33" i="80"/>
  <c r="AE36" i="80" s="1"/>
  <c r="AC14" i="103"/>
  <c r="AC33" i="103"/>
  <c r="AC36" i="103" s="1"/>
  <c r="AA15" i="100"/>
  <c r="AA34" i="100"/>
  <c r="AA37" i="100" s="1"/>
  <c r="V15" i="69"/>
  <c r="V34" i="69"/>
  <c r="V37" i="69" s="1"/>
  <c r="AD15" i="22"/>
  <c r="AD34" i="22"/>
  <c r="AD37" i="22" s="1"/>
  <c r="AD12" i="103"/>
  <c r="AD12" i="104"/>
  <c r="AD12" i="80"/>
  <c r="AD15" i="79"/>
  <c r="AD34" i="79"/>
  <c r="AD37" i="79" s="1"/>
  <c r="AI15" i="69"/>
  <c r="AI34" i="69"/>
  <c r="AI37" i="69" s="1"/>
  <c r="AI23" i="80"/>
  <c r="AI45" i="80" s="1"/>
  <c r="AI23" i="104"/>
  <c r="AI45" i="104" s="1"/>
  <c r="AI23" i="103"/>
  <c r="AI45" i="103" s="1"/>
  <c r="AI45" i="79"/>
  <c r="V18" i="80"/>
  <c r="V40" i="80" s="1"/>
  <c r="V18" i="103"/>
  <c r="V40" i="103" s="1"/>
  <c r="V18" i="104"/>
  <c r="V40" i="104" s="1"/>
  <c r="V40" i="79"/>
  <c r="B15" i="99"/>
  <c r="B34" i="99"/>
  <c r="B37" i="99" s="1"/>
  <c r="AA23" i="80"/>
  <c r="AA45" i="80" s="1"/>
  <c r="AA23" i="103"/>
  <c r="AA45" i="103" s="1"/>
  <c r="AA23" i="104"/>
  <c r="AA45" i="104" s="1"/>
  <c r="AA45" i="79"/>
  <c r="Q34" i="99"/>
  <c r="Q37" i="99" s="1"/>
  <c r="Q15" i="99"/>
  <c r="K23" i="80"/>
  <c r="K45" i="80" s="1"/>
  <c r="K23" i="103"/>
  <c r="K45" i="103" s="1"/>
  <c r="K23" i="104"/>
  <c r="K45" i="104" s="1"/>
  <c r="K45" i="79"/>
  <c r="S15" i="22"/>
  <c r="S34" i="22"/>
  <c r="S37" i="22" s="1"/>
  <c r="S12" i="80"/>
  <c r="S12" i="103"/>
  <c r="S12" i="104"/>
  <c r="S15" i="79"/>
  <c r="S34" i="79"/>
  <c r="S37" i="79" s="1"/>
  <c r="AJ21" i="80"/>
  <c r="AJ43" i="80" s="1"/>
  <c r="AJ21" i="103"/>
  <c r="AJ43" i="103" s="1"/>
  <c r="AJ21" i="104"/>
  <c r="AJ43" i="104" s="1"/>
  <c r="AJ43" i="79"/>
  <c r="S21" i="80"/>
  <c r="S43" i="80" s="1"/>
  <c r="S21" i="103"/>
  <c r="S43" i="103" s="1"/>
  <c r="S21" i="104"/>
  <c r="S43" i="104" s="1"/>
  <c r="S43" i="79"/>
  <c r="O15" i="69"/>
  <c r="O34" i="69"/>
  <c r="O37" i="69" s="1"/>
  <c r="R21" i="80"/>
  <c r="R43" i="80" s="1"/>
  <c r="R21" i="103"/>
  <c r="R43" i="103" s="1"/>
  <c r="R21" i="104"/>
  <c r="R43" i="104" s="1"/>
  <c r="R43" i="79"/>
  <c r="I14" i="104"/>
  <c r="I33" i="104"/>
  <c r="I36" i="104" s="1"/>
  <c r="T14" i="103"/>
  <c r="T33" i="103"/>
  <c r="T36" i="103" s="1"/>
  <c r="AI14" i="104"/>
  <c r="AI33" i="104"/>
  <c r="AI36" i="104" s="1"/>
  <c r="C33" i="104"/>
  <c r="C36" i="104" s="1"/>
  <c r="C14" i="104"/>
  <c r="P33" i="104"/>
  <c r="P36" i="104" s="1"/>
  <c r="P14" i="104"/>
  <c r="AA14" i="80"/>
  <c r="AA33" i="80"/>
  <c r="AA36" i="80" s="1"/>
  <c r="Q33" i="104"/>
  <c r="Q36" i="104" s="1"/>
  <c r="Q14" i="104"/>
  <c r="AM12" i="96"/>
  <c r="AJ12" i="95"/>
  <c r="AM12" i="102"/>
  <c r="AM12" i="101"/>
  <c r="T23" i="80"/>
  <c r="T45" i="80" s="1"/>
  <c r="T23" i="103"/>
  <c r="T45" i="103" s="1"/>
  <c r="T23" i="104"/>
  <c r="T45" i="104" s="1"/>
  <c r="T45" i="79"/>
  <c r="AC34" i="99"/>
  <c r="AC37" i="99" s="1"/>
  <c r="AC15" i="99"/>
  <c r="AF34" i="99"/>
  <c r="AF37" i="99" s="1"/>
  <c r="AF15" i="99"/>
  <c r="AB15" i="22"/>
  <c r="AB34" i="22"/>
  <c r="AB37" i="22" s="1"/>
  <c r="B21" i="80"/>
  <c r="B43" i="80" s="1"/>
  <c r="B21" i="103"/>
  <c r="B43" i="103" s="1"/>
  <c r="B21" i="104"/>
  <c r="B43" i="104" s="1"/>
  <c r="B43" i="79"/>
  <c r="T34" i="22"/>
  <c r="T37" i="22" s="1"/>
  <c r="T15" i="22"/>
  <c r="D18" i="80"/>
  <c r="D40" i="80" s="1"/>
  <c r="D18" i="103"/>
  <c r="D40" i="103" s="1"/>
  <c r="D18" i="104"/>
  <c r="D40" i="104" s="1"/>
  <c r="D40" i="79"/>
  <c r="H15" i="69"/>
  <c r="H34" i="69"/>
  <c r="H37" i="69" s="1"/>
  <c r="AB23" i="80"/>
  <c r="AB45" i="80" s="1"/>
  <c r="AB23" i="103"/>
  <c r="AB45" i="103" s="1"/>
  <c r="AB23" i="104"/>
  <c r="AB45" i="104" s="1"/>
  <c r="AB45" i="79"/>
  <c r="R34" i="99"/>
  <c r="R37" i="99" s="1"/>
  <c r="R15" i="99"/>
  <c r="K15" i="22"/>
  <c r="K34" i="22"/>
  <c r="K37" i="22" s="1"/>
  <c r="AJ18" i="80"/>
  <c r="AJ40" i="80" s="1"/>
  <c r="AJ18" i="103"/>
  <c r="AJ40" i="103" s="1"/>
  <c r="AJ18" i="104"/>
  <c r="AJ40" i="104" s="1"/>
  <c r="AJ40" i="79"/>
  <c r="I15" i="100"/>
  <c r="I34" i="100"/>
  <c r="I37" i="100" s="1"/>
  <c r="C21" i="80"/>
  <c r="C43" i="80" s="1"/>
  <c r="C21" i="103"/>
  <c r="C43" i="103" s="1"/>
  <c r="C21" i="104"/>
  <c r="C43" i="104" s="1"/>
  <c r="C43" i="79"/>
  <c r="X23" i="80"/>
  <c r="X45" i="80" s="1"/>
  <c r="X23" i="103"/>
  <c r="X45" i="103" s="1"/>
  <c r="X23" i="104"/>
  <c r="X45" i="104" s="1"/>
  <c r="X45" i="79"/>
  <c r="D15" i="69"/>
  <c r="D34" i="69"/>
  <c r="D37" i="69" s="1"/>
  <c r="C15" i="100"/>
  <c r="C34" i="100"/>
  <c r="C37" i="100" s="1"/>
  <c r="X21" i="80"/>
  <c r="X43" i="80" s="1"/>
  <c r="X21" i="103"/>
  <c r="X43" i="103" s="1"/>
  <c r="X21" i="104"/>
  <c r="X43" i="104" s="1"/>
  <c r="X43" i="79"/>
  <c r="B33" i="104"/>
  <c r="B36" i="104" s="1"/>
  <c r="B14" i="104"/>
  <c r="X33" i="104"/>
  <c r="X36" i="104" s="1"/>
  <c r="X14" i="104"/>
  <c r="K12" i="96"/>
  <c r="K12" i="101"/>
  <c r="H12" i="95"/>
  <c r="K12" i="102"/>
  <c r="V12" i="101"/>
  <c r="V12" i="96"/>
  <c r="V12" i="102"/>
  <c r="S12" i="95"/>
  <c r="Y12" i="101"/>
  <c r="Y12" i="96"/>
  <c r="Y12" i="102"/>
  <c r="V12" i="95"/>
  <c r="V14" i="103"/>
  <c r="V33" i="103"/>
  <c r="V36" i="103" s="1"/>
  <c r="Y15" i="69"/>
  <c r="Y34" i="69"/>
  <c r="Y37" i="69" s="1"/>
  <c r="AE15" i="22"/>
  <c r="AE34" i="22"/>
  <c r="AE37" i="22" s="1"/>
  <c r="AE12" i="80"/>
  <c r="AE12" i="103"/>
  <c r="AE15" i="79"/>
  <c r="AE12" i="104"/>
  <c r="AE34" i="79"/>
  <c r="AE37" i="79" s="1"/>
  <c r="U15" i="99"/>
  <c r="U34" i="99"/>
  <c r="U37" i="99" s="1"/>
  <c r="B23" i="103"/>
  <c r="B45" i="103" s="1"/>
  <c r="B23" i="80"/>
  <c r="B45" i="80" s="1"/>
  <c r="B23" i="104"/>
  <c r="B45" i="104" s="1"/>
  <c r="B45" i="79"/>
  <c r="T18" i="80"/>
  <c r="T40" i="80" s="1"/>
  <c r="T18" i="103"/>
  <c r="T40" i="103" s="1"/>
  <c r="T18" i="104"/>
  <c r="T40" i="104" s="1"/>
  <c r="T40" i="79"/>
  <c r="U23" i="80"/>
  <c r="U45" i="80" s="1"/>
  <c r="U23" i="103"/>
  <c r="U45" i="103" s="1"/>
  <c r="U23" i="104"/>
  <c r="U45" i="104" s="1"/>
  <c r="U45" i="79"/>
  <c r="E34" i="99"/>
  <c r="E37" i="99" s="1"/>
  <c r="E15" i="99"/>
  <c r="Y21" i="103"/>
  <c r="Y43" i="103" s="1"/>
  <c r="Y21" i="80"/>
  <c r="Y43" i="80" s="1"/>
  <c r="Y21" i="104"/>
  <c r="Y43" i="104" s="1"/>
  <c r="Y43" i="79"/>
  <c r="O18" i="103"/>
  <c r="O40" i="103" s="1"/>
  <c r="O18" i="80"/>
  <c r="O40" i="80" s="1"/>
  <c r="O18" i="104"/>
  <c r="O40" i="104" s="1"/>
  <c r="O40" i="79"/>
  <c r="I13" i="112"/>
  <c r="I16" i="112" s="1"/>
  <c r="F22" i="113"/>
  <c r="F41" i="113" s="1"/>
  <c r="V22" i="113"/>
  <c r="V41" i="113" s="1"/>
  <c r="K22" i="112"/>
  <c r="K41" i="112" s="1"/>
  <c r="E19" i="113"/>
  <c r="E38" i="113" s="1"/>
  <c r="C19" i="114"/>
  <c r="C38" i="114" s="1"/>
  <c r="I13" i="113"/>
  <c r="I16" i="113" s="1"/>
  <c r="F22" i="115"/>
  <c r="F41" i="115" s="1"/>
  <c r="V22" i="114"/>
  <c r="V41" i="114" s="1"/>
  <c r="R15" i="112"/>
  <c r="C19" i="112"/>
  <c r="C38" i="112" s="1"/>
  <c r="W19" i="113"/>
  <c r="W38" i="113" s="1"/>
  <c r="C12" i="123"/>
  <c r="C34" i="123" s="1"/>
  <c r="C12" i="122"/>
  <c r="C34" i="122" s="1"/>
  <c r="C12" i="86"/>
  <c r="C39" i="86"/>
  <c r="C17" i="85"/>
  <c r="C36" i="85" s="1"/>
  <c r="B20" i="85"/>
  <c r="B39" i="85" s="1"/>
  <c r="B42" i="86"/>
  <c r="C42" i="86"/>
  <c r="C20" i="85"/>
  <c r="C39" i="85" s="1"/>
  <c r="B12" i="122"/>
  <c r="B34" i="122" s="1"/>
  <c r="B12" i="86"/>
  <c r="B12" i="123"/>
  <c r="B34" i="123" s="1"/>
  <c r="B36" i="86"/>
  <c r="B14" i="85"/>
  <c r="B33" i="85" s="1"/>
  <c r="B21" i="123"/>
  <c r="B43" i="123" s="1"/>
  <c r="B21" i="122"/>
  <c r="B43" i="122" s="1"/>
  <c r="B21" i="86"/>
  <c r="B43" i="86" s="1"/>
  <c r="C36" i="86"/>
  <c r="C14" i="85"/>
  <c r="C33" i="85" s="1"/>
  <c r="D15" i="86"/>
  <c r="D15" i="122"/>
  <c r="D37" i="122" s="1"/>
  <c r="D15" i="123"/>
  <c r="D37" i="123" s="1"/>
  <c r="D11" i="85"/>
  <c r="D30" i="85" s="1"/>
  <c r="D33" i="86"/>
  <c r="B15" i="123"/>
  <c r="B37" i="123" s="1"/>
  <c r="B15" i="122"/>
  <c r="B37" i="122" s="1"/>
  <c r="B15" i="86"/>
  <c r="P22" i="112"/>
  <c r="P41" i="112" s="1"/>
  <c r="D19" i="113"/>
  <c r="D38" i="113" s="1"/>
  <c r="K22" i="113"/>
  <c r="K41" i="113" s="1"/>
  <c r="E19" i="114"/>
  <c r="E38" i="114" s="1"/>
  <c r="W19" i="114"/>
  <c r="W38" i="114" s="1"/>
  <c r="C33" i="86"/>
  <c r="C11" i="85"/>
  <c r="C30" i="85" s="1"/>
  <c r="D36" i="86"/>
  <c r="D14" i="85"/>
  <c r="D33" i="85" s="1"/>
  <c r="B18" i="123"/>
  <c r="B40" i="123" s="1"/>
  <c r="B18" i="122"/>
  <c r="B40" i="122" s="1"/>
  <c r="B18" i="86"/>
  <c r="D23" i="123"/>
  <c r="D45" i="123" s="1"/>
  <c r="D23" i="122"/>
  <c r="D45" i="122" s="1"/>
  <c r="D23" i="86"/>
  <c r="D45" i="86" s="1"/>
  <c r="B17" i="85"/>
  <c r="B36" i="85" s="1"/>
  <c r="B39" i="86"/>
  <c r="C31" i="86"/>
  <c r="C9" i="85"/>
  <c r="C28" i="85" s="1"/>
  <c r="D12" i="123"/>
  <c r="D34" i="123" s="1"/>
  <c r="D12" i="122"/>
  <c r="D34" i="122" s="1"/>
  <c r="D12" i="86"/>
  <c r="C15" i="123"/>
  <c r="C37" i="123" s="1"/>
  <c r="C15" i="122"/>
  <c r="C37" i="122" s="1"/>
  <c r="C15" i="86"/>
  <c r="P22" i="113"/>
  <c r="P41" i="113" s="1"/>
  <c r="D19" i="114"/>
  <c r="D38" i="114" s="1"/>
  <c r="K22" i="115"/>
  <c r="K41" i="115" s="1"/>
  <c r="E19" i="115"/>
  <c r="E38" i="115" s="1"/>
  <c r="W19" i="115"/>
  <c r="W38" i="115" s="1"/>
  <c r="D42" i="86"/>
  <c r="D20" i="85"/>
  <c r="D39" i="85" s="1"/>
  <c r="B23" i="123"/>
  <c r="B45" i="123" s="1"/>
  <c r="B23" i="122"/>
  <c r="B45" i="122" s="1"/>
  <c r="B23" i="86"/>
  <c r="B45" i="86" s="1"/>
  <c r="C23" i="123"/>
  <c r="C45" i="123" s="1"/>
  <c r="C23" i="122"/>
  <c r="C45" i="122" s="1"/>
  <c r="C23" i="86"/>
  <c r="C45" i="86" s="1"/>
  <c r="D18" i="123"/>
  <c r="D40" i="123" s="1"/>
  <c r="D18" i="122"/>
  <c r="D40" i="122" s="1"/>
  <c r="D18" i="86"/>
  <c r="C21" i="123"/>
  <c r="C43" i="123" s="1"/>
  <c r="C21" i="122"/>
  <c r="C43" i="122" s="1"/>
  <c r="C21" i="86"/>
  <c r="C43" i="86" s="1"/>
  <c r="B33" i="86"/>
  <c r="B11" i="85"/>
  <c r="B30" i="85" s="1"/>
  <c r="D31" i="86"/>
  <c r="D9" i="85"/>
  <c r="D28" i="85" s="1"/>
  <c r="B9" i="85"/>
  <c r="B28" i="85" s="1"/>
  <c r="B31" i="86"/>
  <c r="D39" i="86"/>
  <c r="D17" i="85"/>
  <c r="D36" i="85" s="1"/>
  <c r="C18" i="123"/>
  <c r="C40" i="123" s="1"/>
  <c r="C18" i="122"/>
  <c r="C40" i="122" s="1"/>
  <c r="C18" i="86"/>
  <c r="D21" i="122"/>
  <c r="D43" i="122" s="1"/>
  <c r="D21" i="86"/>
  <c r="D43" i="86" s="1"/>
  <c r="D21" i="123"/>
  <c r="D43" i="123" s="1"/>
  <c r="P16" i="114"/>
  <c r="P32" i="114"/>
  <c r="P35" i="114" s="1"/>
  <c r="K16" i="113"/>
  <c r="K32" i="113"/>
  <c r="K35" i="113" s="1"/>
  <c r="S16" i="112"/>
  <c r="S32" i="112"/>
  <c r="S35" i="112" s="1"/>
  <c r="X16" i="112"/>
  <c r="X32" i="112"/>
  <c r="X35" i="112" s="1"/>
  <c r="C16" i="112"/>
  <c r="C32" i="112"/>
  <c r="C35" i="112" s="1"/>
  <c r="E16" i="114"/>
  <c r="E32" i="114"/>
  <c r="E35" i="114" s="1"/>
  <c r="R32" i="115"/>
  <c r="R16" i="115"/>
  <c r="R35" i="115" s="1"/>
  <c r="D16" i="112"/>
  <c r="D32" i="112"/>
  <c r="D35" i="112" s="1"/>
  <c r="Q32" i="112"/>
  <c r="Q35" i="112" s="1"/>
  <c r="Q16" i="112"/>
  <c r="F32" i="115"/>
  <c r="F16" i="115"/>
  <c r="F35" i="115" s="1"/>
  <c r="N16" i="112"/>
  <c r="N32" i="112"/>
  <c r="N35" i="112" s="1"/>
  <c r="T32" i="113"/>
  <c r="T35" i="113" s="1"/>
  <c r="J16" i="113"/>
  <c r="J32" i="113"/>
  <c r="J35" i="113" s="1"/>
  <c r="I16" i="114"/>
  <c r="I32" i="114"/>
  <c r="I35" i="114" s="1"/>
  <c r="G32" i="113"/>
  <c r="G35" i="113" s="1"/>
  <c r="G16" i="113"/>
  <c r="H16" i="112"/>
  <c r="H32" i="112"/>
  <c r="H35" i="112" s="1"/>
  <c r="W16" i="115"/>
  <c r="W35" i="115" s="1"/>
  <c r="W32" i="115"/>
  <c r="M16" i="113"/>
  <c r="M32" i="113"/>
  <c r="M35" i="113" s="1"/>
  <c r="V32" i="115"/>
  <c r="V16" i="115"/>
  <c r="V35" i="115" s="1"/>
  <c r="U32" i="112"/>
  <c r="U35" i="112" s="1"/>
  <c r="U16" i="112"/>
  <c r="P32" i="115"/>
  <c r="P16" i="115"/>
  <c r="P35" i="115" s="1"/>
  <c r="K16" i="112"/>
  <c r="K32" i="112"/>
  <c r="K35" i="112" s="1"/>
  <c r="S16" i="113"/>
  <c r="S32" i="113"/>
  <c r="S35" i="113" s="1"/>
  <c r="X16" i="113"/>
  <c r="X32" i="113"/>
  <c r="X35" i="113" s="1"/>
  <c r="C32" i="115"/>
  <c r="C16" i="115"/>
  <c r="C35" i="115" s="1"/>
  <c r="E32" i="115"/>
  <c r="E16" i="115"/>
  <c r="E35" i="115" s="1"/>
  <c r="R16" i="112"/>
  <c r="R32" i="112"/>
  <c r="R35" i="112" s="1"/>
  <c r="D16" i="113"/>
  <c r="D32" i="113"/>
  <c r="D35" i="113" s="1"/>
  <c r="Q16" i="113"/>
  <c r="Q32" i="113"/>
  <c r="Q35" i="113" s="1"/>
  <c r="F32" i="114"/>
  <c r="F35" i="114" s="1"/>
  <c r="F16" i="114"/>
  <c r="N16" i="114"/>
  <c r="N32" i="114"/>
  <c r="N35" i="114" s="1"/>
  <c r="T16" i="112"/>
  <c r="T32" i="112"/>
  <c r="T35" i="112" s="1"/>
  <c r="J16" i="112"/>
  <c r="J32" i="112"/>
  <c r="J35" i="112" s="1"/>
  <c r="I32" i="115"/>
  <c r="I16" i="115"/>
  <c r="I35" i="115" s="1"/>
  <c r="G32" i="115"/>
  <c r="G16" i="115"/>
  <c r="G35" i="115" s="1"/>
  <c r="H16" i="113"/>
  <c r="H32" i="113"/>
  <c r="H35" i="113" s="1"/>
  <c r="M32" i="115"/>
  <c r="M16" i="115"/>
  <c r="M35" i="115" s="1"/>
  <c r="Y16" i="115"/>
  <c r="Y35" i="115" s="1"/>
  <c r="Y32" i="115"/>
  <c r="V16" i="112"/>
  <c r="V32" i="112"/>
  <c r="V35" i="112" s="1"/>
  <c r="U16" i="113"/>
  <c r="U32" i="113"/>
  <c r="U35" i="113" s="1"/>
  <c r="P16" i="112"/>
  <c r="P32" i="112"/>
  <c r="P35" i="112" s="1"/>
  <c r="K16" i="114"/>
  <c r="K32" i="114"/>
  <c r="K35" i="114" s="1"/>
  <c r="S16" i="114"/>
  <c r="S32" i="114"/>
  <c r="S35" i="114" s="1"/>
  <c r="X16" i="114"/>
  <c r="X32" i="114"/>
  <c r="X35" i="114" s="1"/>
  <c r="C16" i="113"/>
  <c r="C32" i="113"/>
  <c r="C35" i="113" s="1"/>
  <c r="R32" i="113"/>
  <c r="R35" i="113" s="1"/>
  <c r="R16" i="113"/>
  <c r="D16" i="114"/>
  <c r="D32" i="114"/>
  <c r="D35" i="114" s="1"/>
  <c r="Q16" i="114"/>
  <c r="Q32" i="114"/>
  <c r="Q35" i="114" s="1"/>
  <c r="F16" i="113"/>
  <c r="F32" i="113"/>
  <c r="F35" i="113" s="1"/>
  <c r="N16" i="113"/>
  <c r="N32" i="113"/>
  <c r="N35" i="113" s="1"/>
  <c r="T16" i="114"/>
  <c r="T32" i="114"/>
  <c r="T35" i="114" s="1"/>
  <c r="I32" i="112"/>
  <c r="I35" i="112" s="1"/>
  <c r="H32" i="115"/>
  <c r="H16" i="115"/>
  <c r="H35" i="115" s="1"/>
  <c r="W16" i="113"/>
  <c r="W32" i="113"/>
  <c r="W35" i="113" s="1"/>
  <c r="M32" i="112"/>
  <c r="M35" i="112" s="1"/>
  <c r="M16" i="112"/>
  <c r="Y32" i="112"/>
  <c r="Y35" i="112" s="1"/>
  <c r="Y16" i="112"/>
  <c r="V16" i="113"/>
  <c r="V32" i="113"/>
  <c r="V35" i="113" s="1"/>
  <c r="P16" i="113"/>
  <c r="P32" i="113"/>
  <c r="P35" i="113" s="1"/>
  <c r="K16" i="115"/>
  <c r="K35" i="115" s="1"/>
  <c r="K32" i="115"/>
  <c r="S16" i="115"/>
  <c r="S35" i="115" s="1"/>
  <c r="S32" i="115"/>
  <c r="X16" i="115"/>
  <c r="X35" i="115" s="1"/>
  <c r="X32" i="115"/>
  <c r="C16" i="114"/>
  <c r="C32" i="114"/>
  <c r="C35" i="114" s="1"/>
  <c r="E32" i="113"/>
  <c r="E35" i="113" s="1"/>
  <c r="R16" i="114"/>
  <c r="R32" i="114"/>
  <c r="R35" i="114" s="1"/>
  <c r="D32" i="115"/>
  <c r="D16" i="115"/>
  <c r="D35" i="115" s="1"/>
  <c r="Q32" i="115"/>
  <c r="Q16" i="115"/>
  <c r="Q35" i="115" s="1"/>
  <c r="F16" i="112"/>
  <c r="F32" i="112"/>
  <c r="F35" i="112" s="1"/>
  <c r="N32" i="115"/>
  <c r="N16" i="115"/>
  <c r="N35" i="115" s="1"/>
  <c r="T32" i="115"/>
  <c r="T16" i="115"/>
  <c r="T35" i="115" s="1"/>
  <c r="J16" i="114"/>
  <c r="J32" i="114"/>
  <c r="J35" i="114" s="1"/>
  <c r="I32" i="113"/>
  <c r="I35" i="113" s="1"/>
  <c r="H16" i="114"/>
  <c r="H32" i="114"/>
  <c r="H35" i="114" s="1"/>
  <c r="W32" i="114"/>
  <c r="W35" i="114" s="1"/>
  <c r="W16" i="114"/>
  <c r="M16" i="114"/>
  <c r="M32" i="114"/>
  <c r="M35" i="114" s="1"/>
  <c r="Y16" i="113"/>
  <c r="Y32" i="113"/>
  <c r="Y35" i="113" s="1"/>
  <c r="V16" i="114"/>
  <c r="V32" i="114"/>
  <c r="V35" i="114" s="1"/>
  <c r="U16" i="115"/>
  <c r="U35" i="115" s="1"/>
  <c r="U32" i="115"/>
  <c r="Q14" i="120"/>
  <c r="Q33" i="120"/>
  <c r="Q36" i="120" s="1"/>
  <c r="W33" i="118"/>
  <c r="W36" i="118" s="1"/>
  <c r="W14" i="118"/>
  <c r="U12" i="118"/>
  <c r="U12" i="121"/>
  <c r="U15" i="121" s="1"/>
  <c r="U12" i="120"/>
  <c r="H12" i="117"/>
  <c r="H15" i="116"/>
  <c r="H34" i="116"/>
  <c r="H37" i="116" s="1"/>
  <c r="P14" i="120"/>
  <c r="P33" i="120"/>
  <c r="P36" i="120" s="1"/>
  <c r="O21" i="121"/>
  <c r="O21" i="120"/>
  <c r="O43" i="120" s="1"/>
  <c r="O21" i="118"/>
  <c r="O43" i="118" s="1"/>
  <c r="B21" i="117"/>
  <c r="B43" i="117" s="1"/>
  <c r="E15" i="116"/>
  <c r="E34" i="116"/>
  <c r="E37" i="116" s="1"/>
  <c r="O14" i="120"/>
  <c r="O33" i="120"/>
  <c r="O36" i="120" s="1"/>
  <c r="E14" i="117"/>
  <c r="E33" i="117"/>
  <c r="E36" i="117" s="1"/>
  <c r="R21" i="121"/>
  <c r="R21" i="120"/>
  <c r="R43" i="120" s="1"/>
  <c r="R21" i="118"/>
  <c r="R43" i="118" s="1"/>
  <c r="E21" i="117"/>
  <c r="E43" i="117" s="1"/>
  <c r="B15" i="116"/>
  <c r="B34" i="116"/>
  <c r="B37" i="116" s="1"/>
  <c r="U18" i="118"/>
  <c r="U40" i="118" s="1"/>
  <c r="U18" i="121"/>
  <c r="U18" i="120"/>
  <c r="U40" i="120" s="1"/>
  <c r="H18" i="117"/>
  <c r="H40" i="117" s="1"/>
  <c r="J14" i="117"/>
  <c r="J33" i="117"/>
  <c r="J36" i="117" s="1"/>
  <c r="J15" i="116"/>
  <c r="J34" i="116"/>
  <c r="J37" i="116" s="1"/>
  <c r="X33" i="118"/>
  <c r="X36" i="118" s="1"/>
  <c r="X14" i="118"/>
  <c r="U21" i="118"/>
  <c r="U43" i="118" s="1"/>
  <c r="U21" i="121"/>
  <c r="U21" i="120"/>
  <c r="U43" i="120" s="1"/>
  <c r="H21" i="117"/>
  <c r="H43" i="117" s="1"/>
  <c r="U14" i="118"/>
  <c r="U33" i="118"/>
  <c r="U36" i="118" s="1"/>
  <c r="W21" i="121"/>
  <c r="W21" i="120"/>
  <c r="W43" i="120" s="1"/>
  <c r="W21" i="118"/>
  <c r="W43" i="118" s="1"/>
  <c r="J21" i="117"/>
  <c r="J43" i="117" s="1"/>
  <c r="W12" i="121"/>
  <c r="W15" i="121" s="1"/>
  <c r="W12" i="120"/>
  <c r="J12" i="117"/>
  <c r="W12" i="118"/>
  <c r="P33" i="118"/>
  <c r="P36" i="118" s="1"/>
  <c r="P14" i="118"/>
  <c r="D14" i="117"/>
  <c r="D33" i="117"/>
  <c r="D36" i="117" s="1"/>
  <c r="R14" i="118"/>
  <c r="R33" i="118"/>
  <c r="R36" i="118" s="1"/>
  <c r="X18" i="121"/>
  <c r="X18" i="120"/>
  <c r="X40" i="120" s="1"/>
  <c r="K18" i="117"/>
  <c r="K40" i="117" s="1"/>
  <c r="X18" i="118"/>
  <c r="X40" i="118" s="1"/>
  <c r="Q21" i="121"/>
  <c r="Q21" i="120"/>
  <c r="Q43" i="120" s="1"/>
  <c r="Q21" i="118"/>
  <c r="Q43" i="118" s="1"/>
  <c r="D21" i="117"/>
  <c r="D43" i="117" s="1"/>
  <c r="Q18" i="121"/>
  <c r="Q18" i="120"/>
  <c r="Q40" i="120" s="1"/>
  <c r="Q18" i="118"/>
  <c r="Q40" i="118" s="1"/>
  <c r="D18" i="117"/>
  <c r="D40" i="117" s="1"/>
  <c r="O12" i="121"/>
  <c r="O15" i="121" s="1"/>
  <c r="O12" i="120"/>
  <c r="B12" i="117"/>
  <c r="O12" i="118"/>
  <c r="W14" i="120"/>
  <c r="W33" i="120"/>
  <c r="W36" i="120" s="1"/>
  <c r="W18" i="121"/>
  <c r="W18" i="120"/>
  <c r="W40" i="120" s="1"/>
  <c r="J18" i="117"/>
  <c r="J40" i="117" s="1"/>
  <c r="W18" i="118"/>
  <c r="W40" i="118" s="1"/>
  <c r="Q12" i="121"/>
  <c r="Q15" i="121" s="1"/>
  <c r="Q12" i="120"/>
  <c r="Q12" i="118"/>
  <c r="D12" i="117"/>
  <c r="K14" i="117"/>
  <c r="K33" i="117"/>
  <c r="K36" i="117" s="1"/>
  <c r="O33" i="118"/>
  <c r="O36" i="118" s="1"/>
  <c r="O14" i="118"/>
  <c r="H14" i="117"/>
  <c r="H33" i="117"/>
  <c r="H36" i="117" s="1"/>
  <c r="X12" i="121"/>
  <c r="X15" i="121" s="1"/>
  <c r="X12" i="120"/>
  <c r="K12" i="117"/>
  <c r="X12" i="118"/>
  <c r="K34" i="116"/>
  <c r="K37" i="116" s="1"/>
  <c r="K15" i="116"/>
  <c r="X21" i="121"/>
  <c r="X21" i="120"/>
  <c r="X43" i="120" s="1"/>
  <c r="X21" i="118"/>
  <c r="X43" i="118" s="1"/>
  <c r="K21" i="117"/>
  <c r="K43" i="117" s="1"/>
  <c r="P18" i="121"/>
  <c r="P18" i="120"/>
  <c r="P40" i="120" s="1"/>
  <c r="C18" i="117"/>
  <c r="C40" i="117" s="1"/>
  <c r="P18" i="118"/>
  <c r="P40" i="118" s="1"/>
  <c r="O18" i="121"/>
  <c r="O18" i="120"/>
  <c r="O40" i="120" s="1"/>
  <c r="B18" i="117"/>
  <c r="B40" i="117" s="1"/>
  <c r="O18" i="118"/>
  <c r="O40" i="118" s="1"/>
  <c r="C14" i="117"/>
  <c r="C33" i="117"/>
  <c r="C36" i="117" s="1"/>
  <c r="Q14" i="118"/>
  <c r="Q33" i="118"/>
  <c r="Q36" i="118" s="1"/>
  <c r="R14" i="120"/>
  <c r="R33" i="120"/>
  <c r="R36" i="120" s="1"/>
  <c r="R12" i="121"/>
  <c r="R15" i="121" s="1"/>
  <c r="R12" i="120"/>
  <c r="R12" i="118"/>
  <c r="E12" i="117"/>
  <c r="D34" i="116"/>
  <c r="D37" i="116" s="1"/>
  <c r="D15" i="116"/>
  <c r="P12" i="121"/>
  <c r="P15" i="121" s="1"/>
  <c r="P12" i="120"/>
  <c r="C12" i="117"/>
  <c r="P12" i="118"/>
  <c r="C34" i="116"/>
  <c r="C37" i="116" s="1"/>
  <c r="C15" i="116"/>
  <c r="X14" i="120"/>
  <c r="X33" i="120"/>
  <c r="X36" i="120" s="1"/>
  <c r="R18" i="121"/>
  <c r="R18" i="120"/>
  <c r="R40" i="120" s="1"/>
  <c r="R18" i="118"/>
  <c r="R40" i="118" s="1"/>
  <c r="E18" i="117"/>
  <c r="E40" i="117" s="1"/>
  <c r="B14" i="117"/>
  <c r="B33" i="117"/>
  <c r="B36" i="117" s="1"/>
  <c r="U33" i="120"/>
  <c r="U36" i="120" s="1"/>
  <c r="U14" i="120"/>
  <c r="P21" i="121"/>
  <c r="P21" i="120"/>
  <c r="P43" i="120" s="1"/>
  <c r="P21" i="118"/>
  <c r="P43" i="118" s="1"/>
  <c r="C21" i="117"/>
  <c r="C43" i="117" s="1"/>
  <c r="J32" i="115" l="1"/>
  <c r="Y32" i="114"/>
  <c r="Y35" i="114" s="1"/>
  <c r="G16" i="114"/>
  <c r="U32" i="114"/>
  <c r="U35" i="114" s="1"/>
  <c r="G32" i="112"/>
  <c r="G35" i="112" s="1"/>
  <c r="E16" i="112"/>
  <c r="W32" i="112"/>
  <c r="W35" i="112" s="1"/>
  <c r="S34" i="80"/>
  <c r="S37" i="80" s="1"/>
  <c r="S15" i="80"/>
  <c r="AD34" i="80"/>
  <c r="AD37" i="80" s="1"/>
  <c r="AD15" i="80"/>
  <c r="AE15" i="80"/>
  <c r="AE34" i="80"/>
  <c r="AE37" i="80" s="1"/>
  <c r="AD15" i="104"/>
  <c r="AD34" i="104"/>
  <c r="AD37" i="104" s="1"/>
  <c r="AH34" i="104"/>
  <c r="AH37" i="104" s="1"/>
  <c r="AH15" i="104"/>
  <c r="Y15" i="104"/>
  <c r="Y34" i="104"/>
  <c r="Y37" i="104" s="1"/>
  <c r="K15" i="103"/>
  <c r="K34" i="103"/>
  <c r="K37" i="103" s="1"/>
  <c r="T34" i="103"/>
  <c r="T37" i="103" s="1"/>
  <c r="T15" i="103"/>
  <c r="AB34" i="104"/>
  <c r="AB37" i="104" s="1"/>
  <c r="AB15" i="104"/>
  <c r="O15" i="80"/>
  <c r="O34" i="80"/>
  <c r="O37" i="80" s="1"/>
  <c r="V15" i="103"/>
  <c r="V34" i="103"/>
  <c r="V37" i="103" s="1"/>
  <c r="AG34" i="104"/>
  <c r="AG37" i="104" s="1"/>
  <c r="AG15" i="104"/>
  <c r="C15" i="104"/>
  <c r="C34" i="104"/>
  <c r="C37" i="104" s="1"/>
  <c r="I15" i="103"/>
  <c r="I34" i="103"/>
  <c r="I37" i="103" s="1"/>
  <c r="AF34" i="103"/>
  <c r="AF37" i="103" s="1"/>
  <c r="AF15" i="103"/>
  <c r="P34" i="80"/>
  <c r="P37" i="80" s="1"/>
  <c r="P15" i="80"/>
  <c r="N34" i="80"/>
  <c r="N37" i="80" s="1"/>
  <c r="N15" i="80"/>
  <c r="U15" i="80"/>
  <c r="U34" i="80"/>
  <c r="U37" i="80" s="1"/>
  <c r="D15" i="103"/>
  <c r="D34" i="103"/>
  <c r="D37" i="103" s="1"/>
  <c r="R34" i="104"/>
  <c r="R37" i="104" s="1"/>
  <c r="R15" i="104"/>
  <c r="H34" i="80"/>
  <c r="H37" i="80" s="1"/>
  <c r="H15" i="80"/>
  <c r="B34" i="104"/>
  <c r="B37" i="104" s="1"/>
  <c r="B15" i="104"/>
  <c r="X15" i="104"/>
  <c r="X34" i="104"/>
  <c r="X37" i="104" s="1"/>
  <c r="AE15" i="103"/>
  <c r="AE34" i="103"/>
  <c r="AE37" i="103" s="1"/>
  <c r="AE34" i="104"/>
  <c r="AE37" i="104" s="1"/>
  <c r="AE15" i="104"/>
  <c r="S15" i="104"/>
  <c r="S34" i="104"/>
  <c r="S37" i="104" s="1"/>
  <c r="AD15" i="103"/>
  <c r="AD34" i="103"/>
  <c r="AD37" i="103" s="1"/>
  <c r="AH15" i="103"/>
  <c r="AH34" i="103"/>
  <c r="AH37" i="103" s="1"/>
  <c r="K34" i="80"/>
  <c r="K37" i="80" s="1"/>
  <c r="K15" i="80"/>
  <c r="T15" i="104"/>
  <c r="T34" i="104"/>
  <c r="T37" i="104" s="1"/>
  <c r="AB15" i="103"/>
  <c r="AB34" i="103"/>
  <c r="AB37" i="103" s="1"/>
  <c r="O34" i="104"/>
  <c r="O37" i="104" s="1"/>
  <c r="O15" i="104"/>
  <c r="V34" i="80"/>
  <c r="V37" i="80" s="1"/>
  <c r="V15" i="80"/>
  <c r="C15" i="103"/>
  <c r="C34" i="103"/>
  <c r="C37" i="103" s="1"/>
  <c r="I15" i="104"/>
  <c r="I34" i="104"/>
  <c r="I37" i="104" s="1"/>
  <c r="I34" i="80"/>
  <c r="I37" i="80" s="1"/>
  <c r="I15" i="80"/>
  <c r="AF34" i="80"/>
  <c r="AF37" i="80" s="1"/>
  <c r="AF15" i="80"/>
  <c r="AA34" i="104"/>
  <c r="AA37" i="104" s="1"/>
  <c r="AA15" i="104"/>
  <c r="AJ34" i="103"/>
  <c r="AJ37" i="103" s="1"/>
  <c r="AJ15" i="103"/>
  <c r="E34" i="104"/>
  <c r="E37" i="104" s="1"/>
  <c r="E15" i="104"/>
  <c r="U15" i="103"/>
  <c r="U34" i="103"/>
  <c r="U37" i="103" s="1"/>
  <c r="D34" i="104"/>
  <c r="D37" i="104" s="1"/>
  <c r="D15" i="104"/>
  <c r="R15" i="103"/>
  <c r="R34" i="103"/>
  <c r="R37" i="103" s="1"/>
  <c r="AC34" i="104"/>
  <c r="AC37" i="104" s="1"/>
  <c r="AC15" i="104"/>
  <c r="Q15" i="103"/>
  <c r="Q34" i="103"/>
  <c r="Q37" i="103" s="1"/>
  <c r="B15" i="103"/>
  <c r="B34" i="103"/>
  <c r="B37" i="103" s="1"/>
  <c r="AI15" i="104"/>
  <c r="AI34" i="104"/>
  <c r="AI37" i="104" s="1"/>
  <c r="X15" i="103"/>
  <c r="X34" i="103"/>
  <c r="X37" i="103" s="1"/>
  <c r="S15" i="103"/>
  <c r="S34" i="103"/>
  <c r="S37" i="103" s="1"/>
  <c r="AH34" i="80"/>
  <c r="AH37" i="80" s="1"/>
  <c r="AH15" i="80"/>
  <c r="Y15" i="103"/>
  <c r="Y34" i="103"/>
  <c r="Y37" i="103" s="1"/>
  <c r="AB15" i="80"/>
  <c r="AB34" i="80"/>
  <c r="AB37" i="80" s="1"/>
  <c r="AG15" i="103"/>
  <c r="AG34" i="103"/>
  <c r="AG37" i="103" s="1"/>
  <c r="C34" i="80"/>
  <c r="C37" i="80" s="1"/>
  <c r="C15" i="80"/>
  <c r="AA15" i="103"/>
  <c r="AA34" i="103"/>
  <c r="AA37" i="103" s="1"/>
  <c r="P15" i="104"/>
  <c r="P34" i="104"/>
  <c r="P37" i="104" s="1"/>
  <c r="N15" i="104"/>
  <c r="N34" i="104"/>
  <c r="N37" i="104" s="1"/>
  <c r="AJ34" i="104"/>
  <c r="AJ37" i="104" s="1"/>
  <c r="AJ15" i="104"/>
  <c r="E15" i="103"/>
  <c r="E34" i="103"/>
  <c r="E37" i="103" s="1"/>
  <c r="R34" i="80"/>
  <c r="R37" i="80" s="1"/>
  <c r="R15" i="80"/>
  <c r="H34" i="104"/>
  <c r="H37" i="104" s="1"/>
  <c r="H15" i="104"/>
  <c r="AC15" i="103"/>
  <c r="AC34" i="103"/>
  <c r="AC37" i="103" s="1"/>
  <c r="Q34" i="80"/>
  <c r="Q37" i="80" s="1"/>
  <c r="Q15" i="80"/>
  <c r="B34" i="80"/>
  <c r="B37" i="80" s="1"/>
  <c r="B15" i="80"/>
  <c r="AI15" i="103"/>
  <c r="AI34" i="103"/>
  <c r="AI37" i="103" s="1"/>
  <c r="X34" i="80"/>
  <c r="X37" i="80" s="1"/>
  <c r="X15" i="80"/>
  <c r="Y34" i="80"/>
  <c r="Y37" i="80" s="1"/>
  <c r="Y15" i="80"/>
  <c r="K34" i="104"/>
  <c r="K37" i="104" s="1"/>
  <c r="K15" i="104"/>
  <c r="T15" i="80"/>
  <c r="T34" i="80"/>
  <c r="T37" i="80" s="1"/>
  <c r="O15" i="103"/>
  <c r="O34" i="103"/>
  <c r="O37" i="103" s="1"/>
  <c r="V34" i="104"/>
  <c r="V37" i="104" s="1"/>
  <c r="V15" i="104"/>
  <c r="AG34" i="80"/>
  <c r="AG37" i="80" s="1"/>
  <c r="AG15" i="80"/>
  <c r="AF34" i="104"/>
  <c r="AF37" i="104" s="1"/>
  <c r="AF15" i="104"/>
  <c r="AA34" i="80"/>
  <c r="AA37" i="80" s="1"/>
  <c r="AA15" i="80"/>
  <c r="P34" i="103"/>
  <c r="P37" i="103" s="1"/>
  <c r="P15" i="103"/>
  <c r="N15" i="103"/>
  <c r="N34" i="103"/>
  <c r="N37" i="103" s="1"/>
  <c r="AJ15" i="80"/>
  <c r="AJ34" i="80"/>
  <c r="AJ37" i="80" s="1"/>
  <c r="E15" i="80"/>
  <c r="E34" i="80"/>
  <c r="E37" i="80" s="1"/>
  <c r="U34" i="104"/>
  <c r="U37" i="104" s="1"/>
  <c r="U15" i="104"/>
  <c r="D15" i="80"/>
  <c r="D34" i="80"/>
  <c r="D37" i="80" s="1"/>
  <c r="H34" i="103"/>
  <c r="H37" i="103" s="1"/>
  <c r="H15" i="103"/>
  <c r="AC34" i="80"/>
  <c r="AC37" i="80" s="1"/>
  <c r="AC15" i="80"/>
  <c r="Q34" i="104"/>
  <c r="Q37" i="104" s="1"/>
  <c r="Q15" i="104"/>
  <c r="AI34" i="80"/>
  <c r="AI37" i="80" s="1"/>
  <c r="AI15" i="80"/>
  <c r="C18" i="85"/>
  <c r="C37" i="85" s="1"/>
  <c r="C40" i="86"/>
  <c r="C37" i="86"/>
  <c r="C15" i="85"/>
  <c r="C34" i="85" s="1"/>
  <c r="D12" i="85"/>
  <c r="D31" i="85" s="1"/>
  <c r="D34" i="86"/>
  <c r="B34" i="86"/>
  <c r="B12" i="85"/>
  <c r="B31" i="85" s="1"/>
  <c r="D18" i="85"/>
  <c r="D37" i="85" s="1"/>
  <c r="D40" i="86"/>
  <c r="C12" i="85"/>
  <c r="C31" i="85" s="1"/>
  <c r="C34" i="86"/>
  <c r="B40" i="86"/>
  <c r="B18" i="85"/>
  <c r="B37" i="85" s="1"/>
  <c r="B15" i="85"/>
  <c r="B34" i="85" s="1"/>
  <c r="B37" i="86"/>
  <c r="D37" i="86"/>
  <c r="D15" i="85"/>
  <c r="D34" i="85" s="1"/>
  <c r="C15" i="117"/>
  <c r="C34" i="117"/>
  <c r="C37" i="117" s="1"/>
  <c r="P34" i="118"/>
  <c r="P37" i="118" s="1"/>
  <c r="P15" i="118"/>
  <c r="E15" i="117"/>
  <c r="E34" i="117"/>
  <c r="E37" i="117" s="1"/>
  <c r="K15" i="117"/>
  <c r="K34" i="117"/>
  <c r="K37" i="117" s="1"/>
  <c r="Q15" i="120"/>
  <c r="Q34" i="120"/>
  <c r="Q37" i="120" s="1"/>
  <c r="O34" i="118"/>
  <c r="O37" i="118" s="1"/>
  <c r="O15" i="118"/>
  <c r="H15" i="117"/>
  <c r="H34" i="117"/>
  <c r="H37" i="117" s="1"/>
  <c r="R15" i="118"/>
  <c r="R34" i="118"/>
  <c r="R37" i="118" s="1"/>
  <c r="X15" i="120"/>
  <c r="X34" i="120"/>
  <c r="X37" i="120" s="1"/>
  <c r="W34" i="118"/>
  <c r="W37" i="118" s="1"/>
  <c r="W15" i="118"/>
  <c r="U34" i="120"/>
  <c r="U37" i="120" s="1"/>
  <c r="U15" i="120"/>
  <c r="P15" i="120"/>
  <c r="P34" i="120"/>
  <c r="P37" i="120" s="1"/>
  <c r="R15" i="120"/>
  <c r="R34" i="120"/>
  <c r="R37" i="120" s="1"/>
  <c r="D15" i="117"/>
  <c r="D34" i="117"/>
  <c r="D37" i="117" s="1"/>
  <c r="O15" i="120"/>
  <c r="O34" i="120"/>
  <c r="O37" i="120" s="1"/>
  <c r="J15" i="117"/>
  <c r="J34" i="117"/>
  <c r="J37" i="117" s="1"/>
  <c r="B15" i="117"/>
  <c r="B34" i="117"/>
  <c r="B37" i="117" s="1"/>
  <c r="X34" i="118"/>
  <c r="X37" i="118" s="1"/>
  <c r="X15" i="118"/>
  <c r="Q15" i="118"/>
  <c r="Q34" i="118"/>
  <c r="Q37" i="118" s="1"/>
  <c r="W15" i="120"/>
  <c r="W34" i="120"/>
  <c r="W37" i="120" s="1"/>
  <c r="U15" i="118"/>
  <c r="U34" i="118"/>
  <c r="U37" i="118" s="1"/>
  <c r="L17" i="121"/>
  <c r="L17" i="118"/>
  <c r="L39" i="118" s="1"/>
  <c r="L17" i="120"/>
  <c r="L39" i="120" s="1"/>
  <c r="L20" i="120"/>
  <c r="L42" i="120" s="1"/>
  <c r="L20" i="121"/>
  <c r="L20" i="118"/>
  <c r="L42" i="118" s="1"/>
  <c r="L11" i="121"/>
  <c r="L14" i="121" s="1"/>
  <c r="L11" i="120"/>
  <c r="L11" i="118"/>
  <c r="L9" i="120"/>
  <c r="L31" i="120" s="1"/>
  <c r="L9" i="121"/>
  <c r="L9" i="118"/>
  <c r="L31" i="118" s="1"/>
  <c r="B9" i="116" l="1"/>
  <c r="B31" i="116" s="1"/>
  <c r="L12" i="121"/>
  <c r="L15" i="121" s="1"/>
  <c r="L12" i="120"/>
  <c r="L12" i="118"/>
  <c r="L18" i="121"/>
  <c r="L18" i="120"/>
  <c r="L40" i="120" s="1"/>
  <c r="L18" i="118"/>
  <c r="L40" i="118" s="1"/>
  <c r="L21" i="121"/>
  <c r="L21" i="120"/>
  <c r="L43" i="120" s="1"/>
  <c r="L21" i="118"/>
  <c r="L43" i="118" s="1"/>
  <c r="L14" i="118"/>
  <c r="L33" i="118"/>
  <c r="L36" i="118" s="1"/>
  <c r="L14" i="120"/>
  <c r="L33" i="120"/>
  <c r="L36" i="120" s="1"/>
  <c r="L23" i="120"/>
  <c r="L45" i="120" s="1"/>
  <c r="L23" i="121"/>
  <c r="L23" i="118"/>
  <c r="L45" i="118" s="1"/>
  <c r="B23" i="116" l="1"/>
  <c r="B45" i="116" s="1"/>
  <c r="O9" i="121"/>
  <c r="O9" i="120"/>
  <c r="O31" i="120" s="1"/>
  <c r="B9" i="117"/>
  <c r="B31" i="117" s="1"/>
  <c r="O9" i="118"/>
  <c r="O31" i="118" s="1"/>
  <c r="L15" i="118"/>
  <c r="L34" i="118"/>
  <c r="L37" i="118" s="1"/>
  <c r="L15" i="120"/>
  <c r="L34" i="120"/>
  <c r="L37" i="120" s="1"/>
  <c r="O23" i="121" l="1"/>
  <c r="O23" i="120"/>
  <c r="O45" i="120" s="1"/>
  <c r="O23" i="118"/>
  <c r="O45" i="118" s="1"/>
  <c r="B23" i="117"/>
  <c r="B45" i="117" s="1"/>
  <c r="F9" i="121"/>
  <c r="F9" i="118"/>
  <c r="F31" i="118" s="1"/>
  <c r="F9" i="120"/>
  <c r="F31" i="120" s="1"/>
  <c r="J11" i="121"/>
  <c r="J14" i="121" s="1"/>
  <c r="J11" i="120"/>
  <c r="J11" i="118"/>
  <c r="F20" i="121"/>
  <c r="F20" i="120"/>
  <c r="F42" i="120" s="1"/>
  <c r="F20" i="118"/>
  <c r="F42" i="118" s="1"/>
  <c r="J17" i="121"/>
  <c r="J17" i="120"/>
  <c r="J39" i="120" s="1"/>
  <c r="J17" i="118"/>
  <c r="J39" i="118" s="1"/>
  <c r="F23" i="121"/>
  <c r="F23" i="120"/>
  <c r="F45" i="120" s="1"/>
  <c r="F23" i="118"/>
  <c r="F45" i="118" s="1"/>
  <c r="F17" i="120"/>
  <c r="F39" i="120" s="1"/>
  <c r="F17" i="121"/>
  <c r="F17" i="118"/>
  <c r="F39" i="118" s="1"/>
  <c r="J20" i="120"/>
  <c r="J42" i="120" s="1"/>
  <c r="J20" i="121"/>
  <c r="J20" i="118"/>
  <c r="J42" i="118" s="1"/>
  <c r="J23" i="121"/>
  <c r="J23" i="120"/>
  <c r="J45" i="120" s="1"/>
  <c r="J23" i="118"/>
  <c r="J45" i="118" s="1"/>
  <c r="J9" i="121"/>
  <c r="J9" i="120"/>
  <c r="J31" i="120" s="1"/>
  <c r="J9" i="118"/>
  <c r="J31" i="118" s="1"/>
  <c r="F11" i="121"/>
  <c r="F14" i="121" s="1"/>
  <c r="F11" i="120"/>
  <c r="F11" i="118"/>
  <c r="B6" i="113"/>
  <c r="B25" i="113" s="1"/>
  <c r="B7" i="114"/>
  <c r="B26" i="114" s="1"/>
  <c r="J12" i="121" l="1"/>
  <c r="J15" i="121" s="1"/>
  <c r="J12" i="120"/>
  <c r="J12" i="118"/>
  <c r="F14" i="120"/>
  <c r="F33" i="120"/>
  <c r="F36" i="120" s="1"/>
  <c r="J33" i="118"/>
  <c r="J36" i="118" s="1"/>
  <c r="J14" i="118"/>
  <c r="F12" i="121"/>
  <c r="F15" i="121" s="1"/>
  <c r="F12" i="120"/>
  <c r="F12" i="118"/>
  <c r="G17" i="121"/>
  <c r="G17" i="120"/>
  <c r="G39" i="120" s="1"/>
  <c r="G17" i="118"/>
  <c r="G39" i="118" s="1"/>
  <c r="J18" i="121"/>
  <c r="J18" i="120"/>
  <c r="J40" i="120" s="1"/>
  <c r="J18" i="118"/>
  <c r="J40" i="118" s="1"/>
  <c r="G20" i="121"/>
  <c r="G20" i="120"/>
  <c r="G42" i="120" s="1"/>
  <c r="G20" i="118"/>
  <c r="G42" i="118" s="1"/>
  <c r="F14" i="118"/>
  <c r="F33" i="118"/>
  <c r="F36" i="118" s="1"/>
  <c r="G11" i="121"/>
  <c r="G14" i="121" s="1"/>
  <c r="G11" i="118"/>
  <c r="G11" i="120"/>
  <c r="J21" i="121"/>
  <c r="J21" i="120"/>
  <c r="J43" i="120" s="1"/>
  <c r="J21" i="118"/>
  <c r="J43" i="118" s="1"/>
  <c r="G9" i="121"/>
  <c r="G9" i="118"/>
  <c r="G31" i="118" s="1"/>
  <c r="G9" i="120"/>
  <c r="G31" i="120" s="1"/>
  <c r="G23" i="121"/>
  <c r="G23" i="120"/>
  <c r="G45" i="120" s="1"/>
  <c r="G23" i="118"/>
  <c r="G45" i="118" s="1"/>
  <c r="F18" i="121"/>
  <c r="F18" i="120"/>
  <c r="F40" i="120" s="1"/>
  <c r="F18" i="118"/>
  <c r="F40" i="118" s="1"/>
  <c r="J33" i="120"/>
  <c r="J36" i="120" s="1"/>
  <c r="J14" i="120"/>
  <c r="F21" i="120"/>
  <c r="F43" i="120" s="1"/>
  <c r="F21" i="121"/>
  <c r="F21" i="118"/>
  <c r="F43" i="118" s="1"/>
  <c r="B7" i="115"/>
  <c r="B26" i="115" s="1"/>
  <c r="B7" i="113"/>
  <c r="B26" i="113" s="1"/>
  <c r="B7" i="112"/>
  <c r="B26" i="112" s="1"/>
  <c r="B6" i="115"/>
  <c r="B25" i="115" s="1"/>
  <c r="B6" i="112"/>
  <c r="B25" i="112" s="1"/>
  <c r="B6" i="114"/>
  <c r="B25" i="114" s="1"/>
  <c r="J15" i="120" l="1"/>
  <c r="J34" i="120"/>
  <c r="J37" i="120" s="1"/>
  <c r="G14" i="118"/>
  <c r="G33" i="118"/>
  <c r="G36" i="118" s="1"/>
  <c r="G21" i="120"/>
  <c r="G43" i="120" s="1"/>
  <c r="G21" i="118"/>
  <c r="G43" i="118" s="1"/>
  <c r="G21" i="121"/>
  <c r="F34" i="118"/>
  <c r="F37" i="118" s="1"/>
  <c r="F15" i="118"/>
  <c r="J34" i="118"/>
  <c r="J37" i="118" s="1"/>
  <c r="J15" i="118"/>
  <c r="G12" i="121"/>
  <c r="G15" i="121" s="1"/>
  <c r="G12" i="120"/>
  <c r="G12" i="118"/>
  <c r="G18" i="120"/>
  <c r="G40" i="120" s="1"/>
  <c r="G18" i="121"/>
  <c r="G18" i="118"/>
  <c r="G40" i="118" s="1"/>
  <c r="G14" i="120"/>
  <c r="G33" i="120"/>
  <c r="G36" i="120" s="1"/>
  <c r="F15" i="120"/>
  <c r="F34" i="120"/>
  <c r="F37" i="120" s="1"/>
  <c r="C9" i="116" l="1"/>
  <c r="C31" i="116" s="1"/>
  <c r="G15" i="118"/>
  <c r="G34" i="118"/>
  <c r="G37" i="118" s="1"/>
  <c r="G15" i="120"/>
  <c r="G34" i="120"/>
  <c r="G37" i="120" s="1"/>
  <c r="C23" i="116" l="1"/>
  <c r="C45" i="116" s="1"/>
  <c r="P9" i="121"/>
  <c r="P9" i="120"/>
  <c r="P31" i="120" s="1"/>
  <c r="C9" i="117"/>
  <c r="C31" i="117" s="1"/>
  <c r="P9" i="118"/>
  <c r="P31" i="118" s="1"/>
  <c r="B5" i="96"/>
  <c r="B19" i="96" s="1"/>
  <c r="C5" i="96"/>
  <c r="C19" i="96" s="1"/>
  <c r="D5" i="96"/>
  <c r="D19" i="96" s="1"/>
  <c r="B6" i="96"/>
  <c r="B20" i="96" s="1"/>
  <c r="C6" i="96"/>
  <c r="C20" i="96" s="1"/>
  <c r="D6" i="96"/>
  <c r="D20" i="96" s="1"/>
  <c r="B5" i="101"/>
  <c r="B19" i="101" s="1"/>
  <c r="C5" i="101"/>
  <c r="C19" i="101" s="1"/>
  <c r="D5" i="101"/>
  <c r="D19" i="101" s="1"/>
  <c r="B6" i="101"/>
  <c r="B20" i="101" s="1"/>
  <c r="C6" i="101"/>
  <c r="C20" i="101" s="1"/>
  <c r="D6" i="101"/>
  <c r="D20" i="101" s="1"/>
  <c r="B5" i="102"/>
  <c r="B19" i="102" s="1"/>
  <c r="C5" i="102"/>
  <c r="C19" i="102" s="1"/>
  <c r="D5" i="102"/>
  <c r="D19" i="102" s="1"/>
  <c r="B6" i="102"/>
  <c r="B20" i="102" s="1"/>
  <c r="C6" i="102"/>
  <c r="C20" i="102" s="1"/>
  <c r="D6" i="102"/>
  <c r="D20" i="102" s="1"/>
  <c r="B5" i="95"/>
  <c r="B19" i="95" s="1"/>
  <c r="C5" i="95"/>
  <c r="C19" i="95" s="1"/>
  <c r="D5" i="95"/>
  <c r="D19" i="95" s="1"/>
  <c r="B6" i="95"/>
  <c r="B20" i="95" s="1"/>
  <c r="C6" i="95"/>
  <c r="C20" i="95" s="1"/>
  <c r="D6" i="95"/>
  <c r="D20" i="95" s="1"/>
  <c r="P23" i="121" l="1"/>
  <c r="P23" i="120"/>
  <c r="P45" i="120" s="1"/>
  <c r="P23" i="118"/>
  <c r="P45" i="118" s="1"/>
  <c r="C23" i="117"/>
  <c r="C45" i="117" s="1"/>
  <c r="G10" i="101"/>
  <c r="G10" i="96"/>
  <c r="G16" i="96"/>
  <c r="G30" i="96" s="1"/>
  <c r="G16" i="101"/>
  <c r="G30" i="101" s="1"/>
  <c r="G14" i="101"/>
  <c r="G28" i="101" s="1"/>
  <c r="G14" i="96"/>
  <c r="G28" i="96" s="1"/>
  <c r="G16" i="102"/>
  <c r="G30" i="102" s="1"/>
  <c r="G10" i="102"/>
  <c r="G14" i="102"/>
  <c r="G28" i="102" s="1"/>
  <c r="B11" i="121" l="1"/>
  <c r="B14" i="121" s="1"/>
  <c r="B11" i="120"/>
  <c r="B11" i="118"/>
  <c r="B20" i="121"/>
  <c r="B20" i="120"/>
  <c r="B42" i="120" s="1"/>
  <c r="B20" i="118"/>
  <c r="B42" i="118" s="1"/>
  <c r="B9" i="121"/>
  <c r="B9" i="120"/>
  <c r="B31" i="120" s="1"/>
  <c r="B9" i="118"/>
  <c r="B31" i="118" s="1"/>
  <c r="B17" i="120"/>
  <c r="B39" i="120" s="1"/>
  <c r="B17" i="121"/>
  <c r="B17" i="118"/>
  <c r="B39" i="118" s="1"/>
  <c r="G24" i="101"/>
  <c r="G26" i="101" s="1"/>
  <c r="G12" i="101"/>
  <c r="G24" i="96"/>
  <c r="G26" i="96" s="1"/>
  <c r="G12" i="96"/>
  <c r="G12" i="102"/>
  <c r="G24" i="102"/>
  <c r="G26" i="102" s="1"/>
  <c r="B33" i="120" l="1"/>
  <c r="B36" i="120" s="1"/>
  <c r="B14" i="120"/>
  <c r="B18" i="121"/>
  <c r="B18" i="120"/>
  <c r="B40" i="120" s="1"/>
  <c r="B18" i="118"/>
  <c r="B40" i="118" s="1"/>
  <c r="B21" i="121"/>
  <c r="B21" i="118"/>
  <c r="B43" i="118" s="1"/>
  <c r="B21" i="120"/>
  <c r="B43" i="120" s="1"/>
  <c r="B14" i="118"/>
  <c r="B33" i="118"/>
  <c r="B36" i="118" s="1"/>
  <c r="B23" i="121"/>
  <c r="B23" i="120"/>
  <c r="B45" i="120" s="1"/>
  <c r="B23" i="118"/>
  <c r="B45" i="118" s="1"/>
  <c r="B12" i="121"/>
  <c r="B15" i="121" s="1"/>
  <c r="B12" i="120"/>
  <c r="B12" i="118"/>
  <c r="D11" i="125" l="1"/>
  <c r="D11" i="126"/>
  <c r="D20" i="125"/>
  <c r="D42" i="125" s="1"/>
  <c r="D20" i="126"/>
  <c r="D42" i="126" s="1"/>
  <c r="G11" i="125"/>
  <c r="G11" i="126"/>
  <c r="E11" i="126"/>
  <c r="E11" i="125"/>
  <c r="F11" i="126"/>
  <c r="F11" i="125"/>
  <c r="F20" i="126"/>
  <c r="F42" i="126" s="1"/>
  <c r="F20" i="125"/>
  <c r="F42" i="125" s="1"/>
  <c r="G20" i="125"/>
  <c r="G42" i="125" s="1"/>
  <c r="G20" i="126"/>
  <c r="G42" i="126" s="1"/>
  <c r="E20" i="126"/>
  <c r="E42" i="126" s="1"/>
  <c r="E20" i="125"/>
  <c r="E42" i="125" s="1"/>
  <c r="K9" i="116"/>
  <c r="K31" i="116" s="1"/>
  <c r="D9" i="116"/>
  <c r="D31" i="116" s="1"/>
  <c r="J9" i="116"/>
  <c r="J31" i="116" s="1"/>
  <c r="E9" i="116"/>
  <c r="E31" i="116" s="1"/>
  <c r="H9" i="116"/>
  <c r="H31" i="116" s="1"/>
  <c r="B34" i="118"/>
  <c r="B37" i="118" s="1"/>
  <c r="B15" i="118"/>
  <c r="B15" i="120"/>
  <c r="B34" i="120"/>
  <c r="B37" i="120" s="1"/>
  <c r="I10" i="96"/>
  <c r="I10" i="101"/>
  <c r="I10" i="102"/>
  <c r="H14" i="102"/>
  <c r="H28" i="102" s="1"/>
  <c r="H14" i="101"/>
  <c r="H28" i="101" s="1"/>
  <c r="H14" i="96"/>
  <c r="H28" i="96" s="1"/>
  <c r="I14" i="96"/>
  <c r="I28" i="96" s="1"/>
  <c r="I14" i="102"/>
  <c r="I28" i="102" s="1"/>
  <c r="I14" i="101"/>
  <c r="I28" i="101" s="1"/>
  <c r="I16" i="96"/>
  <c r="I30" i="96" s="1"/>
  <c r="I16" i="102"/>
  <c r="I30" i="102" s="1"/>
  <c r="I16" i="101"/>
  <c r="I30" i="101" s="1"/>
  <c r="H16" i="102"/>
  <c r="H30" i="102" s="1"/>
  <c r="H16" i="96"/>
  <c r="H30" i="96" s="1"/>
  <c r="H16" i="101"/>
  <c r="H30" i="101" s="1"/>
  <c r="H10" i="96"/>
  <c r="H10" i="101"/>
  <c r="H10" i="102"/>
  <c r="E23" i="126" l="1"/>
  <c r="E45" i="126" s="1"/>
  <c r="E23" i="125"/>
  <c r="E45" i="125" s="1"/>
  <c r="D23" i="125"/>
  <c r="D45" i="125" s="1"/>
  <c r="D23" i="126"/>
  <c r="D45" i="126" s="1"/>
  <c r="F21" i="125"/>
  <c r="F43" i="125" s="1"/>
  <c r="F21" i="126"/>
  <c r="F43" i="126" s="1"/>
  <c r="G21" i="126"/>
  <c r="G43" i="126" s="1"/>
  <c r="G21" i="125"/>
  <c r="G43" i="125" s="1"/>
  <c r="F14" i="125"/>
  <c r="F36" i="125" s="1"/>
  <c r="F33" i="125"/>
  <c r="E14" i="125"/>
  <c r="E36" i="125" s="1"/>
  <c r="E33" i="125"/>
  <c r="E21" i="125"/>
  <c r="E43" i="125" s="1"/>
  <c r="E21" i="126"/>
  <c r="E43" i="126" s="1"/>
  <c r="D14" i="125"/>
  <c r="D36" i="125" s="1"/>
  <c r="D33" i="125"/>
  <c r="G23" i="125"/>
  <c r="G45" i="125" s="1"/>
  <c r="G23" i="126"/>
  <c r="G45" i="126" s="1"/>
  <c r="D21" i="126"/>
  <c r="D43" i="126" s="1"/>
  <c r="D21" i="125"/>
  <c r="D43" i="125" s="1"/>
  <c r="F12" i="125"/>
  <c r="F12" i="126"/>
  <c r="D12" i="126"/>
  <c r="D12" i="125"/>
  <c r="G14" i="126"/>
  <c r="G36" i="126" s="1"/>
  <c r="G33" i="126"/>
  <c r="G12" i="126"/>
  <c r="G12" i="125"/>
  <c r="G14" i="125"/>
  <c r="G36" i="125" s="1"/>
  <c r="G33" i="125"/>
  <c r="F23" i="126"/>
  <c r="F45" i="126" s="1"/>
  <c r="F23" i="125"/>
  <c r="F45" i="125" s="1"/>
  <c r="E12" i="125"/>
  <c r="E12" i="126"/>
  <c r="F14" i="126"/>
  <c r="F36" i="126" s="1"/>
  <c r="F33" i="126"/>
  <c r="E14" i="126"/>
  <c r="E36" i="126" s="1"/>
  <c r="E33" i="126"/>
  <c r="D14" i="126"/>
  <c r="D36" i="126" s="1"/>
  <c r="D33" i="126"/>
  <c r="U9" i="118"/>
  <c r="U31" i="118" s="1"/>
  <c r="U9" i="121"/>
  <c r="U9" i="120"/>
  <c r="U31" i="120" s="1"/>
  <c r="H9" i="117"/>
  <c r="H31" i="117" s="1"/>
  <c r="Q9" i="121"/>
  <c r="Q9" i="120"/>
  <c r="Q31" i="120" s="1"/>
  <c r="Q9" i="118"/>
  <c r="Q31" i="118" s="1"/>
  <c r="D9" i="117"/>
  <c r="D31" i="117" s="1"/>
  <c r="K23" i="116"/>
  <c r="K45" i="116" s="1"/>
  <c r="H23" i="116"/>
  <c r="H45" i="116" s="1"/>
  <c r="W9" i="121"/>
  <c r="W9" i="120"/>
  <c r="W31" i="120" s="1"/>
  <c r="J9" i="117"/>
  <c r="J31" i="117" s="1"/>
  <c r="W9" i="118"/>
  <c r="W31" i="118" s="1"/>
  <c r="E23" i="116"/>
  <c r="E45" i="116" s="1"/>
  <c r="J23" i="116"/>
  <c r="J45" i="116" s="1"/>
  <c r="R9" i="121"/>
  <c r="R9" i="120"/>
  <c r="R31" i="120" s="1"/>
  <c r="R9" i="118"/>
  <c r="R31" i="118" s="1"/>
  <c r="E9" i="117"/>
  <c r="E31" i="117" s="1"/>
  <c r="D23" i="116"/>
  <c r="D45" i="116" s="1"/>
  <c r="X9" i="121"/>
  <c r="X9" i="120"/>
  <c r="X31" i="120" s="1"/>
  <c r="K9" i="117"/>
  <c r="K31" i="117" s="1"/>
  <c r="X9" i="118"/>
  <c r="X31" i="118" s="1"/>
  <c r="C23" i="121"/>
  <c r="C23" i="120"/>
  <c r="C45" i="120" s="1"/>
  <c r="C23" i="118"/>
  <c r="C45" i="118" s="1"/>
  <c r="H9" i="121"/>
  <c r="H9" i="120"/>
  <c r="H31" i="120" s="1"/>
  <c r="H9" i="118"/>
  <c r="H31" i="118" s="1"/>
  <c r="E9" i="121"/>
  <c r="E9" i="120"/>
  <c r="E31" i="120" s="1"/>
  <c r="E9" i="118"/>
  <c r="E31" i="118" s="1"/>
  <c r="I17" i="121"/>
  <c r="I17" i="120"/>
  <c r="I39" i="120" s="1"/>
  <c r="I17" i="118"/>
  <c r="I39" i="118" s="1"/>
  <c r="N9" i="121"/>
  <c r="N9" i="120"/>
  <c r="N31" i="120" s="1"/>
  <c r="N9" i="118"/>
  <c r="N31" i="118" s="1"/>
  <c r="K20" i="121"/>
  <c r="K20" i="120"/>
  <c r="K42" i="120" s="1"/>
  <c r="K20" i="118"/>
  <c r="K42" i="118" s="1"/>
  <c r="E23" i="121"/>
  <c r="E23" i="120"/>
  <c r="E45" i="120" s="1"/>
  <c r="E23" i="118"/>
  <c r="E45" i="118" s="1"/>
  <c r="K9" i="121"/>
  <c r="K9" i="120"/>
  <c r="K31" i="120" s="1"/>
  <c r="K9" i="118"/>
  <c r="K31" i="118" s="1"/>
  <c r="H11" i="121"/>
  <c r="H14" i="121" s="1"/>
  <c r="H11" i="120"/>
  <c r="H11" i="118"/>
  <c r="D23" i="121"/>
  <c r="D23" i="120"/>
  <c r="D45" i="120" s="1"/>
  <c r="D23" i="118"/>
  <c r="D45" i="118" s="1"/>
  <c r="M17" i="121"/>
  <c r="M17" i="120"/>
  <c r="M39" i="120" s="1"/>
  <c r="M17" i="118"/>
  <c r="M39" i="118" s="1"/>
  <c r="H20" i="121"/>
  <c r="H20" i="120"/>
  <c r="H42" i="120" s="1"/>
  <c r="H20" i="118"/>
  <c r="H42" i="118" s="1"/>
  <c r="K17" i="121"/>
  <c r="K17" i="120"/>
  <c r="K39" i="120" s="1"/>
  <c r="K17" i="118"/>
  <c r="K39" i="118" s="1"/>
  <c r="M11" i="121"/>
  <c r="M14" i="121" s="1"/>
  <c r="M11" i="120"/>
  <c r="M11" i="118"/>
  <c r="N11" i="121"/>
  <c r="N14" i="121" s="1"/>
  <c r="N11" i="120"/>
  <c r="N11" i="118"/>
  <c r="H23" i="120"/>
  <c r="H45" i="120" s="1"/>
  <c r="H23" i="121"/>
  <c r="H23" i="118"/>
  <c r="H45" i="118" s="1"/>
  <c r="D11" i="121"/>
  <c r="D14" i="121" s="1"/>
  <c r="D11" i="120"/>
  <c r="D11" i="118"/>
  <c r="E17" i="121"/>
  <c r="E17" i="120"/>
  <c r="E39" i="120" s="1"/>
  <c r="E17" i="118"/>
  <c r="E39" i="118" s="1"/>
  <c r="C9" i="121"/>
  <c r="C9" i="120"/>
  <c r="C31" i="120" s="1"/>
  <c r="C9" i="118"/>
  <c r="C31" i="118" s="1"/>
  <c r="M20" i="121"/>
  <c r="M20" i="120"/>
  <c r="M42" i="120" s="1"/>
  <c r="M20" i="118"/>
  <c r="M42" i="118" s="1"/>
  <c r="E20" i="121"/>
  <c r="E20" i="120"/>
  <c r="E42" i="120" s="1"/>
  <c r="E20" i="118"/>
  <c r="E42" i="118" s="1"/>
  <c r="K11" i="121"/>
  <c r="K14" i="121" s="1"/>
  <c r="K11" i="120"/>
  <c r="K11" i="118"/>
  <c r="E11" i="121"/>
  <c r="E14" i="121" s="1"/>
  <c r="E11" i="120"/>
  <c r="E11" i="118"/>
  <c r="I11" i="121"/>
  <c r="I14" i="121" s="1"/>
  <c r="I11" i="120"/>
  <c r="I11" i="118"/>
  <c r="D20" i="121"/>
  <c r="D20" i="120"/>
  <c r="D42" i="120" s="1"/>
  <c r="D20" i="118"/>
  <c r="D42" i="118" s="1"/>
  <c r="C11" i="121"/>
  <c r="C14" i="121" s="1"/>
  <c r="C11" i="120"/>
  <c r="C11" i="118"/>
  <c r="D9" i="121"/>
  <c r="D9" i="120"/>
  <c r="D31" i="120" s="1"/>
  <c r="D9" i="118"/>
  <c r="D31" i="118" s="1"/>
  <c r="N20" i="121"/>
  <c r="N20" i="120"/>
  <c r="N42" i="120" s="1"/>
  <c r="N20" i="118"/>
  <c r="N42" i="118" s="1"/>
  <c r="D17" i="121"/>
  <c r="D17" i="120"/>
  <c r="D39" i="120" s="1"/>
  <c r="D17" i="118"/>
  <c r="D39" i="118" s="1"/>
  <c r="M9" i="121"/>
  <c r="M9" i="120"/>
  <c r="M31" i="120" s="1"/>
  <c r="M9" i="118"/>
  <c r="M31" i="118" s="1"/>
  <c r="I20" i="121"/>
  <c r="I20" i="120"/>
  <c r="I42" i="120" s="1"/>
  <c r="I20" i="118"/>
  <c r="I42" i="118" s="1"/>
  <c r="I23" i="121"/>
  <c r="I23" i="120"/>
  <c r="I45" i="120" s="1"/>
  <c r="I23" i="118"/>
  <c r="I45" i="118" s="1"/>
  <c r="I9" i="121"/>
  <c r="I9" i="120"/>
  <c r="I31" i="120" s="1"/>
  <c r="I9" i="118"/>
  <c r="I31" i="118" s="1"/>
  <c r="C20" i="121"/>
  <c r="C20" i="120"/>
  <c r="C42" i="120" s="1"/>
  <c r="C20" i="118"/>
  <c r="C42" i="118" s="1"/>
  <c r="N17" i="121"/>
  <c r="N17" i="120"/>
  <c r="N39" i="120" s="1"/>
  <c r="N17" i="118"/>
  <c r="N39" i="118" s="1"/>
  <c r="H17" i="121"/>
  <c r="H17" i="120"/>
  <c r="H39" i="120" s="1"/>
  <c r="H17" i="118"/>
  <c r="H39" i="118" s="1"/>
  <c r="C17" i="121"/>
  <c r="C17" i="120"/>
  <c r="C39" i="120" s="1"/>
  <c r="C17" i="118"/>
  <c r="C39" i="118" s="1"/>
  <c r="H24" i="101"/>
  <c r="H26" i="101" s="1"/>
  <c r="H12" i="101"/>
  <c r="I12" i="101"/>
  <c r="I24" i="101"/>
  <c r="I26" i="101" s="1"/>
  <c r="H24" i="96"/>
  <c r="H26" i="96" s="1"/>
  <c r="H12" i="96"/>
  <c r="I12" i="96"/>
  <c r="I24" i="96"/>
  <c r="I26" i="96" s="1"/>
  <c r="H24" i="102"/>
  <c r="H26" i="102" s="1"/>
  <c r="H12" i="102"/>
  <c r="I24" i="102"/>
  <c r="I26" i="102" s="1"/>
  <c r="I12" i="102"/>
  <c r="E15" i="125" l="1"/>
  <c r="E37" i="125" s="1"/>
  <c r="E34" i="125"/>
  <c r="D15" i="125"/>
  <c r="D37" i="125" s="1"/>
  <c r="D34" i="125"/>
  <c r="F34" i="126"/>
  <c r="F15" i="126"/>
  <c r="F37" i="126" s="1"/>
  <c r="G15" i="126"/>
  <c r="G37" i="126" s="1"/>
  <c r="G34" i="126"/>
  <c r="G15" i="125"/>
  <c r="G37" i="125" s="1"/>
  <c r="G34" i="125"/>
  <c r="F15" i="125"/>
  <c r="F37" i="125" s="1"/>
  <c r="F34" i="125"/>
  <c r="E15" i="126"/>
  <c r="E37" i="126" s="1"/>
  <c r="E34" i="126"/>
  <c r="D15" i="126"/>
  <c r="D37" i="126" s="1"/>
  <c r="D34" i="126"/>
  <c r="W23" i="121"/>
  <c r="W23" i="118"/>
  <c r="W45" i="118" s="1"/>
  <c r="W23" i="120"/>
  <c r="W45" i="120" s="1"/>
  <c r="J23" i="117"/>
  <c r="J45" i="117" s="1"/>
  <c r="U23" i="120"/>
  <c r="U45" i="120" s="1"/>
  <c r="U23" i="118"/>
  <c r="U45" i="118" s="1"/>
  <c r="U23" i="121"/>
  <c r="H23" i="117"/>
  <c r="H45" i="117" s="1"/>
  <c r="Q23" i="121"/>
  <c r="Q23" i="120"/>
  <c r="Q45" i="120" s="1"/>
  <c r="Q23" i="118"/>
  <c r="Q45" i="118" s="1"/>
  <c r="D23" i="117"/>
  <c r="D45" i="117" s="1"/>
  <c r="R23" i="121"/>
  <c r="R23" i="120"/>
  <c r="R45" i="120" s="1"/>
  <c r="R23" i="118"/>
  <c r="R45" i="118" s="1"/>
  <c r="E23" i="117"/>
  <c r="E45" i="117" s="1"/>
  <c r="X23" i="121"/>
  <c r="X23" i="120"/>
  <c r="X45" i="120" s="1"/>
  <c r="X23" i="118"/>
  <c r="X45" i="118" s="1"/>
  <c r="K23" i="117"/>
  <c r="K45" i="117" s="1"/>
  <c r="H21" i="121"/>
  <c r="H21" i="120"/>
  <c r="H43" i="120" s="1"/>
  <c r="H21" i="118"/>
  <c r="H43" i="118" s="1"/>
  <c r="N21" i="121"/>
  <c r="N21" i="120"/>
  <c r="N43" i="120" s="1"/>
  <c r="N21" i="118"/>
  <c r="N43" i="118" s="1"/>
  <c r="K12" i="121"/>
  <c r="K15" i="121" s="1"/>
  <c r="K12" i="120"/>
  <c r="K12" i="118"/>
  <c r="H12" i="121"/>
  <c r="H15" i="121" s="1"/>
  <c r="H12" i="118"/>
  <c r="H12" i="120"/>
  <c r="H18" i="120"/>
  <c r="H40" i="120" s="1"/>
  <c r="H18" i="118"/>
  <c r="H40" i="118" s="1"/>
  <c r="H18" i="121"/>
  <c r="C14" i="120"/>
  <c r="C33" i="120"/>
  <c r="C36" i="120" s="1"/>
  <c r="D18" i="121"/>
  <c r="D18" i="120"/>
  <c r="D40" i="120" s="1"/>
  <c r="D18" i="118"/>
  <c r="D40" i="118" s="1"/>
  <c r="K14" i="118"/>
  <c r="K33" i="118"/>
  <c r="K36" i="118" s="1"/>
  <c r="D14" i="118"/>
  <c r="D33" i="118"/>
  <c r="D36" i="118" s="1"/>
  <c r="H14" i="118"/>
  <c r="H33" i="118"/>
  <c r="H36" i="118" s="1"/>
  <c r="C12" i="121"/>
  <c r="C15" i="121" s="1"/>
  <c r="C12" i="120"/>
  <c r="C12" i="118"/>
  <c r="C18" i="121"/>
  <c r="C18" i="120"/>
  <c r="C40" i="120" s="1"/>
  <c r="C18" i="118"/>
  <c r="C40" i="118" s="1"/>
  <c r="K23" i="121"/>
  <c r="K23" i="118"/>
  <c r="K45" i="118" s="1"/>
  <c r="K23" i="120"/>
  <c r="K45" i="120" s="1"/>
  <c r="I14" i="120"/>
  <c r="I33" i="120"/>
  <c r="I36" i="120" s="1"/>
  <c r="E14" i="120"/>
  <c r="E33" i="120"/>
  <c r="E36" i="120" s="1"/>
  <c r="D12" i="121"/>
  <c r="D15" i="121" s="1"/>
  <c r="D12" i="120"/>
  <c r="D12" i="118"/>
  <c r="M18" i="121"/>
  <c r="M18" i="118"/>
  <c r="M40" i="118" s="1"/>
  <c r="M18" i="120"/>
  <c r="M40" i="120" s="1"/>
  <c r="M12" i="121"/>
  <c r="M15" i="121" s="1"/>
  <c r="M12" i="120"/>
  <c r="M12" i="118"/>
  <c r="I21" i="121"/>
  <c r="I21" i="120"/>
  <c r="I43" i="120" s="1"/>
  <c r="I21" i="118"/>
  <c r="I43" i="118" s="1"/>
  <c r="K18" i="121"/>
  <c r="K18" i="120"/>
  <c r="K40" i="120" s="1"/>
  <c r="K18" i="118"/>
  <c r="K40" i="118" s="1"/>
  <c r="M21" i="121"/>
  <c r="M21" i="120"/>
  <c r="M43" i="120" s="1"/>
  <c r="M21" i="118"/>
  <c r="M43" i="118" s="1"/>
  <c r="E21" i="121"/>
  <c r="E21" i="120"/>
  <c r="E43" i="120" s="1"/>
  <c r="E21" i="118"/>
  <c r="E43" i="118" s="1"/>
  <c r="K14" i="120"/>
  <c r="K33" i="120"/>
  <c r="K36" i="120" s="1"/>
  <c r="K21" i="121"/>
  <c r="K21" i="120"/>
  <c r="K43" i="120" s="1"/>
  <c r="K21" i="118"/>
  <c r="K43" i="118" s="1"/>
  <c r="M23" i="121"/>
  <c r="M23" i="120"/>
  <c r="M45" i="120" s="1"/>
  <c r="M23" i="118"/>
  <c r="M45" i="118" s="1"/>
  <c r="E12" i="121"/>
  <c r="E15" i="121" s="1"/>
  <c r="E12" i="120"/>
  <c r="E12" i="118"/>
  <c r="E18" i="121"/>
  <c r="E18" i="120"/>
  <c r="E40" i="120" s="1"/>
  <c r="E18" i="118"/>
  <c r="E40" i="118" s="1"/>
  <c r="N14" i="120"/>
  <c r="N33" i="120"/>
  <c r="N36" i="120" s="1"/>
  <c r="M33" i="118"/>
  <c r="M36" i="118" s="1"/>
  <c r="M14" i="118"/>
  <c r="H14" i="120"/>
  <c r="H33" i="120"/>
  <c r="H36" i="120" s="1"/>
  <c r="C21" i="121"/>
  <c r="C21" i="120"/>
  <c r="C43" i="120" s="1"/>
  <c r="C21" i="118"/>
  <c r="C43" i="118" s="1"/>
  <c r="C14" i="118"/>
  <c r="C33" i="118"/>
  <c r="C36" i="118" s="1"/>
  <c r="N33" i="118"/>
  <c r="N36" i="118" s="1"/>
  <c r="N14" i="118"/>
  <c r="N23" i="120"/>
  <c r="N45" i="120" s="1"/>
  <c r="N23" i="121"/>
  <c r="N23" i="118"/>
  <c r="N45" i="118" s="1"/>
  <c r="D21" i="121"/>
  <c r="D21" i="120"/>
  <c r="D43" i="120" s="1"/>
  <c r="D21" i="118"/>
  <c r="D43" i="118" s="1"/>
  <c r="I12" i="121"/>
  <c r="I15" i="121" s="1"/>
  <c r="I12" i="120"/>
  <c r="I12" i="118"/>
  <c r="I18" i="121"/>
  <c r="I18" i="120"/>
  <c r="I40" i="120" s="1"/>
  <c r="I18" i="118"/>
  <c r="I40" i="118" s="1"/>
  <c r="I14" i="118"/>
  <c r="I33" i="118"/>
  <c r="I36" i="118" s="1"/>
  <c r="E33" i="118"/>
  <c r="E36" i="118" s="1"/>
  <c r="E14" i="118"/>
  <c r="N18" i="121"/>
  <c r="N18" i="120"/>
  <c r="N40" i="120" s="1"/>
  <c r="N18" i="118"/>
  <c r="N40" i="118" s="1"/>
  <c r="D14" i="120"/>
  <c r="D33" i="120"/>
  <c r="D36" i="120" s="1"/>
  <c r="M14" i="120"/>
  <c r="M33" i="120"/>
  <c r="M36" i="120" s="1"/>
  <c r="N12" i="121"/>
  <c r="N15" i="121" s="1"/>
  <c r="N12" i="120"/>
  <c r="N12" i="118"/>
  <c r="B8" i="102"/>
  <c r="B22" i="102" s="1"/>
  <c r="B8" i="101"/>
  <c r="B22" i="101" s="1"/>
  <c r="B8" i="96"/>
  <c r="B22" i="96" s="1"/>
  <c r="B8" i="95"/>
  <c r="B22" i="95" s="1"/>
  <c r="D8" i="96"/>
  <c r="D22" i="96" s="1"/>
  <c r="D8" i="95"/>
  <c r="D22" i="95" s="1"/>
  <c r="D8" i="102"/>
  <c r="D22" i="102" s="1"/>
  <c r="D8" i="101"/>
  <c r="D22" i="101" s="1"/>
  <c r="C8" i="96"/>
  <c r="C22" i="96" s="1"/>
  <c r="C8" i="95"/>
  <c r="C22" i="95" s="1"/>
  <c r="C8" i="102"/>
  <c r="C22" i="102" s="1"/>
  <c r="C8" i="101"/>
  <c r="C22" i="101" s="1"/>
  <c r="E15" i="118" l="1"/>
  <c r="E34" i="118"/>
  <c r="E37" i="118" s="1"/>
  <c r="M15" i="118"/>
  <c r="M34" i="118"/>
  <c r="M37" i="118" s="1"/>
  <c r="K34" i="120"/>
  <c r="K37" i="120" s="1"/>
  <c r="K15" i="120"/>
  <c r="N15" i="120"/>
  <c r="N34" i="120"/>
  <c r="N37" i="120" s="1"/>
  <c r="M15" i="120"/>
  <c r="M34" i="120"/>
  <c r="M37" i="120" s="1"/>
  <c r="D15" i="118"/>
  <c r="D34" i="118"/>
  <c r="D37" i="118" s="1"/>
  <c r="C15" i="118"/>
  <c r="C34" i="118"/>
  <c r="C37" i="118" s="1"/>
  <c r="N15" i="118"/>
  <c r="N34" i="118"/>
  <c r="N37" i="118" s="1"/>
  <c r="I15" i="118"/>
  <c r="I34" i="118"/>
  <c r="I37" i="118" s="1"/>
  <c r="E15" i="120"/>
  <c r="E34" i="120"/>
  <c r="E37" i="120" s="1"/>
  <c r="D15" i="120"/>
  <c r="D34" i="120"/>
  <c r="D37" i="120" s="1"/>
  <c r="C34" i="120"/>
  <c r="C37" i="120" s="1"/>
  <c r="C15" i="120"/>
  <c r="H15" i="120"/>
  <c r="H34" i="120"/>
  <c r="H37" i="120" s="1"/>
  <c r="I15" i="120"/>
  <c r="I34" i="120"/>
  <c r="I37" i="120" s="1"/>
  <c r="H34" i="118"/>
  <c r="H37" i="118" s="1"/>
  <c r="H15" i="118"/>
  <c r="K15" i="118"/>
  <c r="K34" i="118"/>
  <c r="K37" i="118" s="1"/>
  <c r="F16" i="101"/>
  <c r="F30" i="101" s="1"/>
  <c r="F16" i="96"/>
  <c r="F30" i="96" s="1"/>
  <c r="F16" i="102"/>
  <c r="F30" i="102" s="1"/>
  <c r="F16" i="95"/>
  <c r="F30" i="95" s="1"/>
  <c r="F14" i="96"/>
  <c r="F28" i="96" s="1"/>
  <c r="F14" i="95"/>
  <c r="F28" i="95" s="1"/>
  <c r="F14" i="102"/>
  <c r="F28" i="102" s="1"/>
  <c r="F14" i="101"/>
  <c r="F28" i="101" s="1"/>
  <c r="F10" i="101"/>
  <c r="F10" i="96"/>
  <c r="F10" i="102"/>
  <c r="F10" i="95"/>
  <c r="B10" i="48"/>
  <c r="B21" i="48"/>
  <c r="B12" i="48"/>
  <c r="B18" i="48"/>
  <c r="B9" i="107"/>
  <c r="B28" i="107" s="1"/>
  <c r="B9" i="110"/>
  <c r="B28" i="110" s="1"/>
  <c r="B9" i="108"/>
  <c r="B28" i="108" s="1"/>
  <c r="B9" i="109"/>
  <c r="B28" i="109" s="1"/>
  <c r="C16" i="96"/>
  <c r="C30" i="96" s="1"/>
  <c r="C16" i="101"/>
  <c r="C30" i="101" s="1"/>
  <c r="C16" i="95"/>
  <c r="C30" i="95" s="1"/>
  <c r="C16" i="102"/>
  <c r="C30" i="102" s="1"/>
  <c r="D10" i="96"/>
  <c r="D10" i="101"/>
  <c r="D10" i="95"/>
  <c r="D10" i="102"/>
  <c r="B14" i="96"/>
  <c r="B28" i="96" s="1"/>
  <c r="B14" i="102"/>
  <c r="B28" i="102" s="1"/>
  <c r="B14" i="101"/>
  <c r="B28" i="101" s="1"/>
  <c r="B14" i="95"/>
  <c r="B28" i="95" s="1"/>
  <c r="C14" i="96"/>
  <c r="C28" i="96" s="1"/>
  <c r="C14" i="95"/>
  <c r="C28" i="95" s="1"/>
  <c r="C14" i="102"/>
  <c r="C28" i="102" s="1"/>
  <c r="C14" i="101"/>
  <c r="C28" i="101" s="1"/>
  <c r="D16" i="101"/>
  <c r="D30" i="101" s="1"/>
  <c r="D16" i="96"/>
  <c r="D30" i="96" s="1"/>
  <c r="D16" i="95"/>
  <c r="D30" i="95" s="1"/>
  <c r="D16" i="102"/>
  <c r="D30" i="102" s="1"/>
  <c r="C10" i="96"/>
  <c r="C10" i="95"/>
  <c r="C10" i="102"/>
  <c r="C10" i="101"/>
  <c r="B16" i="96"/>
  <c r="B30" i="96" s="1"/>
  <c r="B16" i="95"/>
  <c r="B30" i="95" s="1"/>
  <c r="B16" i="102"/>
  <c r="B30" i="102" s="1"/>
  <c r="B16" i="101"/>
  <c r="B30" i="101" s="1"/>
  <c r="D14" i="96"/>
  <c r="D28" i="96" s="1"/>
  <c r="D14" i="101"/>
  <c r="D28" i="101" s="1"/>
  <c r="D14" i="95"/>
  <c r="D28" i="95" s="1"/>
  <c r="D14" i="102"/>
  <c r="D28" i="102" s="1"/>
  <c r="B10" i="96"/>
  <c r="B10" i="95"/>
  <c r="B10" i="102"/>
  <c r="B10" i="101"/>
  <c r="F12" i="95" l="1"/>
  <c r="F24" i="95"/>
  <c r="F26" i="95" s="1"/>
  <c r="F12" i="101"/>
  <c r="F24" i="101"/>
  <c r="F26" i="101" s="1"/>
  <c r="F12" i="102"/>
  <c r="F24" i="102"/>
  <c r="F26" i="102" s="1"/>
  <c r="F12" i="96"/>
  <c r="F24" i="96"/>
  <c r="F26" i="96" s="1"/>
  <c r="B19" i="48"/>
  <c r="B13" i="48"/>
  <c r="B15" i="48"/>
  <c r="B22" i="48"/>
  <c r="B18" i="108"/>
  <c r="B37" i="108" s="1"/>
  <c r="B18" i="110"/>
  <c r="B37" i="110" s="1"/>
  <c r="B18" i="107"/>
  <c r="B37" i="107" s="1"/>
  <c r="B18" i="109"/>
  <c r="B37" i="109" s="1"/>
  <c r="B10" i="108"/>
  <c r="B29" i="108" s="1"/>
  <c r="B10" i="109"/>
  <c r="B29" i="109" s="1"/>
  <c r="B10" i="107"/>
  <c r="B29" i="107" s="1"/>
  <c r="B10" i="110"/>
  <c r="B29" i="110" s="1"/>
  <c r="B12" i="108"/>
  <c r="B12" i="109"/>
  <c r="B12" i="107"/>
  <c r="B12" i="110"/>
  <c r="B21" i="107"/>
  <c r="B40" i="107" s="1"/>
  <c r="B21" i="109"/>
  <c r="B40" i="109" s="1"/>
  <c r="B21" i="108"/>
  <c r="B40" i="108" s="1"/>
  <c r="B21" i="110"/>
  <c r="B40" i="110" s="1"/>
  <c r="B24" i="101"/>
  <c r="B26" i="101" s="1"/>
  <c r="B12" i="101"/>
  <c r="C12" i="95"/>
  <c r="C24" i="95"/>
  <c r="C26" i="95" s="1"/>
  <c r="B24" i="96"/>
  <c r="B26" i="96" s="1"/>
  <c r="B12" i="96"/>
  <c r="C12" i="102"/>
  <c r="C24" i="102"/>
  <c r="C26" i="102" s="1"/>
  <c r="D12" i="102"/>
  <c r="D24" i="102"/>
  <c r="D26" i="102" s="1"/>
  <c r="D24" i="101"/>
  <c r="D26" i="101" s="1"/>
  <c r="D12" i="101"/>
  <c r="D12" i="95"/>
  <c r="D24" i="95"/>
  <c r="D26" i="95" s="1"/>
  <c r="B12" i="102"/>
  <c r="B24" i="102"/>
  <c r="B26" i="102" s="1"/>
  <c r="B24" i="95"/>
  <c r="B26" i="95" s="1"/>
  <c r="B12" i="95"/>
  <c r="C24" i="101"/>
  <c r="C26" i="101" s="1"/>
  <c r="C12" i="101"/>
  <c r="C12" i="96"/>
  <c r="C24" i="96"/>
  <c r="C26" i="96" s="1"/>
  <c r="D24" i="96"/>
  <c r="D26" i="96" s="1"/>
  <c r="D12" i="96"/>
  <c r="B16" i="48" l="1"/>
  <c r="B15" i="110"/>
  <c r="B31" i="110"/>
  <c r="B34" i="110" s="1"/>
  <c r="B15" i="108"/>
  <c r="B31" i="108"/>
  <c r="B34" i="108" s="1"/>
  <c r="B15" i="107"/>
  <c r="B31" i="107"/>
  <c r="B34" i="107" s="1"/>
  <c r="B13" i="108"/>
  <c r="B13" i="107"/>
  <c r="B13" i="110"/>
  <c r="B13" i="109"/>
  <c r="B22" i="107"/>
  <c r="B41" i="107" s="1"/>
  <c r="B22" i="109"/>
  <c r="B41" i="109" s="1"/>
  <c r="B22" i="108"/>
  <c r="B41" i="108" s="1"/>
  <c r="B22" i="110"/>
  <c r="B41" i="110" s="1"/>
  <c r="B31" i="109"/>
  <c r="B34" i="109" s="1"/>
  <c r="B15" i="109"/>
  <c r="B19" i="108"/>
  <c r="B38" i="108" s="1"/>
  <c r="B19" i="110"/>
  <c r="B38" i="110" s="1"/>
  <c r="B19" i="107"/>
  <c r="B38" i="107" s="1"/>
  <c r="B19" i="109"/>
  <c r="B38" i="109" s="1"/>
  <c r="D21" i="91"/>
  <c r="E21" i="91"/>
  <c r="F21" i="91"/>
  <c r="G21" i="91"/>
  <c r="H21" i="91"/>
  <c r="I21" i="91"/>
  <c r="J21" i="91"/>
  <c r="K21" i="91"/>
  <c r="L21" i="91"/>
  <c r="M21" i="91"/>
  <c r="N21" i="91"/>
  <c r="O21" i="91"/>
  <c r="P21" i="91"/>
  <c r="Q21" i="91"/>
  <c r="R21" i="91"/>
  <c r="S21" i="91"/>
  <c r="T21" i="91"/>
  <c r="U21" i="91"/>
  <c r="V21" i="91"/>
  <c r="W21" i="91"/>
  <c r="X21" i="91"/>
  <c r="Y21" i="91"/>
  <c r="Z21" i="91"/>
  <c r="AA21" i="91"/>
  <c r="AB21" i="91"/>
  <c r="AC21" i="91"/>
  <c r="AD21" i="91"/>
  <c r="AE21" i="91"/>
  <c r="AF21" i="91"/>
  <c r="AG21" i="91"/>
  <c r="AH21" i="91"/>
  <c r="AI21" i="91"/>
  <c r="AJ21" i="91"/>
  <c r="AK21" i="91"/>
  <c r="AL21" i="91"/>
  <c r="AM21" i="91"/>
  <c r="AN21" i="91"/>
  <c r="AO21" i="91"/>
  <c r="AP21" i="91"/>
  <c r="AQ21" i="91"/>
  <c r="AR21" i="91"/>
  <c r="AS21" i="91"/>
  <c r="AT21" i="91"/>
  <c r="AU21" i="91"/>
  <c r="AV21" i="91"/>
  <c r="AW21" i="91"/>
  <c r="AX21" i="91"/>
  <c r="AY21" i="91"/>
  <c r="AZ21" i="91"/>
  <c r="BA21" i="91"/>
  <c r="D22" i="91"/>
  <c r="E22" i="91"/>
  <c r="F22" i="91"/>
  <c r="G22" i="91"/>
  <c r="H22" i="91"/>
  <c r="I22" i="91"/>
  <c r="J22" i="91"/>
  <c r="K22" i="91"/>
  <c r="L22" i="91"/>
  <c r="M22" i="91"/>
  <c r="N22" i="91"/>
  <c r="O22" i="91"/>
  <c r="P22" i="91"/>
  <c r="Q22" i="91"/>
  <c r="R22" i="91"/>
  <c r="S22" i="91"/>
  <c r="T22" i="91"/>
  <c r="U22" i="91"/>
  <c r="V22" i="91"/>
  <c r="W22" i="91"/>
  <c r="X22" i="91"/>
  <c r="Y22" i="91"/>
  <c r="Z22" i="91"/>
  <c r="AA22" i="91"/>
  <c r="AB22" i="91"/>
  <c r="AC22" i="91"/>
  <c r="AD22" i="91"/>
  <c r="AE22" i="91"/>
  <c r="AF22" i="91"/>
  <c r="AG22" i="91"/>
  <c r="AH22" i="91"/>
  <c r="AI22" i="91"/>
  <c r="AJ22" i="91"/>
  <c r="AK22" i="91"/>
  <c r="AL22" i="91"/>
  <c r="AM22" i="91"/>
  <c r="AN22" i="91"/>
  <c r="AO22" i="91"/>
  <c r="AP22" i="91"/>
  <c r="AQ22" i="91"/>
  <c r="AR22" i="91"/>
  <c r="AS22" i="91"/>
  <c r="AT22" i="91"/>
  <c r="AU22" i="91"/>
  <c r="AV22" i="91"/>
  <c r="AW22" i="91"/>
  <c r="AX22" i="91"/>
  <c r="AY22" i="91"/>
  <c r="AZ22" i="91"/>
  <c r="BA22" i="91"/>
  <c r="BA21" i="105"/>
  <c r="BA22" i="105"/>
  <c r="L5" i="105"/>
  <c r="L24" i="105" s="1"/>
  <c r="W5" i="105"/>
  <c r="W24" i="105" s="1"/>
  <c r="K6" i="105"/>
  <c r="K25" i="105" s="1"/>
  <c r="AE6" i="105"/>
  <c r="AE25" i="105" s="1"/>
  <c r="AN6" i="105"/>
  <c r="AN25" i="105" s="1"/>
  <c r="D21" i="105"/>
  <c r="E21" i="105"/>
  <c r="F21" i="105"/>
  <c r="G21" i="105"/>
  <c r="H21" i="105"/>
  <c r="I21" i="105"/>
  <c r="J21" i="105"/>
  <c r="K21" i="105"/>
  <c r="L21" i="105"/>
  <c r="M21" i="105"/>
  <c r="N21" i="105"/>
  <c r="O21" i="105"/>
  <c r="P21" i="105"/>
  <c r="Q21" i="105"/>
  <c r="R21" i="105"/>
  <c r="S21" i="105"/>
  <c r="T21" i="105"/>
  <c r="U21" i="105"/>
  <c r="V21" i="105"/>
  <c r="W21" i="105"/>
  <c r="X21" i="105"/>
  <c r="Y21" i="105"/>
  <c r="Z21" i="105"/>
  <c r="AA21" i="105"/>
  <c r="AB21" i="105"/>
  <c r="AC21" i="105"/>
  <c r="AD21" i="105"/>
  <c r="AE21" i="105"/>
  <c r="AF21" i="105"/>
  <c r="AG21" i="105"/>
  <c r="AH21" i="105"/>
  <c r="AI21" i="105"/>
  <c r="AJ21" i="105"/>
  <c r="AK21" i="105"/>
  <c r="AL21" i="105"/>
  <c r="AM21" i="105"/>
  <c r="AN21" i="105"/>
  <c r="AO21" i="105"/>
  <c r="AP21" i="105"/>
  <c r="AQ21" i="105"/>
  <c r="AR21" i="105"/>
  <c r="AS21" i="105"/>
  <c r="AT21" i="105"/>
  <c r="AU21" i="105"/>
  <c r="AV21" i="105"/>
  <c r="AW21" i="105"/>
  <c r="AX21" i="105"/>
  <c r="AY21" i="105"/>
  <c r="AZ21" i="105"/>
  <c r="D22" i="105"/>
  <c r="E22" i="105"/>
  <c r="F22" i="105"/>
  <c r="G22" i="105"/>
  <c r="H22" i="105"/>
  <c r="I22" i="105"/>
  <c r="J22" i="105"/>
  <c r="K22" i="105"/>
  <c r="L22" i="105"/>
  <c r="M22" i="105"/>
  <c r="N22" i="105"/>
  <c r="O22" i="105"/>
  <c r="P22" i="105"/>
  <c r="Q22" i="105"/>
  <c r="R22" i="105"/>
  <c r="S22" i="105"/>
  <c r="T22" i="105"/>
  <c r="U22" i="105"/>
  <c r="V22" i="105"/>
  <c r="W22" i="105"/>
  <c r="X22" i="105"/>
  <c r="Y22" i="105"/>
  <c r="Z22" i="105"/>
  <c r="AA22" i="105"/>
  <c r="AB22" i="105"/>
  <c r="AC22" i="105"/>
  <c r="AD22" i="105"/>
  <c r="AE22" i="105"/>
  <c r="AF22" i="105"/>
  <c r="AG22" i="105"/>
  <c r="AH22" i="105"/>
  <c r="AI22" i="105"/>
  <c r="AJ22" i="105"/>
  <c r="AK22" i="105"/>
  <c r="AL22" i="105"/>
  <c r="AM22" i="105"/>
  <c r="AN22" i="105"/>
  <c r="AO22" i="105"/>
  <c r="AP22" i="105"/>
  <c r="AQ22" i="105"/>
  <c r="AR22" i="105"/>
  <c r="AS22" i="105"/>
  <c r="AT22" i="105"/>
  <c r="AU22" i="105"/>
  <c r="AV22" i="105"/>
  <c r="AW22" i="105"/>
  <c r="AX22" i="105"/>
  <c r="AY22" i="105"/>
  <c r="AZ22" i="105"/>
  <c r="I5" i="106"/>
  <c r="I24" i="106" s="1"/>
  <c r="K5" i="106"/>
  <c r="K24" i="106" s="1"/>
  <c r="O5" i="106"/>
  <c r="O24" i="106" s="1"/>
  <c r="S5" i="106"/>
  <c r="S24" i="106" s="1"/>
  <c r="AA5" i="106"/>
  <c r="AA24" i="106" s="1"/>
  <c r="AE5" i="106"/>
  <c r="AE24" i="106" s="1"/>
  <c r="AI5" i="106"/>
  <c r="AI24" i="106" s="1"/>
  <c r="AJ5" i="106"/>
  <c r="AJ24" i="106" s="1"/>
  <c r="AQ5" i="106"/>
  <c r="AQ24" i="106" s="1"/>
  <c r="AS5" i="106"/>
  <c r="AS24" i="106" s="1"/>
  <c r="AU5" i="106"/>
  <c r="AU24" i="106" s="1"/>
  <c r="AY5" i="106"/>
  <c r="AY24" i="106" s="1"/>
  <c r="BA5" i="106"/>
  <c r="G6" i="106"/>
  <c r="G25" i="106" s="1"/>
  <c r="K6" i="106"/>
  <c r="K25" i="106" s="1"/>
  <c r="M6" i="106"/>
  <c r="M25" i="106" s="1"/>
  <c r="S6" i="106"/>
  <c r="S25" i="106" s="1"/>
  <c r="V6" i="106"/>
  <c r="V25" i="106" s="1"/>
  <c r="W6" i="106"/>
  <c r="W25" i="106" s="1"/>
  <c r="AA6" i="106"/>
  <c r="AG6" i="106"/>
  <c r="AG25" i="106" s="1"/>
  <c r="AI6" i="106"/>
  <c r="AI25" i="106" s="1"/>
  <c r="AM6" i="106"/>
  <c r="AM25" i="106" s="1"/>
  <c r="AQ6" i="106"/>
  <c r="AX6" i="106"/>
  <c r="AX25" i="106" s="1"/>
  <c r="AY6" i="106"/>
  <c r="AY25" i="106" s="1"/>
  <c r="D21" i="106"/>
  <c r="E21" i="106"/>
  <c r="F21" i="106"/>
  <c r="G21" i="106"/>
  <c r="H21" i="106"/>
  <c r="I21" i="106"/>
  <c r="J21" i="106"/>
  <c r="K21" i="106"/>
  <c r="L21" i="106"/>
  <c r="M21" i="106"/>
  <c r="N21" i="106"/>
  <c r="O21" i="106"/>
  <c r="P21" i="106"/>
  <c r="Q21" i="106"/>
  <c r="R21" i="106"/>
  <c r="S21" i="106"/>
  <c r="T21" i="106"/>
  <c r="U21" i="106"/>
  <c r="V21" i="106"/>
  <c r="W21" i="106"/>
  <c r="X21" i="106"/>
  <c r="Y21" i="106"/>
  <c r="Z21" i="106"/>
  <c r="AA21" i="106"/>
  <c r="AB21" i="106"/>
  <c r="AC21" i="106"/>
  <c r="AD21" i="106"/>
  <c r="AE21" i="106"/>
  <c r="AF21" i="106"/>
  <c r="AG21" i="106"/>
  <c r="AH21" i="106"/>
  <c r="AI21" i="106"/>
  <c r="AJ21" i="106"/>
  <c r="AK21" i="106"/>
  <c r="AL21" i="106"/>
  <c r="AM21" i="106"/>
  <c r="AN21" i="106"/>
  <c r="AO21" i="106"/>
  <c r="AP21" i="106"/>
  <c r="AQ21" i="106"/>
  <c r="AR21" i="106"/>
  <c r="AS21" i="106"/>
  <c r="AT21" i="106"/>
  <c r="AU21" i="106"/>
  <c r="AV21" i="106"/>
  <c r="AW21" i="106"/>
  <c r="AX21" i="106"/>
  <c r="AY21" i="106"/>
  <c r="AZ21" i="106"/>
  <c r="BA21" i="106"/>
  <c r="D22" i="106"/>
  <c r="E22" i="106"/>
  <c r="F22" i="106"/>
  <c r="G22" i="106"/>
  <c r="H22" i="106"/>
  <c r="I22" i="106"/>
  <c r="J22" i="106"/>
  <c r="K22" i="106"/>
  <c r="L22" i="106"/>
  <c r="M22" i="106"/>
  <c r="N22" i="106"/>
  <c r="O22" i="106"/>
  <c r="P22" i="106"/>
  <c r="Q22" i="106"/>
  <c r="R22" i="106"/>
  <c r="S22" i="106"/>
  <c r="T22" i="106"/>
  <c r="U22" i="106"/>
  <c r="V22" i="106"/>
  <c r="W22" i="106"/>
  <c r="X22" i="106"/>
  <c r="Y22" i="106"/>
  <c r="Z22" i="106"/>
  <c r="AA22" i="106"/>
  <c r="AB22" i="106"/>
  <c r="AC22" i="106"/>
  <c r="AD22" i="106"/>
  <c r="AE22" i="106"/>
  <c r="AF22" i="106"/>
  <c r="AG22" i="106"/>
  <c r="AH22" i="106"/>
  <c r="AI22" i="106"/>
  <c r="AJ22" i="106"/>
  <c r="AK22" i="106"/>
  <c r="AL22" i="106"/>
  <c r="AM22" i="106"/>
  <c r="AN22" i="106"/>
  <c r="AO22" i="106"/>
  <c r="AP22" i="106"/>
  <c r="AQ22" i="106"/>
  <c r="AR22" i="106"/>
  <c r="AS22" i="106"/>
  <c r="AT22" i="106"/>
  <c r="AU22" i="106"/>
  <c r="AV22" i="106"/>
  <c r="AW22" i="106"/>
  <c r="AX22" i="106"/>
  <c r="AY22" i="106"/>
  <c r="AZ22" i="106"/>
  <c r="BA22" i="106"/>
  <c r="BA24" i="106"/>
  <c r="AA25" i="106"/>
  <c r="AQ25" i="106"/>
  <c r="D5" i="106"/>
  <c r="D24" i="106" s="1"/>
  <c r="H5" i="106"/>
  <c r="H24" i="106" s="1"/>
  <c r="X5" i="106"/>
  <c r="X24" i="106" s="1"/>
  <c r="Y5" i="106"/>
  <c r="Y24" i="106" s="1"/>
  <c r="AF5" i="105"/>
  <c r="AF24" i="105" s="1"/>
  <c r="AO5" i="105"/>
  <c r="AO24" i="105" s="1"/>
  <c r="T6" i="105"/>
  <c r="T25" i="105" s="1"/>
  <c r="AC6" i="106"/>
  <c r="AC25" i="106" s="1"/>
  <c r="AW6" i="106"/>
  <c r="AW25" i="106" s="1"/>
  <c r="B20" i="40"/>
  <c r="C20" i="40"/>
  <c r="D20" i="40"/>
  <c r="B4" i="40"/>
  <c r="B23" i="40" s="1"/>
  <c r="C4" i="40"/>
  <c r="C23" i="40" s="1"/>
  <c r="D4" i="40"/>
  <c r="D23" i="40" s="1"/>
  <c r="B5" i="40"/>
  <c r="B24" i="40" s="1"/>
  <c r="C5" i="40"/>
  <c r="C24" i="40" s="1"/>
  <c r="D5" i="40"/>
  <c r="D24" i="40" s="1"/>
  <c r="B16" i="107" l="1"/>
  <c r="B32" i="107"/>
  <c r="B35" i="107" s="1"/>
  <c r="B16" i="108"/>
  <c r="B32" i="108"/>
  <c r="B35" i="108" s="1"/>
  <c r="B16" i="109"/>
  <c r="B32" i="109"/>
  <c r="B35" i="109" s="1"/>
  <c r="B16" i="110"/>
  <c r="B32" i="110"/>
  <c r="B35" i="110" s="1"/>
  <c r="AZ5" i="92"/>
  <c r="AZ5" i="91"/>
  <c r="AZ24" i="91" s="1"/>
  <c r="AZ5" i="106"/>
  <c r="AZ24" i="106" s="1"/>
  <c r="AZ5" i="105"/>
  <c r="AZ24" i="105" s="1"/>
  <c r="AX6" i="92"/>
  <c r="AX6" i="91"/>
  <c r="AX25" i="91" s="1"/>
  <c r="AX6" i="105"/>
  <c r="AX25" i="105" s="1"/>
  <c r="AT6" i="92"/>
  <c r="AT6" i="91"/>
  <c r="AT25" i="91" s="1"/>
  <c r="AT6" i="105"/>
  <c r="AT25" i="105" s="1"/>
  <c r="AT6" i="106"/>
  <c r="AT25" i="106" s="1"/>
  <c r="AP6" i="92"/>
  <c r="AP6" i="91"/>
  <c r="AP25" i="91" s="1"/>
  <c r="AP6" i="105"/>
  <c r="AP25" i="105" s="1"/>
  <c r="AP6" i="106"/>
  <c r="AP25" i="106" s="1"/>
  <c r="AL6" i="92"/>
  <c r="AL6" i="91"/>
  <c r="AL25" i="91" s="1"/>
  <c r="AL6" i="105"/>
  <c r="AL25" i="105" s="1"/>
  <c r="AH6" i="92"/>
  <c r="AH6" i="91"/>
  <c r="AH25" i="91" s="1"/>
  <c r="AH6" i="105"/>
  <c r="AH25" i="105" s="1"/>
  <c r="AD6" i="92"/>
  <c r="AD6" i="91"/>
  <c r="AD25" i="91" s="1"/>
  <c r="AD6" i="105"/>
  <c r="AD25" i="105" s="1"/>
  <c r="AD6" i="106"/>
  <c r="AD25" i="106" s="1"/>
  <c r="Z6" i="92"/>
  <c r="Z6" i="91"/>
  <c r="Z25" i="91" s="1"/>
  <c r="Z6" i="105"/>
  <c r="Z25" i="105" s="1"/>
  <c r="Z6" i="106"/>
  <c r="Z25" i="106" s="1"/>
  <c r="V6" i="92"/>
  <c r="V6" i="91"/>
  <c r="V25" i="91" s="1"/>
  <c r="V6" i="105"/>
  <c r="V25" i="105" s="1"/>
  <c r="R6" i="92"/>
  <c r="R6" i="91"/>
  <c r="R25" i="91" s="1"/>
  <c r="R6" i="105"/>
  <c r="R25" i="105" s="1"/>
  <c r="N6" i="92"/>
  <c r="N6" i="91"/>
  <c r="N25" i="91" s="1"/>
  <c r="N6" i="105"/>
  <c r="N25" i="105" s="1"/>
  <c r="N6" i="106"/>
  <c r="N25" i="106" s="1"/>
  <c r="J6" i="92"/>
  <c r="J6" i="91"/>
  <c r="J25" i="91" s="1"/>
  <c r="J6" i="105"/>
  <c r="J25" i="105" s="1"/>
  <c r="J6" i="106"/>
  <c r="J25" i="106" s="1"/>
  <c r="F6" i="92"/>
  <c r="F6" i="91"/>
  <c r="F25" i="91" s="1"/>
  <c r="F6" i="105"/>
  <c r="F25" i="105" s="1"/>
  <c r="AX5" i="92"/>
  <c r="AX5" i="105"/>
  <c r="AX24" i="105" s="1"/>
  <c r="AX5" i="91"/>
  <c r="AX24" i="91" s="1"/>
  <c r="AX5" i="106"/>
  <c r="AX24" i="106" s="1"/>
  <c r="AT5" i="92"/>
  <c r="AT5" i="91"/>
  <c r="AT24" i="91" s="1"/>
  <c r="AT5" i="105"/>
  <c r="AT24" i="105" s="1"/>
  <c r="AT5" i="106"/>
  <c r="AT24" i="106" s="1"/>
  <c r="AP5" i="92"/>
  <c r="AP5" i="105"/>
  <c r="AP24" i="105" s="1"/>
  <c r="AP5" i="91"/>
  <c r="AP24" i="91" s="1"/>
  <c r="AP5" i="106"/>
  <c r="AP24" i="106" s="1"/>
  <c r="AL5" i="92"/>
  <c r="AL5" i="91"/>
  <c r="AL24" i="91" s="1"/>
  <c r="AL5" i="105"/>
  <c r="AL24" i="105" s="1"/>
  <c r="AL5" i="106"/>
  <c r="AL24" i="106" s="1"/>
  <c r="AH5" i="92"/>
  <c r="AH5" i="105"/>
  <c r="AH24" i="105" s="1"/>
  <c r="AH5" i="91"/>
  <c r="AH24" i="91" s="1"/>
  <c r="AH5" i="106"/>
  <c r="AH24" i="106" s="1"/>
  <c r="AD5" i="92"/>
  <c r="AD5" i="91"/>
  <c r="AD24" i="91" s="1"/>
  <c r="AD5" i="105"/>
  <c r="AD24" i="105" s="1"/>
  <c r="AD5" i="106"/>
  <c r="AD24" i="106" s="1"/>
  <c r="Z5" i="92"/>
  <c r="Z5" i="105"/>
  <c r="Z24" i="105" s="1"/>
  <c r="Z5" i="91"/>
  <c r="Z24" i="91" s="1"/>
  <c r="Z5" i="106"/>
  <c r="Z24" i="106" s="1"/>
  <c r="V5" i="92"/>
  <c r="V5" i="91"/>
  <c r="V24" i="91" s="1"/>
  <c r="V5" i="105"/>
  <c r="V24" i="105" s="1"/>
  <c r="V5" i="106"/>
  <c r="V24" i="106" s="1"/>
  <c r="R5" i="92"/>
  <c r="R5" i="105"/>
  <c r="R24" i="105" s="1"/>
  <c r="R5" i="91"/>
  <c r="R24" i="91" s="1"/>
  <c r="R5" i="106"/>
  <c r="R24" i="106" s="1"/>
  <c r="N5" i="92"/>
  <c r="N5" i="91"/>
  <c r="N24" i="91" s="1"/>
  <c r="N5" i="105"/>
  <c r="N24" i="105" s="1"/>
  <c r="N5" i="106"/>
  <c r="N24" i="106" s="1"/>
  <c r="J5" i="92"/>
  <c r="J5" i="105"/>
  <c r="J24" i="105" s="1"/>
  <c r="J5" i="106"/>
  <c r="J24" i="106" s="1"/>
  <c r="F5" i="92"/>
  <c r="F5" i="91"/>
  <c r="F24" i="91" s="1"/>
  <c r="F5" i="105"/>
  <c r="F24" i="105" s="1"/>
  <c r="F5" i="106"/>
  <c r="F24" i="106" s="1"/>
  <c r="AL6" i="106"/>
  <c r="AL25" i="106" s="1"/>
  <c r="D5" i="105"/>
  <c r="D24" i="105" s="1"/>
  <c r="AW6" i="91"/>
  <c r="AW25" i="91" s="1"/>
  <c r="AW6" i="105"/>
  <c r="AW25" i="105" s="1"/>
  <c r="AW6" i="92"/>
  <c r="AS6" i="92"/>
  <c r="AS6" i="91"/>
  <c r="AS25" i="91" s="1"/>
  <c r="AS6" i="105"/>
  <c r="AS25" i="105" s="1"/>
  <c r="AO6" i="91"/>
  <c r="AO25" i="91" s="1"/>
  <c r="AO6" i="92"/>
  <c r="AO6" i="105"/>
  <c r="AO25" i="105" s="1"/>
  <c r="AO6" i="106"/>
  <c r="AO25" i="106" s="1"/>
  <c r="AK6" i="92"/>
  <c r="AK6" i="91"/>
  <c r="AK25" i="91" s="1"/>
  <c r="AK6" i="105"/>
  <c r="AK25" i="105" s="1"/>
  <c r="AK6" i="106"/>
  <c r="AK25" i="106" s="1"/>
  <c r="AG6" i="91"/>
  <c r="AG25" i="91" s="1"/>
  <c r="AG6" i="92"/>
  <c r="AG6" i="105"/>
  <c r="AG25" i="105" s="1"/>
  <c r="AC6" i="92"/>
  <c r="AC6" i="91"/>
  <c r="AC25" i="91" s="1"/>
  <c r="AC6" i="105"/>
  <c r="AC25" i="105" s="1"/>
  <c r="Y6" i="91"/>
  <c r="Y25" i="91" s="1"/>
  <c r="Y6" i="92"/>
  <c r="Y6" i="105"/>
  <c r="Y25" i="105" s="1"/>
  <c r="Y6" i="106"/>
  <c r="Y25" i="106" s="1"/>
  <c r="U6" i="92"/>
  <c r="U6" i="91"/>
  <c r="U25" i="91" s="1"/>
  <c r="U6" i="105"/>
  <c r="U25" i="105" s="1"/>
  <c r="U6" i="106"/>
  <c r="U25" i="106" s="1"/>
  <c r="Q6" i="91"/>
  <c r="Q25" i="91" s="1"/>
  <c r="Q6" i="105"/>
  <c r="Q25" i="105" s="1"/>
  <c r="Q6" i="92"/>
  <c r="M6" i="92"/>
  <c r="M6" i="91"/>
  <c r="M25" i="91" s="1"/>
  <c r="M6" i="105"/>
  <c r="M25" i="105" s="1"/>
  <c r="I6" i="91"/>
  <c r="I25" i="91" s="1"/>
  <c r="I6" i="92"/>
  <c r="I6" i="105"/>
  <c r="I25" i="105" s="1"/>
  <c r="I6" i="106"/>
  <c r="I25" i="106" s="1"/>
  <c r="E6" i="92"/>
  <c r="E6" i="91"/>
  <c r="E25" i="91" s="1"/>
  <c r="E6" i="105"/>
  <c r="E25" i="105" s="1"/>
  <c r="E6" i="106"/>
  <c r="E25" i="106" s="1"/>
  <c r="AW5" i="92"/>
  <c r="AW5" i="91"/>
  <c r="AW24" i="91" s="1"/>
  <c r="AW5" i="105"/>
  <c r="AW24" i="105" s="1"/>
  <c r="AW5" i="106"/>
  <c r="AW24" i="106" s="1"/>
  <c r="AS5" i="92"/>
  <c r="AS5" i="91"/>
  <c r="AS24" i="91" s="1"/>
  <c r="AS5" i="105"/>
  <c r="AS24" i="105" s="1"/>
  <c r="AO5" i="92"/>
  <c r="AO5" i="91"/>
  <c r="AO24" i="91" s="1"/>
  <c r="AK5" i="92"/>
  <c r="AK5" i="91"/>
  <c r="AK24" i="91" s="1"/>
  <c r="AK5" i="105"/>
  <c r="AK24" i="105" s="1"/>
  <c r="AK5" i="106"/>
  <c r="AK24" i="106" s="1"/>
  <c r="AG5" i="92"/>
  <c r="AG5" i="91"/>
  <c r="AG24" i="91" s="1"/>
  <c r="AG5" i="105"/>
  <c r="AG24" i="105" s="1"/>
  <c r="AG5" i="106"/>
  <c r="AG24" i="106" s="1"/>
  <c r="AC5" i="92"/>
  <c r="AC5" i="91"/>
  <c r="AC24" i="91" s="1"/>
  <c r="AC5" i="105"/>
  <c r="AC24" i="105" s="1"/>
  <c r="Y5" i="92"/>
  <c r="Y5" i="91"/>
  <c r="Y24" i="91" s="1"/>
  <c r="Y5" i="105"/>
  <c r="Y24" i="105" s="1"/>
  <c r="U5" i="92"/>
  <c r="U5" i="91"/>
  <c r="U24" i="91" s="1"/>
  <c r="U5" i="105"/>
  <c r="U24" i="105" s="1"/>
  <c r="U5" i="106"/>
  <c r="U24" i="106" s="1"/>
  <c r="Q5" i="92"/>
  <c r="Q5" i="91"/>
  <c r="Q24" i="91" s="1"/>
  <c r="Q5" i="105"/>
  <c r="Q24" i="105" s="1"/>
  <c r="Q5" i="106"/>
  <c r="Q24" i="106" s="1"/>
  <c r="M5" i="92"/>
  <c r="M5" i="91"/>
  <c r="M24" i="91" s="1"/>
  <c r="M5" i="105"/>
  <c r="M24" i="105" s="1"/>
  <c r="I5" i="92"/>
  <c r="I5" i="91"/>
  <c r="I24" i="91" s="1"/>
  <c r="I5" i="105"/>
  <c r="I24" i="105" s="1"/>
  <c r="E5" i="92"/>
  <c r="E5" i="91"/>
  <c r="E24" i="91" s="1"/>
  <c r="E5" i="105"/>
  <c r="E24" i="105" s="1"/>
  <c r="E5" i="106"/>
  <c r="E24" i="106" s="1"/>
  <c r="AS6" i="106"/>
  <c r="AS25" i="106" s="1"/>
  <c r="R6" i="106"/>
  <c r="R25" i="106" s="1"/>
  <c r="AO5" i="106"/>
  <c r="AO24" i="106" s="1"/>
  <c r="M5" i="106"/>
  <c r="M24" i="106" s="1"/>
  <c r="J5" i="91"/>
  <c r="J24" i="91" s="1"/>
  <c r="AV6" i="92"/>
  <c r="AV6" i="91"/>
  <c r="AV25" i="91" s="1"/>
  <c r="AV6" i="106"/>
  <c r="AV25" i="106" s="1"/>
  <c r="AR6" i="92"/>
  <c r="AR6" i="91"/>
  <c r="AR25" i="91" s="1"/>
  <c r="AR6" i="105"/>
  <c r="AR25" i="105" s="1"/>
  <c r="AR6" i="106"/>
  <c r="AR25" i="106" s="1"/>
  <c r="AN6" i="92"/>
  <c r="AN6" i="106"/>
  <c r="AN25" i="106" s="1"/>
  <c r="AN6" i="91"/>
  <c r="AN25" i="91" s="1"/>
  <c r="AJ6" i="92"/>
  <c r="AJ6" i="91"/>
  <c r="AJ25" i="91" s="1"/>
  <c r="AJ6" i="105"/>
  <c r="AJ25" i="105" s="1"/>
  <c r="AJ6" i="106"/>
  <c r="AJ25" i="106" s="1"/>
  <c r="AF6" i="92"/>
  <c r="AF6" i="91"/>
  <c r="AF25" i="91" s="1"/>
  <c r="AF6" i="106"/>
  <c r="AF25" i="106" s="1"/>
  <c r="AF6" i="105"/>
  <c r="AF25" i="105" s="1"/>
  <c r="AB6" i="92"/>
  <c r="AB6" i="91"/>
  <c r="AB25" i="91" s="1"/>
  <c r="AB6" i="105"/>
  <c r="AB25" i="105" s="1"/>
  <c r="AB6" i="106"/>
  <c r="AB25" i="106" s="1"/>
  <c r="X6" i="92"/>
  <c r="X6" i="106"/>
  <c r="X25" i="106" s="1"/>
  <c r="X6" i="105"/>
  <c r="X25" i="105" s="1"/>
  <c r="X6" i="91"/>
  <c r="X25" i="91" s="1"/>
  <c r="T6" i="92"/>
  <c r="T6" i="91"/>
  <c r="T25" i="91" s="1"/>
  <c r="T6" i="106"/>
  <c r="T25" i="106" s="1"/>
  <c r="P6" i="91"/>
  <c r="P25" i="91" s="1"/>
  <c r="P6" i="92"/>
  <c r="P6" i="106"/>
  <c r="P25" i="106" s="1"/>
  <c r="P6" i="105"/>
  <c r="P25" i="105" s="1"/>
  <c r="L6" i="92"/>
  <c r="L6" i="91"/>
  <c r="L25" i="91" s="1"/>
  <c r="L6" i="105"/>
  <c r="L25" i="105" s="1"/>
  <c r="L6" i="106"/>
  <c r="L25" i="106" s="1"/>
  <c r="H6" i="92"/>
  <c r="H6" i="105"/>
  <c r="H25" i="105" s="1"/>
  <c r="H6" i="106"/>
  <c r="H25" i="106" s="1"/>
  <c r="H6" i="91"/>
  <c r="H25" i="91" s="1"/>
  <c r="D6" i="92"/>
  <c r="D6" i="91"/>
  <c r="D25" i="91" s="1"/>
  <c r="D6" i="106"/>
  <c r="D25" i="106" s="1"/>
  <c r="D6" i="105"/>
  <c r="D25" i="105" s="1"/>
  <c r="AV5" i="92"/>
  <c r="AV5" i="91"/>
  <c r="AV24" i="91" s="1"/>
  <c r="AV5" i="106"/>
  <c r="AV24" i="106" s="1"/>
  <c r="AV5" i="105"/>
  <c r="AV24" i="105" s="1"/>
  <c r="AR5" i="92"/>
  <c r="AR5" i="91"/>
  <c r="AR24" i="91" s="1"/>
  <c r="AR5" i="105"/>
  <c r="AR24" i="105" s="1"/>
  <c r="AR5" i="106"/>
  <c r="AR24" i="106" s="1"/>
  <c r="AN5" i="92"/>
  <c r="AN5" i="91"/>
  <c r="AN24" i="91" s="1"/>
  <c r="AN5" i="105"/>
  <c r="AN24" i="105" s="1"/>
  <c r="AJ5" i="92"/>
  <c r="AJ5" i="91"/>
  <c r="AJ24" i="91" s="1"/>
  <c r="AJ5" i="105"/>
  <c r="AJ24" i="105" s="1"/>
  <c r="AF5" i="92"/>
  <c r="AF5" i="91"/>
  <c r="AF24" i="91" s="1"/>
  <c r="AF5" i="106"/>
  <c r="AF24" i="106" s="1"/>
  <c r="AB5" i="92"/>
  <c r="AB5" i="91"/>
  <c r="AB24" i="91" s="1"/>
  <c r="AB5" i="105"/>
  <c r="AB24" i="105" s="1"/>
  <c r="AB5" i="106"/>
  <c r="AB24" i="106" s="1"/>
  <c r="X5" i="92"/>
  <c r="X5" i="91"/>
  <c r="X24" i="91" s="1"/>
  <c r="X5" i="105"/>
  <c r="X24" i="105" s="1"/>
  <c r="T5" i="92"/>
  <c r="T5" i="91"/>
  <c r="T24" i="91" s="1"/>
  <c r="T5" i="105"/>
  <c r="T24" i="105" s="1"/>
  <c r="P5" i="92"/>
  <c r="P5" i="91"/>
  <c r="P24" i="91" s="1"/>
  <c r="P5" i="105"/>
  <c r="P24" i="105" s="1"/>
  <c r="P5" i="106"/>
  <c r="P24" i="106" s="1"/>
  <c r="L5" i="92"/>
  <c r="L5" i="91"/>
  <c r="L24" i="91" s="1"/>
  <c r="L5" i="106"/>
  <c r="L24" i="106" s="1"/>
  <c r="H5" i="92"/>
  <c r="H5" i="91"/>
  <c r="H24" i="91" s="1"/>
  <c r="H5" i="105"/>
  <c r="H24" i="105" s="1"/>
  <c r="D5" i="92"/>
  <c r="D5" i="91"/>
  <c r="D24" i="91" s="1"/>
  <c r="BA6" i="92"/>
  <c r="BA6" i="91"/>
  <c r="BA25" i="91" s="1"/>
  <c r="BA6" i="105"/>
  <c r="BA25" i="105" s="1"/>
  <c r="BA6" i="106"/>
  <c r="BA25" i="106" s="1"/>
  <c r="AH6" i="106"/>
  <c r="AH25" i="106" s="1"/>
  <c r="Q6" i="106"/>
  <c r="Q25" i="106" s="1"/>
  <c r="F6" i="106"/>
  <c r="F25" i="106" s="1"/>
  <c r="AN5" i="106"/>
  <c r="AN24" i="106" s="1"/>
  <c r="AC5" i="106"/>
  <c r="AC24" i="106" s="1"/>
  <c r="T5" i="106"/>
  <c r="T24" i="106" s="1"/>
  <c r="AV6" i="105"/>
  <c r="AV25" i="105" s="1"/>
  <c r="AY6" i="92"/>
  <c r="AY6" i="91"/>
  <c r="AY25" i="91" s="1"/>
  <c r="AY6" i="105"/>
  <c r="AY25" i="105" s="1"/>
  <c r="AU6" i="92"/>
  <c r="AU6" i="91"/>
  <c r="AU25" i="91" s="1"/>
  <c r="AQ6" i="92"/>
  <c r="AQ6" i="91"/>
  <c r="AQ25" i="91" s="1"/>
  <c r="AQ6" i="105"/>
  <c r="AQ25" i="105" s="1"/>
  <c r="AM6" i="92"/>
  <c r="AM6" i="91"/>
  <c r="AM25" i="91" s="1"/>
  <c r="AM6" i="105"/>
  <c r="AM25" i="105" s="1"/>
  <c r="AI6" i="92"/>
  <c r="AI6" i="91"/>
  <c r="AI25" i="91" s="1"/>
  <c r="AE6" i="92"/>
  <c r="AE6" i="91"/>
  <c r="AE25" i="91" s="1"/>
  <c r="AA6" i="92"/>
  <c r="AA6" i="91"/>
  <c r="AA25" i="91" s="1"/>
  <c r="W6" i="92"/>
  <c r="W6" i="91"/>
  <c r="W25" i="91" s="1"/>
  <c r="W6" i="105"/>
  <c r="W25" i="105" s="1"/>
  <c r="S6" i="92"/>
  <c r="S6" i="91"/>
  <c r="S25" i="91" s="1"/>
  <c r="O6" i="92"/>
  <c r="O6" i="91"/>
  <c r="O25" i="91" s="1"/>
  <c r="O6" i="105"/>
  <c r="O25" i="105" s="1"/>
  <c r="K6" i="92"/>
  <c r="K6" i="91"/>
  <c r="K25" i="91" s="1"/>
  <c r="G6" i="92"/>
  <c r="G6" i="91"/>
  <c r="G25" i="91" s="1"/>
  <c r="G6" i="105"/>
  <c r="G25" i="105" s="1"/>
  <c r="AY5" i="91"/>
  <c r="AY24" i="91" s="1"/>
  <c r="AY5" i="92"/>
  <c r="AY5" i="105"/>
  <c r="AY24" i="105" s="1"/>
  <c r="AU5" i="92"/>
  <c r="AU5" i="91"/>
  <c r="AU24" i="91" s="1"/>
  <c r="AQ5" i="91"/>
  <c r="AQ24" i="91" s="1"/>
  <c r="AQ5" i="92"/>
  <c r="AQ5" i="105"/>
  <c r="AQ24" i="105" s="1"/>
  <c r="AM5" i="92"/>
  <c r="AM5" i="91"/>
  <c r="AM24" i="91" s="1"/>
  <c r="AI5" i="91"/>
  <c r="AI24" i="91" s="1"/>
  <c r="AI5" i="92"/>
  <c r="AI5" i="105"/>
  <c r="AI24" i="105" s="1"/>
  <c r="AE5" i="92"/>
  <c r="AE5" i="91"/>
  <c r="AE24" i="91" s="1"/>
  <c r="AA5" i="91"/>
  <c r="AA24" i="91" s="1"/>
  <c r="AA5" i="92"/>
  <c r="W5" i="92"/>
  <c r="W5" i="91"/>
  <c r="W24" i="91" s="1"/>
  <c r="S5" i="91"/>
  <c r="S24" i="91" s="1"/>
  <c r="S5" i="92"/>
  <c r="S5" i="105"/>
  <c r="S24" i="105" s="1"/>
  <c r="O5" i="92"/>
  <c r="O5" i="91"/>
  <c r="O24" i="91" s="1"/>
  <c r="O5" i="105"/>
  <c r="O24" i="105" s="1"/>
  <c r="K5" i="91"/>
  <c r="K24" i="91" s="1"/>
  <c r="K5" i="92"/>
  <c r="G5" i="92"/>
  <c r="G5" i="91"/>
  <c r="G24" i="91" s="1"/>
  <c r="G5" i="105"/>
  <c r="G24" i="105" s="1"/>
  <c r="AZ6" i="92"/>
  <c r="AZ6" i="91"/>
  <c r="AZ25" i="91" s="1"/>
  <c r="AZ6" i="106"/>
  <c r="AZ25" i="106" s="1"/>
  <c r="BA5" i="92"/>
  <c r="BA5" i="91"/>
  <c r="BA24" i="91" s="1"/>
  <c r="BA5" i="105"/>
  <c r="BA24" i="105" s="1"/>
  <c r="AU6" i="106"/>
  <c r="AU25" i="106" s="1"/>
  <c r="AE6" i="106"/>
  <c r="AE25" i="106" s="1"/>
  <c r="O6" i="106"/>
  <c r="O25" i="106" s="1"/>
  <c r="AM5" i="106"/>
  <c r="AM24" i="106" s="1"/>
  <c r="W5" i="106"/>
  <c r="W24" i="106" s="1"/>
  <c r="G5" i="106"/>
  <c r="G24" i="106" s="1"/>
  <c r="AU6" i="105"/>
  <c r="AU25" i="105" s="1"/>
  <c r="AA6" i="105"/>
  <c r="AA25" i="105" s="1"/>
  <c r="S6" i="105"/>
  <c r="S25" i="105" s="1"/>
  <c r="AM5" i="105"/>
  <c r="AM24" i="105" s="1"/>
  <c r="AE5" i="105"/>
  <c r="AE24" i="105" s="1"/>
  <c r="K5" i="105"/>
  <c r="K24" i="105" s="1"/>
  <c r="AI6" i="105"/>
  <c r="AI25" i="105" s="1"/>
  <c r="AU5" i="105"/>
  <c r="AU24" i="105" s="1"/>
  <c r="AA5" i="105"/>
  <c r="AA24" i="105" s="1"/>
  <c r="AZ6" i="105"/>
  <c r="AZ25" i="105" s="1"/>
  <c r="B4" i="97"/>
  <c r="C4" i="97"/>
  <c r="D4" i="97"/>
  <c r="B5" i="97"/>
  <c r="C5" i="97"/>
  <c r="D5" i="97"/>
  <c r="AQ8" i="92" l="1"/>
  <c r="AQ8" i="91"/>
  <c r="AQ27" i="91" s="1"/>
  <c r="AQ8" i="105"/>
  <c r="AQ27" i="105" s="1"/>
  <c r="AQ8" i="106"/>
  <c r="AQ27" i="106" s="1"/>
  <c r="AN8" i="92"/>
  <c r="AN8" i="91"/>
  <c r="AN27" i="91" s="1"/>
  <c r="AN8" i="105"/>
  <c r="AN27" i="105" s="1"/>
  <c r="AN8" i="106"/>
  <c r="AN27" i="106" s="1"/>
  <c r="N8" i="92"/>
  <c r="N8" i="91"/>
  <c r="N27" i="91" s="1"/>
  <c r="N8" i="106"/>
  <c r="N27" i="106" s="1"/>
  <c r="N8" i="105"/>
  <c r="N27" i="105" s="1"/>
  <c r="AN11" i="92"/>
  <c r="AN11" i="91"/>
  <c r="AN30" i="91" s="1"/>
  <c r="AN11" i="105"/>
  <c r="AN30" i="105" s="1"/>
  <c r="AN11" i="106"/>
  <c r="AN30" i="106" s="1"/>
  <c r="AO8" i="92"/>
  <c r="AO8" i="91"/>
  <c r="AO27" i="91" s="1"/>
  <c r="AO8" i="105"/>
  <c r="AO27" i="105" s="1"/>
  <c r="AO8" i="106"/>
  <c r="AO27" i="106" s="1"/>
  <c r="AP8" i="92"/>
  <c r="AP8" i="91"/>
  <c r="AP27" i="91" s="1"/>
  <c r="AP8" i="106"/>
  <c r="AP27" i="106" s="1"/>
  <c r="AP8" i="105"/>
  <c r="AP27" i="105" s="1"/>
  <c r="AN9" i="92"/>
  <c r="AN9" i="91"/>
  <c r="AN28" i="91" s="1"/>
  <c r="AN9" i="106"/>
  <c r="AN28" i="106" s="1"/>
  <c r="AN9" i="105"/>
  <c r="AN28" i="105" s="1"/>
  <c r="AN14" i="92"/>
  <c r="AN14" i="91"/>
  <c r="AN33" i="91" s="1"/>
  <c r="AN14" i="105"/>
  <c r="AN33" i="105" s="1"/>
  <c r="AN14" i="106"/>
  <c r="AN33" i="106" s="1"/>
  <c r="AN17" i="92"/>
  <c r="AN17" i="91"/>
  <c r="AN36" i="91" s="1"/>
  <c r="AN17" i="105"/>
  <c r="AN36" i="105" s="1"/>
  <c r="AN17" i="106"/>
  <c r="AN36" i="106" s="1"/>
  <c r="AN20" i="92"/>
  <c r="AN20" i="105"/>
  <c r="AN39" i="105" s="1"/>
  <c r="AN20" i="91"/>
  <c r="AN39" i="91" s="1"/>
  <c r="AN20" i="106"/>
  <c r="AN39" i="106" s="1"/>
  <c r="AP17" i="105"/>
  <c r="AP36" i="105" s="1"/>
  <c r="AP17" i="92"/>
  <c r="AP17" i="106"/>
  <c r="AP36" i="106" s="1"/>
  <c r="AP17" i="91"/>
  <c r="AP36" i="91" s="1"/>
  <c r="AO9" i="92" l="1"/>
  <c r="AO9" i="91"/>
  <c r="AO28" i="91" s="1"/>
  <c r="AO9" i="105"/>
  <c r="AO28" i="105" s="1"/>
  <c r="AO9" i="106"/>
  <c r="AO28" i="106" s="1"/>
  <c r="AQ14" i="92"/>
  <c r="AQ14" i="91"/>
  <c r="AQ33" i="91" s="1"/>
  <c r="AQ14" i="105"/>
  <c r="AQ33" i="105" s="1"/>
  <c r="AQ14" i="106"/>
  <c r="AQ33" i="106" s="1"/>
  <c r="AP18" i="92"/>
  <c r="AP18" i="105"/>
  <c r="AP37" i="105" s="1"/>
  <c r="AP18" i="91"/>
  <c r="AP37" i="91" s="1"/>
  <c r="AP18" i="106"/>
  <c r="AP37" i="106" s="1"/>
  <c r="AP14" i="92"/>
  <c r="AP14" i="91"/>
  <c r="AP33" i="91" s="1"/>
  <c r="AP14" i="106"/>
  <c r="AP33" i="106" s="1"/>
  <c r="AP14" i="105"/>
  <c r="AP33" i="105" s="1"/>
  <c r="AQ9" i="92"/>
  <c r="AQ9" i="91"/>
  <c r="AQ28" i="91" s="1"/>
  <c r="AQ9" i="105"/>
  <c r="AQ28" i="105" s="1"/>
  <c r="AQ9" i="106"/>
  <c r="AQ28" i="106" s="1"/>
  <c r="AO14" i="92"/>
  <c r="AO14" i="91"/>
  <c r="AO33" i="91" s="1"/>
  <c r="AO14" i="105"/>
  <c r="AO33" i="105" s="1"/>
  <c r="AO14" i="106"/>
  <c r="AO33" i="106" s="1"/>
  <c r="N11" i="92"/>
  <c r="N11" i="91"/>
  <c r="N30" i="91" s="1"/>
  <c r="N11" i="105"/>
  <c r="N30" i="105" s="1"/>
  <c r="N11" i="106"/>
  <c r="N30" i="106" s="1"/>
  <c r="AN18" i="91"/>
  <c r="AN37" i="91" s="1"/>
  <c r="AN18" i="106"/>
  <c r="AN37" i="106" s="1"/>
  <c r="AN18" i="92"/>
  <c r="AN18" i="105"/>
  <c r="AN37" i="105" s="1"/>
  <c r="AO11" i="92"/>
  <c r="AO11" i="91"/>
  <c r="AO30" i="91" s="1"/>
  <c r="AO11" i="105"/>
  <c r="AO30" i="105" s="1"/>
  <c r="AO11" i="106"/>
  <c r="AO30" i="106" s="1"/>
  <c r="AN15" i="92"/>
  <c r="AN15" i="91"/>
  <c r="AN34" i="91" s="1"/>
  <c r="AN15" i="106"/>
  <c r="AN34" i="106" s="1"/>
  <c r="AN15" i="105"/>
  <c r="AN34" i="105" s="1"/>
  <c r="AN12" i="92"/>
  <c r="AN12" i="91"/>
  <c r="AN31" i="91" s="1"/>
  <c r="AN12" i="105"/>
  <c r="AN31" i="105" s="1"/>
  <c r="AN12" i="106"/>
  <c r="AN31" i="106" s="1"/>
  <c r="AQ17" i="92"/>
  <c r="AQ17" i="91"/>
  <c r="AQ36" i="91" s="1"/>
  <c r="AQ17" i="105"/>
  <c r="AQ36" i="105" s="1"/>
  <c r="AQ17" i="106"/>
  <c r="AQ36" i="106" s="1"/>
  <c r="AP9" i="92"/>
  <c r="AP9" i="91"/>
  <c r="AP28" i="91" s="1"/>
  <c r="AP9" i="105"/>
  <c r="AP28" i="105" s="1"/>
  <c r="AP9" i="106"/>
  <c r="AP28" i="106" s="1"/>
  <c r="AQ11" i="91"/>
  <c r="AQ30" i="91" s="1"/>
  <c r="AQ11" i="92"/>
  <c r="AQ11" i="105"/>
  <c r="AQ30" i="105" s="1"/>
  <c r="AQ11" i="106"/>
  <c r="AQ30" i="106" s="1"/>
  <c r="N14" i="92"/>
  <c r="N14" i="106"/>
  <c r="N33" i="106" s="1"/>
  <c r="N14" i="91"/>
  <c r="N33" i="91" s="1"/>
  <c r="N14" i="105"/>
  <c r="N33" i="105" s="1"/>
  <c r="AP11" i="92"/>
  <c r="AP11" i="105"/>
  <c r="AP30" i="105" s="1"/>
  <c r="AP11" i="91"/>
  <c r="AP30" i="91" s="1"/>
  <c r="AP11" i="106"/>
  <c r="AP30" i="106" s="1"/>
  <c r="N9" i="92"/>
  <c r="N9" i="91"/>
  <c r="N28" i="91" s="1"/>
  <c r="N9" i="105"/>
  <c r="N28" i="105" s="1"/>
  <c r="N9" i="106"/>
  <c r="N28" i="106" s="1"/>
  <c r="AO17" i="92"/>
  <c r="AO17" i="91"/>
  <c r="AO36" i="91" s="1"/>
  <c r="AO17" i="105"/>
  <c r="AO36" i="105" s="1"/>
  <c r="AO17" i="106"/>
  <c r="AO36" i="106" s="1"/>
  <c r="N17" i="92"/>
  <c r="N17" i="91"/>
  <c r="N36" i="91" s="1"/>
  <c r="N17" i="105"/>
  <c r="N36" i="105" s="1"/>
  <c r="N17" i="106"/>
  <c r="N36" i="106" s="1"/>
  <c r="AP12" i="92" l="1"/>
  <c r="AP12" i="91"/>
  <c r="AP31" i="91" s="1"/>
  <c r="AP12" i="105"/>
  <c r="AP31" i="105" s="1"/>
  <c r="AP12" i="106"/>
  <c r="AP31" i="106" s="1"/>
  <c r="AO12" i="91"/>
  <c r="AO31" i="91" s="1"/>
  <c r="AO12" i="105"/>
  <c r="AO31" i="105" s="1"/>
  <c r="AO12" i="92"/>
  <c r="AO12" i="106"/>
  <c r="AO31" i="106" s="1"/>
  <c r="J8" i="92"/>
  <c r="J8" i="91"/>
  <c r="J27" i="91" s="1"/>
  <c r="J8" i="106"/>
  <c r="J27" i="106" s="1"/>
  <c r="J8" i="105"/>
  <c r="J27" i="105" s="1"/>
  <c r="N12" i="92"/>
  <c r="N12" i="91"/>
  <c r="N31" i="91" s="1"/>
  <c r="N12" i="105"/>
  <c r="N31" i="105" s="1"/>
  <c r="N12" i="106"/>
  <c r="N31" i="106" s="1"/>
  <c r="AP20" i="92"/>
  <c r="AP20" i="91"/>
  <c r="AP39" i="91" s="1"/>
  <c r="AP20" i="106"/>
  <c r="AP39" i="106" s="1"/>
  <c r="AP20" i="105"/>
  <c r="AP39" i="105" s="1"/>
  <c r="AQ15" i="105"/>
  <c r="AQ34" i="105" s="1"/>
  <c r="AQ15" i="92"/>
  <c r="AQ15" i="91"/>
  <c r="AQ34" i="91" s="1"/>
  <c r="AQ15" i="106"/>
  <c r="AQ34" i="106" s="1"/>
  <c r="N18" i="92"/>
  <c r="N18" i="91"/>
  <c r="N37" i="91" s="1"/>
  <c r="N18" i="105"/>
  <c r="N37" i="105" s="1"/>
  <c r="N18" i="106"/>
  <c r="N37" i="106" s="1"/>
  <c r="N15" i="92"/>
  <c r="N15" i="91"/>
  <c r="N34" i="91" s="1"/>
  <c r="N15" i="105"/>
  <c r="N34" i="105" s="1"/>
  <c r="N15" i="106"/>
  <c r="N34" i="106" s="1"/>
  <c r="N20" i="92"/>
  <c r="N20" i="91"/>
  <c r="N39" i="91" s="1"/>
  <c r="N20" i="105"/>
  <c r="N39" i="105" s="1"/>
  <c r="N20" i="106"/>
  <c r="N39" i="106" s="1"/>
  <c r="AQ20" i="92"/>
  <c r="AQ20" i="91"/>
  <c r="AQ39" i="91" s="1"/>
  <c r="AQ20" i="105"/>
  <c r="AQ39" i="105" s="1"/>
  <c r="AQ20" i="106"/>
  <c r="AQ39" i="106" s="1"/>
  <c r="AQ18" i="92"/>
  <c r="AQ18" i="91"/>
  <c r="AQ37" i="91" s="1"/>
  <c r="AQ18" i="105"/>
  <c r="AQ37" i="105" s="1"/>
  <c r="AQ18" i="106"/>
  <c r="AQ37" i="106" s="1"/>
  <c r="AO15" i="92"/>
  <c r="AO15" i="91"/>
  <c r="AO34" i="91" s="1"/>
  <c r="AO15" i="105"/>
  <c r="AO34" i="105" s="1"/>
  <c r="AO15" i="106"/>
  <c r="AO34" i="106" s="1"/>
  <c r="AP15" i="92"/>
  <c r="AP15" i="91"/>
  <c r="AP34" i="91" s="1"/>
  <c r="AP15" i="105"/>
  <c r="AP34" i="105" s="1"/>
  <c r="AP15" i="106"/>
  <c r="AP34" i="106" s="1"/>
  <c r="AO20" i="92"/>
  <c r="AO20" i="91"/>
  <c r="AO39" i="91" s="1"/>
  <c r="AO20" i="105"/>
  <c r="AO39" i="105" s="1"/>
  <c r="AO20" i="106"/>
  <c r="AO39" i="106" s="1"/>
  <c r="D8" i="92"/>
  <c r="D8" i="91"/>
  <c r="D27" i="91" s="1"/>
  <c r="D8" i="105"/>
  <c r="D27" i="105" s="1"/>
  <c r="D8" i="106"/>
  <c r="D27" i="106" s="1"/>
  <c r="AO18" i="92"/>
  <c r="AO18" i="105"/>
  <c r="AO37" i="105" s="1"/>
  <c r="AO18" i="91"/>
  <c r="AO37" i="91" s="1"/>
  <c r="AO18" i="106"/>
  <c r="AO37" i="106" s="1"/>
  <c r="AQ12" i="92"/>
  <c r="AQ12" i="91"/>
  <c r="AQ31" i="91" s="1"/>
  <c r="AQ12" i="106"/>
  <c r="AQ31" i="106" s="1"/>
  <c r="AQ12" i="105"/>
  <c r="AQ31" i="105" s="1"/>
  <c r="J9" i="92" l="1"/>
  <c r="J9" i="91"/>
  <c r="J28" i="91" s="1"/>
  <c r="J9" i="105"/>
  <c r="J28" i="105" s="1"/>
  <c r="J9" i="106"/>
  <c r="J28" i="106" s="1"/>
  <c r="D11" i="92"/>
  <c r="D11" i="91"/>
  <c r="D30" i="91" s="1"/>
  <c r="D11" i="105"/>
  <c r="D30" i="105" s="1"/>
  <c r="D11" i="106"/>
  <c r="D30" i="106" s="1"/>
  <c r="D14" i="92"/>
  <c r="D14" i="91"/>
  <c r="D33" i="91" s="1"/>
  <c r="D14" i="105"/>
  <c r="D33" i="105" s="1"/>
  <c r="D14" i="106"/>
  <c r="D33" i="106" s="1"/>
  <c r="D17" i="92"/>
  <c r="D17" i="91"/>
  <c r="D36" i="91" s="1"/>
  <c r="D17" i="105"/>
  <c r="D36" i="105" s="1"/>
  <c r="D17" i="106"/>
  <c r="D36" i="106" s="1"/>
  <c r="D9" i="92"/>
  <c r="D9" i="106"/>
  <c r="D28" i="106" s="1"/>
  <c r="D9" i="91"/>
  <c r="D28" i="91" s="1"/>
  <c r="D9" i="105"/>
  <c r="D28" i="105" s="1"/>
  <c r="J14" i="92"/>
  <c r="J14" i="91"/>
  <c r="J33" i="91" s="1"/>
  <c r="J14" i="106"/>
  <c r="J33" i="106" s="1"/>
  <c r="J14" i="105"/>
  <c r="J33" i="105" s="1"/>
  <c r="J17" i="105"/>
  <c r="J36" i="105" s="1"/>
  <c r="J17" i="92"/>
  <c r="J17" i="106"/>
  <c r="J36" i="106" s="1"/>
  <c r="J17" i="91"/>
  <c r="J36" i="91" s="1"/>
  <c r="J11" i="92"/>
  <c r="J11" i="105"/>
  <c r="J30" i="105" s="1"/>
  <c r="J11" i="91"/>
  <c r="J30" i="91" s="1"/>
  <c r="J11" i="106"/>
  <c r="J30" i="106" s="1"/>
  <c r="C22" i="106"/>
  <c r="B22" i="106"/>
  <c r="C21" i="106"/>
  <c r="B20" i="106"/>
  <c r="B39" i="106" s="1"/>
  <c r="B18" i="106"/>
  <c r="B37" i="106" s="1"/>
  <c r="B17" i="106"/>
  <c r="B36" i="106" s="1"/>
  <c r="B15" i="106"/>
  <c r="B34" i="106" s="1"/>
  <c r="B14" i="106"/>
  <c r="B33" i="106" s="1"/>
  <c r="B12" i="106"/>
  <c r="B31" i="106" s="1"/>
  <c r="B11" i="106"/>
  <c r="B30" i="106" s="1"/>
  <c r="B9" i="106"/>
  <c r="B28" i="106" s="1"/>
  <c r="B8" i="106"/>
  <c r="B27" i="106" s="1"/>
  <c r="B6" i="106"/>
  <c r="B25" i="106" s="1"/>
  <c r="B5" i="106"/>
  <c r="B24" i="106" s="1"/>
  <c r="C22" i="105"/>
  <c r="B22" i="105"/>
  <c r="C21" i="105"/>
  <c r="B20" i="105"/>
  <c r="B39" i="105" s="1"/>
  <c r="B18" i="105"/>
  <c r="B37" i="105" s="1"/>
  <c r="B17" i="105"/>
  <c r="B36" i="105" s="1"/>
  <c r="B15" i="105"/>
  <c r="B34" i="105" s="1"/>
  <c r="B14" i="105"/>
  <c r="B33" i="105" s="1"/>
  <c r="B12" i="105"/>
  <c r="B31" i="105" s="1"/>
  <c r="B11" i="105"/>
  <c r="B30" i="105" s="1"/>
  <c r="B9" i="105"/>
  <c r="B28" i="105" s="1"/>
  <c r="B8" i="105"/>
  <c r="B27" i="105" s="1"/>
  <c r="B6" i="105"/>
  <c r="B25" i="105" s="1"/>
  <c r="B5" i="105"/>
  <c r="B24" i="105" s="1"/>
  <c r="J15" i="92" l="1"/>
  <c r="J15" i="91"/>
  <c r="J34" i="91" s="1"/>
  <c r="J15" i="106"/>
  <c r="J34" i="106" s="1"/>
  <c r="J15" i="105"/>
  <c r="J34" i="105" s="1"/>
  <c r="D15" i="92"/>
  <c r="D15" i="91"/>
  <c r="D34" i="91" s="1"/>
  <c r="D15" i="106"/>
  <c r="D34" i="106" s="1"/>
  <c r="D15" i="105"/>
  <c r="D34" i="105" s="1"/>
  <c r="J18" i="92"/>
  <c r="J18" i="91"/>
  <c r="J37" i="91" s="1"/>
  <c r="J18" i="105"/>
  <c r="J37" i="105" s="1"/>
  <c r="J18" i="106"/>
  <c r="J37" i="106" s="1"/>
  <c r="D12" i="92"/>
  <c r="D12" i="91"/>
  <c r="D31" i="91" s="1"/>
  <c r="D12" i="105"/>
  <c r="D31" i="105" s="1"/>
  <c r="D12" i="106"/>
  <c r="D31" i="106" s="1"/>
  <c r="D20" i="92"/>
  <c r="D20" i="105"/>
  <c r="D39" i="105" s="1"/>
  <c r="D20" i="91"/>
  <c r="D39" i="91" s="1"/>
  <c r="D20" i="106"/>
  <c r="D39" i="106" s="1"/>
  <c r="D18" i="92"/>
  <c r="D18" i="91"/>
  <c r="D37" i="91" s="1"/>
  <c r="D18" i="105"/>
  <c r="D37" i="105" s="1"/>
  <c r="D18" i="106"/>
  <c r="D37" i="106" s="1"/>
  <c r="J12" i="92"/>
  <c r="J12" i="91"/>
  <c r="J31" i="91" s="1"/>
  <c r="J12" i="105"/>
  <c r="J31" i="105" s="1"/>
  <c r="J12" i="106"/>
  <c r="J31" i="106" s="1"/>
  <c r="J20" i="92"/>
  <c r="J20" i="91"/>
  <c r="J39" i="91" s="1"/>
  <c r="J20" i="106"/>
  <c r="J39" i="106" s="1"/>
  <c r="J20" i="105"/>
  <c r="J39" i="105" s="1"/>
  <c r="B4" i="98"/>
  <c r="B20" i="98" s="1"/>
  <c r="C4" i="98"/>
  <c r="C20" i="98" s="1"/>
  <c r="D4" i="98"/>
  <c r="D20" i="98" s="1"/>
  <c r="B5" i="98"/>
  <c r="B21" i="98" s="1"/>
  <c r="C5" i="98"/>
  <c r="C21" i="98" s="1"/>
  <c r="D5" i="98"/>
  <c r="D21" i="98" s="1"/>
  <c r="B20" i="97" l="1"/>
  <c r="C20" i="97"/>
  <c r="D20" i="97"/>
  <c r="B21" i="97"/>
  <c r="C21" i="97"/>
  <c r="D21" i="97"/>
  <c r="B20" i="89" l="1"/>
  <c r="C20" i="89"/>
  <c r="D20" i="89"/>
  <c r="B20" i="88"/>
  <c r="C20" i="88"/>
  <c r="D20" i="88"/>
  <c r="B4" i="88"/>
  <c r="B23" i="88" s="1"/>
  <c r="C4" i="89"/>
  <c r="B5" i="89"/>
  <c r="C5" i="89"/>
  <c r="D4" i="88" l="1"/>
  <c r="D23" i="88" s="1"/>
  <c r="B4" i="89"/>
  <c r="C5" i="88"/>
  <c r="C24" i="88" s="1"/>
  <c r="D5" i="88"/>
  <c r="D24" i="88" s="1"/>
  <c r="D5" i="89"/>
  <c r="B5" i="88"/>
  <c r="B24" i="88" s="1"/>
  <c r="C4" i="88"/>
  <c r="C23" i="88" s="1"/>
  <c r="D4" i="89"/>
  <c r="B5" i="65" l="1"/>
  <c r="B6" i="65"/>
  <c r="B20" i="65"/>
  <c r="B5" i="64"/>
  <c r="B24" i="64" s="1"/>
  <c r="B6" i="64"/>
  <c r="B25" i="64" s="1"/>
  <c r="B20" i="64"/>
  <c r="B39" i="64" s="1"/>
  <c r="B22" i="64"/>
  <c r="B5" i="63"/>
  <c r="B24" i="63" s="1"/>
  <c r="B6" i="63"/>
  <c r="B25" i="63" s="1"/>
  <c r="B20" i="63"/>
  <c r="B39" i="63" s="1"/>
  <c r="B22" i="63"/>
  <c r="B9" i="113" l="1"/>
  <c r="B28" i="113" s="1"/>
  <c r="B9" i="115"/>
  <c r="B28" i="115" s="1"/>
  <c r="B9" i="114"/>
  <c r="B28" i="114" s="1"/>
  <c r="B9" i="112"/>
  <c r="B28" i="112" s="1"/>
  <c r="AI8" i="92"/>
  <c r="AI8" i="91"/>
  <c r="AI27" i="91" s="1"/>
  <c r="AI8" i="105"/>
  <c r="AI27" i="105" s="1"/>
  <c r="AI8" i="106"/>
  <c r="AI27" i="106" s="1"/>
  <c r="AF8" i="92"/>
  <c r="AF8" i="91"/>
  <c r="AF27" i="91" s="1"/>
  <c r="AF8" i="105"/>
  <c r="AF27" i="105" s="1"/>
  <c r="AF8" i="106"/>
  <c r="AF27" i="106" s="1"/>
  <c r="AR8" i="92"/>
  <c r="AR8" i="91"/>
  <c r="AR27" i="91" s="1"/>
  <c r="AR8" i="105"/>
  <c r="AR27" i="105" s="1"/>
  <c r="AR8" i="106"/>
  <c r="AR27" i="106" s="1"/>
  <c r="AZ8" i="92"/>
  <c r="AZ8" i="91"/>
  <c r="AZ27" i="91" s="1"/>
  <c r="AZ8" i="105"/>
  <c r="AZ27" i="105" s="1"/>
  <c r="AZ8" i="106"/>
  <c r="AZ27" i="106" s="1"/>
  <c r="AL8" i="92"/>
  <c r="AL8" i="105"/>
  <c r="AL27" i="105" s="1"/>
  <c r="AL8" i="106"/>
  <c r="AL27" i="106" s="1"/>
  <c r="AL8" i="91"/>
  <c r="AL27" i="91" s="1"/>
  <c r="AX8" i="92"/>
  <c r="AX8" i="91"/>
  <c r="AX27" i="91" s="1"/>
  <c r="AX8" i="106"/>
  <c r="AX27" i="106" s="1"/>
  <c r="AX8" i="105"/>
  <c r="AX27" i="105" s="1"/>
  <c r="AM8" i="91"/>
  <c r="AM27" i="91" s="1"/>
  <c r="AM8" i="92"/>
  <c r="AM8" i="106"/>
  <c r="AM27" i="106" s="1"/>
  <c r="AM8" i="105"/>
  <c r="AM27" i="105" s="1"/>
  <c r="AC8" i="92"/>
  <c r="AC8" i="91"/>
  <c r="AC27" i="91" s="1"/>
  <c r="AC8" i="106"/>
  <c r="AC27" i="106" s="1"/>
  <c r="AC8" i="105"/>
  <c r="AC27" i="105" s="1"/>
  <c r="AK8" i="92"/>
  <c r="AK8" i="91"/>
  <c r="AK27" i="91" s="1"/>
  <c r="AK8" i="105"/>
  <c r="AK27" i="105" s="1"/>
  <c r="AK8" i="106"/>
  <c r="AK27" i="106" s="1"/>
  <c r="AW8" i="92"/>
  <c r="AW8" i="91"/>
  <c r="AW27" i="91" s="1"/>
  <c r="AW8" i="105"/>
  <c r="AW27" i="105" s="1"/>
  <c r="AW8" i="106"/>
  <c r="AW27" i="106" s="1"/>
  <c r="Z8" i="92"/>
  <c r="Z8" i="91"/>
  <c r="Z27" i="91" s="1"/>
  <c r="Z8" i="106"/>
  <c r="Z27" i="106" s="1"/>
  <c r="Z8" i="105"/>
  <c r="Z27" i="105" s="1"/>
  <c r="AH8" i="92"/>
  <c r="AH8" i="91"/>
  <c r="AH27" i="91" s="1"/>
  <c r="AH8" i="106"/>
  <c r="AH27" i="106" s="1"/>
  <c r="AH8" i="105"/>
  <c r="AH27" i="105" s="1"/>
  <c r="AE8" i="91"/>
  <c r="AE27" i="91" s="1"/>
  <c r="AE8" i="105"/>
  <c r="AE27" i="105" s="1"/>
  <c r="AE8" i="92"/>
  <c r="AE8" i="106"/>
  <c r="AE27" i="106" s="1"/>
  <c r="AU8" i="91"/>
  <c r="AU27" i="91" s="1"/>
  <c r="AU8" i="92"/>
  <c r="AU8" i="105"/>
  <c r="AU27" i="105" s="1"/>
  <c r="AU8" i="106"/>
  <c r="AU27" i="106" s="1"/>
  <c r="AF9" i="92"/>
  <c r="AF9" i="91"/>
  <c r="AF28" i="91" s="1"/>
  <c r="AF9" i="105"/>
  <c r="AF28" i="105" s="1"/>
  <c r="AF9" i="106"/>
  <c r="AF28" i="106" s="1"/>
  <c r="AB8" i="92"/>
  <c r="AB8" i="91"/>
  <c r="AB27" i="91" s="1"/>
  <c r="AB8" i="105"/>
  <c r="AB27" i="105" s="1"/>
  <c r="AB8" i="106"/>
  <c r="AB27" i="106" s="1"/>
  <c r="AJ8" i="92"/>
  <c r="AJ8" i="91"/>
  <c r="AJ27" i="91" s="1"/>
  <c r="AJ8" i="105"/>
  <c r="AJ27" i="105" s="1"/>
  <c r="AJ8" i="106"/>
  <c r="AJ27" i="106" s="1"/>
  <c r="AV8" i="92"/>
  <c r="AV8" i="91"/>
  <c r="AV27" i="91" s="1"/>
  <c r="AV8" i="105"/>
  <c r="AV27" i="105" s="1"/>
  <c r="AV8" i="106"/>
  <c r="AV27" i="106" s="1"/>
  <c r="AA8" i="92"/>
  <c r="AA8" i="91"/>
  <c r="AA27" i="91" s="1"/>
  <c r="AA8" i="105"/>
  <c r="AA27" i="105" s="1"/>
  <c r="AA8" i="106"/>
  <c r="AA27" i="106" s="1"/>
  <c r="AY8" i="92"/>
  <c r="AY8" i="91"/>
  <c r="AY27" i="91" s="1"/>
  <c r="AY8" i="105"/>
  <c r="AY27" i="105" s="1"/>
  <c r="AY8" i="106"/>
  <c r="AY27" i="106" s="1"/>
  <c r="AG8" i="92"/>
  <c r="AG8" i="91"/>
  <c r="AG27" i="91" s="1"/>
  <c r="AG8" i="105"/>
  <c r="AG27" i="105" s="1"/>
  <c r="AG8" i="106"/>
  <c r="AG27" i="106" s="1"/>
  <c r="AS8" i="92"/>
  <c r="AS8" i="91"/>
  <c r="AS27" i="91" s="1"/>
  <c r="AS8" i="105"/>
  <c r="AS27" i="105" s="1"/>
  <c r="AS8" i="106"/>
  <c r="AS27" i="106" s="1"/>
  <c r="BA8" i="92"/>
  <c r="BA8" i="91"/>
  <c r="BA27" i="91" s="1"/>
  <c r="BA8" i="105"/>
  <c r="BA27" i="105" s="1"/>
  <c r="BA8" i="106"/>
  <c r="BA27" i="106" s="1"/>
  <c r="AD8" i="91"/>
  <c r="AD27" i="91" s="1"/>
  <c r="AD8" i="92"/>
  <c r="AD8" i="105"/>
  <c r="AD27" i="105" s="1"/>
  <c r="AD8" i="106"/>
  <c r="AD27" i="106" s="1"/>
  <c r="AT8" i="92"/>
  <c r="AT8" i="91"/>
  <c r="AT27" i="91" s="1"/>
  <c r="AT8" i="106"/>
  <c r="AT27" i="106" s="1"/>
  <c r="AT8" i="105"/>
  <c r="AT27" i="105" s="1"/>
  <c r="AJ9" i="92"/>
  <c r="AJ9" i="106"/>
  <c r="AJ28" i="106" s="1"/>
  <c r="AJ9" i="91"/>
  <c r="AJ28" i="91" s="1"/>
  <c r="AJ9" i="105"/>
  <c r="AJ28" i="105" s="1"/>
  <c r="B21" i="114" l="1"/>
  <c r="B40" i="114" s="1"/>
  <c r="B21" i="115"/>
  <c r="B40" i="115" s="1"/>
  <c r="B21" i="113"/>
  <c r="B40" i="113" s="1"/>
  <c r="B21" i="112"/>
  <c r="B40" i="112" s="1"/>
  <c r="B12" i="114"/>
  <c r="B12" i="112"/>
  <c r="B12" i="113"/>
  <c r="B12" i="115"/>
  <c r="B31" i="115" s="1"/>
  <c r="B18" i="113"/>
  <c r="B37" i="113" s="1"/>
  <c r="B18" i="114"/>
  <c r="B37" i="114" s="1"/>
  <c r="B18" i="112"/>
  <c r="B37" i="112" s="1"/>
  <c r="B18" i="115"/>
  <c r="B37" i="115" s="1"/>
  <c r="B10" i="114"/>
  <c r="B29" i="114" s="1"/>
  <c r="B10" i="115"/>
  <c r="B29" i="115" s="1"/>
  <c r="B10" i="113"/>
  <c r="B29" i="113" s="1"/>
  <c r="B10" i="112"/>
  <c r="B29" i="112" s="1"/>
  <c r="AW11" i="92"/>
  <c r="AW11" i="91"/>
  <c r="AW30" i="91" s="1"/>
  <c r="AW11" i="105"/>
  <c r="AW30" i="105" s="1"/>
  <c r="AW11" i="106"/>
  <c r="AW30" i="106" s="1"/>
  <c r="AH14" i="92"/>
  <c r="AH14" i="91"/>
  <c r="AH33" i="91" s="1"/>
  <c r="AH14" i="105"/>
  <c r="AH33" i="105" s="1"/>
  <c r="AH14" i="106"/>
  <c r="AH33" i="106" s="1"/>
  <c r="AY14" i="92"/>
  <c r="AY14" i="91"/>
  <c r="AY33" i="91" s="1"/>
  <c r="AY14" i="105"/>
  <c r="AY33" i="105" s="1"/>
  <c r="AY14" i="106"/>
  <c r="AY33" i="106" s="1"/>
  <c r="AH11" i="92"/>
  <c r="AH11" i="105"/>
  <c r="AH30" i="105" s="1"/>
  <c r="AH11" i="91"/>
  <c r="AH30" i="91" s="1"/>
  <c r="AH11" i="106"/>
  <c r="AH30" i="106" s="1"/>
  <c r="AH17" i="92"/>
  <c r="AH17" i="105"/>
  <c r="AH36" i="105" s="1"/>
  <c r="AH17" i="91"/>
  <c r="AH36" i="91" s="1"/>
  <c r="AH17" i="106"/>
  <c r="AH36" i="106" s="1"/>
  <c r="AS17" i="92"/>
  <c r="AS17" i="91"/>
  <c r="AS36" i="91" s="1"/>
  <c r="AS17" i="105"/>
  <c r="AS36" i="105" s="1"/>
  <c r="AS17" i="106"/>
  <c r="AS36" i="106" s="1"/>
  <c r="AY9" i="92"/>
  <c r="AY9" i="105"/>
  <c r="AY28" i="105" s="1"/>
  <c r="AY9" i="91"/>
  <c r="AY28" i="91" s="1"/>
  <c r="AY9" i="106"/>
  <c r="AY28" i="106" s="1"/>
  <c r="AI14" i="91"/>
  <c r="AI33" i="91" s="1"/>
  <c r="AI14" i="92"/>
  <c r="AI14" i="105"/>
  <c r="AI33" i="105" s="1"/>
  <c r="AI14" i="106"/>
  <c r="AI33" i="106" s="1"/>
  <c r="AR14" i="92"/>
  <c r="AR14" i="91"/>
  <c r="AR33" i="91" s="1"/>
  <c r="AR14" i="105"/>
  <c r="AR33" i="105" s="1"/>
  <c r="AR14" i="106"/>
  <c r="AR33" i="106" s="1"/>
  <c r="AB9" i="92"/>
  <c r="AB9" i="91"/>
  <c r="AB28" i="91" s="1"/>
  <c r="AB9" i="106"/>
  <c r="AB28" i="106" s="1"/>
  <c r="AB9" i="105"/>
  <c r="AB28" i="105" s="1"/>
  <c r="AI9" i="92"/>
  <c r="AI9" i="105"/>
  <c r="AI28" i="105" s="1"/>
  <c r="AI9" i="91"/>
  <c r="AI28" i="91" s="1"/>
  <c r="AI9" i="106"/>
  <c r="AI28" i="106" s="1"/>
  <c r="AU9" i="92"/>
  <c r="AU9" i="91"/>
  <c r="AU28" i="91" s="1"/>
  <c r="AU9" i="105"/>
  <c r="AU28" i="105" s="1"/>
  <c r="AU9" i="106"/>
  <c r="AU28" i="106" s="1"/>
  <c r="AX17" i="92"/>
  <c r="AX17" i="91"/>
  <c r="AX36" i="91" s="1"/>
  <c r="AX17" i="105"/>
  <c r="AX36" i="105" s="1"/>
  <c r="AX17" i="106"/>
  <c r="AX36" i="106" s="1"/>
  <c r="AX14" i="92"/>
  <c r="AX14" i="91"/>
  <c r="AX33" i="91" s="1"/>
  <c r="AX14" i="105"/>
  <c r="AX33" i="105" s="1"/>
  <c r="AX14" i="106"/>
  <c r="AX33" i="106" s="1"/>
  <c r="AE9" i="92"/>
  <c r="AE9" i="91"/>
  <c r="AE28" i="91" s="1"/>
  <c r="AE9" i="105"/>
  <c r="AE28" i="105" s="1"/>
  <c r="AE9" i="106"/>
  <c r="AE28" i="106" s="1"/>
  <c r="AW14" i="92"/>
  <c r="AW14" i="91"/>
  <c r="AW33" i="91" s="1"/>
  <c r="AW14" i="105"/>
  <c r="AW33" i="105" s="1"/>
  <c r="AW14" i="106"/>
  <c r="AW33" i="106" s="1"/>
  <c r="AL17" i="92"/>
  <c r="AL17" i="91"/>
  <c r="AL36" i="91" s="1"/>
  <c r="AL17" i="105"/>
  <c r="AL36" i="105" s="1"/>
  <c r="AL17" i="106"/>
  <c r="AL36" i="106" s="1"/>
  <c r="AL11" i="92"/>
  <c r="AL11" i="91"/>
  <c r="AL30" i="91" s="1"/>
  <c r="AL11" i="105"/>
  <c r="AL30" i="105" s="1"/>
  <c r="AL11" i="106"/>
  <c r="AL30" i="106" s="1"/>
  <c r="AV11" i="92"/>
  <c r="AV11" i="91"/>
  <c r="AV30" i="91" s="1"/>
  <c r="AV11" i="105"/>
  <c r="AV30" i="105" s="1"/>
  <c r="AV11" i="106"/>
  <c r="AV30" i="106" s="1"/>
  <c r="AT17" i="92"/>
  <c r="AT17" i="91"/>
  <c r="AT36" i="91" s="1"/>
  <c r="AT17" i="105"/>
  <c r="AT36" i="105" s="1"/>
  <c r="AT17" i="106"/>
  <c r="AT36" i="106" s="1"/>
  <c r="BA11" i="92"/>
  <c r="BA11" i="91"/>
  <c r="BA30" i="91" s="1"/>
  <c r="BA11" i="105"/>
  <c r="BA30" i="105" s="1"/>
  <c r="BA11" i="106"/>
  <c r="BA30" i="106" s="1"/>
  <c r="AV14" i="92"/>
  <c r="AV14" i="91"/>
  <c r="AV33" i="91" s="1"/>
  <c r="AV14" i="105"/>
  <c r="AV33" i="105" s="1"/>
  <c r="AV14" i="106"/>
  <c r="AV33" i="106" s="1"/>
  <c r="AI17" i="92"/>
  <c r="AI17" i="91"/>
  <c r="AI36" i="91" s="1"/>
  <c r="AI17" i="105"/>
  <c r="AI36" i="105" s="1"/>
  <c r="AI17" i="106"/>
  <c r="AI36" i="106" s="1"/>
  <c r="AU17" i="92"/>
  <c r="AU17" i="91"/>
  <c r="AU36" i="91" s="1"/>
  <c r="AU17" i="105"/>
  <c r="AU36" i="105" s="1"/>
  <c r="AU17" i="106"/>
  <c r="AU36" i="106" s="1"/>
  <c r="AE17" i="92"/>
  <c r="AE17" i="91"/>
  <c r="AE36" i="91" s="1"/>
  <c r="AE17" i="105"/>
  <c r="AE36" i="105" s="1"/>
  <c r="AE17" i="106"/>
  <c r="AE36" i="106" s="1"/>
  <c r="AK11" i="92"/>
  <c r="AK11" i="91"/>
  <c r="AK30" i="91" s="1"/>
  <c r="AK11" i="105"/>
  <c r="AK30" i="105" s="1"/>
  <c r="AK11" i="106"/>
  <c r="AK30" i="106" s="1"/>
  <c r="AJ20" i="92"/>
  <c r="AJ20" i="105"/>
  <c r="AJ39" i="105" s="1"/>
  <c r="AJ20" i="91"/>
  <c r="AJ39" i="91" s="1"/>
  <c r="AJ20" i="106"/>
  <c r="AJ39" i="106" s="1"/>
  <c r="AL9" i="92"/>
  <c r="AL9" i="91"/>
  <c r="AL28" i="91" s="1"/>
  <c r="AL9" i="105"/>
  <c r="AL28" i="105" s="1"/>
  <c r="AL9" i="106"/>
  <c r="AL28" i="106" s="1"/>
  <c r="AK17" i="92"/>
  <c r="AK17" i="91"/>
  <c r="AK36" i="91" s="1"/>
  <c r="AK17" i="105"/>
  <c r="AK36" i="105" s="1"/>
  <c r="AK17" i="106"/>
  <c r="AK36" i="106" s="1"/>
  <c r="AK14" i="92"/>
  <c r="AK14" i="91"/>
  <c r="AK33" i="91" s="1"/>
  <c r="AK14" i="105"/>
  <c r="AK33" i="105" s="1"/>
  <c r="AK14" i="106"/>
  <c r="AK33" i="106" s="1"/>
  <c r="AF11" i="92"/>
  <c r="AF11" i="91"/>
  <c r="AF30" i="91" s="1"/>
  <c r="AF11" i="105"/>
  <c r="AF30" i="105" s="1"/>
  <c r="AF11" i="106"/>
  <c r="AF30" i="106" s="1"/>
  <c r="AB11" i="92"/>
  <c r="AB11" i="91"/>
  <c r="AB30" i="91" s="1"/>
  <c r="AB11" i="105"/>
  <c r="AB30" i="105" s="1"/>
  <c r="AB11" i="106"/>
  <c r="AB30" i="106" s="1"/>
  <c r="AS14" i="92"/>
  <c r="AS14" i="91"/>
  <c r="AS33" i="91" s="1"/>
  <c r="AS14" i="105"/>
  <c r="AS33" i="105" s="1"/>
  <c r="AS14" i="106"/>
  <c r="AS33" i="106" s="1"/>
  <c r="AW9" i="92"/>
  <c r="AW9" i="91"/>
  <c r="AW28" i="91" s="1"/>
  <c r="AW9" i="105"/>
  <c r="AW28" i="105" s="1"/>
  <c r="AW9" i="106"/>
  <c r="AW28" i="106" s="1"/>
  <c r="AC11" i="92"/>
  <c r="AC11" i="91"/>
  <c r="AC30" i="91" s="1"/>
  <c r="AC11" i="105"/>
  <c r="AC30" i="105" s="1"/>
  <c r="AC11" i="106"/>
  <c r="AC30" i="106" s="1"/>
  <c r="AC9" i="91"/>
  <c r="AC28" i="91" s="1"/>
  <c r="AC9" i="92"/>
  <c r="AC9" i="105"/>
  <c r="AC28" i="105" s="1"/>
  <c r="AC9" i="106"/>
  <c r="AC28" i="106" s="1"/>
  <c r="AM11" i="92"/>
  <c r="AM11" i="91"/>
  <c r="AM30" i="91" s="1"/>
  <c r="AM11" i="105"/>
  <c r="AM30" i="105" s="1"/>
  <c r="AM11" i="106"/>
  <c r="AM30" i="106" s="1"/>
  <c r="AY11" i="91"/>
  <c r="AY30" i="91" s="1"/>
  <c r="AY11" i="92"/>
  <c r="AY11" i="106"/>
  <c r="AY30" i="106" s="1"/>
  <c r="AY11" i="105"/>
  <c r="AY30" i="105" s="1"/>
  <c r="AC17" i="92"/>
  <c r="AC17" i="91"/>
  <c r="AC36" i="91" s="1"/>
  <c r="AC17" i="105"/>
  <c r="AC36" i="105" s="1"/>
  <c r="AC17" i="106"/>
  <c r="AC36" i="106" s="1"/>
  <c r="AF17" i="92"/>
  <c r="AF17" i="91"/>
  <c r="AF36" i="91" s="1"/>
  <c r="AF17" i="105"/>
  <c r="AF36" i="105" s="1"/>
  <c r="AF17" i="106"/>
  <c r="AF36" i="106" s="1"/>
  <c r="AA17" i="92"/>
  <c r="AA17" i="91"/>
  <c r="AA36" i="91" s="1"/>
  <c r="AA17" i="105"/>
  <c r="AA36" i="105" s="1"/>
  <c r="AA17" i="106"/>
  <c r="AA36" i="106" s="1"/>
  <c r="AV9" i="92"/>
  <c r="AV9" i="91"/>
  <c r="AV28" i="91" s="1"/>
  <c r="AV9" i="105"/>
  <c r="AV28" i="105" s="1"/>
  <c r="AV9" i="106"/>
  <c r="AV28" i="106" s="1"/>
  <c r="AA14" i="92"/>
  <c r="AA14" i="91"/>
  <c r="AA33" i="91" s="1"/>
  <c r="AA14" i="105"/>
  <c r="AA33" i="105" s="1"/>
  <c r="AA14" i="106"/>
  <c r="AA33" i="106" s="1"/>
  <c r="AL14" i="92"/>
  <c r="AL14" i="91"/>
  <c r="AL33" i="91" s="1"/>
  <c r="AL14" i="106"/>
  <c r="AL33" i="106" s="1"/>
  <c r="AL14" i="105"/>
  <c r="AL33" i="105" s="1"/>
  <c r="AR11" i="92"/>
  <c r="AR11" i="91"/>
  <c r="AR30" i="91" s="1"/>
  <c r="AR11" i="106"/>
  <c r="AR30" i="106" s="1"/>
  <c r="AR11" i="105"/>
  <c r="AR30" i="105" s="1"/>
  <c r="AU11" i="92"/>
  <c r="AU11" i="91"/>
  <c r="AU30" i="91" s="1"/>
  <c r="AU11" i="105"/>
  <c r="AU30" i="105" s="1"/>
  <c r="AU11" i="106"/>
  <c r="AU30" i="106" s="1"/>
  <c r="AT11" i="92"/>
  <c r="AT11" i="91"/>
  <c r="AT30" i="91" s="1"/>
  <c r="AT11" i="105"/>
  <c r="AT30" i="105" s="1"/>
  <c r="AT11" i="106"/>
  <c r="AT30" i="106" s="1"/>
  <c r="AG17" i="92"/>
  <c r="AG17" i="91"/>
  <c r="AG36" i="91" s="1"/>
  <c r="AG17" i="105"/>
  <c r="AG36" i="105" s="1"/>
  <c r="AG17" i="106"/>
  <c r="AG36" i="106" s="1"/>
  <c r="AE11" i="92"/>
  <c r="AE11" i="91"/>
  <c r="AE30" i="91" s="1"/>
  <c r="AE11" i="105"/>
  <c r="AE30" i="105" s="1"/>
  <c r="AE11" i="106"/>
  <c r="AE30" i="106" s="1"/>
  <c r="AZ11" i="92"/>
  <c r="AZ11" i="91"/>
  <c r="AZ30" i="91" s="1"/>
  <c r="AZ11" i="105"/>
  <c r="AZ30" i="105" s="1"/>
  <c r="AZ11" i="106"/>
  <c r="AZ30" i="106" s="1"/>
  <c r="W8" i="91"/>
  <c r="W27" i="91" s="1"/>
  <c r="W8" i="92"/>
  <c r="W8" i="105"/>
  <c r="W27" i="105" s="1"/>
  <c r="W8" i="106"/>
  <c r="W27" i="106" s="1"/>
  <c r="AZ14" i="92"/>
  <c r="AZ14" i="91"/>
  <c r="AZ33" i="91" s="1"/>
  <c r="AZ14" i="105"/>
  <c r="AZ33" i="105" s="1"/>
  <c r="AZ14" i="106"/>
  <c r="AZ33" i="106" s="1"/>
  <c r="AJ14" i="91"/>
  <c r="AJ33" i="91" s="1"/>
  <c r="AJ14" i="92"/>
  <c r="AJ14" i="105"/>
  <c r="AJ33" i="105" s="1"/>
  <c r="AJ14" i="106"/>
  <c r="AJ33" i="106" s="1"/>
  <c r="AK9" i="91"/>
  <c r="AK28" i="91" s="1"/>
  <c r="AK9" i="92"/>
  <c r="AK9" i="105"/>
  <c r="AK28" i="105" s="1"/>
  <c r="AK9" i="106"/>
  <c r="AK28" i="106" s="1"/>
  <c r="AG9" i="92"/>
  <c r="AG9" i="91"/>
  <c r="AG28" i="91" s="1"/>
  <c r="AG9" i="105"/>
  <c r="AG28" i="105" s="1"/>
  <c r="AG9" i="106"/>
  <c r="AG28" i="106" s="1"/>
  <c r="AM9" i="92"/>
  <c r="AM9" i="91"/>
  <c r="AM28" i="91" s="1"/>
  <c r="AM9" i="105"/>
  <c r="AM28" i="105" s="1"/>
  <c r="AM9" i="106"/>
  <c r="AM28" i="106" s="1"/>
  <c r="AI11" i="91"/>
  <c r="AI30" i="91" s="1"/>
  <c r="AI11" i="92"/>
  <c r="AI11" i="106"/>
  <c r="AI30" i="106" s="1"/>
  <c r="AI11" i="105"/>
  <c r="AI30" i="105" s="1"/>
  <c r="AG11" i="92"/>
  <c r="AG11" i="91"/>
  <c r="AG30" i="91" s="1"/>
  <c r="AG11" i="105"/>
  <c r="AG30" i="105" s="1"/>
  <c r="AG11" i="106"/>
  <c r="AG30" i="106" s="1"/>
  <c r="AM17" i="92"/>
  <c r="AM17" i="91"/>
  <c r="AM36" i="91" s="1"/>
  <c r="AM17" i="106"/>
  <c r="AM36" i="106" s="1"/>
  <c r="AM17" i="105"/>
  <c r="AM36" i="105" s="1"/>
  <c r="AU14" i="92"/>
  <c r="AU14" i="91"/>
  <c r="AU33" i="91" s="1"/>
  <c r="AU14" i="105"/>
  <c r="AU33" i="105" s="1"/>
  <c r="AU14" i="106"/>
  <c r="AU33" i="106" s="1"/>
  <c r="AJ11" i="92"/>
  <c r="AJ11" i="91"/>
  <c r="AJ30" i="91" s="1"/>
  <c r="AJ11" i="105"/>
  <c r="AJ30" i="105" s="1"/>
  <c r="AJ11" i="106"/>
  <c r="AJ30" i="106" s="1"/>
  <c r="BA17" i="92"/>
  <c r="BA17" i="105"/>
  <c r="BA36" i="105" s="1"/>
  <c r="BA17" i="91"/>
  <c r="BA36" i="91" s="1"/>
  <c r="BA17" i="106"/>
  <c r="BA36" i="106" s="1"/>
  <c r="AF20" i="92"/>
  <c r="AF20" i="105"/>
  <c r="AF39" i="105" s="1"/>
  <c r="AF20" i="91"/>
  <c r="AF39" i="91" s="1"/>
  <c r="AF20" i="106"/>
  <c r="AF39" i="106" s="1"/>
  <c r="AF14" i="92"/>
  <c r="AF14" i="91"/>
  <c r="AF33" i="91" s="1"/>
  <c r="AF14" i="105"/>
  <c r="AF33" i="105" s="1"/>
  <c r="AF14" i="106"/>
  <c r="AF33" i="106" s="1"/>
  <c r="AG14" i="92"/>
  <c r="AG14" i="91"/>
  <c r="AG33" i="91" s="1"/>
  <c r="AG14" i="105"/>
  <c r="AG33" i="105" s="1"/>
  <c r="AG14" i="106"/>
  <c r="AG33" i="106" s="1"/>
  <c r="BA14" i="92"/>
  <c r="BA14" i="91"/>
  <c r="BA33" i="91" s="1"/>
  <c r="BA14" i="105"/>
  <c r="BA33" i="105" s="1"/>
  <c r="BA14" i="106"/>
  <c r="BA33" i="106" s="1"/>
  <c r="AB17" i="92"/>
  <c r="AB17" i="91"/>
  <c r="AB36" i="91" s="1"/>
  <c r="AB17" i="105"/>
  <c r="AB36" i="105" s="1"/>
  <c r="AB17" i="106"/>
  <c r="AB36" i="106" s="1"/>
  <c r="AW17" i="92"/>
  <c r="AW17" i="91"/>
  <c r="AW36" i="91" s="1"/>
  <c r="AW17" i="105"/>
  <c r="AW36" i="105" s="1"/>
  <c r="AW17" i="106"/>
  <c r="AW36" i="106" s="1"/>
  <c r="AX9" i="92"/>
  <c r="AX9" i="91"/>
  <c r="AX28" i="91" s="1"/>
  <c r="AX9" i="105"/>
  <c r="AX28" i="105" s="1"/>
  <c r="AX9" i="106"/>
  <c r="AX28" i="106" s="1"/>
  <c r="AA11" i="91"/>
  <c r="AA30" i="91" s="1"/>
  <c r="AA11" i="92"/>
  <c r="AA11" i="105"/>
  <c r="AA30" i="105" s="1"/>
  <c r="AA11" i="106"/>
  <c r="AA30" i="106" s="1"/>
  <c r="AD14" i="92"/>
  <c r="AD14" i="106"/>
  <c r="AD33" i="106" s="1"/>
  <c r="AD14" i="91"/>
  <c r="AD33" i="91" s="1"/>
  <c r="AD14" i="105"/>
  <c r="AD33" i="105" s="1"/>
  <c r="AS11" i="92"/>
  <c r="AS11" i="91"/>
  <c r="AS30" i="91" s="1"/>
  <c r="AS11" i="105"/>
  <c r="AS30" i="105" s="1"/>
  <c r="AS11" i="106"/>
  <c r="AS30" i="106" s="1"/>
  <c r="BA9" i="91"/>
  <c r="BA28" i="91" s="1"/>
  <c r="BA9" i="92"/>
  <c r="BA9" i="105"/>
  <c r="BA28" i="105" s="1"/>
  <c r="BA9" i="106"/>
  <c r="BA28" i="106" s="1"/>
  <c r="AR17" i="92"/>
  <c r="AR17" i="91"/>
  <c r="AR36" i="91" s="1"/>
  <c r="AR17" i="105"/>
  <c r="AR36" i="105" s="1"/>
  <c r="AR17" i="106"/>
  <c r="AR36" i="106" s="1"/>
  <c r="AD11" i="92"/>
  <c r="AD11" i="91"/>
  <c r="AD30" i="91" s="1"/>
  <c r="AD11" i="105"/>
  <c r="AD30" i="105" s="1"/>
  <c r="AD11" i="106"/>
  <c r="AD30" i="106" s="1"/>
  <c r="AD17" i="92"/>
  <c r="AD17" i="91"/>
  <c r="AD36" i="91" s="1"/>
  <c r="AD17" i="105"/>
  <c r="AD36" i="105" s="1"/>
  <c r="AD17" i="106"/>
  <c r="AD36" i="106" s="1"/>
  <c r="AA9" i="92"/>
  <c r="AA9" i="91"/>
  <c r="AA28" i="91" s="1"/>
  <c r="AA9" i="105"/>
  <c r="AA28" i="105" s="1"/>
  <c r="AA9" i="106"/>
  <c r="AA28" i="106" s="1"/>
  <c r="AC14" i="92"/>
  <c r="AC14" i="91"/>
  <c r="AC33" i="91" s="1"/>
  <c r="AC14" i="105"/>
  <c r="AC33" i="105" s="1"/>
  <c r="AC14" i="106"/>
  <c r="AC33" i="106" s="1"/>
  <c r="AR9" i="91"/>
  <c r="AR28" i="91" s="1"/>
  <c r="AR9" i="92"/>
  <c r="AR9" i="106"/>
  <c r="AR28" i="106" s="1"/>
  <c r="AR9" i="105"/>
  <c r="AR28" i="105" s="1"/>
  <c r="AM14" i="92"/>
  <c r="AM14" i="91"/>
  <c r="AM33" i="91" s="1"/>
  <c r="AM14" i="105"/>
  <c r="AM33" i="105" s="1"/>
  <c r="AM14" i="106"/>
  <c r="AM33" i="106" s="1"/>
  <c r="AS9" i="91"/>
  <c r="AS28" i="91" s="1"/>
  <c r="AS9" i="92"/>
  <c r="AS9" i="105"/>
  <c r="AS28" i="105" s="1"/>
  <c r="AS9" i="106"/>
  <c r="AS28" i="106" s="1"/>
  <c r="AX11" i="92"/>
  <c r="AX11" i="105"/>
  <c r="AX30" i="105" s="1"/>
  <c r="AX11" i="106"/>
  <c r="AX30" i="106" s="1"/>
  <c r="AX11" i="91"/>
  <c r="AX30" i="91" s="1"/>
  <c r="AB14" i="92"/>
  <c r="AB14" i="91"/>
  <c r="AB33" i="91" s="1"/>
  <c r="AB14" i="105"/>
  <c r="AB33" i="105" s="1"/>
  <c r="AB14" i="106"/>
  <c r="AB33" i="106" s="1"/>
  <c r="AY17" i="92"/>
  <c r="AY17" i="91"/>
  <c r="AY36" i="91" s="1"/>
  <c r="AY17" i="105"/>
  <c r="AY36" i="105" s="1"/>
  <c r="AY17" i="106"/>
  <c r="AY36" i="106" s="1"/>
  <c r="AH9" i="92"/>
  <c r="AH9" i="91"/>
  <c r="AH28" i="91" s="1"/>
  <c r="AH9" i="105"/>
  <c r="AH28" i="105" s="1"/>
  <c r="AH9" i="106"/>
  <c r="AH28" i="106" s="1"/>
  <c r="AD9" i="92"/>
  <c r="AD9" i="91"/>
  <c r="AD28" i="91" s="1"/>
  <c r="AD9" i="105"/>
  <c r="AD28" i="105" s="1"/>
  <c r="AD9" i="106"/>
  <c r="AD28" i="106" s="1"/>
  <c r="AZ17" i="92"/>
  <c r="AZ17" i="91"/>
  <c r="AZ36" i="91" s="1"/>
  <c r="AZ17" i="105"/>
  <c r="AZ36" i="105" s="1"/>
  <c r="AZ17" i="106"/>
  <c r="AZ36" i="106" s="1"/>
  <c r="AT9" i="92"/>
  <c r="AT9" i="91"/>
  <c r="AT28" i="91" s="1"/>
  <c r="AT9" i="106"/>
  <c r="AT28" i="106" s="1"/>
  <c r="AT9" i="105"/>
  <c r="AT28" i="105" s="1"/>
  <c r="AT14" i="92"/>
  <c r="AT14" i="106"/>
  <c r="AT33" i="106" s="1"/>
  <c r="AT14" i="105"/>
  <c r="AT33" i="105" s="1"/>
  <c r="AT14" i="91"/>
  <c r="AT33" i="91" s="1"/>
  <c r="AZ9" i="92"/>
  <c r="AZ9" i="91"/>
  <c r="AZ28" i="91" s="1"/>
  <c r="AZ9" i="105"/>
  <c r="AZ28" i="105" s="1"/>
  <c r="AZ9" i="106"/>
  <c r="AZ28" i="106" s="1"/>
  <c r="AV17" i="92"/>
  <c r="AV17" i="91"/>
  <c r="AV36" i="91" s="1"/>
  <c r="AV17" i="105"/>
  <c r="AV36" i="105" s="1"/>
  <c r="AV17" i="106"/>
  <c r="AV36" i="106" s="1"/>
  <c r="AE14" i="91"/>
  <c r="AE33" i="91" s="1"/>
  <c r="AE14" i="92"/>
  <c r="AE14" i="106"/>
  <c r="AE33" i="106" s="1"/>
  <c r="AE14" i="105"/>
  <c r="AE33" i="105" s="1"/>
  <c r="AJ17" i="92"/>
  <c r="AJ17" i="91"/>
  <c r="AJ36" i="91" s="1"/>
  <c r="AJ17" i="105"/>
  <c r="AJ36" i="105" s="1"/>
  <c r="AJ17" i="106"/>
  <c r="AJ36" i="106" s="1"/>
  <c r="B5" i="68"/>
  <c r="B6" i="68"/>
  <c r="B5" i="67"/>
  <c r="B17" i="67" s="1"/>
  <c r="B6" i="67"/>
  <c r="B18" i="67" s="1"/>
  <c r="B5" i="66"/>
  <c r="B17" i="66" s="1"/>
  <c r="B6" i="66"/>
  <c r="B18" i="66" s="1"/>
  <c r="B15" i="115" l="1"/>
  <c r="B34" i="115" s="1"/>
  <c r="B19" i="113"/>
  <c r="B38" i="113" s="1"/>
  <c r="B19" i="112"/>
  <c r="B38" i="112" s="1"/>
  <c r="B19" i="115"/>
  <c r="B38" i="115" s="1"/>
  <c r="B19" i="114"/>
  <c r="B38" i="114" s="1"/>
  <c r="B15" i="113"/>
  <c r="B31" i="113"/>
  <c r="B34" i="113" s="1"/>
  <c r="B22" i="113"/>
  <c r="B41" i="113" s="1"/>
  <c r="B22" i="114"/>
  <c r="B41" i="114" s="1"/>
  <c r="B22" i="115"/>
  <c r="B41" i="115" s="1"/>
  <c r="B22" i="112"/>
  <c r="B41" i="112" s="1"/>
  <c r="B13" i="113"/>
  <c r="B13" i="114"/>
  <c r="B13" i="115"/>
  <c r="B32" i="115" s="1"/>
  <c r="B13" i="112"/>
  <c r="B15" i="112"/>
  <c r="B31" i="112"/>
  <c r="B34" i="112" s="1"/>
  <c r="B15" i="114"/>
  <c r="B31" i="114"/>
  <c r="B34" i="114" s="1"/>
  <c r="AI12" i="92"/>
  <c r="AI12" i="91"/>
  <c r="AI31" i="91" s="1"/>
  <c r="AI12" i="105"/>
  <c r="AI31" i="105" s="1"/>
  <c r="AI12" i="106"/>
  <c r="AI31" i="106" s="1"/>
  <c r="BA18" i="92"/>
  <c r="BA18" i="91"/>
  <c r="BA37" i="91" s="1"/>
  <c r="BA18" i="105"/>
  <c r="BA37" i="105" s="1"/>
  <c r="BA18" i="106"/>
  <c r="BA37" i="106" s="1"/>
  <c r="AE15" i="92"/>
  <c r="AE15" i="91"/>
  <c r="AE34" i="91" s="1"/>
  <c r="AE15" i="105"/>
  <c r="AE34" i="105" s="1"/>
  <c r="AE15" i="106"/>
  <c r="AE34" i="106" s="1"/>
  <c r="AC15" i="92"/>
  <c r="AC15" i="91"/>
  <c r="AC34" i="91" s="1"/>
  <c r="AC15" i="106"/>
  <c r="AC34" i="106" s="1"/>
  <c r="AC15" i="105"/>
  <c r="AC34" i="105" s="1"/>
  <c r="AB15" i="92"/>
  <c r="AB15" i="105"/>
  <c r="AB34" i="105" s="1"/>
  <c r="AB15" i="91"/>
  <c r="AB34" i="91" s="1"/>
  <c r="AB15" i="106"/>
  <c r="AB34" i="106" s="1"/>
  <c r="AH12" i="92"/>
  <c r="AH12" i="91"/>
  <c r="AH31" i="91" s="1"/>
  <c r="AH12" i="106"/>
  <c r="AH31" i="106" s="1"/>
  <c r="AH12" i="105"/>
  <c r="AH31" i="105" s="1"/>
  <c r="AV20" i="92"/>
  <c r="AV20" i="105"/>
  <c r="AV39" i="105" s="1"/>
  <c r="AV20" i="91"/>
  <c r="AV39" i="91" s="1"/>
  <c r="AV20" i="106"/>
  <c r="AV39" i="106" s="1"/>
  <c r="AR12" i="92"/>
  <c r="AR12" i="91"/>
  <c r="AR31" i="91" s="1"/>
  <c r="AR12" i="106"/>
  <c r="AR31" i="106" s="1"/>
  <c r="AR12" i="105"/>
  <c r="AR31" i="105" s="1"/>
  <c r="AM15" i="92"/>
  <c r="AM15" i="91"/>
  <c r="AM34" i="91" s="1"/>
  <c r="AM15" i="105"/>
  <c r="AM34" i="105" s="1"/>
  <c r="AM15" i="106"/>
  <c r="AM34" i="106" s="1"/>
  <c r="AJ12" i="92"/>
  <c r="AJ12" i="91"/>
  <c r="AJ31" i="91" s="1"/>
  <c r="AJ12" i="106"/>
  <c r="AJ31" i="106" s="1"/>
  <c r="AJ12" i="105"/>
  <c r="AJ31" i="105" s="1"/>
  <c r="AR20" i="92"/>
  <c r="AR20" i="105"/>
  <c r="AR39" i="105" s="1"/>
  <c r="AR20" i="91"/>
  <c r="AR39" i="91" s="1"/>
  <c r="AR20" i="106"/>
  <c r="AR39" i="106" s="1"/>
  <c r="W9" i="92"/>
  <c r="W9" i="91"/>
  <c r="W28" i="91" s="1"/>
  <c r="W9" i="105"/>
  <c r="W28" i="105" s="1"/>
  <c r="W9" i="106"/>
  <c r="W28" i="106" s="1"/>
  <c r="AD18" i="92"/>
  <c r="AD18" i="91"/>
  <c r="AD37" i="91" s="1"/>
  <c r="AD18" i="105"/>
  <c r="AD37" i="105" s="1"/>
  <c r="AD18" i="106"/>
  <c r="AD37" i="106" s="1"/>
  <c r="AZ15" i="92"/>
  <c r="AZ15" i="91"/>
  <c r="AZ34" i="91" s="1"/>
  <c r="AZ15" i="106"/>
  <c r="AZ34" i="106" s="1"/>
  <c r="AZ15" i="105"/>
  <c r="AZ34" i="105" s="1"/>
  <c r="AU12" i="92"/>
  <c r="AU12" i="91"/>
  <c r="AU31" i="91" s="1"/>
  <c r="AU12" i="105"/>
  <c r="AU31" i="105" s="1"/>
  <c r="AU12" i="106"/>
  <c r="AU31" i="106" s="1"/>
  <c r="AA18" i="92"/>
  <c r="AA18" i="91"/>
  <c r="AA37" i="91" s="1"/>
  <c r="AA18" i="106"/>
  <c r="AA37" i="106" s="1"/>
  <c r="AA18" i="105"/>
  <c r="AA37" i="105" s="1"/>
  <c r="AB20" i="92"/>
  <c r="AB20" i="105"/>
  <c r="AB39" i="105" s="1"/>
  <c r="AB20" i="91"/>
  <c r="AB39" i="91" s="1"/>
  <c r="AB20" i="106"/>
  <c r="AB39" i="106" s="1"/>
  <c r="AK15" i="92"/>
  <c r="AK15" i="91"/>
  <c r="AK34" i="91" s="1"/>
  <c r="AK15" i="105"/>
  <c r="AK34" i="105" s="1"/>
  <c r="AK15" i="106"/>
  <c r="AK34" i="106" s="1"/>
  <c r="AS18" i="92"/>
  <c r="AS18" i="91"/>
  <c r="AS37" i="91" s="1"/>
  <c r="AS18" i="105"/>
  <c r="AS37" i="105" s="1"/>
  <c r="AS18" i="106"/>
  <c r="AS37" i="106" s="1"/>
  <c r="AZ20" i="92"/>
  <c r="AZ20" i="105"/>
  <c r="AZ39" i="105" s="1"/>
  <c r="AZ20" i="91"/>
  <c r="AZ39" i="91" s="1"/>
  <c r="AZ20" i="106"/>
  <c r="AZ39" i="106" s="1"/>
  <c r="AD20" i="92"/>
  <c r="AD20" i="91"/>
  <c r="AD39" i="91" s="1"/>
  <c r="AD20" i="105"/>
  <c r="AD39" i="105" s="1"/>
  <c r="AD20" i="106"/>
  <c r="AD39" i="106" s="1"/>
  <c r="AV12" i="92"/>
  <c r="AV12" i="91"/>
  <c r="AV31" i="91" s="1"/>
  <c r="AV12" i="106"/>
  <c r="AV31" i="106" s="1"/>
  <c r="AV12" i="105"/>
  <c r="AV31" i="105" s="1"/>
  <c r="AT20" i="92"/>
  <c r="AT20" i="91"/>
  <c r="AT39" i="91" s="1"/>
  <c r="AT20" i="105"/>
  <c r="AT39" i="105" s="1"/>
  <c r="AT20" i="106"/>
  <c r="AT39" i="106" s="1"/>
  <c r="AH15" i="92"/>
  <c r="AH15" i="91"/>
  <c r="AH34" i="91" s="1"/>
  <c r="AH15" i="105"/>
  <c r="AH34" i="105" s="1"/>
  <c r="AH15" i="106"/>
  <c r="AH34" i="106" s="1"/>
  <c r="AU18" i="92"/>
  <c r="AU18" i="91"/>
  <c r="AU37" i="91" s="1"/>
  <c r="AU18" i="105"/>
  <c r="AU37" i="105" s="1"/>
  <c r="AU18" i="106"/>
  <c r="AU37" i="106" s="1"/>
  <c r="AK12" i="92"/>
  <c r="AK12" i="91"/>
  <c r="AK31" i="91" s="1"/>
  <c r="AK12" i="105"/>
  <c r="AK31" i="105" s="1"/>
  <c r="AK12" i="106"/>
  <c r="AK31" i="106" s="1"/>
  <c r="AZ12" i="92"/>
  <c r="AZ12" i="91"/>
  <c r="AZ31" i="91" s="1"/>
  <c r="AZ12" i="106"/>
  <c r="AZ31" i="106" s="1"/>
  <c r="AZ12" i="105"/>
  <c r="AZ31" i="105" s="1"/>
  <c r="W17" i="92"/>
  <c r="W17" i="91"/>
  <c r="W36" i="91" s="1"/>
  <c r="W17" i="105"/>
  <c r="W36" i="105" s="1"/>
  <c r="W17" i="106"/>
  <c r="W36" i="106" s="1"/>
  <c r="AR15" i="92"/>
  <c r="AR15" i="105"/>
  <c r="AR34" i="105" s="1"/>
  <c r="AR15" i="106"/>
  <c r="AR34" i="106" s="1"/>
  <c r="AR15" i="91"/>
  <c r="AR34" i="91" s="1"/>
  <c r="AI18" i="92"/>
  <c r="AI18" i="91"/>
  <c r="AI37" i="91" s="1"/>
  <c r="AI18" i="105"/>
  <c r="AI37" i="105" s="1"/>
  <c r="AI18" i="106"/>
  <c r="AI37" i="106" s="1"/>
  <c r="AF12" i="92"/>
  <c r="AF12" i="91"/>
  <c r="AF31" i="91" s="1"/>
  <c r="AF12" i="105"/>
  <c r="AF31" i="105" s="1"/>
  <c r="AF12" i="106"/>
  <c r="AF31" i="106" s="1"/>
  <c r="AH18" i="92"/>
  <c r="AH18" i="91"/>
  <c r="AH37" i="91" s="1"/>
  <c r="AH18" i="105"/>
  <c r="AH37" i="105" s="1"/>
  <c r="AH18" i="106"/>
  <c r="AH37" i="106" s="1"/>
  <c r="AL20" i="91"/>
  <c r="AL39" i="91" s="1"/>
  <c r="AL20" i="92"/>
  <c r="AL20" i="106"/>
  <c r="AL39" i="106" s="1"/>
  <c r="AL20" i="105"/>
  <c r="AL39" i="105" s="1"/>
  <c r="AU20" i="92"/>
  <c r="AU20" i="91"/>
  <c r="AU39" i="91" s="1"/>
  <c r="AU20" i="105"/>
  <c r="AU39" i="105" s="1"/>
  <c r="AU20" i="106"/>
  <c r="AU39" i="106" s="1"/>
  <c r="AG18" i="92"/>
  <c r="AG18" i="105"/>
  <c r="AG37" i="105" s="1"/>
  <c r="AG18" i="91"/>
  <c r="AG37" i="91" s="1"/>
  <c r="AG18" i="106"/>
  <c r="AG37" i="106" s="1"/>
  <c r="AF15" i="92"/>
  <c r="AF15" i="91"/>
  <c r="AF34" i="91" s="1"/>
  <c r="AF15" i="106"/>
  <c r="AF34" i="106" s="1"/>
  <c r="AF15" i="105"/>
  <c r="AF34" i="105" s="1"/>
  <c r="W14" i="91"/>
  <c r="W33" i="91" s="1"/>
  <c r="W14" i="105"/>
  <c r="W33" i="105" s="1"/>
  <c r="W14" i="92"/>
  <c r="W14" i="106"/>
  <c r="W33" i="106" s="1"/>
  <c r="AD12" i="92"/>
  <c r="AD12" i="91"/>
  <c r="AD31" i="91" s="1"/>
  <c r="AD12" i="105"/>
  <c r="AD31" i="105" s="1"/>
  <c r="AD12" i="106"/>
  <c r="AD31" i="106" s="1"/>
  <c r="AW20" i="91"/>
  <c r="AW39" i="91" s="1"/>
  <c r="AW20" i="92"/>
  <c r="AW20" i="105"/>
  <c r="AW39" i="105" s="1"/>
  <c r="AW20" i="106"/>
  <c r="AW39" i="106" s="1"/>
  <c r="AX20" i="91"/>
  <c r="AX39" i="91" s="1"/>
  <c r="AX20" i="92"/>
  <c r="AX20" i="105"/>
  <c r="AX39" i="105" s="1"/>
  <c r="AX20" i="106"/>
  <c r="AX39" i="106" s="1"/>
  <c r="AL18" i="92"/>
  <c r="AL18" i="91"/>
  <c r="AL37" i="91" s="1"/>
  <c r="AL18" i="105"/>
  <c r="AL37" i="105" s="1"/>
  <c r="AL18" i="106"/>
  <c r="AL37" i="106" s="1"/>
  <c r="AC20" i="91"/>
  <c r="AC39" i="91" s="1"/>
  <c r="AC20" i="92"/>
  <c r="AC20" i="105"/>
  <c r="AC39" i="105" s="1"/>
  <c r="AC20" i="106"/>
  <c r="AC39" i="106" s="1"/>
  <c r="AK18" i="92"/>
  <c r="AK18" i="91"/>
  <c r="AK37" i="91" s="1"/>
  <c r="AK18" i="105"/>
  <c r="AK37" i="105" s="1"/>
  <c r="AK18" i="106"/>
  <c r="AK37" i="106" s="1"/>
  <c r="AI15" i="92"/>
  <c r="AI15" i="91"/>
  <c r="AI34" i="91" s="1"/>
  <c r="AI15" i="105"/>
  <c r="AI34" i="105" s="1"/>
  <c r="AI15" i="106"/>
  <c r="AI34" i="106" s="1"/>
  <c r="AX15" i="92"/>
  <c r="AX15" i="91"/>
  <c r="AX34" i="91" s="1"/>
  <c r="AX15" i="106"/>
  <c r="AX34" i="106" s="1"/>
  <c r="AX15" i="105"/>
  <c r="AX34" i="105" s="1"/>
  <c r="W11" i="92"/>
  <c r="W11" i="91"/>
  <c r="W30" i="91" s="1"/>
  <c r="W11" i="105"/>
  <c r="W30" i="105" s="1"/>
  <c r="W11" i="106"/>
  <c r="W30" i="106" s="1"/>
  <c r="AD15" i="92"/>
  <c r="AD15" i="91"/>
  <c r="AD34" i="91" s="1"/>
  <c r="AD15" i="106"/>
  <c r="AD34" i="106" s="1"/>
  <c r="AD15" i="105"/>
  <c r="AD34" i="105" s="1"/>
  <c r="AL12" i="92"/>
  <c r="AL12" i="91"/>
  <c r="AL31" i="91" s="1"/>
  <c r="AL12" i="105"/>
  <c r="AL31" i="105" s="1"/>
  <c r="AL12" i="106"/>
  <c r="AL31" i="106" s="1"/>
  <c r="AM12" i="92"/>
  <c r="AM12" i="91"/>
  <c r="AM31" i="91" s="1"/>
  <c r="AM12" i="105"/>
  <c r="AM31" i="105" s="1"/>
  <c r="AM12" i="106"/>
  <c r="AM31" i="106" s="1"/>
  <c r="AW18" i="92"/>
  <c r="AW18" i="105"/>
  <c r="AW37" i="105" s="1"/>
  <c r="AW18" i="91"/>
  <c r="AW37" i="91" s="1"/>
  <c r="AW18" i="106"/>
  <c r="AW37" i="106" s="1"/>
  <c r="AG15" i="92"/>
  <c r="AG15" i="91"/>
  <c r="AG34" i="91" s="1"/>
  <c r="AG15" i="105"/>
  <c r="AG34" i="105" s="1"/>
  <c r="AG15" i="106"/>
  <c r="AG34" i="106" s="1"/>
  <c r="AA20" i="92"/>
  <c r="AA20" i="91"/>
  <c r="AA39" i="91" s="1"/>
  <c r="AA20" i="105"/>
  <c r="AA39" i="105" s="1"/>
  <c r="AA20" i="106"/>
  <c r="AA39" i="106" s="1"/>
  <c r="AZ18" i="92"/>
  <c r="AZ18" i="91"/>
  <c r="AZ37" i="91" s="1"/>
  <c r="AZ18" i="105"/>
  <c r="AZ37" i="105" s="1"/>
  <c r="AZ18" i="106"/>
  <c r="AZ37" i="106" s="1"/>
  <c r="AM20" i="91"/>
  <c r="AM39" i="91" s="1"/>
  <c r="AM20" i="105"/>
  <c r="AM39" i="105" s="1"/>
  <c r="AM20" i="106"/>
  <c r="AM39" i="106" s="1"/>
  <c r="AM20" i="92"/>
  <c r="BA12" i="92"/>
  <c r="BA12" i="91"/>
  <c r="BA31" i="91" s="1"/>
  <c r="BA12" i="105"/>
  <c r="BA31" i="105" s="1"/>
  <c r="BA12" i="106"/>
  <c r="BA31" i="106" s="1"/>
  <c r="AV15" i="92"/>
  <c r="AV15" i="91"/>
  <c r="AV34" i="91" s="1"/>
  <c r="AV15" i="105"/>
  <c r="AV34" i="105" s="1"/>
  <c r="AV15" i="106"/>
  <c r="AV34" i="106" s="1"/>
  <c r="AG20" i="92"/>
  <c r="AG20" i="91"/>
  <c r="AG39" i="91" s="1"/>
  <c r="AG20" i="106"/>
  <c r="AG39" i="106" s="1"/>
  <c r="AG20" i="105"/>
  <c r="AG39" i="105" s="1"/>
  <c r="AC18" i="92"/>
  <c r="AC18" i="105"/>
  <c r="AC37" i="105" s="1"/>
  <c r="AC18" i="91"/>
  <c r="AC37" i="91" s="1"/>
  <c r="AC18" i="106"/>
  <c r="AC37" i="106" s="1"/>
  <c r="AG12" i="91"/>
  <c r="AG31" i="91" s="1"/>
  <c r="AG12" i="92"/>
  <c r="AG12" i="105"/>
  <c r="AG31" i="105" s="1"/>
  <c r="AG12" i="106"/>
  <c r="AG31" i="106" s="1"/>
  <c r="AY20" i="92"/>
  <c r="AY20" i="91"/>
  <c r="AY39" i="91" s="1"/>
  <c r="AY20" i="105"/>
  <c r="AY39" i="105" s="1"/>
  <c r="AY20" i="106"/>
  <c r="AY39" i="106" s="1"/>
  <c r="AX12" i="92"/>
  <c r="AX12" i="91"/>
  <c r="AX31" i="91" s="1"/>
  <c r="AX12" i="105"/>
  <c r="AX31" i="105" s="1"/>
  <c r="AX12" i="106"/>
  <c r="AX31" i="106" s="1"/>
  <c r="AE20" i="92"/>
  <c r="AE20" i="91"/>
  <c r="AE39" i="91" s="1"/>
  <c r="AE20" i="105"/>
  <c r="AE39" i="105" s="1"/>
  <c r="AE20" i="106"/>
  <c r="AE39" i="106" s="1"/>
  <c r="AL15" i="92"/>
  <c r="AL15" i="91"/>
  <c r="AL34" i="91" s="1"/>
  <c r="AL15" i="105"/>
  <c r="AL34" i="105" s="1"/>
  <c r="AL15" i="106"/>
  <c r="AL34" i="106" s="1"/>
  <c r="AB18" i="92"/>
  <c r="AB18" i="91"/>
  <c r="AB37" i="91" s="1"/>
  <c r="AB18" i="105"/>
  <c r="AB37" i="105" s="1"/>
  <c r="AB18" i="106"/>
  <c r="AB37" i="106" s="1"/>
  <c r="AY15" i="92"/>
  <c r="AY15" i="91"/>
  <c r="AY34" i="91" s="1"/>
  <c r="AY15" i="105"/>
  <c r="AY34" i="105" s="1"/>
  <c r="AY15" i="106"/>
  <c r="AY34" i="106" s="1"/>
  <c r="BA15" i="92"/>
  <c r="BA15" i="91"/>
  <c r="BA34" i="91" s="1"/>
  <c r="BA15" i="105"/>
  <c r="BA34" i="105" s="1"/>
  <c r="BA15" i="106"/>
  <c r="BA34" i="106" s="1"/>
  <c r="AW12" i="91"/>
  <c r="AW31" i="91" s="1"/>
  <c r="AW12" i="92"/>
  <c r="AW12" i="105"/>
  <c r="AW31" i="105" s="1"/>
  <c r="AW12" i="106"/>
  <c r="AW31" i="106" s="1"/>
  <c r="AA12" i="92"/>
  <c r="AA12" i="91"/>
  <c r="AA31" i="91" s="1"/>
  <c r="AA12" i="105"/>
  <c r="AA31" i="105" s="1"/>
  <c r="AA12" i="106"/>
  <c r="AA31" i="106" s="1"/>
  <c r="AU15" i="92"/>
  <c r="AU15" i="91"/>
  <c r="AU34" i="91" s="1"/>
  <c r="AU15" i="105"/>
  <c r="AU34" i="105" s="1"/>
  <c r="AU15" i="106"/>
  <c r="AU34" i="106" s="1"/>
  <c r="AK20" i="92"/>
  <c r="AK20" i="91"/>
  <c r="AK39" i="91" s="1"/>
  <c r="AK20" i="105"/>
  <c r="AK39" i="105" s="1"/>
  <c r="AK20" i="106"/>
  <c r="AK39" i="106" s="1"/>
  <c r="AV18" i="92"/>
  <c r="AV18" i="91"/>
  <c r="AV37" i="91" s="1"/>
  <c r="AV18" i="106"/>
  <c r="AV37" i="106" s="1"/>
  <c r="AV18" i="105"/>
  <c r="AV37" i="105" s="1"/>
  <c r="AY18" i="92"/>
  <c r="AY18" i="91"/>
  <c r="AY37" i="91" s="1"/>
  <c r="AY18" i="105"/>
  <c r="AY37" i="105" s="1"/>
  <c r="AY18" i="106"/>
  <c r="AY37" i="106" s="1"/>
  <c r="AS20" i="91"/>
  <c r="AS39" i="91" s="1"/>
  <c r="AS20" i="92"/>
  <c r="AS20" i="106"/>
  <c r="AS39" i="106" s="1"/>
  <c r="AS20" i="105"/>
  <c r="AS39" i="105" s="1"/>
  <c r="AJ18" i="92"/>
  <c r="AJ18" i="91"/>
  <c r="AJ37" i="91" s="1"/>
  <c r="AJ18" i="105"/>
  <c r="AJ37" i="105" s="1"/>
  <c r="AJ18" i="106"/>
  <c r="AJ37" i="106" s="1"/>
  <c r="AF18" i="92"/>
  <c r="AF18" i="91"/>
  <c r="AF37" i="91" s="1"/>
  <c r="AF18" i="106"/>
  <c r="AF37" i="106" s="1"/>
  <c r="AF18" i="105"/>
  <c r="AF37" i="105" s="1"/>
  <c r="AI20" i="92"/>
  <c r="AI20" i="91"/>
  <c r="AI39" i="91" s="1"/>
  <c r="AI20" i="105"/>
  <c r="AI39" i="105" s="1"/>
  <c r="AI20" i="106"/>
  <c r="AI39" i="106" s="1"/>
  <c r="AS15" i="92"/>
  <c r="AS15" i="91"/>
  <c r="AS34" i="91" s="1"/>
  <c r="AS15" i="105"/>
  <c r="AS34" i="105" s="1"/>
  <c r="AS15" i="106"/>
  <c r="AS34" i="106" s="1"/>
  <c r="AJ15" i="92"/>
  <c r="AJ15" i="91"/>
  <c r="AJ34" i="91" s="1"/>
  <c r="AJ15" i="106"/>
  <c r="AJ34" i="106" s="1"/>
  <c r="AJ15" i="105"/>
  <c r="AJ34" i="105" s="1"/>
  <c r="AS12" i="92"/>
  <c r="AS12" i="91"/>
  <c r="AS31" i="91" s="1"/>
  <c r="AS12" i="105"/>
  <c r="AS31" i="105" s="1"/>
  <c r="AS12" i="106"/>
  <c r="AS31" i="106" s="1"/>
  <c r="AB12" i="92"/>
  <c r="AB12" i="91"/>
  <c r="AB31" i="91" s="1"/>
  <c r="AB12" i="106"/>
  <c r="AB31" i="106" s="1"/>
  <c r="AB12" i="105"/>
  <c r="AB31" i="105" s="1"/>
  <c r="AM18" i="91"/>
  <c r="AM37" i="91" s="1"/>
  <c r="AM18" i="92"/>
  <c r="AM18" i="105"/>
  <c r="AM37" i="105" s="1"/>
  <c r="AM18" i="106"/>
  <c r="AM37" i="106" s="1"/>
  <c r="AE18" i="92"/>
  <c r="AE18" i="91"/>
  <c r="AE37" i="91" s="1"/>
  <c r="AE18" i="105"/>
  <c r="AE37" i="105" s="1"/>
  <c r="AE18" i="106"/>
  <c r="AE37" i="106" s="1"/>
  <c r="AA15" i="92"/>
  <c r="AA15" i="105"/>
  <c r="AA34" i="105" s="1"/>
  <c r="AA15" i="91"/>
  <c r="AA34" i="91" s="1"/>
  <c r="AA15" i="106"/>
  <c r="AA34" i="106" s="1"/>
  <c r="AX18" i="92"/>
  <c r="AX18" i="91"/>
  <c r="AX37" i="91" s="1"/>
  <c r="AX18" i="105"/>
  <c r="AX37" i="105" s="1"/>
  <c r="AX18" i="106"/>
  <c r="AX37" i="106" s="1"/>
  <c r="AR18" i="92"/>
  <c r="AR18" i="91"/>
  <c r="AR37" i="91" s="1"/>
  <c r="AR18" i="106"/>
  <c r="AR37" i="106" s="1"/>
  <c r="AR18" i="105"/>
  <c r="AR37" i="105" s="1"/>
  <c r="AC12" i="92"/>
  <c r="AC12" i="91"/>
  <c r="AC31" i="91" s="1"/>
  <c r="AC12" i="105"/>
  <c r="AC31" i="105" s="1"/>
  <c r="AC12" i="106"/>
  <c r="AC31" i="106" s="1"/>
  <c r="AT18" i="92"/>
  <c r="AT18" i="91"/>
  <c r="AT37" i="91" s="1"/>
  <c r="AT18" i="106"/>
  <c r="AT37" i="106" s="1"/>
  <c r="AT18" i="105"/>
  <c r="AT37" i="105" s="1"/>
  <c r="AH20" i="92"/>
  <c r="AH20" i="91"/>
  <c r="AH39" i="91" s="1"/>
  <c r="AH20" i="106"/>
  <c r="AH39" i="106" s="1"/>
  <c r="AH20" i="105"/>
  <c r="AH39" i="105" s="1"/>
  <c r="AT12" i="92"/>
  <c r="AT12" i="91"/>
  <c r="AT31" i="91" s="1"/>
  <c r="AT12" i="105"/>
  <c r="AT31" i="105" s="1"/>
  <c r="AT12" i="106"/>
  <c r="AT31" i="106" s="1"/>
  <c r="AW15" i="92"/>
  <c r="AW15" i="91"/>
  <c r="AW34" i="91" s="1"/>
  <c r="AW15" i="105"/>
  <c r="AW34" i="105" s="1"/>
  <c r="AW15" i="106"/>
  <c r="AW34" i="106" s="1"/>
  <c r="AY12" i="92"/>
  <c r="AY12" i="91"/>
  <c r="AY31" i="91" s="1"/>
  <c r="AY12" i="105"/>
  <c r="AY31" i="105" s="1"/>
  <c r="AY12" i="106"/>
  <c r="AY31" i="106" s="1"/>
  <c r="AT15" i="92"/>
  <c r="AT15" i="91"/>
  <c r="AT34" i="91" s="1"/>
  <c r="AT15" i="105"/>
  <c r="AT34" i="105" s="1"/>
  <c r="AT15" i="106"/>
  <c r="AT34" i="106" s="1"/>
  <c r="BA20" i="92"/>
  <c r="BA20" i="91"/>
  <c r="BA39" i="91" s="1"/>
  <c r="BA20" i="105"/>
  <c r="BA39" i="105" s="1"/>
  <c r="BA20" i="106"/>
  <c r="BA39" i="106" s="1"/>
  <c r="AE12" i="92"/>
  <c r="AE12" i="91"/>
  <c r="AE31" i="91" s="1"/>
  <c r="AE12" i="105"/>
  <c r="AE31" i="105" s="1"/>
  <c r="AE12" i="106"/>
  <c r="AE31" i="106" s="1"/>
  <c r="V22" i="92"/>
  <c r="U22" i="92"/>
  <c r="T22" i="92"/>
  <c r="S22" i="92"/>
  <c r="R22" i="92"/>
  <c r="Q22" i="92"/>
  <c r="P22" i="92"/>
  <c r="O22" i="92"/>
  <c r="N22" i="92"/>
  <c r="M22" i="92"/>
  <c r="L22" i="92"/>
  <c r="K22" i="92"/>
  <c r="J22" i="92"/>
  <c r="I22" i="92"/>
  <c r="H22" i="92"/>
  <c r="G22" i="92"/>
  <c r="F22" i="92"/>
  <c r="E22" i="92"/>
  <c r="D22" i="92"/>
  <c r="C22" i="92"/>
  <c r="B22" i="92"/>
  <c r="V21" i="92"/>
  <c r="U21" i="92"/>
  <c r="T21" i="92"/>
  <c r="S21" i="92"/>
  <c r="R21" i="92"/>
  <c r="Q21" i="92"/>
  <c r="P21" i="92"/>
  <c r="O21" i="92"/>
  <c r="N21" i="92"/>
  <c r="M21" i="92"/>
  <c r="L21" i="92"/>
  <c r="K21" i="92"/>
  <c r="J21" i="92"/>
  <c r="I21" i="92"/>
  <c r="H21" i="92"/>
  <c r="G21" i="92"/>
  <c r="F21" i="92"/>
  <c r="E21" i="92"/>
  <c r="D21" i="92"/>
  <c r="C21" i="92"/>
  <c r="B20" i="92"/>
  <c r="B18" i="92"/>
  <c r="B17" i="92"/>
  <c r="B15" i="92"/>
  <c r="B14" i="92"/>
  <c r="B12" i="92"/>
  <c r="B11" i="92"/>
  <c r="B9" i="92"/>
  <c r="B8" i="92"/>
  <c r="B6" i="92"/>
  <c r="B5" i="92"/>
  <c r="C21" i="91"/>
  <c r="C22" i="91"/>
  <c r="B22" i="91"/>
  <c r="B20" i="91"/>
  <c r="B39" i="91" s="1"/>
  <c r="B18" i="91"/>
  <c r="B37" i="91" s="1"/>
  <c r="B17" i="91"/>
  <c r="B36" i="91" s="1"/>
  <c r="B15" i="91"/>
  <c r="B34" i="91" s="1"/>
  <c r="B14" i="91"/>
  <c r="B33" i="91" s="1"/>
  <c r="B12" i="91"/>
  <c r="B31" i="91" s="1"/>
  <c r="B11" i="91"/>
  <c r="B30" i="91" s="1"/>
  <c r="B9" i="91"/>
  <c r="B28" i="91" s="1"/>
  <c r="B8" i="91"/>
  <c r="B27" i="91" s="1"/>
  <c r="B6" i="91"/>
  <c r="B25" i="91" s="1"/>
  <c r="B5" i="91"/>
  <c r="B24" i="91" s="1"/>
  <c r="B16" i="112" l="1"/>
  <c r="B32" i="112"/>
  <c r="B35" i="112" s="1"/>
  <c r="B16" i="115"/>
  <c r="B35" i="115" s="1"/>
  <c r="B16" i="114"/>
  <c r="B32" i="114"/>
  <c r="B35" i="114" s="1"/>
  <c r="B16" i="113"/>
  <c r="B32" i="113"/>
  <c r="B35" i="113" s="1"/>
  <c r="W20" i="92"/>
  <c r="W20" i="91"/>
  <c r="W39" i="91" s="1"/>
  <c r="W20" i="106"/>
  <c r="W39" i="106" s="1"/>
  <c r="W20" i="105"/>
  <c r="W39" i="105" s="1"/>
  <c r="W18" i="92"/>
  <c r="W18" i="91"/>
  <c r="W37" i="91" s="1"/>
  <c r="W18" i="105"/>
  <c r="W37" i="105" s="1"/>
  <c r="W18" i="106"/>
  <c r="W37" i="106" s="1"/>
  <c r="W15" i="92"/>
  <c r="W15" i="91"/>
  <c r="W34" i="91" s="1"/>
  <c r="W15" i="105"/>
  <c r="W34" i="105" s="1"/>
  <c r="W15" i="106"/>
  <c r="W34" i="106" s="1"/>
  <c r="W12" i="92"/>
  <c r="W12" i="91"/>
  <c r="W31" i="91" s="1"/>
  <c r="W12" i="106"/>
  <c r="W31" i="106" s="1"/>
  <c r="W12" i="105"/>
  <c r="W31" i="105" s="1"/>
  <c r="C6" i="106"/>
  <c r="C25" i="106" s="1"/>
  <c r="C6" i="105"/>
  <c r="C25" i="105" s="1"/>
  <c r="C5" i="106"/>
  <c r="C24" i="106" s="1"/>
  <c r="C5" i="105"/>
  <c r="C24" i="105" s="1"/>
  <c r="C5" i="92"/>
  <c r="C5" i="91"/>
  <c r="C24" i="91" s="1"/>
  <c r="C6" i="92"/>
  <c r="C6" i="91"/>
  <c r="C25" i="91" s="1"/>
  <c r="O8" i="91" l="1"/>
  <c r="O27" i="91" s="1"/>
  <c r="O8" i="92"/>
  <c r="O8" i="105"/>
  <c r="O27" i="105" s="1"/>
  <c r="O8" i="106"/>
  <c r="O27" i="106" s="1"/>
  <c r="T8" i="92"/>
  <c r="T8" i="91"/>
  <c r="T27" i="91" s="1"/>
  <c r="T8" i="105"/>
  <c r="T27" i="105" s="1"/>
  <c r="T8" i="106"/>
  <c r="T27" i="106" s="1"/>
  <c r="F8" i="92"/>
  <c r="F8" i="91"/>
  <c r="F27" i="91" s="1"/>
  <c r="F8" i="105"/>
  <c r="F27" i="105" s="1"/>
  <c r="F8" i="106"/>
  <c r="F27" i="106" s="1"/>
  <c r="L8" i="92"/>
  <c r="L8" i="91"/>
  <c r="L27" i="91" s="1"/>
  <c r="L8" i="105"/>
  <c r="L27" i="105" s="1"/>
  <c r="L8" i="106"/>
  <c r="L27" i="106" s="1"/>
  <c r="Q8" i="92"/>
  <c r="Q8" i="91"/>
  <c r="Q27" i="91" s="1"/>
  <c r="Q8" i="105"/>
  <c r="Q27" i="105" s="1"/>
  <c r="Q8" i="106"/>
  <c r="Q27" i="106" s="1"/>
  <c r="R8" i="92"/>
  <c r="R8" i="91"/>
  <c r="R27" i="91" s="1"/>
  <c r="R8" i="106"/>
  <c r="R27" i="106" s="1"/>
  <c r="R8" i="105"/>
  <c r="R27" i="105" s="1"/>
  <c r="P8" i="92"/>
  <c r="P8" i="91"/>
  <c r="P27" i="91" s="1"/>
  <c r="P8" i="105"/>
  <c r="P27" i="105" s="1"/>
  <c r="P8" i="106"/>
  <c r="P27" i="106" s="1"/>
  <c r="Y8" i="92"/>
  <c r="Y8" i="91"/>
  <c r="Y27" i="91" s="1"/>
  <c r="Y8" i="105"/>
  <c r="Y27" i="105" s="1"/>
  <c r="Y8" i="106"/>
  <c r="Y27" i="106" s="1"/>
  <c r="M8" i="92"/>
  <c r="M8" i="91"/>
  <c r="M27" i="91" s="1"/>
  <c r="M8" i="105"/>
  <c r="M27" i="105" s="1"/>
  <c r="M8" i="106"/>
  <c r="M27" i="106" s="1"/>
  <c r="G8" i="91"/>
  <c r="G27" i="91" s="1"/>
  <c r="G8" i="92"/>
  <c r="G8" i="106"/>
  <c r="G27" i="106" s="1"/>
  <c r="G8" i="105"/>
  <c r="G27" i="105" s="1"/>
  <c r="L9" i="92"/>
  <c r="L9" i="91"/>
  <c r="L28" i="91" s="1"/>
  <c r="L9" i="106"/>
  <c r="L28" i="106" s="1"/>
  <c r="L9" i="105"/>
  <c r="L28" i="105" s="1"/>
  <c r="V8" i="92"/>
  <c r="V8" i="105"/>
  <c r="V27" i="105" s="1"/>
  <c r="V8" i="91"/>
  <c r="V27" i="91" s="1"/>
  <c r="V8" i="106"/>
  <c r="V27" i="106" s="1"/>
  <c r="X8" i="92"/>
  <c r="X8" i="91"/>
  <c r="X27" i="91" s="1"/>
  <c r="X8" i="105"/>
  <c r="X27" i="105" s="1"/>
  <c r="X8" i="106"/>
  <c r="X27" i="106" s="1"/>
  <c r="S8" i="92"/>
  <c r="S8" i="91"/>
  <c r="S27" i="91" s="1"/>
  <c r="S8" i="106"/>
  <c r="S27" i="106" s="1"/>
  <c r="S8" i="105"/>
  <c r="S27" i="105" s="1"/>
  <c r="E8" i="92"/>
  <c r="E8" i="91"/>
  <c r="E27" i="91" s="1"/>
  <c r="E8" i="105"/>
  <c r="E27" i="105" s="1"/>
  <c r="E8" i="106"/>
  <c r="E27" i="106" s="1"/>
  <c r="I8" i="92"/>
  <c r="I8" i="91"/>
  <c r="I27" i="91" s="1"/>
  <c r="I8" i="105"/>
  <c r="I27" i="105" s="1"/>
  <c r="I8" i="106"/>
  <c r="I27" i="106" s="1"/>
  <c r="H8" i="92"/>
  <c r="H8" i="91"/>
  <c r="H27" i="91" s="1"/>
  <c r="H8" i="105"/>
  <c r="H27" i="105" s="1"/>
  <c r="H8" i="106"/>
  <c r="H27" i="106" s="1"/>
  <c r="U8" i="92"/>
  <c r="U8" i="91"/>
  <c r="U27" i="91" s="1"/>
  <c r="U8" i="105"/>
  <c r="U27" i="105" s="1"/>
  <c r="U8" i="106"/>
  <c r="U27" i="106" s="1"/>
  <c r="K8" i="92"/>
  <c r="K8" i="91"/>
  <c r="K27" i="91" s="1"/>
  <c r="K8" i="105"/>
  <c r="K27" i="105" s="1"/>
  <c r="K8" i="106"/>
  <c r="K27" i="106" s="1"/>
  <c r="C8" i="106"/>
  <c r="C27" i="106" s="1"/>
  <c r="C8" i="105"/>
  <c r="C27" i="105" s="1"/>
  <c r="C8" i="91"/>
  <c r="C27" i="91" s="1"/>
  <c r="C8" i="92"/>
  <c r="E9" i="91" l="1"/>
  <c r="E28" i="91" s="1"/>
  <c r="E9" i="92"/>
  <c r="E9" i="105"/>
  <c r="E28" i="105" s="1"/>
  <c r="E9" i="106"/>
  <c r="E28" i="106" s="1"/>
  <c r="Q17" i="92"/>
  <c r="Q17" i="91"/>
  <c r="Q36" i="91" s="1"/>
  <c r="Q17" i="105"/>
  <c r="Q36" i="105" s="1"/>
  <c r="Q17" i="106"/>
  <c r="Q36" i="106" s="1"/>
  <c r="Z11" i="92"/>
  <c r="Z11" i="105"/>
  <c r="Z30" i="105" s="1"/>
  <c r="Z11" i="91"/>
  <c r="Z30" i="91" s="1"/>
  <c r="Z11" i="106"/>
  <c r="Z30" i="106" s="1"/>
  <c r="T11" i="92"/>
  <c r="T11" i="91"/>
  <c r="T30" i="91" s="1"/>
  <c r="T11" i="105"/>
  <c r="T30" i="105" s="1"/>
  <c r="T11" i="106"/>
  <c r="T30" i="106" s="1"/>
  <c r="G17" i="92"/>
  <c r="G17" i="91"/>
  <c r="G36" i="91" s="1"/>
  <c r="G17" i="105"/>
  <c r="G36" i="105" s="1"/>
  <c r="G17" i="106"/>
  <c r="G36" i="106" s="1"/>
  <c r="V9" i="92"/>
  <c r="V9" i="91"/>
  <c r="V28" i="91" s="1"/>
  <c r="V9" i="105"/>
  <c r="V28" i="105" s="1"/>
  <c r="V9" i="106"/>
  <c r="V28" i="106" s="1"/>
  <c r="R11" i="92"/>
  <c r="R11" i="105"/>
  <c r="R30" i="105" s="1"/>
  <c r="R11" i="106"/>
  <c r="R30" i="106" s="1"/>
  <c r="R11" i="91"/>
  <c r="R30" i="91" s="1"/>
  <c r="K14" i="92"/>
  <c r="K14" i="91"/>
  <c r="K33" i="91" s="1"/>
  <c r="K14" i="105"/>
  <c r="K33" i="105" s="1"/>
  <c r="K14" i="106"/>
  <c r="K33" i="106" s="1"/>
  <c r="G14" i="91"/>
  <c r="G33" i="91" s="1"/>
  <c r="G14" i="92"/>
  <c r="G14" i="105"/>
  <c r="G33" i="105" s="1"/>
  <c r="G14" i="106"/>
  <c r="G33" i="106" s="1"/>
  <c r="I9" i="92"/>
  <c r="I9" i="91"/>
  <c r="I28" i="91" s="1"/>
  <c r="I9" i="105"/>
  <c r="I28" i="105" s="1"/>
  <c r="I9" i="106"/>
  <c r="I28" i="106" s="1"/>
  <c r="G11" i="92"/>
  <c r="G11" i="91"/>
  <c r="G30" i="91" s="1"/>
  <c r="G11" i="106"/>
  <c r="G30" i="106" s="1"/>
  <c r="G11" i="105"/>
  <c r="G30" i="105" s="1"/>
  <c r="Y9" i="92"/>
  <c r="Y9" i="91"/>
  <c r="Y28" i="91" s="1"/>
  <c r="Y9" i="105"/>
  <c r="Y28" i="105" s="1"/>
  <c r="Y9" i="106"/>
  <c r="Y28" i="106" s="1"/>
  <c r="Y14" i="92"/>
  <c r="Y14" i="91"/>
  <c r="Y33" i="91" s="1"/>
  <c r="Y14" i="105"/>
  <c r="Y33" i="105" s="1"/>
  <c r="Y14" i="106"/>
  <c r="Y33" i="106" s="1"/>
  <c r="S17" i="92"/>
  <c r="S17" i="91"/>
  <c r="S36" i="91" s="1"/>
  <c r="S17" i="105"/>
  <c r="S36" i="105" s="1"/>
  <c r="S17" i="106"/>
  <c r="S36" i="106" s="1"/>
  <c r="H17" i="92"/>
  <c r="H17" i="91"/>
  <c r="H36" i="91" s="1"/>
  <c r="H17" i="105"/>
  <c r="H36" i="105" s="1"/>
  <c r="H17" i="106"/>
  <c r="H36" i="106" s="1"/>
  <c r="H9" i="92"/>
  <c r="H9" i="91"/>
  <c r="H28" i="91" s="1"/>
  <c r="H9" i="106"/>
  <c r="H28" i="106" s="1"/>
  <c r="H9" i="105"/>
  <c r="H28" i="105" s="1"/>
  <c r="H14" i="92"/>
  <c r="H14" i="91"/>
  <c r="H33" i="91" s="1"/>
  <c r="H14" i="105"/>
  <c r="H33" i="105" s="1"/>
  <c r="H14" i="106"/>
  <c r="H33" i="106" s="1"/>
  <c r="X9" i="92"/>
  <c r="X9" i="91"/>
  <c r="X28" i="91" s="1"/>
  <c r="X9" i="105"/>
  <c r="X28" i="105" s="1"/>
  <c r="X9" i="106"/>
  <c r="X28" i="106" s="1"/>
  <c r="X14" i="92"/>
  <c r="X14" i="91"/>
  <c r="X33" i="91" s="1"/>
  <c r="X14" i="105"/>
  <c r="X33" i="105" s="1"/>
  <c r="X14" i="106"/>
  <c r="X33" i="106" s="1"/>
  <c r="P14" i="92"/>
  <c r="P14" i="91"/>
  <c r="P33" i="91" s="1"/>
  <c r="P14" i="105"/>
  <c r="P33" i="105" s="1"/>
  <c r="P14" i="106"/>
  <c r="P33" i="106" s="1"/>
  <c r="O11" i="92"/>
  <c r="O11" i="91"/>
  <c r="O30" i="91" s="1"/>
  <c r="O11" i="105"/>
  <c r="O30" i="105" s="1"/>
  <c r="O11" i="106"/>
  <c r="O30" i="106" s="1"/>
  <c r="F9" i="92"/>
  <c r="F9" i="91"/>
  <c r="F28" i="91" s="1"/>
  <c r="F9" i="105"/>
  <c r="F28" i="105" s="1"/>
  <c r="F9" i="106"/>
  <c r="F28" i="106" s="1"/>
  <c r="G9" i="92"/>
  <c r="G9" i="91"/>
  <c r="G28" i="91" s="1"/>
  <c r="G9" i="105"/>
  <c r="G28" i="105" s="1"/>
  <c r="G9" i="106"/>
  <c r="G28" i="106" s="1"/>
  <c r="E17" i="92"/>
  <c r="E17" i="91"/>
  <c r="E36" i="91" s="1"/>
  <c r="E17" i="105"/>
  <c r="E36" i="105" s="1"/>
  <c r="E17" i="106"/>
  <c r="E36" i="106" s="1"/>
  <c r="U11" i="92"/>
  <c r="U11" i="91"/>
  <c r="U30" i="91" s="1"/>
  <c r="U11" i="105"/>
  <c r="U30" i="105" s="1"/>
  <c r="U11" i="106"/>
  <c r="U30" i="106" s="1"/>
  <c r="T9" i="92"/>
  <c r="T9" i="91"/>
  <c r="T28" i="91" s="1"/>
  <c r="T9" i="106"/>
  <c r="T28" i="106" s="1"/>
  <c r="T9" i="105"/>
  <c r="T28" i="105" s="1"/>
  <c r="R17" i="92"/>
  <c r="R17" i="105"/>
  <c r="R36" i="105" s="1"/>
  <c r="R17" i="91"/>
  <c r="R36" i="91" s="1"/>
  <c r="R17" i="106"/>
  <c r="R36" i="106" s="1"/>
  <c r="Y11" i="92"/>
  <c r="Y11" i="91"/>
  <c r="Y30" i="91" s="1"/>
  <c r="Y11" i="105"/>
  <c r="Y30" i="105" s="1"/>
  <c r="Y11" i="106"/>
  <c r="Y30" i="106" s="1"/>
  <c r="Z17" i="105"/>
  <c r="Z36" i="105" s="1"/>
  <c r="Z17" i="91"/>
  <c r="Z36" i="91" s="1"/>
  <c r="Z17" i="106"/>
  <c r="Z36" i="106" s="1"/>
  <c r="Z17" i="92"/>
  <c r="L14" i="92"/>
  <c r="L14" i="91"/>
  <c r="L33" i="91" s="1"/>
  <c r="L14" i="105"/>
  <c r="L33" i="105" s="1"/>
  <c r="L14" i="106"/>
  <c r="L33" i="106" s="1"/>
  <c r="O17" i="92"/>
  <c r="O17" i="91"/>
  <c r="O36" i="91" s="1"/>
  <c r="O17" i="105"/>
  <c r="O36" i="105" s="1"/>
  <c r="O17" i="106"/>
  <c r="O36" i="106" s="1"/>
  <c r="Q11" i="92"/>
  <c r="Q11" i="91"/>
  <c r="Q30" i="91" s="1"/>
  <c r="Q11" i="105"/>
  <c r="Q30" i="105" s="1"/>
  <c r="Q11" i="106"/>
  <c r="Q30" i="106" s="1"/>
  <c r="M9" i="91"/>
  <c r="M28" i="91" s="1"/>
  <c r="M9" i="92"/>
  <c r="M9" i="105"/>
  <c r="M28" i="105" s="1"/>
  <c r="M9" i="106"/>
  <c r="M28" i="106" s="1"/>
  <c r="I11" i="92"/>
  <c r="I11" i="91"/>
  <c r="I30" i="91" s="1"/>
  <c r="I11" i="105"/>
  <c r="I30" i="105" s="1"/>
  <c r="I11" i="106"/>
  <c r="I30" i="106" s="1"/>
  <c r="T17" i="92"/>
  <c r="T17" i="91"/>
  <c r="T36" i="91" s="1"/>
  <c r="T17" i="105"/>
  <c r="T36" i="105" s="1"/>
  <c r="T17" i="106"/>
  <c r="T36" i="106" s="1"/>
  <c r="R14" i="92"/>
  <c r="R14" i="91"/>
  <c r="R33" i="91" s="1"/>
  <c r="R14" i="105"/>
  <c r="R33" i="105" s="1"/>
  <c r="R14" i="106"/>
  <c r="R33" i="106" s="1"/>
  <c r="M17" i="92"/>
  <c r="M17" i="91"/>
  <c r="M36" i="91" s="1"/>
  <c r="M17" i="105"/>
  <c r="M36" i="105" s="1"/>
  <c r="M17" i="106"/>
  <c r="M36" i="106" s="1"/>
  <c r="T14" i="92"/>
  <c r="T14" i="91"/>
  <c r="T33" i="91" s="1"/>
  <c r="T14" i="105"/>
  <c r="T33" i="105" s="1"/>
  <c r="T14" i="106"/>
  <c r="T33" i="106" s="1"/>
  <c r="O14" i="91"/>
  <c r="O33" i="91" s="1"/>
  <c r="O14" i="92"/>
  <c r="O14" i="105"/>
  <c r="O33" i="105" s="1"/>
  <c r="O14" i="106"/>
  <c r="O33" i="106" s="1"/>
  <c r="F14" i="92"/>
  <c r="F14" i="91"/>
  <c r="F33" i="91" s="1"/>
  <c r="F14" i="106"/>
  <c r="F33" i="106" s="1"/>
  <c r="F14" i="105"/>
  <c r="F33" i="105" s="1"/>
  <c r="Z14" i="92"/>
  <c r="Z14" i="91"/>
  <c r="Z33" i="91" s="1"/>
  <c r="Z14" i="105"/>
  <c r="Z33" i="105" s="1"/>
  <c r="Z14" i="106"/>
  <c r="Z33" i="106" s="1"/>
  <c r="K9" i="92"/>
  <c r="K9" i="91"/>
  <c r="K28" i="91" s="1"/>
  <c r="K9" i="105"/>
  <c r="K28" i="105" s="1"/>
  <c r="K9" i="106"/>
  <c r="K28" i="106" s="1"/>
  <c r="O9" i="92"/>
  <c r="O9" i="91"/>
  <c r="O28" i="91" s="1"/>
  <c r="O9" i="105"/>
  <c r="O28" i="105" s="1"/>
  <c r="O9" i="106"/>
  <c r="O28" i="106" s="1"/>
  <c r="M14" i="92"/>
  <c r="M14" i="91"/>
  <c r="M33" i="91" s="1"/>
  <c r="M14" i="105"/>
  <c r="M33" i="105" s="1"/>
  <c r="M14" i="106"/>
  <c r="M33" i="106" s="1"/>
  <c r="X11" i="92"/>
  <c r="X11" i="91"/>
  <c r="X30" i="91" s="1"/>
  <c r="X11" i="105"/>
  <c r="X30" i="105" s="1"/>
  <c r="X11" i="106"/>
  <c r="X30" i="106" s="1"/>
  <c r="Q14" i="92"/>
  <c r="Q14" i="91"/>
  <c r="Q33" i="91" s="1"/>
  <c r="Q14" i="105"/>
  <c r="Q33" i="105" s="1"/>
  <c r="Q14" i="106"/>
  <c r="Q33" i="106" s="1"/>
  <c r="V17" i="92"/>
  <c r="V17" i="91"/>
  <c r="V36" i="91" s="1"/>
  <c r="V17" i="105"/>
  <c r="V36" i="105" s="1"/>
  <c r="V17" i="106"/>
  <c r="V36" i="106" s="1"/>
  <c r="F11" i="92"/>
  <c r="F11" i="91"/>
  <c r="F30" i="91" s="1"/>
  <c r="F11" i="105"/>
  <c r="F30" i="105" s="1"/>
  <c r="F11" i="106"/>
  <c r="F30" i="106" s="1"/>
  <c r="L11" i="92"/>
  <c r="L11" i="91"/>
  <c r="L30" i="91" s="1"/>
  <c r="L11" i="105"/>
  <c r="L30" i="105" s="1"/>
  <c r="L11" i="106"/>
  <c r="L30" i="106" s="1"/>
  <c r="P17" i="92"/>
  <c r="P17" i="91"/>
  <c r="P36" i="91" s="1"/>
  <c r="P17" i="105"/>
  <c r="P36" i="105" s="1"/>
  <c r="P17" i="106"/>
  <c r="P36" i="106" s="1"/>
  <c r="S11" i="91"/>
  <c r="S30" i="91" s="1"/>
  <c r="S11" i="92"/>
  <c r="S11" i="105"/>
  <c r="S30" i="105" s="1"/>
  <c r="S11" i="106"/>
  <c r="S30" i="106" s="1"/>
  <c r="E11" i="92"/>
  <c r="E11" i="91"/>
  <c r="E30" i="91" s="1"/>
  <c r="E11" i="105"/>
  <c r="E30" i="105" s="1"/>
  <c r="E11" i="106"/>
  <c r="E30" i="106" s="1"/>
  <c r="L17" i="92"/>
  <c r="L17" i="91"/>
  <c r="L36" i="91" s="1"/>
  <c r="L17" i="105"/>
  <c r="L36" i="105" s="1"/>
  <c r="L17" i="106"/>
  <c r="L36" i="106" s="1"/>
  <c r="U17" i="92"/>
  <c r="U17" i="91"/>
  <c r="U36" i="91" s="1"/>
  <c r="U17" i="105"/>
  <c r="U36" i="105" s="1"/>
  <c r="U17" i="106"/>
  <c r="U36" i="106" s="1"/>
  <c r="F17" i="92"/>
  <c r="F17" i="91"/>
  <c r="F36" i="91" s="1"/>
  <c r="F17" i="105"/>
  <c r="F36" i="105" s="1"/>
  <c r="F17" i="106"/>
  <c r="F36" i="106" s="1"/>
  <c r="Z9" i="92"/>
  <c r="Z9" i="91"/>
  <c r="Z28" i="91" s="1"/>
  <c r="Z9" i="105"/>
  <c r="Z28" i="105" s="1"/>
  <c r="Z9" i="106"/>
  <c r="Z28" i="106" s="1"/>
  <c r="Y17" i="92"/>
  <c r="Y17" i="91"/>
  <c r="Y36" i="91" s="1"/>
  <c r="Y17" i="105"/>
  <c r="Y36" i="105" s="1"/>
  <c r="Y17" i="106"/>
  <c r="Y36" i="106" s="1"/>
  <c r="Q9" i="92"/>
  <c r="Q9" i="91"/>
  <c r="Q28" i="91" s="1"/>
  <c r="Q9" i="105"/>
  <c r="Q28" i="105" s="1"/>
  <c r="Q9" i="106"/>
  <c r="Q28" i="106" s="1"/>
  <c r="U14" i="92"/>
  <c r="U14" i="91"/>
  <c r="U33" i="91" s="1"/>
  <c r="U14" i="105"/>
  <c r="U33" i="105" s="1"/>
  <c r="U14" i="106"/>
  <c r="U33" i="106" s="1"/>
  <c r="P9" i="92"/>
  <c r="P9" i="91"/>
  <c r="P28" i="91" s="1"/>
  <c r="P9" i="105"/>
  <c r="P28" i="105" s="1"/>
  <c r="P9" i="106"/>
  <c r="P28" i="106" s="1"/>
  <c r="V11" i="92"/>
  <c r="V11" i="91"/>
  <c r="V30" i="91" s="1"/>
  <c r="V11" i="105"/>
  <c r="V30" i="105" s="1"/>
  <c r="V11" i="106"/>
  <c r="V30" i="106" s="1"/>
  <c r="K17" i="92"/>
  <c r="K17" i="91"/>
  <c r="K36" i="91" s="1"/>
  <c r="K17" i="105"/>
  <c r="K36" i="105" s="1"/>
  <c r="K17" i="106"/>
  <c r="K36" i="106" s="1"/>
  <c r="V14" i="91"/>
  <c r="V33" i="91" s="1"/>
  <c r="V14" i="92"/>
  <c r="V14" i="106"/>
  <c r="V33" i="106" s="1"/>
  <c r="V14" i="105"/>
  <c r="V33" i="105" s="1"/>
  <c r="L20" i="92"/>
  <c r="L20" i="105"/>
  <c r="L39" i="105" s="1"/>
  <c r="L20" i="91"/>
  <c r="L39" i="91" s="1"/>
  <c r="L20" i="106"/>
  <c r="L39" i="106" s="1"/>
  <c r="U9" i="91"/>
  <c r="U28" i="91" s="1"/>
  <c r="U9" i="92"/>
  <c r="U9" i="105"/>
  <c r="U28" i="105" s="1"/>
  <c r="U9" i="106"/>
  <c r="U28" i="106" s="1"/>
  <c r="M11" i="92"/>
  <c r="M11" i="91"/>
  <c r="M30" i="91" s="1"/>
  <c r="M11" i="106"/>
  <c r="M30" i="106" s="1"/>
  <c r="M11" i="105"/>
  <c r="M30" i="105" s="1"/>
  <c r="I17" i="92"/>
  <c r="I17" i="91"/>
  <c r="I36" i="91" s="1"/>
  <c r="I17" i="105"/>
  <c r="I36" i="105" s="1"/>
  <c r="I17" i="106"/>
  <c r="I36" i="106" s="1"/>
  <c r="S9" i="92"/>
  <c r="S9" i="105"/>
  <c r="S28" i="105" s="1"/>
  <c r="S9" i="91"/>
  <c r="S28" i="91" s="1"/>
  <c r="S9" i="106"/>
  <c r="S28" i="106" s="1"/>
  <c r="X17" i="92"/>
  <c r="X17" i="91"/>
  <c r="X36" i="91" s="1"/>
  <c r="X17" i="105"/>
  <c r="X36" i="105" s="1"/>
  <c r="X17" i="106"/>
  <c r="X36" i="106" s="1"/>
  <c r="I14" i="92"/>
  <c r="I14" i="91"/>
  <c r="I33" i="91" s="1"/>
  <c r="I14" i="105"/>
  <c r="I33" i="105" s="1"/>
  <c r="I14" i="106"/>
  <c r="I33" i="106" s="1"/>
  <c r="K11" i="91"/>
  <c r="K30" i="91" s="1"/>
  <c r="K11" i="92"/>
  <c r="K11" i="105"/>
  <c r="K30" i="105" s="1"/>
  <c r="K11" i="106"/>
  <c r="K30" i="106" s="1"/>
  <c r="S14" i="92"/>
  <c r="S14" i="91"/>
  <c r="S33" i="91" s="1"/>
  <c r="S14" i="105"/>
  <c r="S33" i="105" s="1"/>
  <c r="S14" i="106"/>
  <c r="S33" i="106" s="1"/>
  <c r="R9" i="92"/>
  <c r="R9" i="91"/>
  <c r="R28" i="91" s="1"/>
  <c r="R9" i="106"/>
  <c r="R28" i="106" s="1"/>
  <c r="R9" i="105"/>
  <c r="R28" i="105" s="1"/>
  <c r="E14" i="92"/>
  <c r="E14" i="91"/>
  <c r="E33" i="91" s="1"/>
  <c r="E14" i="105"/>
  <c r="E33" i="105" s="1"/>
  <c r="E14" i="106"/>
  <c r="E33" i="106" s="1"/>
  <c r="P11" i="92"/>
  <c r="P11" i="91"/>
  <c r="P30" i="91" s="1"/>
  <c r="P11" i="105"/>
  <c r="P30" i="105" s="1"/>
  <c r="P11" i="106"/>
  <c r="P30" i="106" s="1"/>
  <c r="H11" i="92"/>
  <c r="H11" i="91"/>
  <c r="H30" i="91" s="1"/>
  <c r="H11" i="105"/>
  <c r="H30" i="105" s="1"/>
  <c r="H11" i="106"/>
  <c r="H30" i="106" s="1"/>
  <c r="C14" i="106"/>
  <c r="C33" i="106" s="1"/>
  <c r="C14" i="105"/>
  <c r="C33" i="105" s="1"/>
  <c r="C17" i="106"/>
  <c r="C36" i="106" s="1"/>
  <c r="C17" i="105"/>
  <c r="C36" i="105" s="1"/>
  <c r="C17" i="92"/>
  <c r="C17" i="91"/>
  <c r="C36" i="91" s="1"/>
  <c r="C14" i="92"/>
  <c r="C14" i="91"/>
  <c r="C33" i="91" s="1"/>
  <c r="Y18" i="92" l="1"/>
  <c r="Y18" i="91"/>
  <c r="Y37" i="91" s="1"/>
  <c r="Y18" i="105"/>
  <c r="Y37" i="105" s="1"/>
  <c r="Y18" i="106"/>
  <c r="Y37" i="106" s="1"/>
  <c r="E20" i="91"/>
  <c r="E39" i="91" s="1"/>
  <c r="E20" i="92"/>
  <c r="E20" i="105"/>
  <c r="E39" i="105" s="1"/>
  <c r="E20" i="106"/>
  <c r="E39" i="106" s="1"/>
  <c r="Q15" i="92"/>
  <c r="Q15" i="91"/>
  <c r="Q34" i="91" s="1"/>
  <c r="Q15" i="105"/>
  <c r="Q34" i="105" s="1"/>
  <c r="Q15" i="106"/>
  <c r="Q34" i="106" s="1"/>
  <c r="O20" i="92"/>
  <c r="O20" i="91"/>
  <c r="O39" i="91" s="1"/>
  <c r="O20" i="105"/>
  <c r="O39" i="105" s="1"/>
  <c r="O20" i="106"/>
  <c r="O39" i="106" s="1"/>
  <c r="H18" i="91"/>
  <c r="H37" i="91" s="1"/>
  <c r="H18" i="92"/>
  <c r="H18" i="106"/>
  <c r="H37" i="106" s="1"/>
  <c r="H18" i="105"/>
  <c r="H37" i="105" s="1"/>
  <c r="R12" i="92"/>
  <c r="R12" i="91"/>
  <c r="R31" i="91" s="1"/>
  <c r="R12" i="105"/>
  <c r="R31" i="105" s="1"/>
  <c r="R12" i="106"/>
  <c r="R31" i="106" s="1"/>
  <c r="M20" i="91"/>
  <c r="M39" i="91" s="1"/>
  <c r="M20" i="92"/>
  <c r="M20" i="105"/>
  <c r="M39" i="105" s="1"/>
  <c r="M20" i="106"/>
  <c r="M39" i="106" s="1"/>
  <c r="H15" i="92"/>
  <c r="H15" i="91"/>
  <c r="H34" i="91" s="1"/>
  <c r="H15" i="106"/>
  <c r="H34" i="106" s="1"/>
  <c r="H15" i="105"/>
  <c r="H34" i="105" s="1"/>
  <c r="T20" i="92"/>
  <c r="T20" i="105"/>
  <c r="T39" i="105" s="1"/>
  <c r="T20" i="91"/>
  <c r="T39" i="91" s="1"/>
  <c r="T20" i="106"/>
  <c r="T39" i="106" s="1"/>
  <c r="G20" i="92"/>
  <c r="G20" i="91"/>
  <c r="G39" i="91" s="1"/>
  <c r="G20" i="105"/>
  <c r="G39" i="105" s="1"/>
  <c r="G20" i="106"/>
  <c r="G39" i="106" s="1"/>
  <c r="R20" i="91"/>
  <c r="R39" i="91" s="1"/>
  <c r="R20" i="92"/>
  <c r="R20" i="106"/>
  <c r="R39" i="106" s="1"/>
  <c r="R20" i="105"/>
  <c r="R39" i="105" s="1"/>
  <c r="P18" i="92"/>
  <c r="P18" i="91"/>
  <c r="P37" i="91" s="1"/>
  <c r="P18" i="106"/>
  <c r="P37" i="106" s="1"/>
  <c r="P18" i="105"/>
  <c r="P37" i="105" s="1"/>
  <c r="H20" i="92"/>
  <c r="H20" i="105"/>
  <c r="H39" i="105" s="1"/>
  <c r="H20" i="91"/>
  <c r="H39" i="91" s="1"/>
  <c r="H20" i="106"/>
  <c r="H39" i="106" s="1"/>
  <c r="I20" i="92"/>
  <c r="I20" i="91"/>
  <c r="I39" i="91" s="1"/>
  <c r="I20" i="105"/>
  <c r="I39" i="105" s="1"/>
  <c r="I20" i="106"/>
  <c r="I39" i="106" s="1"/>
  <c r="V15" i="92"/>
  <c r="V15" i="91"/>
  <c r="V34" i="91" s="1"/>
  <c r="V15" i="105"/>
  <c r="V34" i="105" s="1"/>
  <c r="V15" i="106"/>
  <c r="V34" i="106" s="1"/>
  <c r="X18" i="92"/>
  <c r="X18" i="91"/>
  <c r="X37" i="91" s="1"/>
  <c r="X18" i="106"/>
  <c r="X37" i="106" s="1"/>
  <c r="X18" i="105"/>
  <c r="X37" i="105" s="1"/>
  <c r="G12" i="92"/>
  <c r="G12" i="91"/>
  <c r="G31" i="91" s="1"/>
  <c r="G12" i="105"/>
  <c r="G31" i="105" s="1"/>
  <c r="G12" i="106"/>
  <c r="G31" i="106" s="1"/>
  <c r="K20" i="92"/>
  <c r="K20" i="91"/>
  <c r="K39" i="91" s="1"/>
  <c r="K20" i="105"/>
  <c r="K39" i="105" s="1"/>
  <c r="K20" i="106"/>
  <c r="K39" i="106" s="1"/>
  <c r="V18" i="92"/>
  <c r="V18" i="91"/>
  <c r="V37" i="91" s="1"/>
  <c r="V18" i="105"/>
  <c r="V37" i="105" s="1"/>
  <c r="V18" i="106"/>
  <c r="V37" i="106" s="1"/>
  <c r="U18" i="92"/>
  <c r="U18" i="91"/>
  <c r="U37" i="91" s="1"/>
  <c r="U18" i="105"/>
  <c r="U37" i="105" s="1"/>
  <c r="U18" i="106"/>
  <c r="U37" i="106" s="1"/>
  <c r="Q18" i="92"/>
  <c r="Q18" i="91"/>
  <c r="Q37" i="91" s="1"/>
  <c r="Q18" i="105"/>
  <c r="Q37" i="105" s="1"/>
  <c r="Q18" i="106"/>
  <c r="Q37" i="106" s="1"/>
  <c r="Q20" i="91"/>
  <c r="Q39" i="91" s="1"/>
  <c r="Q20" i="92"/>
  <c r="Q20" i="106"/>
  <c r="Q39" i="106" s="1"/>
  <c r="Q20" i="105"/>
  <c r="Q39" i="105" s="1"/>
  <c r="F15" i="92"/>
  <c r="F15" i="91"/>
  <c r="F34" i="91" s="1"/>
  <c r="F15" i="105"/>
  <c r="F34" i="105" s="1"/>
  <c r="F15" i="106"/>
  <c r="F34" i="106" s="1"/>
  <c r="E15" i="92"/>
  <c r="E15" i="91"/>
  <c r="E34" i="91" s="1"/>
  <c r="E15" i="105"/>
  <c r="E34" i="105" s="1"/>
  <c r="E15" i="106"/>
  <c r="E34" i="106" s="1"/>
  <c r="V12" i="92"/>
  <c r="V12" i="91"/>
  <c r="V31" i="91" s="1"/>
  <c r="V12" i="106"/>
  <c r="V31" i="106" s="1"/>
  <c r="V12" i="105"/>
  <c r="V31" i="105" s="1"/>
  <c r="P12" i="92"/>
  <c r="P12" i="106"/>
  <c r="P31" i="106" s="1"/>
  <c r="P12" i="91"/>
  <c r="P31" i="91" s="1"/>
  <c r="P12" i="105"/>
  <c r="P31" i="105" s="1"/>
  <c r="S18" i="92"/>
  <c r="S18" i="91"/>
  <c r="S37" i="91" s="1"/>
  <c r="S18" i="105"/>
  <c r="S37" i="105" s="1"/>
  <c r="S18" i="106"/>
  <c r="S37" i="106" s="1"/>
  <c r="U12" i="92"/>
  <c r="U12" i="91"/>
  <c r="U31" i="91" s="1"/>
  <c r="U12" i="105"/>
  <c r="U31" i="105" s="1"/>
  <c r="U12" i="106"/>
  <c r="U31" i="106" s="1"/>
  <c r="V20" i="92"/>
  <c r="V20" i="91"/>
  <c r="V39" i="91" s="1"/>
  <c r="V20" i="105"/>
  <c r="V39" i="105" s="1"/>
  <c r="V20" i="106"/>
  <c r="V39" i="106" s="1"/>
  <c r="I12" i="91"/>
  <c r="I31" i="91" s="1"/>
  <c r="I12" i="105"/>
  <c r="I31" i="105" s="1"/>
  <c r="I12" i="92"/>
  <c r="I12" i="106"/>
  <c r="I31" i="106" s="1"/>
  <c r="U15" i="92"/>
  <c r="U15" i="91"/>
  <c r="U34" i="91" s="1"/>
  <c r="U15" i="105"/>
  <c r="U34" i="105" s="1"/>
  <c r="U15" i="106"/>
  <c r="U34" i="106" s="1"/>
  <c r="O15" i="92"/>
  <c r="O15" i="91"/>
  <c r="O34" i="91" s="1"/>
  <c r="O15" i="105"/>
  <c r="O34" i="105" s="1"/>
  <c r="O15" i="106"/>
  <c r="O34" i="106" s="1"/>
  <c r="L12" i="92"/>
  <c r="L12" i="91"/>
  <c r="L31" i="91" s="1"/>
  <c r="L12" i="106"/>
  <c r="L31" i="106" s="1"/>
  <c r="L12" i="105"/>
  <c r="L31" i="105" s="1"/>
  <c r="S15" i="92"/>
  <c r="S15" i="91"/>
  <c r="S34" i="91" s="1"/>
  <c r="S15" i="105"/>
  <c r="S34" i="105" s="1"/>
  <c r="S15" i="106"/>
  <c r="S34" i="106" s="1"/>
  <c r="O18" i="92"/>
  <c r="O18" i="91"/>
  <c r="O37" i="91" s="1"/>
  <c r="O18" i="105"/>
  <c r="O37" i="105" s="1"/>
  <c r="O18" i="106"/>
  <c r="O37" i="106" s="1"/>
  <c r="Y20" i="92"/>
  <c r="Y20" i="91"/>
  <c r="Y39" i="91" s="1"/>
  <c r="Y20" i="105"/>
  <c r="Y39" i="105" s="1"/>
  <c r="Y20" i="106"/>
  <c r="Y39" i="106" s="1"/>
  <c r="G15" i="92"/>
  <c r="G15" i="91"/>
  <c r="G34" i="91" s="1"/>
  <c r="G15" i="105"/>
  <c r="G34" i="105" s="1"/>
  <c r="G15" i="106"/>
  <c r="G34" i="106" s="1"/>
  <c r="F18" i="92"/>
  <c r="F18" i="91"/>
  <c r="F37" i="91" s="1"/>
  <c r="F18" i="105"/>
  <c r="F37" i="105" s="1"/>
  <c r="F18" i="106"/>
  <c r="F37" i="106" s="1"/>
  <c r="Z18" i="92"/>
  <c r="Z18" i="91"/>
  <c r="Z37" i="91" s="1"/>
  <c r="Z18" i="105"/>
  <c r="Z37" i="105" s="1"/>
  <c r="Z18" i="106"/>
  <c r="Z37" i="106" s="1"/>
  <c r="P20" i="92"/>
  <c r="P20" i="105"/>
  <c r="P39" i="105" s="1"/>
  <c r="P20" i="91"/>
  <c r="P39" i="91" s="1"/>
  <c r="P20" i="106"/>
  <c r="P39" i="106" s="1"/>
  <c r="F20" i="91"/>
  <c r="F39" i="91" s="1"/>
  <c r="F20" i="92"/>
  <c r="F20" i="106"/>
  <c r="F39" i="106" s="1"/>
  <c r="F20" i="105"/>
  <c r="F39" i="105" s="1"/>
  <c r="Y12" i="91"/>
  <c r="Y31" i="91" s="1"/>
  <c r="Y12" i="92"/>
  <c r="Y12" i="105"/>
  <c r="Y31" i="105" s="1"/>
  <c r="Y12" i="106"/>
  <c r="Y31" i="106" s="1"/>
  <c r="Z20" i="92"/>
  <c r="Z20" i="91"/>
  <c r="Z39" i="91" s="1"/>
  <c r="Z20" i="106"/>
  <c r="Z39" i="106" s="1"/>
  <c r="Z20" i="105"/>
  <c r="Z39" i="105" s="1"/>
  <c r="M15" i="92"/>
  <c r="M15" i="91"/>
  <c r="M34" i="91" s="1"/>
  <c r="M15" i="105"/>
  <c r="M34" i="105" s="1"/>
  <c r="M15" i="106"/>
  <c r="M34" i="106" s="1"/>
  <c r="U20" i="92"/>
  <c r="U20" i="91"/>
  <c r="U39" i="91" s="1"/>
  <c r="U20" i="105"/>
  <c r="U39" i="105" s="1"/>
  <c r="U20" i="106"/>
  <c r="U39" i="106" s="1"/>
  <c r="E18" i="92"/>
  <c r="E18" i="91"/>
  <c r="E37" i="91" s="1"/>
  <c r="E18" i="105"/>
  <c r="E37" i="105" s="1"/>
  <c r="E18" i="106"/>
  <c r="E37" i="106" s="1"/>
  <c r="H12" i="91"/>
  <c r="H31" i="91" s="1"/>
  <c r="H12" i="92"/>
  <c r="H12" i="105"/>
  <c r="H31" i="105" s="1"/>
  <c r="H12" i="106"/>
  <c r="H31" i="106" s="1"/>
  <c r="X20" i="92"/>
  <c r="X20" i="105"/>
  <c r="X39" i="105" s="1"/>
  <c r="X20" i="106"/>
  <c r="X39" i="106" s="1"/>
  <c r="X20" i="91"/>
  <c r="X39" i="91" s="1"/>
  <c r="Z12" i="92"/>
  <c r="Z12" i="91"/>
  <c r="Z31" i="91" s="1"/>
  <c r="Z12" i="105"/>
  <c r="Z31" i="105" s="1"/>
  <c r="Z12" i="106"/>
  <c r="Z31" i="106" s="1"/>
  <c r="L15" i="91"/>
  <c r="L34" i="91" s="1"/>
  <c r="L15" i="105"/>
  <c r="L34" i="105" s="1"/>
  <c r="L15" i="106"/>
  <c r="L34" i="106" s="1"/>
  <c r="L15" i="92"/>
  <c r="K12" i="92"/>
  <c r="K12" i="91"/>
  <c r="K31" i="91" s="1"/>
  <c r="K12" i="105"/>
  <c r="K31" i="105" s="1"/>
  <c r="K12" i="106"/>
  <c r="K31" i="106" s="1"/>
  <c r="I18" i="92"/>
  <c r="I18" i="91"/>
  <c r="I37" i="91" s="1"/>
  <c r="I18" i="105"/>
  <c r="I37" i="105" s="1"/>
  <c r="I18" i="106"/>
  <c r="I37" i="106" s="1"/>
  <c r="L18" i="92"/>
  <c r="L18" i="91"/>
  <c r="L37" i="91" s="1"/>
  <c r="L18" i="106"/>
  <c r="L37" i="106" s="1"/>
  <c r="L18" i="105"/>
  <c r="L37" i="105" s="1"/>
  <c r="F12" i="92"/>
  <c r="F12" i="91"/>
  <c r="F31" i="91" s="1"/>
  <c r="F12" i="106"/>
  <c r="F31" i="106" s="1"/>
  <c r="F12" i="105"/>
  <c r="F31" i="105" s="1"/>
  <c r="O12" i="92"/>
  <c r="O12" i="91"/>
  <c r="O31" i="91" s="1"/>
  <c r="O12" i="105"/>
  <c r="O31" i="105" s="1"/>
  <c r="O12" i="106"/>
  <c r="O31" i="106" s="1"/>
  <c r="X12" i="92"/>
  <c r="X12" i="91"/>
  <c r="X31" i="91" s="1"/>
  <c r="X12" i="105"/>
  <c r="X31" i="105" s="1"/>
  <c r="X12" i="106"/>
  <c r="X31" i="106" s="1"/>
  <c r="S20" i="92"/>
  <c r="S20" i="91"/>
  <c r="S39" i="91" s="1"/>
  <c r="S20" i="105"/>
  <c r="S39" i="105" s="1"/>
  <c r="S20" i="106"/>
  <c r="S39" i="106" s="1"/>
  <c r="M18" i="92"/>
  <c r="M18" i="105"/>
  <c r="M37" i="105" s="1"/>
  <c r="M18" i="106"/>
  <c r="M37" i="106" s="1"/>
  <c r="M18" i="91"/>
  <c r="M37" i="91" s="1"/>
  <c r="T15" i="92"/>
  <c r="T15" i="91"/>
  <c r="T34" i="91" s="1"/>
  <c r="T15" i="105"/>
  <c r="T34" i="105" s="1"/>
  <c r="T15" i="106"/>
  <c r="T34" i="106" s="1"/>
  <c r="Z15" i="92"/>
  <c r="Z15" i="91"/>
  <c r="Z34" i="91" s="1"/>
  <c r="Z15" i="105"/>
  <c r="Z34" i="105" s="1"/>
  <c r="Z15" i="106"/>
  <c r="Z34" i="106" s="1"/>
  <c r="E12" i="92"/>
  <c r="E12" i="91"/>
  <c r="E31" i="91" s="1"/>
  <c r="E12" i="105"/>
  <c r="E31" i="105" s="1"/>
  <c r="E12" i="106"/>
  <c r="E31" i="106" s="1"/>
  <c r="Y15" i="92"/>
  <c r="Y15" i="91"/>
  <c r="Y34" i="91" s="1"/>
  <c r="Y15" i="105"/>
  <c r="Y34" i="105" s="1"/>
  <c r="Y15" i="106"/>
  <c r="Y34" i="106" s="1"/>
  <c r="R15" i="92"/>
  <c r="R15" i="91"/>
  <c r="R34" i="91" s="1"/>
  <c r="R15" i="106"/>
  <c r="R34" i="106" s="1"/>
  <c r="R15" i="105"/>
  <c r="R34" i="105" s="1"/>
  <c r="R18" i="92"/>
  <c r="R18" i="91"/>
  <c r="R37" i="91" s="1"/>
  <c r="R18" i="105"/>
  <c r="R37" i="105" s="1"/>
  <c r="R18" i="106"/>
  <c r="R37" i="106" s="1"/>
  <c r="Q12" i="91"/>
  <c r="Q31" i="91" s="1"/>
  <c r="Q12" i="92"/>
  <c r="Q12" i="105"/>
  <c r="Q31" i="105" s="1"/>
  <c r="Q12" i="106"/>
  <c r="Q31" i="106" s="1"/>
  <c r="S12" i="92"/>
  <c r="S12" i="91"/>
  <c r="S31" i="91" s="1"/>
  <c r="S12" i="105"/>
  <c r="S31" i="105" s="1"/>
  <c r="S12" i="106"/>
  <c r="S31" i="106" s="1"/>
  <c r="I15" i="92"/>
  <c r="I15" i="91"/>
  <c r="I34" i="91" s="1"/>
  <c r="I15" i="105"/>
  <c r="I34" i="105" s="1"/>
  <c r="I15" i="106"/>
  <c r="I34" i="106" s="1"/>
  <c r="K15" i="105"/>
  <c r="K34" i="105" s="1"/>
  <c r="K15" i="92"/>
  <c r="K15" i="91"/>
  <c r="K34" i="91" s="1"/>
  <c r="K15" i="106"/>
  <c r="K34" i="106" s="1"/>
  <c r="T12" i="92"/>
  <c r="T12" i="91"/>
  <c r="T31" i="91" s="1"/>
  <c r="T12" i="106"/>
  <c r="T31" i="106" s="1"/>
  <c r="T12" i="105"/>
  <c r="T31" i="105" s="1"/>
  <c r="M12" i="92"/>
  <c r="M12" i="91"/>
  <c r="M31" i="91" s="1"/>
  <c r="M12" i="105"/>
  <c r="M31" i="105" s="1"/>
  <c r="M12" i="106"/>
  <c r="M31" i="106" s="1"/>
  <c r="X15" i="92"/>
  <c r="X15" i="91"/>
  <c r="X34" i="91" s="1"/>
  <c r="X15" i="106"/>
  <c r="X34" i="106" s="1"/>
  <c r="X15" i="105"/>
  <c r="X34" i="105" s="1"/>
  <c r="T18" i="92"/>
  <c r="T18" i="91"/>
  <c r="T37" i="91" s="1"/>
  <c r="T18" i="105"/>
  <c r="T37" i="105" s="1"/>
  <c r="T18" i="106"/>
  <c r="T37" i="106" s="1"/>
  <c r="G18" i="91"/>
  <c r="G37" i="91" s="1"/>
  <c r="G18" i="92"/>
  <c r="G18" i="105"/>
  <c r="G37" i="105" s="1"/>
  <c r="G18" i="106"/>
  <c r="G37" i="106" s="1"/>
  <c r="P15" i="92"/>
  <c r="P15" i="91"/>
  <c r="P34" i="91" s="1"/>
  <c r="P15" i="106"/>
  <c r="P34" i="106" s="1"/>
  <c r="P15" i="105"/>
  <c r="P34" i="105" s="1"/>
  <c r="K18" i="92"/>
  <c r="K18" i="91"/>
  <c r="K37" i="91" s="1"/>
  <c r="K18" i="105"/>
  <c r="K37" i="105" s="1"/>
  <c r="K18" i="106"/>
  <c r="K37" i="106" s="1"/>
  <c r="C11" i="106"/>
  <c r="C30" i="106" s="1"/>
  <c r="C11" i="105"/>
  <c r="C30" i="105" s="1"/>
  <c r="C11" i="92"/>
  <c r="C11" i="91"/>
  <c r="C30" i="91" s="1"/>
  <c r="B2" i="82"/>
  <c r="B3" i="82"/>
  <c r="B20" i="82" s="1"/>
  <c r="C9" i="106" l="1"/>
  <c r="C28" i="106" s="1"/>
  <c r="C9" i="105"/>
  <c r="C28" i="105" s="1"/>
  <c r="C12" i="106"/>
  <c r="C31" i="106" s="1"/>
  <c r="C12" i="105"/>
  <c r="C31" i="105" s="1"/>
  <c r="C9" i="91"/>
  <c r="C28" i="91" s="1"/>
  <c r="C9" i="92"/>
  <c r="C12" i="91"/>
  <c r="C31" i="91" s="1"/>
  <c r="C12" i="92"/>
  <c r="B3" i="83"/>
  <c r="B19" i="82"/>
  <c r="B2" i="83"/>
  <c r="C20" i="106" l="1"/>
  <c r="C39" i="106" s="1"/>
  <c r="C20" i="105"/>
  <c r="C39" i="105" s="1"/>
  <c r="C18" i="106"/>
  <c r="C37" i="106" s="1"/>
  <c r="C18" i="105"/>
  <c r="C37" i="105" s="1"/>
  <c r="C15" i="106"/>
  <c r="C34" i="106" s="1"/>
  <c r="C15" i="105"/>
  <c r="C34" i="105" s="1"/>
  <c r="C15" i="91"/>
  <c r="C34" i="91" s="1"/>
  <c r="C15" i="92"/>
  <c r="C20" i="92"/>
  <c r="C20" i="91"/>
  <c r="C39" i="91" s="1"/>
  <c r="C18" i="91"/>
  <c r="C37" i="91" s="1"/>
  <c r="C18" i="92"/>
  <c r="B20" i="83"/>
  <c r="B3" i="84"/>
  <c r="B19" i="83"/>
  <c r="B2" i="84"/>
  <c r="B5" i="82"/>
  <c r="B8" i="82" l="1"/>
  <c r="B5" i="83"/>
  <c r="B22" i="82"/>
  <c r="B17" i="82"/>
  <c r="B6" i="82"/>
  <c r="B9" i="82" l="1"/>
  <c r="B17" i="83"/>
  <c r="B34" i="82"/>
  <c r="B5" i="84"/>
  <c r="B22" i="83"/>
  <c r="B25" i="82"/>
  <c r="B8" i="83"/>
  <c r="B23" i="82"/>
  <c r="B6" i="83"/>
  <c r="B11" i="82"/>
  <c r="B23" i="83" l="1"/>
  <c r="B6" i="84"/>
  <c r="B14" i="82"/>
  <c r="B12" i="82"/>
  <c r="B25" i="83"/>
  <c r="B8" i="84"/>
  <c r="B26" i="82"/>
  <c r="B9" i="83"/>
  <c r="B17" i="84"/>
  <c r="B34" i="83"/>
  <c r="B28" i="82"/>
  <c r="B11" i="83"/>
  <c r="B11" i="84" l="1"/>
  <c r="B28" i="83"/>
  <c r="B15" i="82"/>
  <c r="B26" i="83"/>
  <c r="B9" i="84"/>
  <c r="B29" i="82"/>
  <c r="B12" i="83"/>
  <c r="B31" i="82"/>
  <c r="B14" i="83"/>
  <c r="B31" i="83" l="1"/>
  <c r="B14" i="84"/>
  <c r="B32" i="82"/>
  <c r="B15" i="83"/>
  <c r="B29" i="83"/>
  <c r="B12" i="84"/>
  <c r="B32" i="83" l="1"/>
  <c r="B15" i="84"/>
  <c r="C2" i="19" l="1"/>
  <c r="C2" i="29" s="1"/>
  <c r="D2" i="19"/>
  <c r="E2" i="19"/>
  <c r="F2" i="19"/>
  <c r="F2" i="29" s="1"/>
  <c r="C3" i="19"/>
  <c r="C3" i="28" s="1"/>
  <c r="C20" i="28" s="1"/>
  <c r="D3" i="19"/>
  <c r="D3" i="29" s="1"/>
  <c r="E3" i="19"/>
  <c r="E3" i="29" s="1"/>
  <c r="F3" i="19"/>
  <c r="F3" i="29" s="1"/>
  <c r="C19" i="19" l="1"/>
  <c r="E20" i="19"/>
  <c r="F19" i="19"/>
  <c r="F3" i="28"/>
  <c r="F20" i="28" s="1"/>
  <c r="F20" i="19"/>
  <c r="E3" i="28"/>
  <c r="E20" i="28" s="1"/>
  <c r="C3" i="29"/>
  <c r="C20" i="19"/>
  <c r="F2" i="28"/>
  <c r="F19" i="28" s="1"/>
  <c r="C2" i="28"/>
  <c r="C19" i="28" s="1"/>
  <c r="D20" i="19"/>
  <c r="D3" i="28"/>
  <c r="D20" i="28" s="1"/>
  <c r="E19" i="19"/>
  <c r="E2" i="28"/>
  <c r="E19" i="28" s="1"/>
  <c r="E2" i="29"/>
  <c r="D2" i="28"/>
  <c r="D19" i="28" s="1"/>
  <c r="D19" i="19"/>
  <c r="D2" i="29"/>
  <c r="F5" i="19"/>
  <c r="F5" i="29" l="1"/>
  <c r="F5" i="28"/>
  <c r="F22" i="28" s="1"/>
  <c r="F22" i="19"/>
  <c r="F17" i="19"/>
  <c r="F8" i="19"/>
  <c r="F6" i="19"/>
  <c r="F34" i="19" l="1"/>
  <c r="F17" i="28"/>
  <c r="F34" i="28" s="1"/>
  <c r="F17" i="29"/>
  <c r="F9" i="19"/>
  <c r="F8" i="28"/>
  <c r="F25" i="28" s="1"/>
  <c r="F8" i="29"/>
  <c r="F25" i="19"/>
  <c r="F11" i="19"/>
  <c r="C5" i="19"/>
  <c r="F23" i="19"/>
  <c r="F6" i="29"/>
  <c r="F6" i="28"/>
  <c r="F23" i="28" s="1"/>
  <c r="F9" i="28" l="1"/>
  <c r="F26" i="28" s="1"/>
  <c r="F9" i="29"/>
  <c r="F26" i="19"/>
  <c r="C22" i="19"/>
  <c r="C5" i="29"/>
  <c r="C5" i="28"/>
  <c r="C22" i="28" s="1"/>
  <c r="C6" i="19"/>
  <c r="F11" i="28"/>
  <c r="F28" i="28" s="1"/>
  <c r="F28" i="19"/>
  <c r="F11" i="29"/>
  <c r="F14" i="19"/>
  <c r="C17" i="19"/>
  <c r="F12" i="19"/>
  <c r="C8" i="19"/>
  <c r="C11" i="19" l="1"/>
  <c r="F15" i="19"/>
  <c r="C34" i="19"/>
  <c r="C17" i="29"/>
  <c r="C17" i="28"/>
  <c r="C34" i="28" s="1"/>
  <c r="C6" i="28"/>
  <c r="C23" i="28" s="1"/>
  <c r="C23" i="19"/>
  <c r="C6" i="29"/>
  <c r="F29" i="19"/>
  <c r="F12" i="29"/>
  <c r="F12" i="28"/>
  <c r="F29" i="28" s="1"/>
  <c r="F14" i="28"/>
  <c r="F31" i="28" s="1"/>
  <c r="F14" i="29"/>
  <c r="F31" i="19"/>
  <c r="C9" i="19"/>
  <c r="C25" i="19"/>
  <c r="C8" i="28"/>
  <c r="C25" i="28" s="1"/>
  <c r="C8" i="29"/>
  <c r="B2" i="74"/>
  <c r="B2" i="76" s="1"/>
  <c r="B3" i="74"/>
  <c r="B3" i="76" s="1"/>
  <c r="C14" i="19" l="1"/>
  <c r="F15" i="28"/>
  <c r="F32" i="28" s="1"/>
  <c r="F32" i="19"/>
  <c r="F15" i="29"/>
  <c r="C12" i="19"/>
  <c r="C26" i="19"/>
  <c r="C9" i="28"/>
  <c r="C26" i="28" s="1"/>
  <c r="C9" i="29"/>
  <c r="C28" i="19"/>
  <c r="C11" i="29"/>
  <c r="C11" i="28"/>
  <c r="C28" i="28" s="1"/>
  <c r="B20" i="74"/>
  <c r="B19" i="74"/>
  <c r="B3" i="75"/>
  <c r="B20" i="75" s="1"/>
  <c r="B2" i="75"/>
  <c r="B19" i="75" s="1"/>
  <c r="C14" i="28" l="1"/>
  <c r="C31" i="28" s="1"/>
  <c r="C14" i="29"/>
  <c r="C31" i="19"/>
  <c r="C15" i="19"/>
  <c r="C12" i="28"/>
  <c r="C29" i="28" s="1"/>
  <c r="C12" i="29"/>
  <c r="C29" i="19"/>
  <c r="C15" i="28" l="1"/>
  <c r="C32" i="28" s="1"/>
  <c r="C15" i="29"/>
  <c r="C32" i="19"/>
  <c r="C7" i="40" l="1"/>
  <c r="C26" i="40" s="1"/>
  <c r="B7" i="40"/>
  <c r="B26" i="40" s="1"/>
  <c r="D7" i="40"/>
  <c r="D26" i="40" s="1"/>
  <c r="B7" i="97"/>
  <c r="B23" i="97" s="1"/>
  <c r="C7" i="97"/>
  <c r="C23" i="97" s="1"/>
  <c r="D7" i="97"/>
  <c r="D23" i="97" s="1"/>
  <c r="B7" i="98"/>
  <c r="B23" i="98" s="1"/>
  <c r="C7" i="98"/>
  <c r="C23" i="98" s="1"/>
  <c r="D7" i="98"/>
  <c r="D23" i="98" s="1"/>
  <c r="B8" i="65"/>
  <c r="B8" i="64"/>
  <c r="B27" i="64" s="1"/>
  <c r="B8" i="63"/>
  <c r="B27" i="63" s="1"/>
  <c r="B8" i="68"/>
  <c r="B8" i="67"/>
  <c r="B20" i="67" s="1"/>
  <c r="B8" i="66"/>
  <c r="B20" i="66" s="1"/>
  <c r="D5" i="19"/>
  <c r="E5" i="19"/>
  <c r="B5" i="74"/>
  <c r="B8" i="40" l="1"/>
  <c r="B27" i="40" s="1"/>
  <c r="C10" i="40"/>
  <c r="C29" i="40" s="1"/>
  <c r="D8" i="40"/>
  <c r="D27" i="40" s="1"/>
  <c r="D10" i="40"/>
  <c r="D29" i="40" s="1"/>
  <c r="B10" i="40"/>
  <c r="B29" i="40" s="1"/>
  <c r="C8" i="40"/>
  <c r="C27" i="40" s="1"/>
  <c r="C10" i="97"/>
  <c r="C26" i="97" s="1"/>
  <c r="C8" i="97"/>
  <c r="C24" i="97" s="1"/>
  <c r="B8" i="97"/>
  <c r="B24" i="97" s="1"/>
  <c r="D10" i="97"/>
  <c r="D26" i="97" s="1"/>
  <c r="B10" i="97"/>
  <c r="B26" i="97" s="1"/>
  <c r="D8" i="97"/>
  <c r="D24" i="97" s="1"/>
  <c r="D8" i="98"/>
  <c r="D24" i="98" s="1"/>
  <c r="B8" i="98"/>
  <c r="B24" i="98" s="1"/>
  <c r="B10" i="98"/>
  <c r="B26" i="98" s="1"/>
  <c r="C10" i="98"/>
  <c r="C26" i="98" s="1"/>
  <c r="D10" i="98"/>
  <c r="D26" i="98" s="1"/>
  <c r="C8" i="98"/>
  <c r="C24" i="98" s="1"/>
  <c r="D7" i="89"/>
  <c r="D7" i="88"/>
  <c r="D26" i="88" s="1"/>
  <c r="C7" i="88"/>
  <c r="C26" i="88" s="1"/>
  <c r="C7" i="89"/>
  <c r="B7" i="88"/>
  <c r="B26" i="88" s="1"/>
  <c r="B7" i="89"/>
  <c r="B11" i="65"/>
  <c r="B11" i="64"/>
  <c r="B30" i="64" s="1"/>
  <c r="B11" i="63"/>
  <c r="B30" i="63" s="1"/>
  <c r="B9" i="65"/>
  <c r="B9" i="64"/>
  <c r="B28" i="64" s="1"/>
  <c r="B9" i="63"/>
  <c r="B28" i="63" s="1"/>
  <c r="B10" i="66"/>
  <c r="B22" i="66" s="1"/>
  <c r="B10" i="68"/>
  <c r="B10" i="67"/>
  <c r="B22" i="67" s="1"/>
  <c r="E17" i="19"/>
  <c r="E6" i="19"/>
  <c r="D17" i="19"/>
  <c r="D5" i="29"/>
  <c r="D5" i="28"/>
  <c r="D22" i="28" s="1"/>
  <c r="D22" i="19"/>
  <c r="E5" i="29"/>
  <c r="E5" i="28"/>
  <c r="E22" i="28" s="1"/>
  <c r="E22" i="19"/>
  <c r="E8" i="19"/>
  <c r="D8" i="19"/>
  <c r="D6" i="19"/>
  <c r="B17" i="74"/>
  <c r="B6" i="74"/>
  <c r="B8" i="74"/>
  <c r="B22" i="74"/>
  <c r="B5" i="76"/>
  <c r="B5" i="75"/>
  <c r="B22" i="75" s="1"/>
  <c r="D13" i="40" l="1"/>
  <c r="D32" i="40" s="1"/>
  <c r="C11" i="40"/>
  <c r="C30" i="40" s="1"/>
  <c r="B13" i="40"/>
  <c r="B32" i="40" s="1"/>
  <c r="D11" i="40"/>
  <c r="D30" i="40" s="1"/>
  <c r="B11" i="40"/>
  <c r="B30" i="40" s="1"/>
  <c r="C13" i="40"/>
  <c r="C32" i="40" s="1"/>
  <c r="C13" i="97"/>
  <c r="C29" i="97" s="1"/>
  <c r="C11" i="97"/>
  <c r="C27" i="97" s="1"/>
  <c r="B11" i="97"/>
  <c r="B27" i="97" s="1"/>
  <c r="D13" i="97"/>
  <c r="D29" i="97" s="1"/>
  <c r="B13" i="97"/>
  <c r="B29" i="97" s="1"/>
  <c r="D11" i="97"/>
  <c r="D27" i="97" s="1"/>
  <c r="C11" i="98"/>
  <c r="C27" i="98" s="1"/>
  <c r="B11" i="98"/>
  <c r="B27" i="98" s="1"/>
  <c r="D13" i="98"/>
  <c r="D29" i="98" s="1"/>
  <c r="B13" i="98"/>
  <c r="B29" i="98" s="1"/>
  <c r="D11" i="98"/>
  <c r="D27" i="98" s="1"/>
  <c r="C13" i="98"/>
  <c r="C29" i="98" s="1"/>
  <c r="B8" i="88"/>
  <c r="B27" i="88" s="1"/>
  <c r="B8" i="89"/>
  <c r="D8" i="89"/>
  <c r="D8" i="88"/>
  <c r="D27" i="88" s="1"/>
  <c r="B10" i="89"/>
  <c r="B10" i="88"/>
  <c r="B29" i="88" s="1"/>
  <c r="C10" i="89"/>
  <c r="C10" i="88"/>
  <c r="C29" i="88" s="1"/>
  <c r="D10" i="88"/>
  <c r="D29" i="88" s="1"/>
  <c r="D10" i="89"/>
  <c r="C8" i="89"/>
  <c r="C8" i="88"/>
  <c r="C27" i="88" s="1"/>
  <c r="B12" i="65"/>
  <c r="B12" i="64"/>
  <c r="B31" i="64" s="1"/>
  <c r="B12" i="63"/>
  <c r="B31" i="63" s="1"/>
  <c r="B14" i="65"/>
  <c r="B14" i="64"/>
  <c r="B33" i="64" s="1"/>
  <c r="B14" i="63"/>
  <c r="B33" i="63" s="1"/>
  <c r="B12" i="68"/>
  <c r="B12" i="67"/>
  <c r="B24" i="67" s="1"/>
  <c r="B12" i="66"/>
  <c r="B24" i="66" s="1"/>
  <c r="D6" i="29"/>
  <c r="D6" i="28"/>
  <c r="D23" i="28" s="1"/>
  <c r="D23" i="19"/>
  <c r="E11" i="19"/>
  <c r="D9" i="19"/>
  <c r="E25" i="19"/>
  <c r="E8" i="29"/>
  <c r="E8" i="28"/>
  <c r="E25" i="28" s="1"/>
  <c r="D17" i="28"/>
  <c r="D34" i="28" s="1"/>
  <c r="D17" i="29"/>
  <c r="D34" i="19"/>
  <c r="E34" i="19"/>
  <c r="E17" i="28"/>
  <c r="E34" i="28" s="1"/>
  <c r="E17" i="29"/>
  <c r="E9" i="19"/>
  <c r="D11" i="19"/>
  <c r="E6" i="28"/>
  <c r="E23" i="28" s="1"/>
  <c r="E23" i="19"/>
  <c r="E6" i="29"/>
  <c r="D25" i="19"/>
  <c r="D8" i="28"/>
  <c r="D25" i="28" s="1"/>
  <c r="D8" i="29"/>
  <c r="B11" i="74"/>
  <c r="B8" i="76"/>
  <c r="B8" i="75"/>
  <c r="B25" i="75" s="1"/>
  <c r="B25" i="74"/>
  <c r="B17" i="76"/>
  <c r="B17" i="75"/>
  <c r="B34" i="75" s="1"/>
  <c r="B34" i="74"/>
  <c r="B9" i="74"/>
  <c r="B6" i="76"/>
  <c r="B6" i="75"/>
  <c r="B23" i="75" s="1"/>
  <c r="B23" i="74"/>
  <c r="B14" i="40" l="1"/>
  <c r="B33" i="40" s="1"/>
  <c r="D14" i="40"/>
  <c r="D33" i="40" s="1"/>
  <c r="B16" i="40"/>
  <c r="B35" i="40" s="1"/>
  <c r="C16" i="40"/>
  <c r="C35" i="40" s="1"/>
  <c r="D16" i="40"/>
  <c r="D35" i="40" s="1"/>
  <c r="C14" i="40"/>
  <c r="C33" i="40" s="1"/>
  <c r="B16" i="97"/>
  <c r="B32" i="97" s="1"/>
  <c r="B14" i="97"/>
  <c r="B30" i="97" s="1"/>
  <c r="C14" i="97"/>
  <c r="C30" i="97" s="1"/>
  <c r="D16" i="97"/>
  <c r="D32" i="97" s="1"/>
  <c r="D14" i="97"/>
  <c r="D30" i="97" s="1"/>
  <c r="C16" i="97"/>
  <c r="C32" i="97" s="1"/>
  <c r="D16" i="98"/>
  <c r="D32" i="98" s="1"/>
  <c r="D14" i="98"/>
  <c r="D30" i="98" s="1"/>
  <c r="B14" i="98"/>
  <c r="B30" i="98" s="1"/>
  <c r="B16" i="98"/>
  <c r="B32" i="98" s="1"/>
  <c r="C16" i="98"/>
  <c r="C32" i="98" s="1"/>
  <c r="C14" i="98"/>
  <c r="C30" i="98" s="1"/>
  <c r="D13" i="89"/>
  <c r="D13" i="88"/>
  <c r="D32" i="88" s="1"/>
  <c r="B11" i="89"/>
  <c r="B11" i="88"/>
  <c r="B30" i="88" s="1"/>
  <c r="B13" i="88"/>
  <c r="B32" i="88" s="1"/>
  <c r="B13" i="89"/>
  <c r="D11" i="88"/>
  <c r="D30" i="88" s="1"/>
  <c r="D11" i="89"/>
  <c r="C11" i="88"/>
  <c r="C30" i="88" s="1"/>
  <c r="C11" i="89"/>
  <c r="C13" i="88"/>
  <c r="C32" i="88" s="1"/>
  <c r="C13" i="89"/>
  <c r="B17" i="65"/>
  <c r="B17" i="64"/>
  <c r="B36" i="64" s="1"/>
  <c r="B17" i="63"/>
  <c r="B36" i="63" s="1"/>
  <c r="B15" i="65"/>
  <c r="B15" i="64"/>
  <c r="B34" i="64" s="1"/>
  <c r="B15" i="63"/>
  <c r="B34" i="63" s="1"/>
  <c r="B14" i="68"/>
  <c r="B14" i="67"/>
  <c r="B26" i="67" s="1"/>
  <c r="B14" i="66"/>
  <c r="B26" i="66" s="1"/>
  <c r="E14" i="19"/>
  <c r="E12" i="19"/>
  <c r="D14" i="19"/>
  <c r="D11" i="28"/>
  <c r="D28" i="28" s="1"/>
  <c r="D28" i="19"/>
  <c r="D11" i="29"/>
  <c r="D26" i="19"/>
  <c r="D9" i="29"/>
  <c r="D9" i="28"/>
  <c r="D26" i="28" s="1"/>
  <c r="E9" i="28"/>
  <c r="E26" i="28" s="1"/>
  <c r="E9" i="29"/>
  <c r="E26" i="19"/>
  <c r="D12" i="19"/>
  <c r="E11" i="28"/>
  <c r="E28" i="28" s="1"/>
  <c r="E28" i="19"/>
  <c r="E11" i="29"/>
  <c r="B9" i="76"/>
  <c r="B9" i="75"/>
  <c r="B26" i="75" s="1"/>
  <c r="B26" i="74"/>
  <c r="B11" i="76"/>
  <c r="B11" i="75"/>
  <c r="B28" i="75" s="1"/>
  <c r="B28" i="74"/>
  <c r="B12" i="74"/>
  <c r="B14" i="74"/>
  <c r="B2" i="19"/>
  <c r="B2" i="28" s="1"/>
  <c r="B19" i="28" s="1"/>
  <c r="B3" i="19"/>
  <c r="C17" i="40" l="1"/>
  <c r="C36" i="40" s="1"/>
  <c r="D17" i="40"/>
  <c r="D36" i="40" s="1"/>
  <c r="B17" i="40"/>
  <c r="B36" i="40" s="1"/>
  <c r="B17" i="97"/>
  <c r="B33" i="97" s="1"/>
  <c r="C17" i="97"/>
  <c r="C33" i="97" s="1"/>
  <c r="D17" i="97"/>
  <c r="D33" i="97" s="1"/>
  <c r="C17" i="98"/>
  <c r="C33" i="98" s="1"/>
  <c r="B17" i="98"/>
  <c r="B33" i="98" s="1"/>
  <c r="D17" i="98"/>
  <c r="D33" i="98" s="1"/>
  <c r="D14" i="89"/>
  <c r="D14" i="88"/>
  <c r="D33" i="88" s="1"/>
  <c r="B14" i="88"/>
  <c r="B33" i="88" s="1"/>
  <c r="B14" i="89"/>
  <c r="B16" i="89"/>
  <c r="B16" i="88"/>
  <c r="B35" i="88" s="1"/>
  <c r="C14" i="89"/>
  <c r="C14" i="88"/>
  <c r="C33" i="88" s="1"/>
  <c r="C16" i="89"/>
  <c r="C16" i="88"/>
  <c r="C35" i="88" s="1"/>
  <c r="D16" i="88"/>
  <c r="D35" i="88" s="1"/>
  <c r="D16" i="89"/>
  <c r="B18" i="65"/>
  <c r="B18" i="64"/>
  <c r="B37" i="64" s="1"/>
  <c r="B18" i="63"/>
  <c r="B37" i="63" s="1"/>
  <c r="D29" i="19"/>
  <c r="D12" i="28"/>
  <c r="D29" i="28" s="1"/>
  <c r="D12" i="29"/>
  <c r="E15" i="19"/>
  <c r="D15" i="19"/>
  <c r="E31" i="19"/>
  <c r="E14" i="29"/>
  <c r="E14" i="28"/>
  <c r="E31" i="28" s="1"/>
  <c r="D31" i="19"/>
  <c r="D14" i="28"/>
  <c r="D31" i="28" s="1"/>
  <c r="D14" i="29"/>
  <c r="E29" i="19"/>
  <c r="E12" i="28"/>
  <c r="E29" i="28" s="1"/>
  <c r="E12" i="29"/>
  <c r="B12" i="76"/>
  <c r="B12" i="75"/>
  <c r="B29" i="75" s="1"/>
  <c r="B29" i="74"/>
  <c r="B15" i="74"/>
  <c r="B14" i="76"/>
  <c r="B14" i="75"/>
  <c r="B31" i="75" s="1"/>
  <c r="B31" i="74"/>
  <c r="B19" i="19"/>
  <c r="B2" i="29"/>
  <c r="B3" i="29"/>
  <c r="B3" i="28"/>
  <c r="B20" i="28" s="1"/>
  <c r="B20" i="19"/>
  <c r="B22" i="72"/>
  <c r="B22" i="71"/>
  <c r="B5" i="70"/>
  <c r="B5" i="71" s="1"/>
  <c r="B24" i="71" s="1"/>
  <c r="B6" i="70"/>
  <c r="B6" i="71" s="1"/>
  <c r="B25" i="71" s="1"/>
  <c r="B17" i="89" l="1"/>
  <c r="B17" i="88"/>
  <c r="B36" i="88" s="1"/>
  <c r="D17" i="88"/>
  <c r="D36" i="88" s="1"/>
  <c r="D17" i="89"/>
  <c r="C17" i="88"/>
  <c r="C36" i="88" s="1"/>
  <c r="C17" i="89"/>
  <c r="E15" i="28"/>
  <c r="E32" i="28" s="1"/>
  <c r="E32" i="19"/>
  <c r="E15" i="29"/>
  <c r="D32" i="19"/>
  <c r="D15" i="29"/>
  <c r="D15" i="28"/>
  <c r="D32" i="28" s="1"/>
  <c r="B15" i="76"/>
  <c r="B15" i="75"/>
  <c r="B32" i="75" s="1"/>
  <c r="B32" i="74"/>
  <c r="B5" i="72"/>
  <c r="B24" i="72" s="1"/>
  <c r="B6" i="72"/>
  <c r="B25" i="72" s="1"/>
  <c r="B5" i="41" l="1"/>
  <c r="D5" i="41"/>
  <c r="E5" i="41"/>
  <c r="F5" i="42"/>
  <c r="B6" i="41"/>
  <c r="C6" i="41"/>
  <c r="D6" i="41"/>
  <c r="E6" i="41"/>
  <c r="F6" i="42"/>
  <c r="F22" i="42"/>
  <c r="F22" i="41"/>
  <c r="E6" i="42" l="1"/>
  <c r="D5" i="42"/>
  <c r="C6" i="42"/>
  <c r="E5" i="42"/>
  <c r="D6" i="42"/>
  <c r="B5" i="42"/>
  <c r="B6" i="42"/>
  <c r="F5" i="41"/>
  <c r="F25" i="41" s="1"/>
  <c r="C5" i="42"/>
  <c r="C5" i="41"/>
  <c r="C8" i="42"/>
  <c r="C8" i="41"/>
  <c r="F6" i="41"/>
  <c r="F26" i="41" s="1"/>
  <c r="Q5" i="23"/>
  <c r="R5" i="23"/>
  <c r="Q6" i="23"/>
  <c r="R6" i="23"/>
  <c r="Q22" i="23"/>
  <c r="R22" i="23"/>
  <c r="Q24" i="23"/>
  <c r="R24" i="23"/>
  <c r="Q25" i="23"/>
  <c r="R25" i="23"/>
  <c r="C11" i="42" l="1"/>
  <c r="C11" i="41"/>
  <c r="Q8" i="23"/>
  <c r="Q27" i="23" s="1"/>
  <c r="R8" i="23"/>
  <c r="R27" i="23" s="1"/>
  <c r="AA5" i="23"/>
  <c r="AB5" i="23"/>
  <c r="AC5" i="23"/>
  <c r="AD5" i="23"/>
  <c r="AE5" i="23"/>
  <c r="AF5" i="23"/>
  <c r="AG5" i="23"/>
  <c r="AH5" i="23"/>
  <c r="AI5" i="23"/>
  <c r="AA6" i="23"/>
  <c r="AB6" i="23"/>
  <c r="AC6" i="23"/>
  <c r="AD6" i="23"/>
  <c r="AE6" i="23"/>
  <c r="AF6" i="23"/>
  <c r="AG6" i="23"/>
  <c r="AH6" i="23"/>
  <c r="AI6" i="23"/>
  <c r="AA22" i="23"/>
  <c r="AB22" i="23"/>
  <c r="AC22" i="23"/>
  <c r="AD22" i="23"/>
  <c r="AE22" i="23"/>
  <c r="AF22" i="23"/>
  <c r="AG22" i="23"/>
  <c r="AH22" i="23"/>
  <c r="AI22" i="23"/>
  <c r="AA24" i="23"/>
  <c r="AB24" i="23"/>
  <c r="AC24" i="23"/>
  <c r="AD24" i="23"/>
  <c r="AE24" i="23"/>
  <c r="AF24" i="23"/>
  <c r="AG24" i="23"/>
  <c r="AH24" i="23"/>
  <c r="AI24" i="23"/>
  <c r="AA25" i="23"/>
  <c r="AB25" i="23"/>
  <c r="AC25" i="23"/>
  <c r="AD25" i="23"/>
  <c r="AE25" i="23"/>
  <c r="AF25" i="23"/>
  <c r="AG25" i="23"/>
  <c r="AH25" i="23"/>
  <c r="AI25" i="23"/>
  <c r="C14" i="42" l="1"/>
  <c r="C14" i="41"/>
  <c r="R20" i="23"/>
  <c r="R39" i="23" s="1"/>
  <c r="Q11" i="23"/>
  <c r="Q30" i="23" s="1"/>
  <c r="R9" i="23"/>
  <c r="R28" i="23" s="1"/>
  <c r="R11" i="23"/>
  <c r="R30" i="23" s="1"/>
  <c r="Q20" i="23"/>
  <c r="Q39" i="23" s="1"/>
  <c r="Q9" i="23"/>
  <c r="Q28" i="23" s="1"/>
  <c r="AH8" i="23"/>
  <c r="AH27" i="23" s="1"/>
  <c r="AG8" i="23"/>
  <c r="AG27" i="23" s="1"/>
  <c r="AC8" i="23"/>
  <c r="AC27" i="23" s="1"/>
  <c r="AF8" i="23"/>
  <c r="AF27" i="23" s="1"/>
  <c r="AD8" i="23"/>
  <c r="AD27" i="23" s="1"/>
  <c r="AI8" i="23"/>
  <c r="AI27" i="23" s="1"/>
  <c r="AE8" i="23"/>
  <c r="AE27" i="23" s="1"/>
  <c r="R14" i="23" l="1"/>
  <c r="R33" i="23" s="1"/>
  <c r="C17" i="42"/>
  <c r="C17" i="41"/>
  <c r="Q14" i="23"/>
  <c r="Q33" i="23" s="1"/>
  <c r="Q12" i="23"/>
  <c r="Q31" i="23" s="1"/>
  <c r="R12" i="23"/>
  <c r="R31" i="23" s="1"/>
  <c r="AC9" i="23"/>
  <c r="AC28" i="23" s="1"/>
  <c r="AD20" i="23"/>
  <c r="AD39" i="23" s="1"/>
  <c r="AI11" i="23"/>
  <c r="AI30" i="23" s="1"/>
  <c r="AG11" i="23"/>
  <c r="AG30" i="23" s="1"/>
  <c r="AD9" i="23"/>
  <c r="AD28" i="23" s="1"/>
  <c r="AF11" i="23"/>
  <c r="AF30" i="23" s="1"/>
  <c r="AC20" i="23"/>
  <c r="AC39" i="23" s="1"/>
  <c r="AD11" i="23"/>
  <c r="AD30" i="23" s="1"/>
  <c r="AI20" i="23"/>
  <c r="AI39" i="23" s="1"/>
  <c r="AI9" i="23"/>
  <c r="AI28" i="23" s="1"/>
  <c r="AH9" i="23"/>
  <c r="AH28" i="23" s="1"/>
  <c r="AF20" i="23"/>
  <c r="AF39" i="23" s="1"/>
  <c r="AG9" i="23"/>
  <c r="AG28" i="23" s="1"/>
  <c r="AH20" i="23"/>
  <c r="AH39" i="23" s="1"/>
  <c r="AC11" i="23"/>
  <c r="AC30" i="23" s="1"/>
  <c r="AE20" i="23"/>
  <c r="AE39" i="23" s="1"/>
  <c r="AG20" i="23"/>
  <c r="AG39" i="23" s="1"/>
  <c r="AH11" i="23"/>
  <c r="AH30" i="23" s="1"/>
  <c r="AE9" i="23"/>
  <c r="AE28" i="23" s="1"/>
  <c r="AF9" i="23"/>
  <c r="AF28" i="23" s="1"/>
  <c r="AE11" i="23"/>
  <c r="AE30" i="23" s="1"/>
  <c r="R15" i="23" l="1"/>
  <c r="R34" i="23" s="1"/>
  <c r="AG14" i="23"/>
  <c r="AG33" i="23" s="1"/>
  <c r="AC14" i="23"/>
  <c r="AC33" i="23" s="1"/>
  <c r="R17" i="23"/>
  <c r="R36" i="23" s="1"/>
  <c r="Q17" i="23"/>
  <c r="Q36" i="23" s="1"/>
  <c r="Q15" i="23"/>
  <c r="Q34" i="23" s="1"/>
  <c r="AF12" i="23"/>
  <c r="AF31" i="23" s="1"/>
  <c r="AE14" i="23"/>
  <c r="AE33" i="23" s="1"/>
  <c r="AD14" i="23"/>
  <c r="AD33" i="23" s="1"/>
  <c r="AH14" i="23"/>
  <c r="AH33" i="23" s="1"/>
  <c r="AC12" i="23"/>
  <c r="AC31" i="23" s="1"/>
  <c r="AD12" i="23"/>
  <c r="AD31" i="23" s="1"/>
  <c r="AG12" i="23"/>
  <c r="AG31" i="23" s="1"/>
  <c r="AI12" i="23"/>
  <c r="AI31" i="23" s="1"/>
  <c r="AE12" i="23"/>
  <c r="AE31" i="23" s="1"/>
  <c r="AH12" i="23"/>
  <c r="AH31" i="23" s="1"/>
  <c r="AF14" i="23"/>
  <c r="AF33" i="23" s="1"/>
  <c r="AI14" i="23"/>
  <c r="AI33" i="23" s="1"/>
  <c r="AC15" i="23" l="1"/>
  <c r="AC34" i="23" s="1"/>
  <c r="AG15" i="23"/>
  <c r="AG34" i="23" s="1"/>
  <c r="R18" i="23"/>
  <c r="R37" i="23" s="1"/>
  <c r="AG17" i="23"/>
  <c r="AG36" i="23" s="1"/>
  <c r="AC17" i="23"/>
  <c r="AC36" i="23" s="1"/>
  <c r="Q18" i="23"/>
  <c r="Q37" i="23" s="1"/>
  <c r="AH15" i="23"/>
  <c r="AH34" i="23" s="1"/>
  <c r="AD17" i="23"/>
  <c r="AD36" i="23" s="1"/>
  <c r="AI17" i="23"/>
  <c r="AI36" i="23" s="1"/>
  <c r="AE15" i="23"/>
  <c r="AE34" i="23" s="1"/>
  <c r="AD15" i="23"/>
  <c r="AD34" i="23" s="1"/>
  <c r="AI15" i="23"/>
  <c r="AI34" i="23" s="1"/>
  <c r="AF17" i="23"/>
  <c r="AF36" i="23" s="1"/>
  <c r="AH17" i="23"/>
  <c r="AH36" i="23" s="1"/>
  <c r="AF15" i="23"/>
  <c r="AF34" i="23" s="1"/>
  <c r="AE17" i="23"/>
  <c r="AE36" i="23" s="1"/>
  <c r="AG18" i="23" l="1"/>
  <c r="AG37" i="23" s="1"/>
  <c r="AC18" i="23"/>
  <c r="AC37" i="23" s="1"/>
  <c r="AE18" i="23"/>
  <c r="AE37" i="23" s="1"/>
  <c r="AH18" i="23"/>
  <c r="AH37" i="23" s="1"/>
  <c r="AD18" i="23"/>
  <c r="AD37" i="23" s="1"/>
  <c r="AB8" i="23"/>
  <c r="AB27" i="23" s="1"/>
  <c r="AA8" i="23"/>
  <c r="AA27" i="23" s="1"/>
  <c r="AF18" i="23"/>
  <c r="AF37" i="23" s="1"/>
  <c r="AI18" i="23"/>
  <c r="AI37" i="23" s="1"/>
  <c r="AA11" i="23" l="1"/>
  <c r="AA30" i="23" s="1"/>
  <c r="AA9" i="23"/>
  <c r="AA28" i="23" s="1"/>
  <c r="AA20" i="23"/>
  <c r="AA39" i="23" s="1"/>
  <c r="AB20" i="23"/>
  <c r="AB39" i="23" s="1"/>
  <c r="AB11" i="23"/>
  <c r="AB30" i="23" s="1"/>
  <c r="AB9" i="23"/>
  <c r="AB28" i="23" s="1"/>
  <c r="C5" i="23"/>
  <c r="D5" i="23"/>
  <c r="C6" i="23"/>
  <c r="D6" i="23"/>
  <c r="C22" i="23"/>
  <c r="D22" i="23"/>
  <c r="C24" i="23"/>
  <c r="D24" i="23"/>
  <c r="C25" i="23"/>
  <c r="D25" i="23"/>
  <c r="B5" i="23"/>
  <c r="B6" i="23"/>
  <c r="B22" i="23"/>
  <c r="B24" i="23"/>
  <c r="B25" i="23"/>
  <c r="AB12" i="23" l="1"/>
  <c r="AB31" i="23" s="1"/>
  <c r="AA12" i="23"/>
  <c r="AA31" i="23" s="1"/>
  <c r="AB14" i="23"/>
  <c r="AB33" i="23" s="1"/>
  <c r="AA14" i="23"/>
  <c r="AA33" i="23" s="1"/>
  <c r="C8" i="23"/>
  <c r="C27" i="23" s="1"/>
  <c r="AB17" i="23" l="1"/>
  <c r="AB36" i="23" s="1"/>
  <c r="AA17" i="23"/>
  <c r="AA36" i="23" s="1"/>
  <c r="AA15" i="23"/>
  <c r="AA34" i="23" s="1"/>
  <c r="AB15" i="23"/>
  <c r="AB34" i="23" s="1"/>
  <c r="C11" i="23"/>
  <c r="C30" i="23" s="1"/>
  <c r="C20" i="23"/>
  <c r="C39" i="23" s="1"/>
  <c r="C9" i="23"/>
  <c r="C28" i="23" s="1"/>
  <c r="AB18" i="23" l="1"/>
  <c r="AB37" i="23" s="1"/>
  <c r="AA18" i="23"/>
  <c r="AA37" i="23" s="1"/>
  <c r="C14" i="23"/>
  <c r="C33" i="23" s="1"/>
  <c r="C12" i="23"/>
  <c r="C31" i="23" s="1"/>
  <c r="E22" i="42"/>
  <c r="D22" i="42"/>
  <c r="E22" i="41"/>
  <c r="D22" i="41"/>
  <c r="D25" i="41"/>
  <c r="B26" i="41"/>
  <c r="E5" i="23"/>
  <c r="F5" i="23"/>
  <c r="G5" i="23"/>
  <c r="H5" i="23"/>
  <c r="I5" i="23"/>
  <c r="J5" i="23"/>
  <c r="K5" i="23"/>
  <c r="L5" i="23"/>
  <c r="M5" i="23"/>
  <c r="N5" i="23"/>
  <c r="O5" i="23"/>
  <c r="P5" i="23"/>
  <c r="S5" i="23"/>
  <c r="T5" i="23"/>
  <c r="U5" i="23"/>
  <c r="V5" i="23"/>
  <c r="W5" i="23"/>
  <c r="X5" i="23"/>
  <c r="Y5" i="23"/>
  <c r="Z5" i="23"/>
  <c r="E6" i="23"/>
  <c r="F6" i="23"/>
  <c r="G6" i="23"/>
  <c r="H6" i="23"/>
  <c r="I6" i="23"/>
  <c r="J6" i="23"/>
  <c r="K6" i="23"/>
  <c r="L6" i="23"/>
  <c r="M6" i="23"/>
  <c r="N6" i="23"/>
  <c r="O6" i="23"/>
  <c r="P6" i="23"/>
  <c r="S6" i="23"/>
  <c r="T6" i="23"/>
  <c r="U6" i="23"/>
  <c r="V6" i="23"/>
  <c r="W6" i="23"/>
  <c r="X6" i="23"/>
  <c r="Y6" i="23"/>
  <c r="Z6" i="23"/>
  <c r="E22" i="23"/>
  <c r="F22" i="23"/>
  <c r="G22" i="23"/>
  <c r="H22" i="23"/>
  <c r="I22" i="23"/>
  <c r="J22" i="23"/>
  <c r="K22" i="23"/>
  <c r="L22" i="23"/>
  <c r="M22" i="23"/>
  <c r="N22" i="23"/>
  <c r="O22" i="23"/>
  <c r="P22" i="23"/>
  <c r="S22" i="23"/>
  <c r="T22" i="23"/>
  <c r="U22" i="23"/>
  <c r="V22" i="23"/>
  <c r="W22" i="23"/>
  <c r="X22" i="23"/>
  <c r="Y22" i="23"/>
  <c r="Z22" i="23"/>
  <c r="E24" i="23"/>
  <c r="F24" i="23"/>
  <c r="G24" i="23"/>
  <c r="H24" i="23"/>
  <c r="I24" i="23"/>
  <c r="J24" i="23"/>
  <c r="K24" i="23"/>
  <c r="L24" i="23"/>
  <c r="M24" i="23"/>
  <c r="N24" i="23"/>
  <c r="O24" i="23"/>
  <c r="P24" i="23"/>
  <c r="S24" i="23"/>
  <c r="T24" i="23"/>
  <c r="U24" i="23"/>
  <c r="V24" i="23"/>
  <c r="W24" i="23"/>
  <c r="X24" i="23"/>
  <c r="Y24" i="23"/>
  <c r="Z24" i="23"/>
  <c r="E25" i="23"/>
  <c r="F25" i="23"/>
  <c r="G25" i="23"/>
  <c r="H25" i="23"/>
  <c r="I25" i="23"/>
  <c r="J25" i="23"/>
  <c r="K25" i="23"/>
  <c r="L25" i="23"/>
  <c r="M25" i="23"/>
  <c r="N25" i="23"/>
  <c r="O25" i="23"/>
  <c r="P25" i="23"/>
  <c r="S25" i="23"/>
  <c r="T25" i="23"/>
  <c r="U25" i="23"/>
  <c r="V25" i="23"/>
  <c r="W25" i="23"/>
  <c r="X25" i="23"/>
  <c r="Y25" i="23"/>
  <c r="Z25" i="23"/>
  <c r="C17" i="23" l="1"/>
  <c r="C36" i="23" s="1"/>
  <c r="C15" i="23"/>
  <c r="C34" i="23" s="1"/>
  <c r="C25" i="41"/>
  <c r="C26" i="41"/>
  <c r="E25" i="41"/>
  <c r="E26" i="41"/>
  <c r="D26" i="41"/>
  <c r="B25" i="41"/>
  <c r="C22" i="42"/>
  <c r="B22" i="42"/>
  <c r="C22" i="41"/>
  <c r="B22" i="41"/>
  <c r="C9" i="42" l="1"/>
  <c r="C12" i="42"/>
  <c r="C15" i="42"/>
  <c r="C18" i="42"/>
  <c r="C9" i="41"/>
  <c r="C12" i="41"/>
  <c r="C15" i="41"/>
  <c r="C18" i="41"/>
  <c r="C18" i="23"/>
  <c r="C37" i="23" s="1"/>
  <c r="B5" i="50" l="1"/>
  <c r="B24" i="50" s="1"/>
  <c r="C5" i="50"/>
  <c r="C24" i="50" s="1"/>
  <c r="B6" i="50"/>
  <c r="B25" i="50" s="1"/>
  <c r="C6" i="50"/>
  <c r="C25" i="50" s="1"/>
  <c r="B8" i="50"/>
  <c r="B27" i="50" s="1"/>
  <c r="C8" i="50"/>
  <c r="C27" i="50" s="1"/>
  <c r="B9" i="50"/>
  <c r="B28" i="50" s="1"/>
  <c r="C9" i="50"/>
  <c r="C28" i="50" s="1"/>
  <c r="B11" i="50"/>
  <c r="B30" i="50" s="1"/>
  <c r="C11" i="50"/>
  <c r="C30" i="50" s="1"/>
  <c r="B12" i="50"/>
  <c r="B31" i="50" s="1"/>
  <c r="C12" i="50"/>
  <c r="C31" i="50" s="1"/>
  <c r="B14" i="50"/>
  <c r="B33" i="50" s="1"/>
  <c r="C14" i="50"/>
  <c r="C33" i="50" s="1"/>
  <c r="B15" i="50"/>
  <c r="B34" i="50" s="1"/>
  <c r="C15" i="50"/>
  <c r="C34" i="50" s="1"/>
  <c r="B17" i="50"/>
  <c r="B36" i="50" s="1"/>
  <c r="C17" i="50"/>
  <c r="C36" i="50" s="1"/>
  <c r="B18" i="50"/>
  <c r="B37" i="50" s="1"/>
  <c r="C18" i="50"/>
  <c r="C37" i="50" s="1"/>
  <c r="B20" i="50"/>
  <c r="B39" i="50" s="1"/>
  <c r="C20" i="50"/>
  <c r="C39" i="50" s="1"/>
  <c r="B22" i="50"/>
  <c r="B41" i="50" s="1"/>
  <c r="C22" i="50"/>
  <c r="C41" i="50" s="1"/>
  <c r="B5" i="51"/>
  <c r="C5" i="51"/>
  <c r="B6" i="51"/>
  <c r="C6" i="51"/>
  <c r="B8" i="51"/>
  <c r="B27" i="51" s="1"/>
  <c r="C8" i="51"/>
  <c r="C27" i="51" s="1"/>
  <c r="B9" i="51"/>
  <c r="B28" i="51" s="1"/>
  <c r="C9" i="51"/>
  <c r="C28" i="51" s="1"/>
  <c r="B11" i="51"/>
  <c r="B30" i="51" s="1"/>
  <c r="C11" i="51"/>
  <c r="C30" i="51" s="1"/>
  <c r="B12" i="51"/>
  <c r="B31" i="51" s="1"/>
  <c r="C12" i="51"/>
  <c r="C31" i="51" s="1"/>
  <c r="B14" i="51"/>
  <c r="B33" i="51" s="1"/>
  <c r="C14" i="51"/>
  <c r="C33" i="51" s="1"/>
  <c r="B15" i="51"/>
  <c r="B34" i="51" s="1"/>
  <c r="C15" i="51"/>
  <c r="C34" i="51" s="1"/>
  <c r="B17" i="51"/>
  <c r="B36" i="51" s="1"/>
  <c r="C17" i="51"/>
  <c r="C36" i="51" s="1"/>
  <c r="B18" i="51"/>
  <c r="B37" i="51" s="1"/>
  <c r="C18" i="51"/>
  <c r="C37" i="51" s="1"/>
  <c r="B20" i="51"/>
  <c r="B39" i="51" s="1"/>
  <c r="C20" i="51"/>
  <c r="C39" i="51" s="1"/>
  <c r="B22" i="51"/>
  <c r="B41" i="51" s="1"/>
  <c r="C22" i="51"/>
  <c r="C41" i="51" s="1"/>
  <c r="B24" i="51"/>
  <c r="C24" i="51"/>
  <c r="B25" i="51"/>
  <c r="C25" i="51"/>
  <c r="B5" i="52"/>
  <c r="C5" i="52"/>
  <c r="B6" i="52"/>
  <c r="C6" i="52"/>
  <c r="B8" i="52"/>
  <c r="C8" i="52"/>
  <c r="B9" i="52"/>
  <c r="C9" i="52"/>
  <c r="B11" i="52"/>
  <c r="C11" i="52"/>
  <c r="B12" i="52"/>
  <c r="C12" i="52"/>
  <c r="B14" i="52"/>
  <c r="C14" i="52"/>
  <c r="B15" i="52"/>
  <c r="C15" i="52"/>
  <c r="B17" i="52"/>
  <c r="C17" i="52"/>
  <c r="B18" i="52"/>
  <c r="C18" i="52"/>
  <c r="B20" i="52"/>
  <c r="C20" i="52"/>
  <c r="B5" i="17"/>
  <c r="B17" i="17" s="1"/>
  <c r="C5" i="17"/>
  <c r="C17" i="17" s="1"/>
  <c r="B6" i="17"/>
  <c r="B18" i="17" s="1"/>
  <c r="C6" i="17"/>
  <c r="C18" i="17" s="1"/>
  <c r="B8" i="17"/>
  <c r="B20" i="17" s="1"/>
  <c r="C8" i="17"/>
  <c r="C20" i="17" s="1"/>
  <c r="B10" i="17"/>
  <c r="B22" i="17" s="1"/>
  <c r="C10" i="17"/>
  <c r="C22" i="17" s="1"/>
  <c r="B12" i="17"/>
  <c r="B24" i="17" s="1"/>
  <c r="C12" i="17"/>
  <c r="C24" i="17" s="1"/>
  <c r="B14" i="17"/>
  <c r="B26" i="17" s="1"/>
  <c r="C14" i="17"/>
  <c r="C26" i="17" s="1"/>
  <c r="B5" i="26"/>
  <c r="C5" i="26"/>
  <c r="C17" i="26" s="1"/>
  <c r="B6" i="26"/>
  <c r="B18" i="26" s="1"/>
  <c r="C6" i="26"/>
  <c r="C18" i="26" s="1"/>
  <c r="B8" i="26"/>
  <c r="B20" i="26" s="1"/>
  <c r="C8" i="26"/>
  <c r="C20" i="26" s="1"/>
  <c r="B10" i="26"/>
  <c r="B22" i="26" s="1"/>
  <c r="C10" i="26"/>
  <c r="C22" i="26" s="1"/>
  <c r="B12" i="26"/>
  <c r="B24" i="26" s="1"/>
  <c r="C12" i="26"/>
  <c r="C24" i="26" s="1"/>
  <c r="B14" i="26"/>
  <c r="B26" i="26" s="1"/>
  <c r="C14" i="26"/>
  <c r="C26" i="26" s="1"/>
  <c r="B17" i="26"/>
  <c r="B5" i="45" l="1"/>
  <c r="C5" i="45"/>
  <c r="B6" i="45"/>
  <c r="C6" i="45"/>
  <c r="B22" i="45"/>
  <c r="C22" i="45"/>
  <c r="B5" i="44"/>
  <c r="B24" i="44" s="1"/>
  <c r="C5" i="44"/>
  <c r="C24" i="44" s="1"/>
  <c r="B6" i="44"/>
  <c r="B25" i="44" s="1"/>
  <c r="C6" i="44"/>
  <c r="C25" i="44" s="1"/>
  <c r="B22" i="44"/>
  <c r="B41" i="44" s="1"/>
  <c r="C22" i="44"/>
  <c r="C41" i="44" s="1"/>
  <c r="B5" i="43"/>
  <c r="B24" i="43" s="1"/>
  <c r="C5" i="43"/>
  <c r="C24" i="43" s="1"/>
  <c r="B6" i="43"/>
  <c r="B25" i="43" s="1"/>
  <c r="C6" i="43"/>
  <c r="C25" i="43" s="1"/>
  <c r="B22" i="43"/>
  <c r="B41" i="43" s="1"/>
  <c r="C22" i="43"/>
  <c r="C41" i="43" s="1"/>
  <c r="D8" i="23" l="1"/>
  <c r="D27" i="23" s="1"/>
  <c r="E8" i="23"/>
  <c r="E27" i="23" s="1"/>
  <c r="D20" i="23" l="1"/>
  <c r="D39" i="23" s="1"/>
  <c r="D11" i="23"/>
  <c r="D30" i="23" s="1"/>
  <c r="D9" i="23"/>
  <c r="D28" i="23" s="1"/>
  <c r="E9" i="23"/>
  <c r="E28" i="23" s="1"/>
  <c r="E20" i="23"/>
  <c r="E39" i="23" s="1"/>
  <c r="E11" i="23"/>
  <c r="E30" i="23" s="1"/>
  <c r="D14" i="23" l="1"/>
  <c r="D33" i="23" s="1"/>
  <c r="D12" i="23"/>
  <c r="D31" i="23" s="1"/>
  <c r="E12" i="23"/>
  <c r="E31" i="23" s="1"/>
  <c r="E14" i="23"/>
  <c r="E33" i="23" s="1"/>
  <c r="D17" i="23" l="1"/>
  <c r="D36" i="23" s="1"/>
  <c r="D15" i="23"/>
  <c r="D34" i="23" s="1"/>
  <c r="E15" i="23"/>
  <c r="E34" i="23" s="1"/>
  <c r="E17" i="23"/>
  <c r="E36" i="23" s="1"/>
  <c r="D18" i="23" l="1"/>
  <c r="D37" i="23" s="1"/>
  <c r="E18" i="23"/>
  <c r="E37" i="23" s="1"/>
  <c r="C8" i="45" l="1"/>
  <c r="C8" i="44"/>
  <c r="C27" i="44" s="1"/>
  <c r="C8" i="43"/>
  <c r="C27" i="43" s="1"/>
  <c r="B5" i="27"/>
  <c r="C5" i="27"/>
  <c r="B6" i="27"/>
  <c r="C6" i="27"/>
  <c r="C11" i="45" l="1"/>
  <c r="C11" i="44"/>
  <c r="C30" i="44" s="1"/>
  <c r="C11" i="43"/>
  <c r="C30" i="43" s="1"/>
  <c r="C9" i="45"/>
  <c r="C9" i="44"/>
  <c r="C28" i="44" s="1"/>
  <c r="C9" i="43"/>
  <c r="C28" i="43" s="1"/>
  <c r="C20" i="45"/>
  <c r="C20" i="44"/>
  <c r="C39" i="44" s="1"/>
  <c r="C20" i="43"/>
  <c r="C39" i="43" s="1"/>
  <c r="C14" i="45" l="1"/>
  <c r="C14" i="44"/>
  <c r="C33" i="44" s="1"/>
  <c r="C14" i="43"/>
  <c r="C33" i="43" s="1"/>
  <c r="C12" i="45"/>
  <c r="C12" i="44"/>
  <c r="C31" i="44" s="1"/>
  <c r="C12" i="43"/>
  <c r="C31" i="43" s="1"/>
  <c r="C17" i="45" l="1"/>
  <c r="C17" i="44"/>
  <c r="C36" i="44" s="1"/>
  <c r="C17" i="43"/>
  <c r="C36" i="43" s="1"/>
  <c r="C15" i="45"/>
  <c r="C15" i="44"/>
  <c r="C34" i="44" s="1"/>
  <c r="C15" i="43"/>
  <c r="C34" i="43" s="1"/>
  <c r="C18" i="45" l="1"/>
  <c r="C18" i="44"/>
  <c r="C37" i="44" s="1"/>
  <c r="C18" i="43"/>
  <c r="C37" i="43" s="1"/>
  <c r="B5" i="19" l="1"/>
  <c r="B8" i="72"/>
  <c r="B27" i="72" s="1"/>
  <c r="B8" i="71"/>
  <c r="B27" i="71" s="1"/>
  <c r="B8" i="70"/>
  <c r="B8" i="41"/>
  <c r="B28" i="41" s="1"/>
  <c r="B8" i="42"/>
  <c r="F8" i="41"/>
  <c r="F28" i="41" s="1"/>
  <c r="F8" i="42"/>
  <c r="E8" i="42"/>
  <c r="E8" i="41"/>
  <c r="E28" i="41" s="1"/>
  <c r="D8" i="41"/>
  <c r="D28" i="41" s="1"/>
  <c r="D8" i="42"/>
  <c r="B8" i="23"/>
  <c r="B27" i="23" s="1"/>
  <c r="V8" i="23"/>
  <c r="V27" i="23" s="1"/>
  <c r="O8" i="23"/>
  <c r="O27" i="23" s="1"/>
  <c r="K8" i="23"/>
  <c r="K27" i="23" s="1"/>
  <c r="G8" i="23"/>
  <c r="G27" i="23" s="1"/>
  <c r="U8" i="23"/>
  <c r="U27" i="23" s="1"/>
  <c r="Z8" i="23"/>
  <c r="Z27" i="23" s="1"/>
  <c r="H8" i="23"/>
  <c r="H27" i="23" s="1"/>
  <c r="P8" i="23"/>
  <c r="P27" i="23" s="1"/>
  <c r="N8" i="23"/>
  <c r="N27" i="23" s="1"/>
  <c r="J8" i="23"/>
  <c r="J27" i="23" s="1"/>
  <c r="F8" i="23"/>
  <c r="F27" i="23" s="1"/>
  <c r="T8" i="23"/>
  <c r="T27" i="23" s="1"/>
  <c r="Y8" i="23"/>
  <c r="Y27" i="23" s="1"/>
  <c r="L8" i="23"/>
  <c r="L27" i="23" s="1"/>
  <c r="C28" i="41"/>
  <c r="M8" i="23"/>
  <c r="M27" i="23" s="1"/>
  <c r="I8" i="23"/>
  <c r="I27" i="23" s="1"/>
  <c r="W8" i="23"/>
  <c r="W27" i="23" s="1"/>
  <c r="S8" i="23"/>
  <c r="S27" i="23" s="1"/>
  <c r="X8" i="23"/>
  <c r="X27" i="23" s="1"/>
  <c r="B8" i="45"/>
  <c r="B8" i="44"/>
  <c r="B27" i="44" s="1"/>
  <c r="B8" i="43"/>
  <c r="B27" i="43" s="1"/>
  <c r="C8" i="27"/>
  <c r="B8" i="27"/>
  <c r="B8" i="19" l="1"/>
  <c r="B17" i="19"/>
  <c r="B22" i="19"/>
  <c r="B5" i="28"/>
  <c r="B22" i="28" s="1"/>
  <c r="B5" i="29"/>
  <c r="B6" i="19"/>
  <c r="B11" i="70"/>
  <c r="B11" i="72"/>
  <c r="B30" i="72" s="1"/>
  <c r="B11" i="71"/>
  <c r="B30" i="71" s="1"/>
  <c r="B9" i="71"/>
  <c r="B28" i="71" s="1"/>
  <c r="B9" i="72"/>
  <c r="B28" i="72" s="1"/>
  <c r="B9" i="70"/>
  <c r="B20" i="72"/>
  <c r="B39" i="72" s="1"/>
  <c r="B20" i="70"/>
  <c r="B20" i="71"/>
  <c r="B39" i="71" s="1"/>
  <c r="U9" i="23"/>
  <c r="U28" i="23" s="1"/>
  <c r="T11" i="23"/>
  <c r="T30" i="23" s="1"/>
  <c r="H9" i="23"/>
  <c r="H28" i="23" s="1"/>
  <c r="T9" i="23"/>
  <c r="T28" i="23" s="1"/>
  <c r="V20" i="23"/>
  <c r="V39" i="23" s="1"/>
  <c r="Y11" i="23"/>
  <c r="Y30" i="23" s="1"/>
  <c r="H20" i="23"/>
  <c r="H39" i="23" s="1"/>
  <c r="G20" i="23"/>
  <c r="G39" i="23" s="1"/>
  <c r="W11" i="23"/>
  <c r="W30" i="23" s="1"/>
  <c r="Z20" i="23"/>
  <c r="Z39" i="23" s="1"/>
  <c r="P20" i="23"/>
  <c r="P39" i="23" s="1"/>
  <c r="P9" i="23"/>
  <c r="P28" i="23" s="1"/>
  <c r="P11" i="23"/>
  <c r="P30" i="23" s="1"/>
  <c r="T20" i="23"/>
  <c r="T39" i="23" s="1"/>
  <c r="V9" i="23"/>
  <c r="V28" i="23" s="1"/>
  <c r="Y20" i="23"/>
  <c r="Y39" i="23" s="1"/>
  <c r="X9" i="23"/>
  <c r="X28" i="23" s="1"/>
  <c r="X11" i="23"/>
  <c r="X30" i="23" s="1"/>
  <c r="U11" i="23"/>
  <c r="U30" i="23" s="1"/>
  <c r="W20" i="23"/>
  <c r="W39" i="23" s="1"/>
  <c r="Y9" i="23"/>
  <c r="Y28" i="23" s="1"/>
  <c r="V11" i="23"/>
  <c r="V30" i="23" s="1"/>
  <c r="F9" i="23"/>
  <c r="F28" i="23" s="1"/>
  <c r="S20" i="23"/>
  <c r="S39" i="23" s="1"/>
  <c r="X20" i="23"/>
  <c r="X39" i="23" s="1"/>
  <c r="S9" i="23"/>
  <c r="S28" i="23" s="1"/>
  <c r="G11" i="23"/>
  <c r="G30" i="23" s="1"/>
  <c r="S11" i="23"/>
  <c r="S30" i="23" s="1"/>
  <c r="U20" i="23"/>
  <c r="U39" i="23" s="1"/>
  <c r="W9" i="23"/>
  <c r="W28" i="23" s="1"/>
  <c r="Z11" i="23"/>
  <c r="Z30" i="23" s="1"/>
  <c r="Z9" i="23"/>
  <c r="Z28" i="23" s="1"/>
  <c r="H11" i="23"/>
  <c r="H30" i="23" s="1"/>
  <c r="G9" i="23"/>
  <c r="G28" i="23" s="1"/>
  <c r="B11" i="19" l="1"/>
  <c r="B6" i="29"/>
  <c r="B23" i="19"/>
  <c r="B6" i="28"/>
  <c r="B23" i="28" s="1"/>
  <c r="B8" i="29"/>
  <c r="B8" i="28"/>
  <c r="B25" i="28" s="1"/>
  <c r="B25" i="19"/>
  <c r="B34" i="19"/>
  <c r="B17" i="29"/>
  <c r="B17" i="28"/>
  <c r="B34" i="28" s="1"/>
  <c r="B9" i="19"/>
  <c r="B14" i="72"/>
  <c r="B33" i="72" s="1"/>
  <c r="B14" i="71"/>
  <c r="B33" i="71" s="1"/>
  <c r="B14" i="70"/>
  <c r="B12" i="72"/>
  <c r="B31" i="72" s="1"/>
  <c r="B12" i="71"/>
  <c r="B31" i="71" s="1"/>
  <c r="B12" i="70"/>
  <c r="D11" i="41"/>
  <c r="D11" i="42"/>
  <c r="Y12" i="23"/>
  <c r="Y31" i="23" s="1"/>
  <c r="C31" i="41"/>
  <c r="M11" i="23"/>
  <c r="M30" i="23" s="1"/>
  <c r="P14" i="23"/>
  <c r="P33" i="23" s="1"/>
  <c r="Z14" i="23"/>
  <c r="Z33" i="23" s="1"/>
  <c r="U14" i="23"/>
  <c r="U33" i="23" s="1"/>
  <c r="V12" i="23"/>
  <c r="V31" i="23" s="1"/>
  <c r="H14" i="23"/>
  <c r="H33" i="23" s="1"/>
  <c r="S14" i="23"/>
  <c r="S33" i="23" s="1"/>
  <c r="T12" i="23"/>
  <c r="T31" i="23" s="1"/>
  <c r="H12" i="23"/>
  <c r="H31" i="23" s="1"/>
  <c r="W14" i="23"/>
  <c r="W33" i="23" s="1"/>
  <c r="J20" i="23"/>
  <c r="J39" i="23" s="1"/>
  <c r="P12" i="23"/>
  <c r="P31" i="23" s="1"/>
  <c r="W12" i="23"/>
  <c r="W31" i="23" s="1"/>
  <c r="Z12" i="23"/>
  <c r="Z31" i="23" s="1"/>
  <c r="U12" i="23"/>
  <c r="U31" i="23" s="1"/>
  <c r="X12" i="23"/>
  <c r="X31" i="23" s="1"/>
  <c r="X14" i="23"/>
  <c r="X33" i="23" s="1"/>
  <c r="G12" i="23"/>
  <c r="G31" i="23" s="1"/>
  <c r="F20" i="23"/>
  <c r="F39" i="23" s="1"/>
  <c r="S12" i="23"/>
  <c r="S31" i="23" s="1"/>
  <c r="Y14" i="23"/>
  <c r="Y33" i="23" s="1"/>
  <c r="V14" i="23"/>
  <c r="V33" i="23" s="1"/>
  <c r="T14" i="23"/>
  <c r="T33" i="23" s="1"/>
  <c r="G14" i="23"/>
  <c r="G33" i="23" s="1"/>
  <c r="B12" i="19" l="1"/>
  <c r="B14" i="19"/>
  <c r="B9" i="29"/>
  <c r="B9" i="28"/>
  <c r="B26" i="28" s="1"/>
  <c r="B26" i="19"/>
  <c r="B28" i="19"/>
  <c r="B11" i="28"/>
  <c r="B28" i="28" s="1"/>
  <c r="B11" i="29"/>
  <c r="B15" i="71"/>
  <c r="B34" i="71" s="1"/>
  <c r="B15" i="72"/>
  <c r="B34" i="72" s="1"/>
  <c r="B15" i="70"/>
  <c r="B17" i="70"/>
  <c r="B17" i="72"/>
  <c r="B36" i="72" s="1"/>
  <c r="B17" i="71"/>
  <c r="B36" i="71" s="1"/>
  <c r="B11" i="41"/>
  <c r="B31" i="41" s="1"/>
  <c r="B11" i="42"/>
  <c r="D14" i="41"/>
  <c r="D14" i="42"/>
  <c r="B9" i="41"/>
  <c r="B29" i="41" s="1"/>
  <c r="B9" i="42"/>
  <c r="F11" i="42"/>
  <c r="F11" i="41"/>
  <c r="F31" i="41" s="1"/>
  <c r="F9" i="41"/>
  <c r="F29" i="41" s="1"/>
  <c r="F9" i="42"/>
  <c r="D9" i="41"/>
  <c r="D29" i="41" s="1"/>
  <c r="D9" i="42"/>
  <c r="E11" i="41"/>
  <c r="E31" i="41" s="1"/>
  <c r="E11" i="42"/>
  <c r="D12" i="41"/>
  <c r="D12" i="42"/>
  <c r="E9" i="42"/>
  <c r="E9" i="41"/>
  <c r="E29" i="41" s="1"/>
  <c r="X17" i="23"/>
  <c r="X36" i="23" s="1"/>
  <c r="T15" i="23"/>
  <c r="T34" i="23" s="1"/>
  <c r="T17" i="23"/>
  <c r="T36" i="23" s="1"/>
  <c r="X15" i="23"/>
  <c r="X34" i="23" s="1"/>
  <c r="B20" i="23"/>
  <c r="B39" i="23" s="1"/>
  <c r="B9" i="23"/>
  <c r="B28" i="23" s="1"/>
  <c r="B11" i="23"/>
  <c r="B30" i="23" s="1"/>
  <c r="K20" i="23"/>
  <c r="K39" i="23" s="1"/>
  <c r="W15" i="23"/>
  <c r="W34" i="23" s="1"/>
  <c r="O9" i="23"/>
  <c r="O28" i="23" s="1"/>
  <c r="I11" i="23"/>
  <c r="I30" i="23" s="1"/>
  <c r="J11" i="23"/>
  <c r="J30" i="23" s="1"/>
  <c r="C34" i="41"/>
  <c r="M14" i="23"/>
  <c r="M33" i="23" s="1"/>
  <c r="M20" i="23"/>
  <c r="M39" i="23" s="1"/>
  <c r="P15" i="23"/>
  <c r="P34" i="23" s="1"/>
  <c r="W17" i="23"/>
  <c r="W36" i="23" s="1"/>
  <c r="Z17" i="23"/>
  <c r="Z36" i="23" s="1"/>
  <c r="U17" i="23"/>
  <c r="U36" i="23" s="1"/>
  <c r="V17" i="23"/>
  <c r="V36" i="23" s="1"/>
  <c r="H17" i="23"/>
  <c r="H36" i="23" s="1"/>
  <c r="F11" i="23"/>
  <c r="F30" i="23" s="1"/>
  <c r="D31" i="41"/>
  <c r="N11" i="23"/>
  <c r="N30" i="23" s="1"/>
  <c r="P17" i="23"/>
  <c r="P36" i="23" s="1"/>
  <c r="Z15" i="23"/>
  <c r="Z34" i="23" s="1"/>
  <c r="U15" i="23"/>
  <c r="U34" i="23" s="1"/>
  <c r="C32" i="41"/>
  <c r="M12" i="23"/>
  <c r="M31" i="23" s="1"/>
  <c r="I9" i="23"/>
  <c r="I28" i="23" s="1"/>
  <c r="O20" i="23"/>
  <c r="O39" i="23" s="1"/>
  <c r="N9" i="23"/>
  <c r="N28" i="23" s="1"/>
  <c r="C29" i="41"/>
  <c r="M9" i="23"/>
  <c r="M28" i="23" s="1"/>
  <c r="S17" i="23"/>
  <c r="S36" i="23" s="1"/>
  <c r="Y15" i="23"/>
  <c r="Y34" i="23" s="1"/>
  <c r="V15" i="23"/>
  <c r="V34" i="23" s="1"/>
  <c r="G17" i="23"/>
  <c r="G36" i="23" s="1"/>
  <c r="O11" i="23"/>
  <c r="O30" i="23" s="1"/>
  <c r="L11" i="23"/>
  <c r="L30" i="23" s="1"/>
  <c r="J9" i="23"/>
  <c r="J28" i="23" s="1"/>
  <c r="H15" i="23"/>
  <c r="H34" i="23" s="1"/>
  <c r="L9" i="23"/>
  <c r="L28" i="23" s="1"/>
  <c r="K9" i="23"/>
  <c r="K28" i="23" s="1"/>
  <c r="N20" i="23"/>
  <c r="N39" i="23" s="1"/>
  <c r="I20" i="23"/>
  <c r="I39" i="23" s="1"/>
  <c r="K11" i="23"/>
  <c r="K30" i="23" s="1"/>
  <c r="L20" i="23"/>
  <c r="L39" i="23" s="1"/>
  <c r="S15" i="23"/>
  <c r="S34" i="23" s="1"/>
  <c r="Y17" i="23"/>
  <c r="Y36" i="23" s="1"/>
  <c r="G15" i="23"/>
  <c r="G34" i="23" s="1"/>
  <c r="B14" i="29" l="1"/>
  <c r="B14" i="28"/>
  <c r="B31" i="28" s="1"/>
  <c r="B31" i="19"/>
  <c r="B15" i="19"/>
  <c r="B12" i="29"/>
  <c r="B12" i="28"/>
  <c r="B29" i="28" s="1"/>
  <c r="B29" i="19"/>
  <c r="B18" i="72"/>
  <c r="B37" i="72" s="1"/>
  <c r="B18" i="71"/>
  <c r="B37" i="71" s="1"/>
  <c r="B18" i="70"/>
  <c r="E14" i="41"/>
  <c r="E34" i="41" s="1"/>
  <c r="E14" i="42"/>
  <c r="E12" i="41"/>
  <c r="E32" i="41" s="1"/>
  <c r="E12" i="42"/>
  <c r="F12" i="42"/>
  <c r="F12" i="41"/>
  <c r="F32" i="41" s="1"/>
  <c r="D15" i="41"/>
  <c r="D15" i="42"/>
  <c r="D17" i="41"/>
  <c r="D17" i="42"/>
  <c r="F14" i="41"/>
  <c r="F34" i="41" s="1"/>
  <c r="F14" i="42"/>
  <c r="B12" i="41"/>
  <c r="B32" i="41" s="1"/>
  <c r="B12" i="42"/>
  <c r="B14" i="41"/>
  <c r="B34" i="41" s="1"/>
  <c r="B14" i="42"/>
  <c r="X18" i="23"/>
  <c r="X37" i="23" s="1"/>
  <c r="T18" i="23"/>
  <c r="T37" i="23" s="1"/>
  <c r="B12" i="23"/>
  <c r="B31" i="23" s="1"/>
  <c r="B14" i="23"/>
  <c r="B33" i="23" s="1"/>
  <c r="L14" i="23"/>
  <c r="L33" i="23" s="1"/>
  <c r="F12" i="23"/>
  <c r="F31" i="23" s="1"/>
  <c r="H18" i="23"/>
  <c r="H37" i="23" s="1"/>
  <c r="F14" i="23"/>
  <c r="F33" i="23" s="1"/>
  <c r="I12" i="23"/>
  <c r="I31" i="23" s="1"/>
  <c r="C35" i="41"/>
  <c r="M15" i="23"/>
  <c r="M34" i="23" s="1"/>
  <c r="O12" i="23"/>
  <c r="O31" i="23" s="1"/>
  <c r="D32" i="41"/>
  <c r="N12" i="23"/>
  <c r="N31" i="23" s="1"/>
  <c r="O14" i="23"/>
  <c r="O33" i="23" s="1"/>
  <c r="K14" i="23"/>
  <c r="K33" i="23" s="1"/>
  <c r="Y18" i="23"/>
  <c r="Y37" i="23" s="1"/>
  <c r="W18" i="23"/>
  <c r="W37" i="23" s="1"/>
  <c r="S18" i="23"/>
  <c r="S37" i="23" s="1"/>
  <c r="Z18" i="23"/>
  <c r="Z37" i="23" s="1"/>
  <c r="P18" i="23"/>
  <c r="P37" i="23" s="1"/>
  <c r="U18" i="23"/>
  <c r="U37" i="23" s="1"/>
  <c r="G18" i="23"/>
  <c r="G37" i="23" s="1"/>
  <c r="J12" i="23"/>
  <c r="J31" i="23" s="1"/>
  <c r="L12" i="23"/>
  <c r="L31" i="23" s="1"/>
  <c r="D34" i="41"/>
  <c r="N14" i="23"/>
  <c r="N33" i="23" s="1"/>
  <c r="I14" i="23"/>
  <c r="I33" i="23" s="1"/>
  <c r="J14" i="23"/>
  <c r="J33" i="23" s="1"/>
  <c r="C37" i="41"/>
  <c r="M17" i="23"/>
  <c r="M36" i="23" s="1"/>
  <c r="V18" i="23"/>
  <c r="V37" i="23" s="1"/>
  <c r="K12" i="23"/>
  <c r="K31" i="23" s="1"/>
  <c r="B15" i="29" l="1"/>
  <c r="B15" i="28"/>
  <c r="B32" i="28" s="1"/>
  <c r="B32" i="19"/>
  <c r="D18" i="41"/>
  <c r="D18" i="42"/>
  <c r="F17" i="42"/>
  <c r="F17" i="41"/>
  <c r="F37" i="41" s="1"/>
  <c r="F15" i="41"/>
  <c r="F35" i="41" s="1"/>
  <c r="F15" i="42"/>
  <c r="E17" i="42"/>
  <c r="E17" i="41"/>
  <c r="E37" i="41" s="1"/>
  <c r="B17" i="41"/>
  <c r="B37" i="41" s="1"/>
  <c r="B17" i="42"/>
  <c r="E15" i="41"/>
  <c r="E35" i="41" s="1"/>
  <c r="E15" i="42"/>
  <c r="B15" i="41"/>
  <c r="B35" i="41" s="1"/>
  <c r="B15" i="42"/>
  <c r="B17" i="23"/>
  <c r="B36" i="23" s="1"/>
  <c r="B15" i="23"/>
  <c r="B34" i="23" s="1"/>
  <c r="O17" i="23"/>
  <c r="O36" i="23" s="1"/>
  <c r="L17" i="23"/>
  <c r="L36" i="23" s="1"/>
  <c r="F15" i="23"/>
  <c r="F34" i="23" s="1"/>
  <c r="F17" i="23"/>
  <c r="F36" i="23" s="1"/>
  <c r="K15" i="23"/>
  <c r="K34" i="23" s="1"/>
  <c r="J15" i="23"/>
  <c r="J34" i="23" s="1"/>
  <c r="J17" i="23"/>
  <c r="J36" i="23" s="1"/>
  <c r="O15" i="23"/>
  <c r="O34" i="23" s="1"/>
  <c r="D35" i="41"/>
  <c r="N15" i="23"/>
  <c r="N34" i="23" s="1"/>
  <c r="I15" i="23"/>
  <c r="I34" i="23" s="1"/>
  <c r="L15" i="23"/>
  <c r="L34" i="23" s="1"/>
  <c r="K17" i="23"/>
  <c r="K36" i="23" s="1"/>
  <c r="I17" i="23"/>
  <c r="I36" i="23" s="1"/>
  <c r="D37" i="41"/>
  <c r="N17" i="23"/>
  <c r="N36" i="23" s="1"/>
  <c r="C38" i="41"/>
  <c r="M18" i="23"/>
  <c r="M37" i="23" s="1"/>
  <c r="C6" i="39"/>
  <c r="C22" i="39" s="1"/>
  <c r="D6" i="39"/>
  <c r="D22" i="39" s="1"/>
  <c r="E6" i="39"/>
  <c r="E22" i="39" s="1"/>
  <c r="F6" i="39"/>
  <c r="F22" i="39" s="1"/>
  <c r="G6" i="39"/>
  <c r="G22" i="39" s="1"/>
  <c r="H6" i="39"/>
  <c r="H22" i="39" s="1"/>
  <c r="I6" i="39"/>
  <c r="I22" i="39" s="1"/>
  <c r="J6" i="39"/>
  <c r="J22" i="39" s="1"/>
  <c r="K6" i="39"/>
  <c r="K22" i="39" s="1"/>
  <c r="L6" i="39"/>
  <c r="L22" i="39" s="1"/>
  <c r="M6" i="39"/>
  <c r="M22" i="39" s="1"/>
  <c r="N6" i="39"/>
  <c r="N22" i="39" s="1"/>
  <c r="O6" i="39"/>
  <c r="O22" i="39" s="1"/>
  <c r="P6" i="39"/>
  <c r="P22" i="39" s="1"/>
  <c r="Q6" i="39"/>
  <c r="Q22" i="39" s="1"/>
  <c r="R6" i="39"/>
  <c r="R22" i="39" s="1"/>
  <c r="S6" i="39"/>
  <c r="S22" i="39" s="1"/>
  <c r="T6" i="39"/>
  <c r="T22" i="39" s="1"/>
  <c r="U6" i="39"/>
  <c r="U22" i="39" s="1"/>
  <c r="V6" i="39"/>
  <c r="V22" i="39" s="1"/>
  <c r="W6" i="39"/>
  <c r="W22" i="39" s="1"/>
  <c r="X6" i="39"/>
  <c r="X22" i="39" s="1"/>
  <c r="Y6" i="39"/>
  <c r="Y22" i="39" s="1"/>
  <c r="Z6" i="39"/>
  <c r="Z22" i="39" s="1"/>
  <c r="AA6" i="39"/>
  <c r="AA22" i="39" s="1"/>
  <c r="AB6" i="39"/>
  <c r="AB22" i="39" s="1"/>
  <c r="AC6" i="39"/>
  <c r="AC22" i="39" s="1"/>
  <c r="AD6" i="39"/>
  <c r="AD22" i="39" s="1"/>
  <c r="AE6" i="39"/>
  <c r="AE22" i="39" s="1"/>
  <c r="AF6" i="39"/>
  <c r="AF22" i="39" s="1"/>
  <c r="AG6" i="39"/>
  <c r="AG22" i="39" s="1"/>
  <c r="AH6" i="39"/>
  <c r="AH22" i="39" s="1"/>
  <c r="AI6" i="39"/>
  <c r="AI22" i="39" s="1"/>
  <c r="C7" i="39"/>
  <c r="C23" i="39" s="1"/>
  <c r="D7" i="39"/>
  <c r="D23" i="39" s="1"/>
  <c r="E7" i="39"/>
  <c r="E23" i="39" s="1"/>
  <c r="F7" i="39"/>
  <c r="F23" i="39" s="1"/>
  <c r="G7" i="39"/>
  <c r="G23" i="39" s="1"/>
  <c r="H7" i="39"/>
  <c r="H23" i="39" s="1"/>
  <c r="I7" i="39"/>
  <c r="I23" i="39" s="1"/>
  <c r="J7" i="39"/>
  <c r="J23" i="39" s="1"/>
  <c r="K7" i="39"/>
  <c r="K23" i="39" s="1"/>
  <c r="L7" i="39"/>
  <c r="L23" i="39" s="1"/>
  <c r="M7" i="39"/>
  <c r="M23" i="39" s="1"/>
  <c r="N7" i="39"/>
  <c r="N23" i="39" s="1"/>
  <c r="O7" i="39"/>
  <c r="O23" i="39" s="1"/>
  <c r="P7" i="39"/>
  <c r="P23" i="39" s="1"/>
  <c r="Q7" i="39"/>
  <c r="Q23" i="39" s="1"/>
  <c r="R7" i="39"/>
  <c r="R23" i="39" s="1"/>
  <c r="S7" i="39"/>
  <c r="S23" i="39" s="1"/>
  <c r="T7" i="39"/>
  <c r="T23" i="39" s="1"/>
  <c r="U7" i="39"/>
  <c r="U23" i="39" s="1"/>
  <c r="V7" i="39"/>
  <c r="V23" i="39" s="1"/>
  <c r="W7" i="39"/>
  <c r="W23" i="39" s="1"/>
  <c r="X7" i="39"/>
  <c r="X23" i="39" s="1"/>
  <c r="Y7" i="39"/>
  <c r="Y23" i="39" s="1"/>
  <c r="Z7" i="39"/>
  <c r="Z23" i="39" s="1"/>
  <c r="AA7" i="39"/>
  <c r="AA23" i="39" s="1"/>
  <c r="AB7" i="39"/>
  <c r="AB23" i="39" s="1"/>
  <c r="AC7" i="39"/>
  <c r="AC23" i="39" s="1"/>
  <c r="AD7" i="39"/>
  <c r="AD23" i="39" s="1"/>
  <c r="AE7" i="39"/>
  <c r="AE23" i="39" s="1"/>
  <c r="AF7" i="39"/>
  <c r="AF23" i="39" s="1"/>
  <c r="AG7" i="39"/>
  <c r="AG23" i="39" s="1"/>
  <c r="AH7" i="39"/>
  <c r="AH23" i="39" s="1"/>
  <c r="AI7" i="39"/>
  <c r="AI23" i="39" s="1"/>
  <c r="F18" i="41" l="1"/>
  <c r="F38" i="41" s="1"/>
  <c r="F18" i="42"/>
  <c r="E18" i="41"/>
  <c r="E38" i="41" s="1"/>
  <c r="E18" i="42"/>
  <c r="B18" i="41"/>
  <c r="B38" i="41" s="1"/>
  <c r="B18" i="42"/>
  <c r="B18" i="23"/>
  <c r="B37" i="23" s="1"/>
  <c r="J18" i="23"/>
  <c r="J37" i="23" s="1"/>
  <c r="L18" i="23"/>
  <c r="L37" i="23" s="1"/>
  <c r="I18" i="23"/>
  <c r="I37" i="23" s="1"/>
  <c r="F18" i="23"/>
  <c r="F37" i="23" s="1"/>
  <c r="K18" i="23"/>
  <c r="K37" i="23" s="1"/>
  <c r="O18" i="23"/>
  <c r="O37" i="23" s="1"/>
  <c r="D38" i="41"/>
  <c r="N18" i="23"/>
  <c r="N37" i="23" s="1"/>
  <c r="AI38" i="39"/>
  <c r="AH38" i="39"/>
  <c r="AG38" i="39"/>
  <c r="AF38" i="39"/>
  <c r="AE38" i="39"/>
  <c r="AD38" i="39"/>
  <c r="AC38" i="39"/>
  <c r="AB38" i="39"/>
  <c r="AA38" i="39"/>
  <c r="Z38" i="39"/>
  <c r="Y38" i="39"/>
  <c r="X38" i="39"/>
  <c r="W38" i="39"/>
  <c r="V38" i="39"/>
  <c r="U38" i="39"/>
  <c r="T38" i="39"/>
  <c r="S38" i="39"/>
  <c r="R38" i="39"/>
  <c r="Q38" i="39"/>
  <c r="P38" i="39"/>
  <c r="O38" i="39"/>
  <c r="N38" i="39"/>
  <c r="M38" i="39"/>
  <c r="L38" i="39"/>
  <c r="K38" i="39"/>
  <c r="J38" i="39"/>
  <c r="I38" i="39"/>
  <c r="H38" i="39"/>
  <c r="G38" i="39"/>
  <c r="F38" i="39"/>
  <c r="D38" i="39"/>
  <c r="C38" i="39"/>
  <c r="E38" i="39"/>
  <c r="B38" i="39"/>
  <c r="B7" i="39"/>
  <c r="B23" i="39" s="1"/>
  <c r="B6" i="39"/>
  <c r="B22" i="39" s="1"/>
  <c r="B6" i="20"/>
  <c r="B22" i="20" s="1"/>
  <c r="B7" i="20"/>
  <c r="B23" i="20" s="1"/>
  <c r="E9" i="39" l="1"/>
  <c r="E25" i="39" s="1"/>
  <c r="B11" i="45" l="1"/>
  <c r="B11" i="44"/>
  <c r="B30" i="44" s="1"/>
  <c r="B11" i="43"/>
  <c r="B30" i="43" s="1"/>
  <c r="B20" i="45"/>
  <c r="B20" i="44"/>
  <c r="B39" i="44" s="1"/>
  <c r="B20" i="43"/>
  <c r="B39" i="43" s="1"/>
  <c r="B9" i="45"/>
  <c r="B9" i="44"/>
  <c r="B28" i="44" s="1"/>
  <c r="B9" i="43"/>
  <c r="B28" i="43" s="1"/>
  <c r="B9" i="39"/>
  <c r="B25" i="39" s="1"/>
  <c r="G9" i="39"/>
  <c r="G25" i="39" s="1"/>
  <c r="K9" i="39"/>
  <c r="K25" i="39" s="1"/>
  <c r="F9" i="39"/>
  <c r="F25" i="39" s="1"/>
  <c r="J9" i="39"/>
  <c r="J25" i="39" s="1"/>
  <c r="P9" i="39"/>
  <c r="P25" i="39" s="1"/>
  <c r="AC9" i="39"/>
  <c r="AC25" i="39" s="1"/>
  <c r="E10" i="39"/>
  <c r="E26" i="39" s="1"/>
  <c r="D9" i="39"/>
  <c r="D25" i="39" s="1"/>
  <c r="V9" i="39"/>
  <c r="V25" i="39" s="1"/>
  <c r="O9" i="39"/>
  <c r="O25" i="39" s="1"/>
  <c r="U9" i="39"/>
  <c r="U25" i="39" s="1"/>
  <c r="Y9" i="39"/>
  <c r="Y25" i="39" s="1"/>
  <c r="C9" i="39"/>
  <c r="C25" i="39" s="1"/>
  <c r="T9" i="39"/>
  <c r="T25" i="39" s="1"/>
  <c r="X9" i="39"/>
  <c r="X25" i="39" s="1"/>
  <c r="E12" i="39"/>
  <c r="E28" i="39" s="1"/>
  <c r="AA9" i="39"/>
  <c r="AA25" i="39" s="1"/>
  <c r="Z9" i="39"/>
  <c r="Z25" i="39" s="1"/>
  <c r="N9" i="39"/>
  <c r="N25" i="39" s="1"/>
  <c r="M9" i="39"/>
  <c r="M25" i="39" s="1"/>
  <c r="S9" i="39"/>
  <c r="S25" i="39" s="1"/>
  <c r="W9" i="39"/>
  <c r="W25" i="39" s="1"/>
  <c r="AB9" i="39"/>
  <c r="AB25" i="39" s="1"/>
  <c r="H9" i="39"/>
  <c r="H25" i="39" s="1"/>
  <c r="L9" i="39"/>
  <c r="L25" i="39" s="1"/>
  <c r="R9" i="39"/>
  <c r="R25" i="39" s="1"/>
  <c r="AE9" i="39"/>
  <c r="AE25" i="39" s="1"/>
  <c r="I9" i="39"/>
  <c r="I25" i="39" s="1"/>
  <c r="Q9" i="39"/>
  <c r="Q25" i="39" s="1"/>
  <c r="AD9" i="39"/>
  <c r="AD25" i="39" s="1"/>
  <c r="B9" i="20"/>
  <c r="B25" i="20" s="1"/>
  <c r="B14" i="45" l="1"/>
  <c r="B14" i="44"/>
  <c r="B33" i="44" s="1"/>
  <c r="B14" i="43"/>
  <c r="B33" i="43" s="1"/>
  <c r="B12" i="45"/>
  <c r="B12" i="44"/>
  <c r="B31" i="44" s="1"/>
  <c r="B12" i="43"/>
  <c r="B31" i="43" s="1"/>
  <c r="E13" i="39"/>
  <c r="E29" i="39" s="1"/>
  <c r="E15" i="39"/>
  <c r="E31" i="39" s="1"/>
  <c r="B17" i="45" l="1"/>
  <c r="B17" i="44"/>
  <c r="B36" i="44" s="1"/>
  <c r="B17" i="43"/>
  <c r="B36" i="43" s="1"/>
  <c r="B15" i="45"/>
  <c r="B15" i="44"/>
  <c r="B34" i="44" s="1"/>
  <c r="B15" i="43"/>
  <c r="B34" i="43" s="1"/>
  <c r="AI9" i="39"/>
  <c r="AI25" i="39" s="1"/>
  <c r="AH9" i="39"/>
  <c r="AH25" i="39" s="1"/>
  <c r="AG9" i="39"/>
  <c r="AG25" i="39" s="1"/>
  <c r="E16" i="39"/>
  <c r="E32" i="39" s="1"/>
  <c r="AF9" i="39"/>
  <c r="AF25" i="39" s="1"/>
  <c r="E18" i="39"/>
  <c r="E34" i="39" s="1"/>
  <c r="B6" i="30"/>
  <c r="B22" i="30" s="1"/>
  <c r="B6" i="31"/>
  <c r="B18" i="45" l="1"/>
  <c r="B18" i="44"/>
  <c r="B37" i="44" s="1"/>
  <c r="B18" i="43"/>
  <c r="B37" i="43" s="1"/>
  <c r="I10" i="39"/>
  <c r="I26" i="39" s="1"/>
  <c r="E19" i="39"/>
  <c r="E35" i="39" s="1"/>
  <c r="B7" i="31"/>
  <c r="B7" i="30"/>
  <c r="B23" i="30" s="1"/>
  <c r="I12" i="39" l="1"/>
  <c r="I28" i="39" s="1"/>
  <c r="J12" i="39"/>
  <c r="J28" i="39" s="1"/>
  <c r="J10" i="39"/>
  <c r="J26" i="39" s="1"/>
  <c r="I15" i="39" l="1"/>
  <c r="I31" i="39" s="1"/>
  <c r="I13" i="39"/>
  <c r="I29" i="39" s="1"/>
  <c r="J15" i="39"/>
  <c r="J31" i="39" s="1"/>
  <c r="J13" i="39"/>
  <c r="J29" i="39" s="1"/>
  <c r="I18" i="39" l="1"/>
  <c r="I34" i="39" s="1"/>
  <c r="I16" i="39"/>
  <c r="I32" i="39" s="1"/>
  <c r="J18" i="39"/>
  <c r="J34" i="39" s="1"/>
  <c r="J16" i="39"/>
  <c r="J32" i="39" s="1"/>
  <c r="I19" i="39" l="1"/>
  <c r="I35" i="39" s="1"/>
  <c r="J19" i="39"/>
  <c r="J35" i="39" s="1"/>
  <c r="G12" i="39" l="1"/>
  <c r="G28" i="39" s="1"/>
  <c r="G10" i="39"/>
  <c r="G26" i="39" s="1"/>
  <c r="G15" i="39" l="1"/>
  <c r="G31" i="39" s="1"/>
  <c r="G13" i="39"/>
  <c r="G29" i="39" s="1"/>
  <c r="G18" i="39" l="1"/>
  <c r="G34" i="39" s="1"/>
  <c r="G16" i="39"/>
  <c r="G32" i="39" s="1"/>
  <c r="G19" i="39" l="1"/>
  <c r="G35" i="39" s="1"/>
  <c r="B10" i="27" l="1"/>
  <c r="C10" i="27"/>
  <c r="AE10" i="39"/>
  <c r="AE26" i="39" s="1"/>
  <c r="AB10" i="39"/>
  <c r="AB26" i="39" s="1"/>
  <c r="AH10" i="39"/>
  <c r="AH26" i="39" s="1"/>
  <c r="Y12" i="39"/>
  <c r="Y28" i="39" s="1"/>
  <c r="N10" i="39"/>
  <c r="N26" i="39" s="1"/>
  <c r="C12" i="39"/>
  <c r="C28" i="39" s="1"/>
  <c r="AB12" i="39"/>
  <c r="AB28" i="39" s="1"/>
  <c r="S12" i="39"/>
  <c r="S28" i="39" s="1"/>
  <c r="T12" i="39"/>
  <c r="T28" i="39" s="1"/>
  <c r="R12" i="39"/>
  <c r="R28" i="39" s="1"/>
  <c r="K10" i="39"/>
  <c r="K26" i="39" s="1"/>
  <c r="M12" i="39"/>
  <c r="M28" i="39" s="1"/>
  <c r="AE12" i="39"/>
  <c r="AE28" i="39" s="1"/>
  <c r="K12" i="39"/>
  <c r="K28" i="39" s="1"/>
  <c r="P10" i="39"/>
  <c r="P26" i="39" s="1"/>
  <c r="AF10" i="39"/>
  <c r="AF26" i="39" s="1"/>
  <c r="W10" i="39"/>
  <c r="W26" i="39" s="1"/>
  <c r="M10" i="39"/>
  <c r="M26" i="39" s="1"/>
  <c r="S10" i="39"/>
  <c r="S26" i="39" s="1"/>
  <c r="D12" i="39"/>
  <c r="D28" i="39" s="1"/>
  <c r="U12" i="39"/>
  <c r="U28" i="39" s="1"/>
  <c r="P12" i="39"/>
  <c r="P28" i="39" s="1"/>
  <c r="C10" i="39"/>
  <c r="C26" i="39" s="1"/>
  <c r="AF12" i="39"/>
  <c r="AF28" i="39" s="1"/>
  <c r="X10" i="39"/>
  <c r="X26" i="39" s="1"/>
  <c r="U10" i="39"/>
  <c r="U26" i="39" s="1"/>
  <c r="AA10" i="39"/>
  <c r="AA26" i="39" s="1"/>
  <c r="L10" i="39"/>
  <c r="L26" i="39" s="1"/>
  <c r="AC10" i="39"/>
  <c r="AC26" i="39" s="1"/>
  <c r="Q10" i="39"/>
  <c r="Q26" i="39" s="1"/>
  <c r="AH12" i="39"/>
  <c r="AH28" i="39" s="1"/>
  <c r="F10" i="39"/>
  <c r="F26" i="39" s="1"/>
  <c r="W12" i="39"/>
  <c r="W28" i="39" s="1"/>
  <c r="Q12" i="39"/>
  <c r="Q28" i="39" s="1"/>
  <c r="B10" i="39"/>
  <c r="B26" i="39" s="1"/>
  <c r="H10" i="39"/>
  <c r="H26" i="39" s="1"/>
  <c r="N12" i="39"/>
  <c r="N28" i="39" s="1"/>
  <c r="Y10" i="39"/>
  <c r="Y26" i="39" s="1"/>
  <c r="AI10" i="39"/>
  <c r="AI26" i="39" s="1"/>
  <c r="H12" i="39"/>
  <c r="H28" i="39" s="1"/>
  <c r="L12" i="39"/>
  <c r="L28" i="39" s="1"/>
  <c r="V12" i="39"/>
  <c r="V28" i="39" s="1"/>
  <c r="AG10" i="39"/>
  <c r="AG26" i="39" s="1"/>
  <c r="V10" i="39"/>
  <c r="V26" i="39" s="1"/>
  <c r="B12" i="39"/>
  <c r="B28" i="39" s="1"/>
  <c r="AC12" i="39"/>
  <c r="AC28" i="39" s="1"/>
  <c r="D10" i="39"/>
  <c r="D26" i="39" s="1"/>
  <c r="AG12" i="39"/>
  <c r="AG28" i="39" s="1"/>
  <c r="O10" i="39"/>
  <c r="O26" i="39" s="1"/>
  <c r="AA12" i="39"/>
  <c r="AA28" i="39" s="1"/>
  <c r="R10" i="39"/>
  <c r="R26" i="39" s="1"/>
  <c r="T10" i="39"/>
  <c r="T26" i="39" s="1"/>
  <c r="AD10" i="39"/>
  <c r="AD26" i="39" s="1"/>
  <c r="F12" i="39"/>
  <c r="F28" i="39" s="1"/>
  <c r="X12" i="39"/>
  <c r="X28" i="39" s="1"/>
  <c r="Z12" i="39"/>
  <c r="Z28" i="39" s="1"/>
  <c r="AD12" i="39"/>
  <c r="AD28" i="39" s="1"/>
  <c r="AI12" i="39"/>
  <c r="AI28" i="39" s="1"/>
  <c r="Z10" i="39"/>
  <c r="Z26" i="39" s="1"/>
  <c r="O12" i="39"/>
  <c r="O28" i="39" s="1"/>
  <c r="B10" i="20"/>
  <c r="B26" i="20" s="1"/>
  <c r="B12" i="20"/>
  <c r="B28" i="20" s="1"/>
  <c r="B9" i="30"/>
  <c r="B25" i="30" s="1"/>
  <c r="B9" i="31"/>
  <c r="C12" i="27" l="1"/>
  <c r="B12" i="27"/>
  <c r="X13" i="39"/>
  <c r="X29" i="39" s="1"/>
  <c r="M15" i="39"/>
  <c r="M31" i="39" s="1"/>
  <c r="U13" i="39"/>
  <c r="U29" i="39" s="1"/>
  <c r="W15" i="39"/>
  <c r="W31" i="39" s="1"/>
  <c r="Y13" i="39"/>
  <c r="Y29" i="39" s="1"/>
  <c r="Q13" i="39"/>
  <c r="Q29" i="39" s="1"/>
  <c r="AI15" i="39"/>
  <c r="AI31" i="39" s="1"/>
  <c r="P13" i="39"/>
  <c r="P29" i="39" s="1"/>
  <c r="Z15" i="39"/>
  <c r="Z31" i="39" s="1"/>
  <c r="T15" i="39"/>
  <c r="T31" i="39" s="1"/>
  <c r="AH15" i="39"/>
  <c r="AH31" i="39" s="1"/>
  <c r="F13" i="39"/>
  <c r="F29" i="39" s="1"/>
  <c r="B13" i="39"/>
  <c r="B29" i="39" s="1"/>
  <c r="T13" i="39"/>
  <c r="T29" i="39" s="1"/>
  <c r="C13" i="39"/>
  <c r="C29" i="39" s="1"/>
  <c r="S15" i="39"/>
  <c r="S31" i="39" s="1"/>
  <c r="AF15" i="39"/>
  <c r="AF31" i="39" s="1"/>
  <c r="AD15" i="39"/>
  <c r="AD31" i="39" s="1"/>
  <c r="AB15" i="39"/>
  <c r="AB31" i="39" s="1"/>
  <c r="B15" i="39"/>
  <c r="B31" i="39" s="1"/>
  <c r="R13" i="39"/>
  <c r="R29" i="39" s="1"/>
  <c r="AC13" i="39"/>
  <c r="AC29" i="39" s="1"/>
  <c r="O15" i="39"/>
  <c r="O31" i="39" s="1"/>
  <c r="AG15" i="39"/>
  <c r="AG31" i="39" s="1"/>
  <c r="AC15" i="39"/>
  <c r="AC31" i="39" s="1"/>
  <c r="AF13" i="39"/>
  <c r="AF29" i="39" s="1"/>
  <c r="D13" i="39"/>
  <c r="D29" i="39" s="1"/>
  <c r="S13" i="39"/>
  <c r="S29" i="39" s="1"/>
  <c r="V13" i="39"/>
  <c r="V29" i="39" s="1"/>
  <c r="L15" i="39"/>
  <c r="L31" i="39" s="1"/>
  <c r="H13" i="39"/>
  <c r="H29" i="39" s="1"/>
  <c r="H15" i="39"/>
  <c r="H31" i="39" s="1"/>
  <c r="O13" i="39"/>
  <c r="O29" i="39" s="1"/>
  <c r="U15" i="39"/>
  <c r="U31" i="39" s="1"/>
  <c r="Z13" i="39"/>
  <c r="Z29" i="39" s="1"/>
  <c r="AA13" i="39"/>
  <c r="AA29" i="39" s="1"/>
  <c r="D15" i="39"/>
  <c r="D31" i="39" s="1"/>
  <c r="K15" i="39"/>
  <c r="K31" i="39" s="1"/>
  <c r="P15" i="39"/>
  <c r="P31" i="39" s="1"/>
  <c r="Q15" i="39"/>
  <c r="Q31" i="39" s="1"/>
  <c r="X15" i="39"/>
  <c r="X31" i="39" s="1"/>
  <c r="R15" i="39"/>
  <c r="R31" i="39" s="1"/>
  <c r="AE15" i="39"/>
  <c r="AE31" i="39" s="1"/>
  <c r="N15" i="39"/>
  <c r="N31" i="39" s="1"/>
  <c r="F15" i="39"/>
  <c r="F31" i="39" s="1"/>
  <c r="N13" i="39"/>
  <c r="N29" i="39" s="1"/>
  <c r="M13" i="39"/>
  <c r="M29" i="39" s="1"/>
  <c r="AG13" i="39"/>
  <c r="AG29" i="39" s="1"/>
  <c r="AI13" i="39"/>
  <c r="AI29" i="39" s="1"/>
  <c r="C15" i="39"/>
  <c r="C31" i="39" s="1"/>
  <c r="AB13" i="39"/>
  <c r="AB29" i="39" s="1"/>
  <c r="W13" i="39"/>
  <c r="W29" i="39" s="1"/>
  <c r="V15" i="39"/>
  <c r="V31" i="39" s="1"/>
  <c r="AH13" i="39"/>
  <c r="AH29" i="39" s="1"/>
  <c r="Y15" i="39"/>
  <c r="Y31" i="39" s="1"/>
  <c r="K13" i="39"/>
  <c r="K29" i="39" s="1"/>
  <c r="AA15" i="39"/>
  <c r="AA31" i="39" s="1"/>
  <c r="AD13" i="39"/>
  <c r="AD29" i="39" s="1"/>
  <c r="AE13" i="39"/>
  <c r="AE29" i="39" s="1"/>
  <c r="L13" i="39"/>
  <c r="L29" i="39" s="1"/>
  <c r="B13" i="20"/>
  <c r="B29" i="20" s="1"/>
  <c r="B15" i="20"/>
  <c r="B31" i="20" s="1"/>
  <c r="B10" i="31"/>
  <c r="B10" i="30"/>
  <c r="B26" i="30" s="1"/>
  <c r="B12" i="31"/>
  <c r="B12" i="30"/>
  <c r="B28" i="30" s="1"/>
  <c r="C14" i="27" l="1"/>
  <c r="B14" i="27"/>
  <c r="D16" i="39"/>
  <c r="D32" i="39" s="1"/>
  <c r="AB16" i="39"/>
  <c r="AB32" i="39" s="1"/>
  <c r="B16" i="39"/>
  <c r="B32" i="39" s="1"/>
  <c r="S16" i="39"/>
  <c r="S32" i="39" s="1"/>
  <c r="N18" i="39"/>
  <c r="N34" i="39" s="1"/>
  <c r="W16" i="39"/>
  <c r="W32" i="39" s="1"/>
  <c r="AF16" i="39"/>
  <c r="AF32" i="39" s="1"/>
  <c r="U16" i="39"/>
  <c r="U32" i="39" s="1"/>
  <c r="AG16" i="39"/>
  <c r="AG32" i="39" s="1"/>
  <c r="AD18" i="39"/>
  <c r="AD34" i="39" s="1"/>
  <c r="AD16" i="39"/>
  <c r="AD32" i="39" s="1"/>
  <c r="F18" i="39"/>
  <c r="F34" i="39" s="1"/>
  <c r="AC16" i="39"/>
  <c r="AC32" i="39" s="1"/>
  <c r="AA18" i="39"/>
  <c r="AA34" i="39" s="1"/>
  <c r="L16" i="39"/>
  <c r="L32" i="39" s="1"/>
  <c r="S18" i="39"/>
  <c r="S34" i="39" s="1"/>
  <c r="K18" i="39"/>
  <c r="K34" i="39" s="1"/>
  <c r="H18" i="39"/>
  <c r="H34" i="39" s="1"/>
  <c r="U18" i="39"/>
  <c r="U34" i="39" s="1"/>
  <c r="V16" i="39"/>
  <c r="V32" i="39" s="1"/>
  <c r="Q18" i="39"/>
  <c r="Q34" i="39" s="1"/>
  <c r="AI16" i="39"/>
  <c r="AI32" i="39" s="1"/>
  <c r="AF18" i="39"/>
  <c r="AF34" i="39" s="1"/>
  <c r="N16" i="39"/>
  <c r="N32" i="39" s="1"/>
  <c r="F16" i="39"/>
  <c r="F32" i="39" s="1"/>
  <c r="Q16" i="39"/>
  <c r="Q32" i="39" s="1"/>
  <c r="T16" i="39"/>
  <c r="T32" i="39" s="1"/>
  <c r="W18" i="39"/>
  <c r="W34" i="39" s="1"/>
  <c r="X16" i="39"/>
  <c r="X32" i="39" s="1"/>
  <c r="P16" i="39"/>
  <c r="P32" i="39" s="1"/>
  <c r="AH16" i="39"/>
  <c r="AH32" i="39" s="1"/>
  <c r="Y16" i="39"/>
  <c r="Y32" i="39" s="1"/>
  <c r="C16" i="39"/>
  <c r="C32" i="39" s="1"/>
  <c r="AB18" i="39"/>
  <c r="AB34" i="39" s="1"/>
  <c r="M16" i="39"/>
  <c r="M32" i="39" s="1"/>
  <c r="AE16" i="39"/>
  <c r="AE32" i="39" s="1"/>
  <c r="O18" i="39"/>
  <c r="O34" i="39" s="1"/>
  <c r="H16" i="39"/>
  <c r="H32" i="39" s="1"/>
  <c r="R18" i="39"/>
  <c r="R34" i="39" s="1"/>
  <c r="L18" i="39"/>
  <c r="L34" i="39" s="1"/>
  <c r="Y18" i="39"/>
  <c r="Y34" i="39" s="1"/>
  <c r="Z18" i="39"/>
  <c r="Z34" i="39" s="1"/>
  <c r="C18" i="39"/>
  <c r="C34" i="39" s="1"/>
  <c r="R16" i="39"/>
  <c r="R32" i="39" s="1"/>
  <c r="AI18" i="39"/>
  <c r="AI34" i="39" s="1"/>
  <c r="AC18" i="39"/>
  <c r="AC34" i="39" s="1"/>
  <c r="M18" i="39"/>
  <c r="M34" i="39" s="1"/>
  <c r="V18" i="39"/>
  <c r="V34" i="39" s="1"/>
  <c r="O16" i="39"/>
  <c r="O32" i="39" s="1"/>
  <c r="AG18" i="39"/>
  <c r="AG34" i="39" s="1"/>
  <c r="B18" i="39"/>
  <c r="B34" i="39" s="1"/>
  <c r="K16" i="39"/>
  <c r="K32" i="39" s="1"/>
  <c r="AH18" i="39"/>
  <c r="AH34" i="39" s="1"/>
  <c r="Z16" i="39"/>
  <c r="Z32" i="39" s="1"/>
  <c r="D18" i="39"/>
  <c r="D34" i="39" s="1"/>
  <c r="T18" i="39"/>
  <c r="T34" i="39" s="1"/>
  <c r="AE18" i="39"/>
  <c r="AE34" i="39" s="1"/>
  <c r="AA16" i="39"/>
  <c r="AA32" i="39" s="1"/>
  <c r="P18" i="39"/>
  <c r="P34" i="39" s="1"/>
  <c r="X18" i="39"/>
  <c r="X34" i="39" s="1"/>
  <c r="B18" i="20"/>
  <c r="B34" i="20" s="1"/>
  <c r="B16" i="20"/>
  <c r="B32" i="20" s="1"/>
  <c r="B13" i="31"/>
  <c r="B13" i="30"/>
  <c r="B29" i="30" s="1"/>
  <c r="B15" i="30"/>
  <c r="B31" i="30" s="1"/>
  <c r="B15" i="31"/>
  <c r="F24" i="62"/>
  <c r="I24" i="62"/>
  <c r="N24" i="62"/>
  <c r="Q24" i="62"/>
  <c r="V24" i="62"/>
  <c r="Y24" i="62"/>
  <c r="C25" i="62"/>
  <c r="F25" i="62"/>
  <c r="K25" i="62"/>
  <c r="N25" i="62"/>
  <c r="S25" i="62"/>
  <c r="V25" i="62"/>
  <c r="AA25" i="62"/>
  <c r="C27" i="62"/>
  <c r="H27" i="62"/>
  <c r="K27" i="62"/>
  <c r="P27" i="62"/>
  <c r="S27" i="62"/>
  <c r="X27" i="62"/>
  <c r="AA27" i="62"/>
  <c r="E28" i="62"/>
  <c r="H28" i="62"/>
  <c r="M28" i="62"/>
  <c r="P28" i="62"/>
  <c r="U28" i="62"/>
  <c r="X28" i="62"/>
  <c r="B30" i="62"/>
  <c r="E30" i="62"/>
  <c r="J30" i="62"/>
  <c r="M30" i="62"/>
  <c r="R30" i="62"/>
  <c r="U30" i="62"/>
  <c r="Z30" i="62"/>
  <c r="B31" i="62"/>
  <c r="G31" i="62"/>
  <c r="J31" i="62"/>
  <c r="O31" i="62"/>
  <c r="R31" i="62"/>
  <c r="W31" i="62"/>
  <c r="Z31" i="62"/>
  <c r="D33" i="62"/>
  <c r="G33" i="62"/>
  <c r="L33" i="62"/>
  <c r="O33" i="62"/>
  <c r="T33" i="62"/>
  <c r="W33" i="62"/>
  <c r="AB33" i="62"/>
  <c r="D34" i="62"/>
  <c r="I34" i="62"/>
  <c r="L34" i="62"/>
  <c r="Q34" i="62"/>
  <c r="T34" i="62"/>
  <c r="Y34" i="62"/>
  <c r="AB34" i="62"/>
  <c r="F36" i="62"/>
  <c r="I36" i="62"/>
  <c r="N36" i="62"/>
  <c r="Q36" i="62"/>
  <c r="V36" i="62"/>
  <c r="Y36" i="62"/>
  <c r="C37" i="62"/>
  <c r="F37" i="62"/>
  <c r="K37" i="62"/>
  <c r="N37" i="62"/>
  <c r="S37" i="62"/>
  <c r="V37" i="62"/>
  <c r="AA37" i="62"/>
  <c r="C39" i="62"/>
  <c r="H39" i="62"/>
  <c r="K39" i="62"/>
  <c r="P39" i="62"/>
  <c r="S39" i="62"/>
  <c r="X39" i="62"/>
  <c r="AA39" i="62"/>
  <c r="B24" i="62"/>
  <c r="C24" i="62"/>
  <c r="D24" i="62"/>
  <c r="E24" i="62"/>
  <c r="G24" i="62"/>
  <c r="H24" i="62"/>
  <c r="J24" i="62"/>
  <c r="K24" i="62"/>
  <c r="L24" i="62"/>
  <c r="M24" i="62"/>
  <c r="O24" i="62"/>
  <c r="P24" i="62"/>
  <c r="R24" i="62"/>
  <c r="S24" i="62"/>
  <c r="T24" i="62"/>
  <c r="U24" i="62"/>
  <c r="W24" i="62"/>
  <c r="X24" i="62"/>
  <c r="Z24" i="62"/>
  <c r="AA24" i="62"/>
  <c r="AB24" i="62"/>
  <c r="B25" i="62"/>
  <c r="D25" i="62"/>
  <c r="E25" i="62"/>
  <c r="G25" i="62"/>
  <c r="H25" i="62"/>
  <c r="I25" i="62"/>
  <c r="J25" i="62"/>
  <c r="L25" i="62"/>
  <c r="M25" i="62"/>
  <c r="O25" i="62"/>
  <c r="P25" i="62"/>
  <c r="Q25" i="62"/>
  <c r="R25" i="62"/>
  <c r="T25" i="62"/>
  <c r="U25" i="62"/>
  <c r="W25" i="62"/>
  <c r="X25" i="62"/>
  <c r="Y25" i="62"/>
  <c r="Z25" i="62"/>
  <c r="AB25" i="62"/>
  <c r="B27" i="62"/>
  <c r="D27" i="62"/>
  <c r="E27" i="62"/>
  <c r="F27" i="62"/>
  <c r="G27" i="62"/>
  <c r="I27" i="62"/>
  <c r="J27" i="62"/>
  <c r="L27" i="62"/>
  <c r="M27" i="62"/>
  <c r="N27" i="62"/>
  <c r="O27" i="62"/>
  <c r="Q27" i="62"/>
  <c r="R27" i="62"/>
  <c r="T27" i="62"/>
  <c r="U27" i="62"/>
  <c r="V27" i="62"/>
  <c r="W27" i="62"/>
  <c r="Y27" i="62"/>
  <c r="Z27" i="62"/>
  <c r="AB27" i="62"/>
  <c r="B28" i="62"/>
  <c r="C28" i="62"/>
  <c r="D28" i="62"/>
  <c r="F28" i="62"/>
  <c r="G28" i="62"/>
  <c r="I28" i="62"/>
  <c r="J28" i="62"/>
  <c r="K28" i="62"/>
  <c r="L28" i="62"/>
  <c r="N28" i="62"/>
  <c r="O28" i="62"/>
  <c r="Q28" i="62"/>
  <c r="R28" i="62"/>
  <c r="S28" i="62"/>
  <c r="T28" i="62"/>
  <c r="V28" i="62"/>
  <c r="W28" i="62"/>
  <c r="Y28" i="62"/>
  <c r="Z28" i="62"/>
  <c r="AA28" i="62"/>
  <c r="AB28" i="62"/>
  <c r="C30" i="62"/>
  <c r="D30" i="62"/>
  <c r="F30" i="62"/>
  <c r="G30" i="62"/>
  <c r="H30" i="62"/>
  <c r="I30" i="62"/>
  <c r="K30" i="62"/>
  <c r="L30" i="62"/>
  <c r="N30" i="62"/>
  <c r="O30" i="62"/>
  <c r="P30" i="62"/>
  <c r="Q30" i="62"/>
  <c r="S30" i="62"/>
  <c r="T30" i="62"/>
  <c r="V30" i="62"/>
  <c r="W30" i="62"/>
  <c r="X30" i="62"/>
  <c r="Y30" i="62"/>
  <c r="AA30" i="62"/>
  <c r="AB30" i="62"/>
  <c r="C31" i="62"/>
  <c r="D31" i="62"/>
  <c r="E31" i="62"/>
  <c r="F31" i="62"/>
  <c r="H31" i="62"/>
  <c r="I31" i="62"/>
  <c r="K31" i="62"/>
  <c r="L31" i="62"/>
  <c r="M31" i="62"/>
  <c r="N31" i="62"/>
  <c r="P31" i="62"/>
  <c r="Q31" i="62"/>
  <c r="S31" i="62"/>
  <c r="T31" i="62"/>
  <c r="U31" i="62"/>
  <c r="V31" i="62"/>
  <c r="X31" i="62"/>
  <c r="Y31" i="62"/>
  <c r="AA31" i="62"/>
  <c r="AB31" i="62"/>
  <c r="B33" i="62"/>
  <c r="C33" i="62"/>
  <c r="E33" i="62"/>
  <c r="F33" i="62"/>
  <c r="H33" i="62"/>
  <c r="I33" i="62"/>
  <c r="J33" i="62"/>
  <c r="K33" i="62"/>
  <c r="M33" i="62"/>
  <c r="N33" i="62"/>
  <c r="P33" i="62"/>
  <c r="Q33" i="62"/>
  <c r="R33" i="62"/>
  <c r="S33" i="62"/>
  <c r="U33" i="62"/>
  <c r="V33" i="62"/>
  <c r="X33" i="62"/>
  <c r="Y33" i="62"/>
  <c r="Z33" i="62"/>
  <c r="AA33" i="62"/>
  <c r="B34" i="62"/>
  <c r="C34" i="62"/>
  <c r="E34" i="62"/>
  <c r="F34" i="62"/>
  <c r="G34" i="62"/>
  <c r="H34" i="62"/>
  <c r="J34" i="62"/>
  <c r="K34" i="62"/>
  <c r="M34" i="62"/>
  <c r="N34" i="62"/>
  <c r="O34" i="62"/>
  <c r="P34" i="62"/>
  <c r="R34" i="62"/>
  <c r="S34" i="62"/>
  <c r="U34" i="62"/>
  <c r="V34" i="62"/>
  <c r="W34" i="62"/>
  <c r="X34" i="62"/>
  <c r="Z34" i="62"/>
  <c r="AA34" i="62"/>
  <c r="B36" i="62"/>
  <c r="C36" i="62"/>
  <c r="D36" i="62"/>
  <c r="E36" i="62"/>
  <c r="G36" i="62"/>
  <c r="H36" i="62"/>
  <c r="J36" i="62"/>
  <c r="K36" i="62"/>
  <c r="L36" i="62"/>
  <c r="M36" i="62"/>
  <c r="O36" i="62"/>
  <c r="P36" i="62"/>
  <c r="R36" i="62"/>
  <c r="S36" i="62"/>
  <c r="T36" i="62"/>
  <c r="U36" i="62"/>
  <c r="W36" i="62"/>
  <c r="X36" i="62"/>
  <c r="Z36" i="62"/>
  <c r="AA36" i="62"/>
  <c r="AB36" i="62"/>
  <c r="B37" i="62"/>
  <c r="D37" i="62"/>
  <c r="E37" i="62"/>
  <c r="G37" i="62"/>
  <c r="H37" i="62"/>
  <c r="I37" i="62"/>
  <c r="J37" i="62"/>
  <c r="L37" i="62"/>
  <c r="M37" i="62"/>
  <c r="O37" i="62"/>
  <c r="P37" i="62"/>
  <c r="Q37" i="62"/>
  <c r="R37" i="62"/>
  <c r="T37" i="62"/>
  <c r="U37" i="62"/>
  <c r="W37" i="62"/>
  <c r="X37" i="62"/>
  <c r="Y37" i="62"/>
  <c r="Z37" i="62"/>
  <c r="AB37" i="62"/>
  <c r="B39" i="62"/>
  <c r="D39" i="62"/>
  <c r="E39" i="62"/>
  <c r="F39" i="62"/>
  <c r="G39" i="62"/>
  <c r="I39" i="62"/>
  <c r="J39" i="62"/>
  <c r="L39" i="62"/>
  <c r="M39" i="62"/>
  <c r="N39" i="62"/>
  <c r="O39" i="62"/>
  <c r="Q39" i="62"/>
  <c r="R39" i="62"/>
  <c r="T39" i="62"/>
  <c r="U39" i="62"/>
  <c r="V39" i="62"/>
  <c r="W39" i="62"/>
  <c r="Y39" i="62"/>
  <c r="Z39" i="62"/>
  <c r="AB39" i="62"/>
  <c r="G17" i="60"/>
  <c r="H17" i="60"/>
  <c r="O17" i="60"/>
  <c r="P17" i="60"/>
  <c r="W17" i="60"/>
  <c r="X17" i="60"/>
  <c r="AE17" i="60"/>
  <c r="AF17" i="60"/>
  <c r="AM17" i="60"/>
  <c r="AN17" i="60"/>
  <c r="AU17" i="60"/>
  <c r="AV17" i="60"/>
  <c r="B18" i="60"/>
  <c r="C18" i="60"/>
  <c r="J18" i="60"/>
  <c r="K18" i="60"/>
  <c r="R18" i="60"/>
  <c r="S18" i="60"/>
  <c r="Z18" i="60"/>
  <c r="AA18" i="60"/>
  <c r="AH18" i="60"/>
  <c r="AI18" i="60"/>
  <c r="AP18" i="60"/>
  <c r="AQ18" i="60"/>
  <c r="AX18" i="60"/>
  <c r="AY18" i="60"/>
  <c r="E20" i="60"/>
  <c r="F20" i="60"/>
  <c r="M20" i="60"/>
  <c r="N20" i="60"/>
  <c r="U20" i="60"/>
  <c r="V20" i="60"/>
  <c r="AC20" i="60"/>
  <c r="AD20" i="60"/>
  <c r="AK20" i="60"/>
  <c r="AL20" i="60"/>
  <c r="AS20" i="60"/>
  <c r="AT20" i="60"/>
  <c r="BA20" i="60"/>
  <c r="BB20" i="60"/>
  <c r="H22" i="60"/>
  <c r="I22" i="60"/>
  <c r="P22" i="60"/>
  <c r="Q22" i="60"/>
  <c r="X22" i="60"/>
  <c r="Y22" i="60"/>
  <c r="AF22" i="60"/>
  <c r="AG22" i="60"/>
  <c r="AN22" i="60"/>
  <c r="AO22" i="60"/>
  <c r="AV22" i="60"/>
  <c r="AW22" i="60"/>
  <c r="C24" i="60"/>
  <c r="D24" i="60"/>
  <c r="K24" i="60"/>
  <c r="L24" i="60"/>
  <c r="S24" i="60"/>
  <c r="T24" i="60"/>
  <c r="AA24" i="60"/>
  <c r="AB24" i="60"/>
  <c r="AI24" i="60"/>
  <c r="AJ24" i="60"/>
  <c r="AQ24" i="60"/>
  <c r="AR24" i="60"/>
  <c r="AY24" i="60"/>
  <c r="AZ24" i="60"/>
  <c r="F26" i="60"/>
  <c r="G26" i="60"/>
  <c r="N26" i="60"/>
  <c r="O26" i="60"/>
  <c r="V26" i="60"/>
  <c r="W26" i="60"/>
  <c r="AD26" i="60"/>
  <c r="AE26" i="60"/>
  <c r="AL26" i="60"/>
  <c r="AM26" i="60"/>
  <c r="AT26" i="60"/>
  <c r="AU26" i="60"/>
  <c r="BB26" i="60"/>
  <c r="B17" i="60"/>
  <c r="C17" i="60"/>
  <c r="D17" i="60"/>
  <c r="E17" i="60"/>
  <c r="F17" i="60"/>
  <c r="I17" i="60"/>
  <c r="J17" i="60"/>
  <c r="K17" i="60"/>
  <c r="L17" i="60"/>
  <c r="M17" i="60"/>
  <c r="N17" i="60"/>
  <c r="Q17" i="60"/>
  <c r="R17" i="60"/>
  <c r="S17" i="60"/>
  <c r="T17" i="60"/>
  <c r="U17" i="60"/>
  <c r="V17" i="60"/>
  <c r="Y17" i="60"/>
  <c r="Z17" i="60"/>
  <c r="AA17" i="60"/>
  <c r="AB17" i="60"/>
  <c r="AC17" i="60"/>
  <c r="AD17" i="60"/>
  <c r="AG17" i="60"/>
  <c r="AH17" i="60"/>
  <c r="AI17" i="60"/>
  <c r="AJ17" i="60"/>
  <c r="AK17" i="60"/>
  <c r="AL17" i="60"/>
  <c r="AO17" i="60"/>
  <c r="AP17" i="60"/>
  <c r="AQ17" i="60"/>
  <c r="AR17" i="60"/>
  <c r="AS17" i="60"/>
  <c r="AT17" i="60"/>
  <c r="AW17" i="60"/>
  <c r="AX17" i="60"/>
  <c r="AY17" i="60"/>
  <c r="AZ17" i="60"/>
  <c r="BA17" i="60"/>
  <c r="BB17" i="60"/>
  <c r="D18" i="60"/>
  <c r="E18" i="60"/>
  <c r="F18" i="60"/>
  <c r="G18" i="60"/>
  <c r="H18" i="60"/>
  <c r="I18" i="60"/>
  <c r="L18" i="60"/>
  <c r="M18" i="60"/>
  <c r="N18" i="60"/>
  <c r="O18" i="60"/>
  <c r="P18" i="60"/>
  <c r="Q18" i="60"/>
  <c r="T18" i="60"/>
  <c r="U18" i="60"/>
  <c r="V18" i="60"/>
  <c r="W18" i="60"/>
  <c r="X18" i="60"/>
  <c r="Y18" i="60"/>
  <c r="AB18" i="60"/>
  <c r="AC18" i="60"/>
  <c r="AD18" i="60"/>
  <c r="AE18" i="60"/>
  <c r="AF18" i="60"/>
  <c r="AG18" i="60"/>
  <c r="AJ18" i="60"/>
  <c r="AK18" i="60"/>
  <c r="AL18" i="60"/>
  <c r="AM18" i="60"/>
  <c r="AN18" i="60"/>
  <c r="AO18" i="60"/>
  <c r="AR18" i="60"/>
  <c r="AS18" i="60"/>
  <c r="AT18" i="60"/>
  <c r="AU18" i="60"/>
  <c r="AV18" i="60"/>
  <c r="AW18" i="60"/>
  <c r="AZ18" i="60"/>
  <c r="BA18" i="60"/>
  <c r="BB18" i="60"/>
  <c r="B20" i="60"/>
  <c r="C20" i="60"/>
  <c r="D20" i="60"/>
  <c r="G20" i="60"/>
  <c r="H20" i="60"/>
  <c r="I20" i="60"/>
  <c r="J20" i="60"/>
  <c r="K20" i="60"/>
  <c r="L20" i="60"/>
  <c r="O20" i="60"/>
  <c r="P20" i="60"/>
  <c r="Q20" i="60"/>
  <c r="R20" i="60"/>
  <c r="S20" i="60"/>
  <c r="T20" i="60"/>
  <c r="W20" i="60"/>
  <c r="X20" i="60"/>
  <c r="Y20" i="60"/>
  <c r="Z20" i="60"/>
  <c r="AA20" i="60"/>
  <c r="AB20" i="60"/>
  <c r="AE20" i="60"/>
  <c r="AF20" i="60"/>
  <c r="AG20" i="60"/>
  <c r="AH20" i="60"/>
  <c r="AI20" i="60"/>
  <c r="AJ20" i="60"/>
  <c r="AM20" i="60"/>
  <c r="AN20" i="60"/>
  <c r="AO20" i="60"/>
  <c r="AP20" i="60"/>
  <c r="AQ20" i="60"/>
  <c r="AR20" i="60"/>
  <c r="AU20" i="60"/>
  <c r="AV20" i="60"/>
  <c r="AW20" i="60"/>
  <c r="AX20" i="60"/>
  <c r="AY20" i="60"/>
  <c r="AZ20" i="60"/>
  <c r="B22" i="60"/>
  <c r="C22" i="60"/>
  <c r="D22" i="60"/>
  <c r="E22" i="60"/>
  <c r="F22" i="60"/>
  <c r="G22" i="60"/>
  <c r="J22" i="60"/>
  <c r="K22" i="60"/>
  <c r="L22" i="60"/>
  <c r="M22" i="60"/>
  <c r="N22" i="60"/>
  <c r="O22" i="60"/>
  <c r="R22" i="60"/>
  <c r="S22" i="60"/>
  <c r="T22" i="60"/>
  <c r="U22" i="60"/>
  <c r="V22" i="60"/>
  <c r="W22" i="60"/>
  <c r="Z22" i="60"/>
  <c r="AA22" i="60"/>
  <c r="AB22" i="60"/>
  <c r="AC22" i="60"/>
  <c r="AD22" i="60"/>
  <c r="AE22" i="60"/>
  <c r="AH22" i="60"/>
  <c r="AI22" i="60"/>
  <c r="AJ22" i="60"/>
  <c r="AK22" i="60"/>
  <c r="AL22" i="60"/>
  <c r="AM22" i="60"/>
  <c r="AP22" i="60"/>
  <c r="AQ22" i="60"/>
  <c r="AR22" i="60"/>
  <c r="AS22" i="60"/>
  <c r="AT22" i="60"/>
  <c r="AU22" i="60"/>
  <c r="AX22" i="60"/>
  <c r="AY22" i="60"/>
  <c r="AZ22" i="60"/>
  <c r="BA22" i="60"/>
  <c r="BB22" i="60"/>
  <c r="B24" i="60"/>
  <c r="E24" i="60"/>
  <c r="F24" i="60"/>
  <c r="G24" i="60"/>
  <c r="H24" i="60"/>
  <c r="I24" i="60"/>
  <c r="J24" i="60"/>
  <c r="M24" i="60"/>
  <c r="N24" i="60"/>
  <c r="O24" i="60"/>
  <c r="P24" i="60"/>
  <c r="Q24" i="60"/>
  <c r="R24" i="60"/>
  <c r="U24" i="60"/>
  <c r="V24" i="60"/>
  <c r="W24" i="60"/>
  <c r="X24" i="60"/>
  <c r="Y24" i="60"/>
  <c r="Z24" i="60"/>
  <c r="AC24" i="60"/>
  <c r="AD24" i="60"/>
  <c r="AE24" i="60"/>
  <c r="AF24" i="60"/>
  <c r="AG24" i="60"/>
  <c r="AH24" i="60"/>
  <c r="AK24" i="60"/>
  <c r="AL24" i="60"/>
  <c r="AM24" i="60"/>
  <c r="AN24" i="60"/>
  <c r="AO24" i="60"/>
  <c r="AP24" i="60"/>
  <c r="AS24" i="60"/>
  <c r="AT24" i="60"/>
  <c r="AU24" i="60"/>
  <c r="AV24" i="60"/>
  <c r="AW24" i="60"/>
  <c r="AX24" i="60"/>
  <c r="BA24" i="60"/>
  <c r="BB24" i="60"/>
  <c r="B26" i="60"/>
  <c r="C26" i="60"/>
  <c r="D26" i="60"/>
  <c r="E26" i="60"/>
  <c r="H26" i="60"/>
  <c r="I26" i="60"/>
  <c r="J26" i="60"/>
  <c r="K26" i="60"/>
  <c r="L26" i="60"/>
  <c r="M26" i="60"/>
  <c r="P26" i="60"/>
  <c r="Q26" i="60"/>
  <c r="R26" i="60"/>
  <c r="S26" i="60"/>
  <c r="T26" i="60"/>
  <c r="U26" i="60"/>
  <c r="X26" i="60"/>
  <c r="Y26" i="60"/>
  <c r="Z26" i="60"/>
  <c r="AA26" i="60"/>
  <c r="AB26" i="60"/>
  <c r="AC26" i="60"/>
  <c r="AF26" i="60"/>
  <c r="AG26" i="60"/>
  <c r="AH26" i="60"/>
  <c r="AI26" i="60"/>
  <c r="AJ26" i="60"/>
  <c r="AK26" i="60"/>
  <c r="AN26" i="60"/>
  <c r="AO26" i="60"/>
  <c r="AP26" i="60"/>
  <c r="AQ26" i="60"/>
  <c r="AR26" i="60"/>
  <c r="AS26" i="60"/>
  <c r="AV26" i="60"/>
  <c r="AW26" i="60"/>
  <c r="AX26" i="60"/>
  <c r="AY26" i="60"/>
  <c r="AZ26" i="60"/>
  <c r="BA26" i="60"/>
  <c r="H24" i="59"/>
  <c r="P24" i="59"/>
  <c r="X24" i="59"/>
  <c r="AF24" i="59"/>
  <c r="AN24" i="59"/>
  <c r="AV24" i="59"/>
  <c r="C25" i="59"/>
  <c r="K25" i="59"/>
  <c r="S25" i="59"/>
  <c r="AA25" i="59"/>
  <c r="AI25" i="59"/>
  <c r="AQ25" i="59"/>
  <c r="AY25" i="59"/>
  <c r="F27" i="59"/>
  <c r="N27" i="59"/>
  <c r="V27" i="59"/>
  <c r="AD27" i="59"/>
  <c r="AL27" i="59"/>
  <c r="AT27" i="59"/>
  <c r="BB27" i="59"/>
  <c r="I28" i="59"/>
  <c r="Q28" i="59"/>
  <c r="Y28" i="59"/>
  <c r="AG28" i="59"/>
  <c r="AO28" i="59"/>
  <c r="AW28" i="59"/>
  <c r="D30" i="59"/>
  <c r="L30" i="59"/>
  <c r="T30" i="59"/>
  <c r="AB30" i="59"/>
  <c r="AJ30" i="59"/>
  <c r="AR30" i="59"/>
  <c r="AZ30" i="59"/>
  <c r="G31" i="59"/>
  <c r="O31" i="59"/>
  <c r="W31" i="59"/>
  <c r="AE31" i="59"/>
  <c r="AM31" i="59"/>
  <c r="AU31" i="59"/>
  <c r="B33" i="59"/>
  <c r="J33" i="59"/>
  <c r="R33" i="59"/>
  <c r="Z33" i="59"/>
  <c r="AH33" i="59"/>
  <c r="AP33" i="59"/>
  <c r="AX33" i="59"/>
  <c r="E34" i="59"/>
  <c r="M34" i="59"/>
  <c r="U34" i="59"/>
  <c r="AC34" i="59"/>
  <c r="AK34" i="59"/>
  <c r="AS34" i="59"/>
  <c r="BA34" i="59"/>
  <c r="H36" i="59"/>
  <c r="P36" i="59"/>
  <c r="X36" i="59"/>
  <c r="AF36" i="59"/>
  <c r="AN36" i="59"/>
  <c r="AV36" i="59"/>
  <c r="C37" i="59"/>
  <c r="K37" i="59"/>
  <c r="S37" i="59"/>
  <c r="AA37" i="59"/>
  <c r="AI37" i="59"/>
  <c r="AQ37" i="59"/>
  <c r="AY37" i="59"/>
  <c r="F39" i="59"/>
  <c r="N39" i="59"/>
  <c r="V39" i="59"/>
  <c r="AD39" i="59"/>
  <c r="AL39" i="59"/>
  <c r="AT39" i="59"/>
  <c r="BB39" i="59"/>
  <c r="I41" i="59"/>
  <c r="Q41" i="59"/>
  <c r="Y41" i="59"/>
  <c r="AG41" i="59"/>
  <c r="AO41" i="59"/>
  <c r="B24" i="59"/>
  <c r="C24" i="59"/>
  <c r="D24" i="59"/>
  <c r="E24" i="59"/>
  <c r="F24" i="59"/>
  <c r="G24" i="59"/>
  <c r="I24" i="59"/>
  <c r="J24" i="59"/>
  <c r="K24" i="59"/>
  <c r="L24" i="59"/>
  <c r="M24" i="59"/>
  <c r="N24" i="59"/>
  <c r="O24" i="59"/>
  <c r="Q24" i="59"/>
  <c r="R24" i="59"/>
  <c r="S24" i="59"/>
  <c r="T24" i="59"/>
  <c r="U24" i="59"/>
  <c r="V24" i="59"/>
  <c r="W24" i="59"/>
  <c r="Y24" i="59"/>
  <c r="Z24" i="59"/>
  <c r="AA24" i="59"/>
  <c r="AB24" i="59"/>
  <c r="AC24" i="59"/>
  <c r="AD24" i="59"/>
  <c r="AE24" i="59"/>
  <c r="AG24" i="59"/>
  <c r="AH24" i="59"/>
  <c r="AI24" i="59"/>
  <c r="AJ24" i="59"/>
  <c r="AK24" i="59"/>
  <c r="AL24" i="59"/>
  <c r="AM24" i="59"/>
  <c r="AO24" i="59"/>
  <c r="AP24" i="59"/>
  <c r="AQ24" i="59"/>
  <c r="AR24" i="59"/>
  <c r="AS24" i="59"/>
  <c r="AT24" i="59"/>
  <c r="AU24" i="59"/>
  <c r="AW24" i="59"/>
  <c r="AX24" i="59"/>
  <c r="AY24" i="59"/>
  <c r="AZ24" i="59"/>
  <c r="BA24" i="59"/>
  <c r="BB24" i="59"/>
  <c r="B25" i="59"/>
  <c r="D25" i="59"/>
  <c r="E25" i="59"/>
  <c r="F25" i="59"/>
  <c r="G25" i="59"/>
  <c r="H25" i="59"/>
  <c r="I25" i="59"/>
  <c r="J25" i="59"/>
  <c r="L25" i="59"/>
  <c r="M25" i="59"/>
  <c r="N25" i="59"/>
  <c r="O25" i="59"/>
  <c r="P25" i="59"/>
  <c r="Q25" i="59"/>
  <c r="R25" i="59"/>
  <c r="T25" i="59"/>
  <c r="U25" i="59"/>
  <c r="V25" i="59"/>
  <c r="W25" i="59"/>
  <c r="X25" i="59"/>
  <c r="Y25" i="59"/>
  <c r="Z25" i="59"/>
  <c r="AB25" i="59"/>
  <c r="AC25" i="59"/>
  <c r="AD25" i="59"/>
  <c r="AE25" i="59"/>
  <c r="AF25" i="59"/>
  <c r="AG25" i="59"/>
  <c r="AH25" i="59"/>
  <c r="AJ25" i="59"/>
  <c r="AK25" i="59"/>
  <c r="AL25" i="59"/>
  <c r="AM25" i="59"/>
  <c r="AN25" i="59"/>
  <c r="AO25" i="59"/>
  <c r="AP25" i="59"/>
  <c r="AR25" i="59"/>
  <c r="AS25" i="59"/>
  <c r="AT25" i="59"/>
  <c r="AU25" i="59"/>
  <c r="AV25" i="59"/>
  <c r="AW25" i="59"/>
  <c r="AX25" i="59"/>
  <c r="AZ25" i="59"/>
  <c r="BA25" i="59"/>
  <c r="BB25" i="59"/>
  <c r="B27" i="59"/>
  <c r="C27" i="59"/>
  <c r="D27" i="59"/>
  <c r="E27" i="59"/>
  <c r="G27" i="59"/>
  <c r="H27" i="59"/>
  <c r="I27" i="59"/>
  <c r="J27" i="59"/>
  <c r="K27" i="59"/>
  <c r="L27" i="59"/>
  <c r="M27" i="59"/>
  <c r="O27" i="59"/>
  <c r="P27" i="59"/>
  <c r="Q27" i="59"/>
  <c r="R27" i="59"/>
  <c r="S27" i="59"/>
  <c r="T27" i="59"/>
  <c r="U27" i="59"/>
  <c r="W27" i="59"/>
  <c r="X27" i="59"/>
  <c r="Y27" i="59"/>
  <c r="Z27" i="59"/>
  <c r="AA27" i="59"/>
  <c r="AB27" i="59"/>
  <c r="AC27" i="59"/>
  <c r="AE27" i="59"/>
  <c r="AF27" i="59"/>
  <c r="AG27" i="59"/>
  <c r="AH27" i="59"/>
  <c r="AI27" i="59"/>
  <c r="AJ27" i="59"/>
  <c r="AK27" i="59"/>
  <c r="AM27" i="59"/>
  <c r="AN27" i="59"/>
  <c r="AO27" i="59"/>
  <c r="AP27" i="59"/>
  <c r="AQ27" i="59"/>
  <c r="AR27" i="59"/>
  <c r="AS27" i="59"/>
  <c r="AU27" i="59"/>
  <c r="AV27" i="59"/>
  <c r="AW27" i="59"/>
  <c r="AX27" i="59"/>
  <c r="AY27" i="59"/>
  <c r="AZ27" i="59"/>
  <c r="BA27" i="59"/>
  <c r="B28" i="59"/>
  <c r="C28" i="59"/>
  <c r="D28" i="59"/>
  <c r="E28" i="59"/>
  <c r="F28" i="59"/>
  <c r="G28" i="59"/>
  <c r="H28" i="59"/>
  <c r="J28" i="59"/>
  <c r="K28" i="59"/>
  <c r="L28" i="59"/>
  <c r="M28" i="59"/>
  <c r="N28" i="59"/>
  <c r="O28" i="59"/>
  <c r="P28" i="59"/>
  <c r="R28" i="59"/>
  <c r="S28" i="59"/>
  <c r="T28" i="59"/>
  <c r="U28" i="59"/>
  <c r="V28" i="59"/>
  <c r="W28" i="59"/>
  <c r="X28" i="59"/>
  <c r="Z28" i="59"/>
  <c r="AA28" i="59"/>
  <c r="AB28" i="59"/>
  <c r="AC28" i="59"/>
  <c r="AD28" i="59"/>
  <c r="AE28" i="59"/>
  <c r="AF28" i="59"/>
  <c r="AH28" i="59"/>
  <c r="AI28" i="59"/>
  <c r="AJ28" i="59"/>
  <c r="AK28" i="59"/>
  <c r="AL28" i="59"/>
  <c r="AM28" i="59"/>
  <c r="AN28" i="59"/>
  <c r="AP28" i="59"/>
  <c r="AQ28" i="59"/>
  <c r="AR28" i="59"/>
  <c r="AS28" i="59"/>
  <c r="AT28" i="59"/>
  <c r="AU28" i="59"/>
  <c r="AV28" i="59"/>
  <c r="AX28" i="59"/>
  <c r="AY28" i="59"/>
  <c r="AZ28" i="59"/>
  <c r="BA28" i="59"/>
  <c r="BB28" i="59"/>
  <c r="B30" i="59"/>
  <c r="C30" i="59"/>
  <c r="E30" i="59"/>
  <c r="F30" i="59"/>
  <c r="G30" i="59"/>
  <c r="H30" i="59"/>
  <c r="I30" i="59"/>
  <c r="J30" i="59"/>
  <c r="K30" i="59"/>
  <c r="M30" i="59"/>
  <c r="N30" i="59"/>
  <c r="O30" i="59"/>
  <c r="P30" i="59"/>
  <c r="Q30" i="59"/>
  <c r="R30" i="59"/>
  <c r="S30" i="59"/>
  <c r="U30" i="59"/>
  <c r="V30" i="59"/>
  <c r="W30" i="59"/>
  <c r="X30" i="59"/>
  <c r="Y30" i="59"/>
  <c r="Z30" i="59"/>
  <c r="AA30" i="59"/>
  <c r="AC30" i="59"/>
  <c r="AD30" i="59"/>
  <c r="AE30" i="59"/>
  <c r="AF30" i="59"/>
  <c r="AG30" i="59"/>
  <c r="AH30" i="59"/>
  <c r="AI30" i="59"/>
  <c r="AK30" i="59"/>
  <c r="AL30" i="59"/>
  <c r="AM30" i="59"/>
  <c r="AN30" i="59"/>
  <c r="AO30" i="59"/>
  <c r="AP30" i="59"/>
  <c r="AQ30" i="59"/>
  <c r="AS30" i="59"/>
  <c r="AT30" i="59"/>
  <c r="AU30" i="59"/>
  <c r="AV30" i="59"/>
  <c r="AW30" i="59"/>
  <c r="AX30" i="59"/>
  <c r="AY30" i="59"/>
  <c r="BA30" i="59"/>
  <c r="BB30" i="59"/>
  <c r="B31" i="59"/>
  <c r="C31" i="59"/>
  <c r="D31" i="59"/>
  <c r="E31" i="59"/>
  <c r="F31" i="59"/>
  <c r="H31" i="59"/>
  <c r="I31" i="59"/>
  <c r="J31" i="59"/>
  <c r="K31" i="59"/>
  <c r="L31" i="59"/>
  <c r="M31" i="59"/>
  <c r="N31" i="59"/>
  <c r="P31" i="59"/>
  <c r="Q31" i="59"/>
  <c r="R31" i="59"/>
  <c r="S31" i="59"/>
  <c r="T31" i="59"/>
  <c r="U31" i="59"/>
  <c r="V31" i="59"/>
  <c r="X31" i="59"/>
  <c r="Y31" i="59"/>
  <c r="Z31" i="59"/>
  <c r="AA31" i="59"/>
  <c r="AB31" i="59"/>
  <c r="AC31" i="59"/>
  <c r="AD31" i="59"/>
  <c r="AF31" i="59"/>
  <c r="AG31" i="59"/>
  <c r="AH31" i="59"/>
  <c r="AI31" i="59"/>
  <c r="AJ31" i="59"/>
  <c r="AK31" i="59"/>
  <c r="AL31" i="59"/>
  <c r="AN31" i="59"/>
  <c r="AO31" i="59"/>
  <c r="AP31" i="59"/>
  <c r="AQ31" i="59"/>
  <c r="AR31" i="59"/>
  <c r="AS31" i="59"/>
  <c r="AT31" i="59"/>
  <c r="AV31" i="59"/>
  <c r="AW31" i="59"/>
  <c r="AX31" i="59"/>
  <c r="AY31" i="59"/>
  <c r="AZ31" i="59"/>
  <c r="BA31" i="59"/>
  <c r="BB31" i="59"/>
  <c r="C33" i="59"/>
  <c r="D33" i="59"/>
  <c r="E33" i="59"/>
  <c r="F33" i="59"/>
  <c r="G33" i="59"/>
  <c r="H33" i="59"/>
  <c r="I33" i="59"/>
  <c r="K33" i="59"/>
  <c r="L33" i="59"/>
  <c r="M33" i="59"/>
  <c r="N33" i="59"/>
  <c r="O33" i="59"/>
  <c r="P33" i="59"/>
  <c r="Q33" i="59"/>
  <c r="S33" i="59"/>
  <c r="T33" i="59"/>
  <c r="U33" i="59"/>
  <c r="V33" i="59"/>
  <c r="W33" i="59"/>
  <c r="X33" i="59"/>
  <c r="Y33" i="59"/>
  <c r="AA33" i="59"/>
  <c r="AB33" i="59"/>
  <c r="AC33" i="59"/>
  <c r="AD33" i="59"/>
  <c r="AE33" i="59"/>
  <c r="AF33" i="59"/>
  <c r="AG33" i="59"/>
  <c r="AI33" i="59"/>
  <c r="AJ33" i="59"/>
  <c r="AK33" i="59"/>
  <c r="AL33" i="59"/>
  <c r="AM33" i="59"/>
  <c r="AN33" i="59"/>
  <c r="AO33" i="59"/>
  <c r="AQ33" i="59"/>
  <c r="AR33" i="59"/>
  <c r="AS33" i="59"/>
  <c r="AT33" i="59"/>
  <c r="AU33" i="59"/>
  <c r="AV33" i="59"/>
  <c r="AW33" i="59"/>
  <c r="AY33" i="59"/>
  <c r="AZ33" i="59"/>
  <c r="BA33" i="59"/>
  <c r="BB33" i="59"/>
  <c r="B34" i="59"/>
  <c r="C34" i="59"/>
  <c r="D34" i="59"/>
  <c r="F34" i="59"/>
  <c r="G34" i="59"/>
  <c r="H34" i="59"/>
  <c r="I34" i="59"/>
  <c r="J34" i="59"/>
  <c r="K34" i="59"/>
  <c r="L34" i="59"/>
  <c r="N34" i="59"/>
  <c r="O34" i="59"/>
  <c r="P34" i="59"/>
  <c r="Q34" i="59"/>
  <c r="R34" i="59"/>
  <c r="S34" i="59"/>
  <c r="T34" i="59"/>
  <c r="V34" i="59"/>
  <c r="W34" i="59"/>
  <c r="X34" i="59"/>
  <c r="Y34" i="59"/>
  <c r="Z34" i="59"/>
  <c r="AA34" i="59"/>
  <c r="AB34" i="59"/>
  <c r="AD34" i="59"/>
  <c r="AE34" i="59"/>
  <c r="AF34" i="59"/>
  <c r="AG34" i="59"/>
  <c r="AH34" i="59"/>
  <c r="AI34" i="59"/>
  <c r="AJ34" i="59"/>
  <c r="AL34" i="59"/>
  <c r="AM34" i="59"/>
  <c r="AN34" i="59"/>
  <c r="AO34" i="59"/>
  <c r="AP34" i="59"/>
  <c r="AQ34" i="59"/>
  <c r="AR34" i="59"/>
  <c r="AT34" i="59"/>
  <c r="AU34" i="59"/>
  <c r="AV34" i="59"/>
  <c r="AW34" i="59"/>
  <c r="AX34" i="59"/>
  <c r="AY34" i="59"/>
  <c r="AZ34" i="59"/>
  <c r="BB34" i="59"/>
  <c r="B36" i="59"/>
  <c r="C36" i="59"/>
  <c r="D36" i="59"/>
  <c r="E36" i="59"/>
  <c r="F36" i="59"/>
  <c r="G36" i="59"/>
  <c r="I36" i="59"/>
  <c r="J36" i="59"/>
  <c r="K36" i="59"/>
  <c r="L36" i="59"/>
  <c r="M36" i="59"/>
  <c r="N36" i="59"/>
  <c r="O36" i="59"/>
  <c r="Q36" i="59"/>
  <c r="R36" i="59"/>
  <c r="S36" i="59"/>
  <c r="T36" i="59"/>
  <c r="U36" i="59"/>
  <c r="V36" i="59"/>
  <c r="W36" i="59"/>
  <c r="Y36" i="59"/>
  <c r="Z36" i="59"/>
  <c r="AA36" i="59"/>
  <c r="AB36" i="59"/>
  <c r="AC36" i="59"/>
  <c r="AD36" i="59"/>
  <c r="AE36" i="59"/>
  <c r="AG36" i="59"/>
  <c r="AH36" i="59"/>
  <c r="AI36" i="59"/>
  <c r="AJ36" i="59"/>
  <c r="AK36" i="59"/>
  <c r="AL36" i="59"/>
  <c r="AM36" i="59"/>
  <c r="AO36" i="59"/>
  <c r="AP36" i="59"/>
  <c r="AQ36" i="59"/>
  <c r="AR36" i="59"/>
  <c r="AS36" i="59"/>
  <c r="AT36" i="59"/>
  <c r="AU36" i="59"/>
  <c r="AW36" i="59"/>
  <c r="AX36" i="59"/>
  <c r="AY36" i="59"/>
  <c r="AZ36" i="59"/>
  <c r="BA36" i="59"/>
  <c r="BB36" i="59"/>
  <c r="B37" i="59"/>
  <c r="D37" i="59"/>
  <c r="E37" i="59"/>
  <c r="F37" i="59"/>
  <c r="G37" i="59"/>
  <c r="H37" i="59"/>
  <c r="I37" i="59"/>
  <c r="J37" i="59"/>
  <c r="L37" i="59"/>
  <c r="M37" i="59"/>
  <c r="N37" i="59"/>
  <c r="O37" i="59"/>
  <c r="P37" i="59"/>
  <c r="Q37" i="59"/>
  <c r="R37" i="59"/>
  <c r="T37" i="59"/>
  <c r="U37" i="59"/>
  <c r="V37" i="59"/>
  <c r="W37" i="59"/>
  <c r="X37" i="59"/>
  <c r="Y37" i="59"/>
  <c r="Z37" i="59"/>
  <c r="AB37" i="59"/>
  <c r="AC37" i="59"/>
  <c r="AD37" i="59"/>
  <c r="AE37" i="59"/>
  <c r="AF37" i="59"/>
  <c r="AG37" i="59"/>
  <c r="AH37" i="59"/>
  <c r="AJ37" i="59"/>
  <c r="AK37" i="59"/>
  <c r="AL37" i="59"/>
  <c r="AM37" i="59"/>
  <c r="AN37" i="59"/>
  <c r="AO37" i="59"/>
  <c r="AP37" i="59"/>
  <c r="AR37" i="59"/>
  <c r="AS37" i="59"/>
  <c r="AT37" i="59"/>
  <c r="AU37" i="59"/>
  <c r="AV37" i="59"/>
  <c r="AW37" i="59"/>
  <c r="AX37" i="59"/>
  <c r="AZ37" i="59"/>
  <c r="BA37" i="59"/>
  <c r="BB37" i="59"/>
  <c r="B39" i="59"/>
  <c r="C39" i="59"/>
  <c r="D39" i="59"/>
  <c r="E39" i="59"/>
  <c r="G39" i="59"/>
  <c r="H39" i="59"/>
  <c r="I39" i="59"/>
  <c r="J39" i="59"/>
  <c r="K39" i="59"/>
  <c r="L39" i="59"/>
  <c r="M39" i="59"/>
  <c r="O39" i="59"/>
  <c r="P39" i="59"/>
  <c r="Q39" i="59"/>
  <c r="R39" i="59"/>
  <c r="S39" i="59"/>
  <c r="T39" i="59"/>
  <c r="U39" i="59"/>
  <c r="W39" i="59"/>
  <c r="X39" i="59"/>
  <c r="Y39" i="59"/>
  <c r="Z39" i="59"/>
  <c r="AA39" i="59"/>
  <c r="AB39" i="59"/>
  <c r="AC39" i="59"/>
  <c r="AE39" i="59"/>
  <c r="AF39" i="59"/>
  <c r="AG39" i="59"/>
  <c r="AH39" i="59"/>
  <c r="AI39" i="59"/>
  <c r="AJ39" i="59"/>
  <c r="AK39" i="59"/>
  <c r="AM39" i="59"/>
  <c r="AN39" i="59"/>
  <c r="AO39" i="59"/>
  <c r="AP39" i="59"/>
  <c r="AQ39" i="59"/>
  <c r="AR39" i="59"/>
  <c r="AS39" i="59"/>
  <c r="AU39" i="59"/>
  <c r="AV39" i="59"/>
  <c r="AW39" i="59"/>
  <c r="AX39" i="59"/>
  <c r="AY39" i="59"/>
  <c r="AZ39" i="59"/>
  <c r="BA39" i="59"/>
  <c r="B41" i="59"/>
  <c r="C41" i="59"/>
  <c r="D41" i="59"/>
  <c r="E41" i="59"/>
  <c r="F41" i="59"/>
  <c r="G41" i="59"/>
  <c r="H41" i="59"/>
  <c r="J41" i="59"/>
  <c r="K41" i="59"/>
  <c r="L41" i="59"/>
  <c r="M41" i="59"/>
  <c r="N41" i="59"/>
  <c r="O41" i="59"/>
  <c r="P41" i="59"/>
  <c r="R41" i="59"/>
  <c r="S41" i="59"/>
  <c r="T41" i="59"/>
  <c r="U41" i="59"/>
  <c r="V41" i="59"/>
  <c r="W41" i="59"/>
  <c r="X41" i="59"/>
  <c r="Z41" i="59"/>
  <c r="AA41" i="59"/>
  <c r="AB41" i="59"/>
  <c r="AC41" i="59"/>
  <c r="AD41" i="59"/>
  <c r="AE41" i="59"/>
  <c r="AF41" i="59"/>
  <c r="AH41" i="59"/>
  <c r="AI41" i="59"/>
  <c r="AJ41" i="59"/>
  <c r="AK41" i="59"/>
  <c r="AL41" i="59"/>
  <c r="AM41" i="59"/>
  <c r="AN41" i="59"/>
  <c r="AP41" i="59"/>
  <c r="AQ41" i="59"/>
  <c r="AR41" i="59"/>
  <c r="AS41" i="59"/>
  <c r="B24" i="58"/>
  <c r="C24" i="58"/>
  <c r="D24" i="58"/>
  <c r="E24" i="58"/>
  <c r="F24" i="58"/>
  <c r="G24" i="58"/>
  <c r="H24" i="58"/>
  <c r="I24" i="58"/>
  <c r="J24" i="58"/>
  <c r="K24" i="58"/>
  <c r="L24" i="58"/>
  <c r="M24" i="58"/>
  <c r="N24" i="58"/>
  <c r="O24" i="58"/>
  <c r="P24" i="58"/>
  <c r="Q24" i="58"/>
  <c r="R24" i="58"/>
  <c r="S24" i="58"/>
  <c r="T24" i="58"/>
  <c r="U24" i="58"/>
  <c r="V24" i="58"/>
  <c r="W24" i="58"/>
  <c r="X24" i="58"/>
  <c r="Y24" i="58"/>
  <c r="B25" i="58"/>
  <c r="C25" i="58"/>
  <c r="D25" i="58"/>
  <c r="E25" i="58"/>
  <c r="F25" i="58"/>
  <c r="G25" i="58"/>
  <c r="H25" i="58"/>
  <c r="I25" i="58"/>
  <c r="J25" i="58"/>
  <c r="K25" i="58"/>
  <c r="L25" i="58"/>
  <c r="M25" i="58"/>
  <c r="N25" i="58"/>
  <c r="O25" i="58"/>
  <c r="P25" i="58"/>
  <c r="Q25" i="58"/>
  <c r="R25" i="58"/>
  <c r="S25" i="58"/>
  <c r="T25" i="58"/>
  <c r="U25" i="58"/>
  <c r="V25" i="58"/>
  <c r="W25" i="58"/>
  <c r="X25" i="58"/>
  <c r="Y25" i="58"/>
  <c r="B27" i="58"/>
  <c r="C27" i="58"/>
  <c r="D27" i="58"/>
  <c r="E27" i="58"/>
  <c r="F27" i="58"/>
  <c r="G27" i="58"/>
  <c r="H27" i="58"/>
  <c r="I27" i="58"/>
  <c r="J27" i="58"/>
  <c r="K27" i="58"/>
  <c r="L27" i="58"/>
  <c r="M27" i="58"/>
  <c r="N27" i="58"/>
  <c r="O27" i="58"/>
  <c r="P27" i="58"/>
  <c r="Q27" i="58"/>
  <c r="R27" i="58"/>
  <c r="S27" i="58"/>
  <c r="T27" i="58"/>
  <c r="U27" i="58"/>
  <c r="V27" i="58"/>
  <c r="W27" i="58"/>
  <c r="X27" i="58"/>
  <c r="Y27" i="58"/>
  <c r="B28" i="58"/>
  <c r="C28" i="58"/>
  <c r="D28" i="58"/>
  <c r="E28" i="58"/>
  <c r="F28" i="58"/>
  <c r="G28" i="58"/>
  <c r="H28" i="58"/>
  <c r="I28" i="58"/>
  <c r="J28" i="58"/>
  <c r="K28" i="58"/>
  <c r="L28" i="58"/>
  <c r="M28" i="58"/>
  <c r="N28" i="58"/>
  <c r="O28" i="58"/>
  <c r="P28" i="58"/>
  <c r="Q28" i="58"/>
  <c r="R28" i="58"/>
  <c r="S28" i="58"/>
  <c r="T28" i="58"/>
  <c r="U28" i="58"/>
  <c r="V28" i="58"/>
  <c r="W28" i="58"/>
  <c r="X28" i="58"/>
  <c r="Y28" i="58"/>
  <c r="B30" i="58"/>
  <c r="C30" i="58"/>
  <c r="D30" i="58"/>
  <c r="E30" i="58"/>
  <c r="F30" i="58"/>
  <c r="G30" i="58"/>
  <c r="H30" i="58"/>
  <c r="I30" i="58"/>
  <c r="J30" i="58"/>
  <c r="K30" i="58"/>
  <c r="L30" i="58"/>
  <c r="M30" i="58"/>
  <c r="N30" i="58"/>
  <c r="O30" i="58"/>
  <c r="P30" i="58"/>
  <c r="Q30" i="58"/>
  <c r="R30" i="58"/>
  <c r="S30" i="58"/>
  <c r="T30" i="58"/>
  <c r="U30" i="58"/>
  <c r="V30" i="58"/>
  <c r="W30" i="58"/>
  <c r="X30" i="58"/>
  <c r="Y30" i="58"/>
  <c r="B31" i="58"/>
  <c r="C31" i="58"/>
  <c r="D31" i="58"/>
  <c r="E31" i="58"/>
  <c r="F31" i="58"/>
  <c r="G31" i="58"/>
  <c r="H31" i="58"/>
  <c r="I31" i="58"/>
  <c r="J31" i="58"/>
  <c r="K31" i="58"/>
  <c r="L31" i="58"/>
  <c r="M31" i="58"/>
  <c r="N31" i="58"/>
  <c r="O31" i="58"/>
  <c r="P31" i="58"/>
  <c r="Q31" i="58"/>
  <c r="R31" i="58"/>
  <c r="S31" i="58"/>
  <c r="T31" i="58"/>
  <c r="U31" i="58"/>
  <c r="V31" i="58"/>
  <c r="W31" i="58"/>
  <c r="X31" i="58"/>
  <c r="Y31" i="58"/>
  <c r="B33" i="58"/>
  <c r="C33" i="58"/>
  <c r="D33" i="58"/>
  <c r="E33" i="58"/>
  <c r="F33" i="58"/>
  <c r="G33" i="58"/>
  <c r="H33" i="58"/>
  <c r="I33" i="58"/>
  <c r="J33" i="58"/>
  <c r="K33" i="58"/>
  <c r="L33" i="58"/>
  <c r="M33" i="58"/>
  <c r="N33" i="58"/>
  <c r="O33" i="58"/>
  <c r="P33" i="58"/>
  <c r="Q33" i="58"/>
  <c r="R33" i="58"/>
  <c r="S33" i="58"/>
  <c r="T33" i="58"/>
  <c r="U33" i="58"/>
  <c r="V33" i="58"/>
  <c r="W33" i="58"/>
  <c r="X33" i="58"/>
  <c r="Y33" i="58"/>
  <c r="B34" i="58"/>
  <c r="C34" i="58"/>
  <c r="D34" i="58"/>
  <c r="E34" i="58"/>
  <c r="F34" i="58"/>
  <c r="G34" i="58"/>
  <c r="H34" i="58"/>
  <c r="I34" i="58"/>
  <c r="J34" i="58"/>
  <c r="K34" i="58"/>
  <c r="L34" i="58"/>
  <c r="M34" i="58"/>
  <c r="N34" i="58"/>
  <c r="O34" i="58"/>
  <c r="P34" i="58"/>
  <c r="Q34" i="58"/>
  <c r="R34" i="58"/>
  <c r="S34" i="58"/>
  <c r="T34" i="58"/>
  <c r="U34" i="58"/>
  <c r="V34" i="58"/>
  <c r="W34" i="58"/>
  <c r="X34" i="58"/>
  <c r="Y34" i="58"/>
  <c r="B36" i="58"/>
  <c r="C36" i="58"/>
  <c r="D36" i="58"/>
  <c r="E36" i="58"/>
  <c r="F36" i="58"/>
  <c r="G36" i="58"/>
  <c r="H36" i="58"/>
  <c r="I36" i="58"/>
  <c r="J36" i="58"/>
  <c r="K36" i="58"/>
  <c r="L36" i="58"/>
  <c r="M36" i="58"/>
  <c r="N36" i="58"/>
  <c r="O36" i="58"/>
  <c r="P36" i="58"/>
  <c r="Q36" i="58"/>
  <c r="R36" i="58"/>
  <c r="S36" i="58"/>
  <c r="T36" i="58"/>
  <c r="U36" i="58"/>
  <c r="V36" i="58"/>
  <c r="W36" i="58"/>
  <c r="X36" i="58"/>
  <c r="Y36" i="58"/>
  <c r="B37" i="58"/>
  <c r="C37" i="58"/>
  <c r="D37" i="58"/>
  <c r="E37" i="58"/>
  <c r="F37" i="58"/>
  <c r="G37" i="58"/>
  <c r="H37" i="58"/>
  <c r="I37" i="58"/>
  <c r="J37" i="58"/>
  <c r="K37" i="58"/>
  <c r="L37" i="58"/>
  <c r="M37" i="58"/>
  <c r="N37" i="58"/>
  <c r="O37" i="58"/>
  <c r="P37" i="58"/>
  <c r="Q37" i="58"/>
  <c r="R37" i="58"/>
  <c r="S37" i="58"/>
  <c r="T37" i="58"/>
  <c r="U37" i="58"/>
  <c r="V37" i="58"/>
  <c r="W37" i="58"/>
  <c r="X37" i="58"/>
  <c r="Y37" i="58"/>
  <c r="B39" i="58"/>
  <c r="C39" i="58"/>
  <c r="D39" i="58"/>
  <c r="E39" i="58"/>
  <c r="F39" i="58"/>
  <c r="G39" i="58"/>
  <c r="H39" i="58"/>
  <c r="I39" i="58"/>
  <c r="J39" i="58"/>
  <c r="K39" i="58"/>
  <c r="L39" i="58"/>
  <c r="M39" i="58"/>
  <c r="N39" i="58"/>
  <c r="O39" i="58"/>
  <c r="P39" i="58"/>
  <c r="Q39" i="58"/>
  <c r="R39" i="58"/>
  <c r="S39" i="58"/>
  <c r="T39" i="58"/>
  <c r="U39" i="58"/>
  <c r="V39" i="58"/>
  <c r="W39" i="58"/>
  <c r="X39" i="58"/>
  <c r="Y39" i="58"/>
  <c r="B41" i="58"/>
  <c r="C41" i="58"/>
  <c r="D41" i="58"/>
  <c r="E41" i="58"/>
  <c r="F41" i="58"/>
  <c r="G41" i="58"/>
  <c r="H41" i="58"/>
  <c r="I41" i="58"/>
  <c r="J41" i="58"/>
  <c r="K41" i="58"/>
  <c r="L41" i="58"/>
  <c r="M41" i="58"/>
  <c r="N41" i="58"/>
  <c r="O41" i="58"/>
  <c r="P41" i="58"/>
  <c r="Q41" i="58"/>
  <c r="R41" i="58"/>
  <c r="S41" i="58"/>
  <c r="T41" i="58"/>
  <c r="U41" i="58"/>
  <c r="V41" i="58"/>
  <c r="W41" i="58"/>
  <c r="X41" i="58"/>
  <c r="Y41" i="58"/>
  <c r="H24" i="57"/>
  <c r="P24" i="57"/>
  <c r="X24" i="57"/>
  <c r="AF24" i="57"/>
  <c r="AN24" i="57"/>
  <c r="AV24" i="57"/>
  <c r="C25" i="57"/>
  <c r="K25" i="57"/>
  <c r="S25" i="57"/>
  <c r="AA25" i="57"/>
  <c r="AI25" i="57"/>
  <c r="AQ25" i="57"/>
  <c r="AY25" i="57"/>
  <c r="F27" i="57"/>
  <c r="N27" i="57"/>
  <c r="V27" i="57"/>
  <c r="AD27" i="57"/>
  <c r="AL27" i="57"/>
  <c r="AT27" i="57"/>
  <c r="BB27" i="57"/>
  <c r="I28" i="57"/>
  <c r="Q28" i="57"/>
  <c r="Y28" i="57"/>
  <c r="AG28" i="57"/>
  <c r="AO28" i="57"/>
  <c r="AW28" i="57"/>
  <c r="D30" i="57"/>
  <c r="L30" i="57"/>
  <c r="T30" i="57"/>
  <c r="AB30" i="57"/>
  <c r="AJ30" i="57"/>
  <c r="AR30" i="57"/>
  <c r="AZ30" i="57"/>
  <c r="G31" i="57"/>
  <c r="O31" i="57"/>
  <c r="W31" i="57"/>
  <c r="AE31" i="57"/>
  <c r="AM31" i="57"/>
  <c r="AU31" i="57"/>
  <c r="B33" i="57"/>
  <c r="J33" i="57"/>
  <c r="R33" i="57"/>
  <c r="Z33" i="57"/>
  <c r="AH33" i="57"/>
  <c r="AP33" i="57"/>
  <c r="AX33" i="57"/>
  <c r="E34" i="57"/>
  <c r="M34" i="57"/>
  <c r="U34" i="57"/>
  <c r="AC34" i="57"/>
  <c r="AK34" i="57"/>
  <c r="AS34" i="57"/>
  <c r="BA34" i="57"/>
  <c r="H36" i="57"/>
  <c r="P36" i="57"/>
  <c r="X36" i="57"/>
  <c r="AF36" i="57"/>
  <c r="AN36" i="57"/>
  <c r="AV36" i="57"/>
  <c r="C37" i="57"/>
  <c r="K37" i="57"/>
  <c r="S37" i="57"/>
  <c r="AA37" i="57"/>
  <c r="AI37" i="57"/>
  <c r="AQ37" i="57"/>
  <c r="AY37" i="57"/>
  <c r="F39" i="57"/>
  <c r="N39" i="57"/>
  <c r="V39" i="57"/>
  <c r="AD39" i="57"/>
  <c r="AL39" i="57"/>
  <c r="AT39" i="57"/>
  <c r="BB39" i="57"/>
  <c r="I41" i="57"/>
  <c r="Q41" i="57"/>
  <c r="Y41" i="57"/>
  <c r="AG41" i="57"/>
  <c r="AO41" i="57"/>
  <c r="AW41" i="57"/>
  <c r="B24" i="57"/>
  <c r="C24" i="57"/>
  <c r="D24" i="57"/>
  <c r="E24" i="57"/>
  <c r="F24" i="57"/>
  <c r="G24" i="57"/>
  <c r="I24" i="57"/>
  <c r="J24" i="57"/>
  <c r="K24" i="57"/>
  <c r="L24" i="57"/>
  <c r="M24" i="57"/>
  <c r="N24" i="57"/>
  <c r="O24" i="57"/>
  <c r="Q24" i="57"/>
  <c r="R24" i="57"/>
  <c r="S24" i="57"/>
  <c r="T24" i="57"/>
  <c r="U24" i="57"/>
  <c r="V24" i="57"/>
  <c r="W24" i="57"/>
  <c r="Y24" i="57"/>
  <c r="Z24" i="57"/>
  <c r="AA24" i="57"/>
  <c r="AB24" i="57"/>
  <c r="AC24" i="57"/>
  <c r="AD24" i="57"/>
  <c r="AE24" i="57"/>
  <c r="AG24" i="57"/>
  <c r="AH24" i="57"/>
  <c r="AI24" i="57"/>
  <c r="AJ24" i="57"/>
  <c r="AK24" i="57"/>
  <c r="AL24" i="57"/>
  <c r="AM24" i="57"/>
  <c r="AO24" i="57"/>
  <c r="AP24" i="57"/>
  <c r="AQ24" i="57"/>
  <c r="AR24" i="57"/>
  <c r="AS24" i="57"/>
  <c r="AT24" i="57"/>
  <c r="AU24" i="57"/>
  <c r="AW24" i="57"/>
  <c r="AX24" i="57"/>
  <c r="AY24" i="57"/>
  <c r="AZ24" i="57"/>
  <c r="BA24" i="57"/>
  <c r="BB24" i="57"/>
  <c r="B25" i="57"/>
  <c r="D25" i="57"/>
  <c r="E25" i="57"/>
  <c r="F25" i="57"/>
  <c r="G25" i="57"/>
  <c r="H25" i="57"/>
  <c r="I25" i="57"/>
  <c r="J25" i="57"/>
  <c r="L25" i="57"/>
  <c r="M25" i="57"/>
  <c r="N25" i="57"/>
  <c r="O25" i="57"/>
  <c r="P25" i="57"/>
  <c r="Q25" i="57"/>
  <c r="R25" i="57"/>
  <c r="T25" i="57"/>
  <c r="U25" i="57"/>
  <c r="V25" i="57"/>
  <c r="W25" i="57"/>
  <c r="X25" i="57"/>
  <c r="Y25" i="57"/>
  <c r="Z25" i="57"/>
  <c r="AB25" i="57"/>
  <c r="AC25" i="57"/>
  <c r="AD25" i="57"/>
  <c r="AE25" i="57"/>
  <c r="AF25" i="57"/>
  <c r="AG25" i="57"/>
  <c r="AH25" i="57"/>
  <c r="AJ25" i="57"/>
  <c r="AK25" i="57"/>
  <c r="AL25" i="57"/>
  <c r="AM25" i="57"/>
  <c r="AN25" i="57"/>
  <c r="AO25" i="57"/>
  <c r="AP25" i="57"/>
  <c r="AR25" i="57"/>
  <c r="AS25" i="57"/>
  <c r="AT25" i="57"/>
  <c r="AU25" i="57"/>
  <c r="AV25" i="57"/>
  <c r="AW25" i="57"/>
  <c r="AX25" i="57"/>
  <c r="AZ25" i="57"/>
  <c r="BA25" i="57"/>
  <c r="BB25" i="57"/>
  <c r="B27" i="57"/>
  <c r="C27" i="57"/>
  <c r="D27" i="57"/>
  <c r="E27" i="57"/>
  <c r="G27" i="57"/>
  <c r="H27" i="57"/>
  <c r="I27" i="57"/>
  <c r="J27" i="57"/>
  <c r="K27" i="57"/>
  <c r="L27" i="57"/>
  <c r="M27" i="57"/>
  <c r="O27" i="57"/>
  <c r="P27" i="57"/>
  <c r="Q27" i="57"/>
  <c r="R27" i="57"/>
  <c r="S27" i="57"/>
  <c r="T27" i="57"/>
  <c r="U27" i="57"/>
  <c r="W27" i="57"/>
  <c r="X27" i="57"/>
  <c r="Y27" i="57"/>
  <c r="Z27" i="57"/>
  <c r="AA27" i="57"/>
  <c r="AB27" i="57"/>
  <c r="AC27" i="57"/>
  <c r="AE27" i="57"/>
  <c r="AF27" i="57"/>
  <c r="AG27" i="57"/>
  <c r="AH27" i="57"/>
  <c r="AI27" i="57"/>
  <c r="AJ27" i="57"/>
  <c r="AK27" i="57"/>
  <c r="AM27" i="57"/>
  <c r="AN27" i="57"/>
  <c r="AO27" i="57"/>
  <c r="AP27" i="57"/>
  <c r="AQ27" i="57"/>
  <c r="AR27" i="57"/>
  <c r="AS27" i="57"/>
  <c r="AU27" i="57"/>
  <c r="AV27" i="57"/>
  <c r="AW27" i="57"/>
  <c r="AX27" i="57"/>
  <c r="AY27" i="57"/>
  <c r="AZ27" i="57"/>
  <c r="BA27" i="57"/>
  <c r="B28" i="57"/>
  <c r="C28" i="57"/>
  <c r="D28" i="57"/>
  <c r="E28" i="57"/>
  <c r="F28" i="57"/>
  <c r="G28" i="57"/>
  <c r="H28" i="57"/>
  <c r="J28" i="57"/>
  <c r="K28" i="57"/>
  <c r="L28" i="57"/>
  <c r="M28" i="57"/>
  <c r="N28" i="57"/>
  <c r="O28" i="57"/>
  <c r="P28" i="57"/>
  <c r="R28" i="57"/>
  <c r="S28" i="57"/>
  <c r="T28" i="57"/>
  <c r="U28" i="57"/>
  <c r="V28" i="57"/>
  <c r="W28" i="57"/>
  <c r="X28" i="57"/>
  <c r="Z28" i="57"/>
  <c r="AA28" i="57"/>
  <c r="AB28" i="57"/>
  <c r="AC28" i="57"/>
  <c r="AD28" i="57"/>
  <c r="AE28" i="57"/>
  <c r="AF28" i="57"/>
  <c r="AH28" i="57"/>
  <c r="AI28" i="57"/>
  <c r="AJ28" i="57"/>
  <c r="AK28" i="57"/>
  <c r="AL28" i="57"/>
  <c r="AM28" i="57"/>
  <c r="AN28" i="57"/>
  <c r="AP28" i="57"/>
  <c r="AQ28" i="57"/>
  <c r="AR28" i="57"/>
  <c r="AS28" i="57"/>
  <c r="AT28" i="57"/>
  <c r="AU28" i="57"/>
  <c r="AV28" i="57"/>
  <c r="AX28" i="57"/>
  <c r="AY28" i="57"/>
  <c r="AZ28" i="57"/>
  <c r="BA28" i="57"/>
  <c r="BB28" i="57"/>
  <c r="B30" i="57"/>
  <c r="C30" i="57"/>
  <c r="E30" i="57"/>
  <c r="F30" i="57"/>
  <c r="G30" i="57"/>
  <c r="H30" i="57"/>
  <c r="I30" i="57"/>
  <c r="J30" i="57"/>
  <c r="K30" i="57"/>
  <c r="M30" i="57"/>
  <c r="N30" i="57"/>
  <c r="O30" i="57"/>
  <c r="P30" i="57"/>
  <c r="Q30" i="57"/>
  <c r="R30" i="57"/>
  <c r="S30" i="57"/>
  <c r="U30" i="57"/>
  <c r="V30" i="57"/>
  <c r="W30" i="57"/>
  <c r="X30" i="57"/>
  <c r="Y30" i="57"/>
  <c r="Z30" i="57"/>
  <c r="AA30" i="57"/>
  <c r="AC30" i="57"/>
  <c r="AD30" i="57"/>
  <c r="AE30" i="57"/>
  <c r="AF30" i="57"/>
  <c r="AG30" i="57"/>
  <c r="AH30" i="57"/>
  <c r="AI30" i="57"/>
  <c r="AK30" i="57"/>
  <c r="AL30" i="57"/>
  <c r="AM30" i="57"/>
  <c r="AN30" i="57"/>
  <c r="AO30" i="57"/>
  <c r="AP30" i="57"/>
  <c r="AQ30" i="57"/>
  <c r="AS30" i="57"/>
  <c r="AT30" i="57"/>
  <c r="AU30" i="57"/>
  <c r="AV30" i="57"/>
  <c r="AW30" i="57"/>
  <c r="AX30" i="57"/>
  <c r="AY30" i="57"/>
  <c r="BA30" i="57"/>
  <c r="BB30" i="57"/>
  <c r="B31" i="57"/>
  <c r="C31" i="57"/>
  <c r="D31" i="57"/>
  <c r="E31" i="57"/>
  <c r="F31" i="57"/>
  <c r="H31" i="57"/>
  <c r="I31" i="57"/>
  <c r="J31" i="57"/>
  <c r="K31" i="57"/>
  <c r="L31" i="57"/>
  <c r="M31" i="57"/>
  <c r="N31" i="57"/>
  <c r="P31" i="57"/>
  <c r="Q31" i="57"/>
  <c r="R31" i="57"/>
  <c r="S31" i="57"/>
  <c r="T31" i="57"/>
  <c r="U31" i="57"/>
  <c r="V31" i="57"/>
  <c r="X31" i="57"/>
  <c r="Y31" i="57"/>
  <c r="Z31" i="57"/>
  <c r="AA31" i="57"/>
  <c r="AB31" i="57"/>
  <c r="AC31" i="57"/>
  <c r="AD31" i="57"/>
  <c r="AF31" i="57"/>
  <c r="AG31" i="57"/>
  <c r="AH31" i="57"/>
  <c r="AI31" i="57"/>
  <c r="AJ31" i="57"/>
  <c r="AK31" i="57"/>
  <c r="AL31" i="57"/>
  <c r="AN31" i="57"/>
  <c r="AO31" i="57"/>
  <c r="AP31" i="57"/>
  <c r="AQ31" i="57"/>
  <c r="AR31" i="57"/>
  <c r="AS31" i="57"/>
  <c r="AT31" i="57"/>
  <c r="AV31" i="57"/>
  <c r="AW31" i="57"/>
  <c r="AX31" i="57"/>
  <c r="AY31" i="57"/>
  <c r="AZ31" i="57"/>
  <c r="BA31" i="57"/>
  <c r="BB31" i="57"/>
  <c r="C33" i="57"/>
  <c r="D33" i="57"/>
  <c r="E33" i="57"/>
  <c r="F33" i="57"/>
  <c r="G33" i="57"/>
  <c r="H33" i="57"/>
  <c r="I33" i="57"/>
  <c r="K33" i="57"/>
  <c r="L33" i="57"/>
  <c r="M33" i="57"/>
  <c r="N33" i="57"/>
  <c r="O33" i="57"/>
  <c r="P33" i="57"/>
  <c r="Q33" i="57"/>
  <c r="S33" i="57"/>
  <c r="T33" i="57"/>
  <c r="U33" i="57"/>
  <c r="V33" i="57"/>
  <c r="W33" i="57"/>
  <c r="X33" i="57"/>
  <c r="Y33" i="57"/>
  <c r="AA33" i="57"/>
  <c r="AB33" i="57"/>
  <c r="AC33" i="57"/>
  <c r="AD33" i="57"/>
  <c r="AE33" i="57"/>
  <c r="AF33" i="57"/>
  <c r="AG33" i="57"/>
  <c r="AI33" i="57"/>
  <c r="AJ33" i="57"/>
  <c r="AK33" i="57"/>
  <c r="AL33" i="57"/>
  <c r="AM33" i="57"/>
  <c r="AN33" i="57"/>
  <c r="AO33" i="57"/>
  <c r="AQ33" i="57"/>
  <c r="AR33" i="57"/>
  <c r="AS33" i="57"/>
  <c r="AT33" i="57"/>
  <c r="AU33" i="57"/>
  <c r="AV33" i="57"/>
  <c r="AW33" i="57"/>
  <c r="AY33" i="57"/>
  <c r="AZ33" i="57"/>
  <c r="BA33" i="57"/>
  <c r="BB33" i="57"/>
  <c r="B34" i="57"/>
  <c r="C34" i="57"/>
  <c r="D34" i="57"/>
  <c r="F34" i="57"/>
  <c r="G34" i="57"/>
  <c r="H34" i="57"/>
  <c r="I34" i="57"/>
  <c r="J34" i="57"/>
  <c r="K34" i="57"/>
  <c r="L34" i="57"/>
  <c r="N34" i="57"/>
  <c r="O34" i="57"/>
  <c r="P34" i="57"/>
  <c r="Q34" i="57"/>
  <c r="R34" i="57"/>
  <c r="S34" i="57"/>
  <c r="T34" i="57"/>
  <c r="V34" i="57"/>
  <c r="W34" i="57"/>
  <c r="X34" i="57"/>
  <c r="Y34" i="57"/>
  <c r="Z34" i="57"/>
  <c r="AA34" i="57"/>
  <c r="AB34" i="57"/>
  <c r="AD34" i="57"/>
  <c r="AE34" i="57"/>
  <c r="AF34" i="57"/>
  <c r="AG34" i="57"/>
  <c r="AH34" i="57"/>
  <c r="AI34" i="57"/>
  <c r="AJ34" i="57"/>
  <c r="AL34" i="57"/>
  <c r="AM34" i="57"/>
  <c r="AN34" i="57"/>
  <c r="AO34" i="57"/>
  <c r="AP34" i="57"/>
  <c r="AQ34" i="57"/>
  <c r="AR34" i="57"/>
  <c r="AT34" i="57"/>
  <c r="AU34" i="57"/>
  <c r="AV34" i="57"/>
  <c r="AW34" i="57"/>
  <c r="AX34" i="57"/>
  <c r="AY34" i="57"/>
  <c r="AZ34" i="57"/>
  <c r="BB34" i="57"/>
  <c r="B36" i="57"/>
  <c r="C36" i="57"/>
  <c r="D36" i="57"/>
  <c r="E36" i="57"/>
  <c r="F36" i="57"/>
  <c r="G36" i="57"/>
  <c r="I36" i="57"/>
  <c r="J36" i="57"/>
  <c r="K36" i="57"/>
  <c r="L36" i="57"/>
  <c r="M36" i="57"/>
  <c r="N36" i="57"/>
  <c r="O36" i="57"/>
  <c r="Q36" i="57"/>
  <c r="R36" i="57"/>
  <c r="S36" i="57"/>
  <c r="T36" i="57"/>
  <c r="U36" i="57"/>
  <c r="V36" i="57"/>
  <c r="W36" i="57"/>
  <c r="Y36" i="57"/>
  <c r="Z36" i="57"/>
  <c r="AA36" i="57"/>
  <c r="AB36" i="57"/>
  <c r="AC36" i="57"/>
  <c r="AD36" i="57"/>
  <c r="AE36" i="57"/>
  <c r="AG36" i="57"/>
  <c r="AH36" i="57"/>
  <c r="AI36" i="57"/>
  <c r="AJ36" i="57"/>
  <c r="AK36" i="57"/>
  <c r="AL36" i="57"/>
  <c r="AM36" i="57"/>
  <c r="AO36" i="57"/>
  <c r="AP36" i="57"/>
  <c r="AQ36" i="57"/>
  <c r="AR36" i="57"/>
  <c r="AS36" i="57"/>
  <c r="AT36" i="57"/>
  <c r="AU36" i="57"/>
  <c r="AW36" i="57"/>
  <c r="AX36" i="57"/>
  <c r="AY36" i="57"/>
  <c r="AZ36" i="57"/>
  <c r="BA36" i="57"/>
  <c r="BB36" i="57"/>
  <c r="B37" i="57"/>
  <c r="D37" i="57"/>
  <c r="E37" i="57"/>
  <c r="F37" i="57"/>
  <c r="G37" i="57"/>
  <c r="H37" i="57"/>
  <c r="I37" i="57"/>
  <c r="J37" i="57"/>
  <c r="L37" i="57"/>
  <c r="M37" i="57"/>
  <c r="N37" i="57"/>
  <c r="O37" i="57"/>
  <c r="P37" i="57"/>
  <c r="Q37" i="57"/>
  <c r="R37" i="57"/>
  <c r="T37" i="57"/>
  <c r="U37" i="57"/>
  <c r="V37" i="57"/>
  <c r="W37" i="57"/>
  <c r="X37" i="57"/>
  <c r="Y37" i="57"/>
  <c r="Z37" i="57"/>
  <c r="AB37" i="57"/>
  <c r="AC37" i="57"/>
  <c r="AD37" i="57"/>
  <c r="AE37" i="57"/>
  <c r="AF37" i="57"/>
  <c r="AG37" i="57"/>
  <c r="AH37" i="57"/>
  <c r="AJ37" i="57"/>
  <c r="AK37" i="57"/>
  <c r="AL37" i="57"/>
  <c r="AM37" i="57"/>
  <c r="AN37" i="57"/>
  <c r="AO37" i="57"/>
  <c r="AP37" i="57"/>
  <c r="AR37" i="57"/>
  <c r="AS37" i="57"/>
  <c r="AT37" i="57"/>
  <c r="AU37" i="57"/>
  <c r="AV37" i="57"/>
  <c r="AW37" i="57"/>
  <c r="AX37" i="57"/>
  <c r="AZ37" i="57"/>
  <c r="BA37" i="57"/>
  <c r="BB37" i="57"/>
  <c r="B39" i="57"/>
  <c r="C39" i="57"/>
  <c r="D39" i="57"/>
  <c r="E39" i="57"/>
  <c r="G39" i="57"/>
  <c r="H39" i="57"/>
  <c r="I39" i="57"/>
  <c r="J39" i="57"/>
  <c r="K39" i="57"/>
  <c r="L39" i="57"/>
  <c r="M39" i="57"/>
  <c r="O39" i="57"/>
  <c r="P39" i="57"/>
  <c r="Q39" i="57"/>
  <c r="R39" i="57"/>
  <c r="S39" i="57"/>
  <c r="T39" i="57"/>
  <c r="U39" i="57"/>
  <c r="W39" i="57"/>
  <c r="X39" i="57"/>
  <c r="Y39" i="57"/>
  <c r="Z39" i="57"/>
  <c r="AA39" i="57"/>
  <c r="AB39" i="57"/>
  <c r="AC39" i="57"/>
  <c r="AE39" i="57"/>
  <c r="AF39" i="57"/>
  <c r="AG39" i="57"/>
  <c r="AH39" i="57"/>
  <c r="AI39" i="57"/>
  <c r="AJ39" i="57"/>
  <c r="AK39" i="57"/>
  <c r="AM39" i="57"/>
  <c r="AN39" i="57"/>
  <c r="AO39" i="57"/>
  <c r="AP39" i="57"/>
  <c r="AQ39" i="57"/>
  <c r="AR39" i="57"/>
  <c r="AS39" i="57"/>
  <c r="AU39" i="57"/>
  <c r="AV39" i="57"/>
  <c r="AW39" i="57"/>
  <c r="AX39" i="57"/>
  <c r="AY39" i="57"/>
  <c r="AZ39" i="57"/>
  <c r="BA39" i="57"/>
  <c r="B40" i="57"/>
  <c r="B41" i="57"/>
  <c r="C41" i="57"/>
  <c r="D41" i="57"/>
  <c r="E41" i="57"/>
  <c r="F41" i="57"/>
  <c r="G41" i="57"/>
  <c r="H41" i="57"/>
  <c r="J41" i="57"/>
  <c r="K41" i="57"/>
  <c r="L41" i="57"/>
  <c r="M41" i="57"/>
  <c r="N41" i="57"/>
  <c r="O41" i="57"/>
  <c r="P41" i="57"/>
  <c r="R41" i="57"/>
  <c r="S41" i="57"/>
  <c r="T41" i="57"/>
  <c r="U41" i="57"/>
  <c r="V41" i="57"/>
  <c r="W41" i="57"/>
  <c r="X41" i="57"/>
  <c r="Z41" i="57"/>
  <c r="AA41" i="57"/>
  <c r="AB41" i="57"/>
  <c r="AC41" i="57"/>
  <c r="AD41" i="57"/>
  <c r="AE41" i="57"/>
  <c r="AF41" i="57"/>
  <c r="AH41" i="57"/>
  <c r="AI41" i="57"/>
  <c r="AJ41" i="57"/>
  <c r="AK41" i="57"/>
  <c r="AL41" i="57"/>
  <c r="AM41" i="57"/>
  <c r="AN41" i="57"/>
  <c r="AP41" i="57"/>
  <c r="AQ41" i="57"/>
  <c r="AR41" i="57"/>
  <c r="AS41" i="57"/>
  <c r="AT41" i="57"/>
  <c r="AU41" i="57"/>
  <c r="AV41" i="57"/>
  <c r="AX41" i="57"/>
  <c r="I27" i="56"/>
  <c r="Q27" i="56"/>
  <c r="Y27" i="56"/>
  <c r="AG27" i="56"/>
  <c r="AO27" i="56"/>
  <c r="AW27" i="56"/>
  <c r="BE27" i="56"/>
  <c r="BM27" i="56"/>
  <c r="BU27" i="56"/>
  <c r="CC27" i="56"/>
  <c r="I28" i="56"/>
  <c r="Q28" i="56"/>
  <c r="Y28" i="56"/>
  <c r="AG28" i="56"/>
  <c r="AO28" i="56"/>
  <c r="AW28" i="56"/>
  <c r="BE28" i="56"/>
  <c r="BM28" i="56"/>
  <c r="BU28" i="56"/>
  <c r="CC28" i="56"/>
  <c r="I30" i="56"/>
  <c r="Q30" i="56"/>
  <c r="Y30" i="56"/>
  <c r="AG30" i="56"/>
  <c r="AO30" i="56"/>
  <c r="AW30" i="56"/>
  <c r="BE30" i="56"/>
  <c r="BM30" i="56"/>
  <c r="BU30" i="56"/>
  <c r="CC30" i="56"/>
  <c r="I31" i="56"/>
  <c r="Q31" i="56"/>
  <c r="Y31" i="56"/>
  <c r="AG31" i="56"/>
  <c r="AO31" i="56"/>
  <c r="AW31" i="56"/>
  <c r="BE31" i="56"/>
  <c r="BM31" i="56"/>
  <c r="BU31" i="56"/>
  <c r="CC31" i="56"/>
  <c r="I33" i="56"/>
  <c r="Q33" i="56"/>
  <c r="Y33" i="56"/>
  <c r="AG33" i="56"/>
  <c r="AO33" i="56"/>
  <c r="AW33" i="56"/>
  <c r="BE33" i="56"/>
  <c r="BM33" i="56"/>
  <c r="BU33" i="56"/>
  <c r="CC33" i="56"/>
  <c r="I34" i="56"/>
  <c r="Q34" i="56"/>
  <c r="Y34" i="56"/>
  <c r="AG34" i="56"/>
  <c r="AO34" i="56"/>
  <c r="AW34" i="56"/>
  <c r="BE34" i="56"/>
  <c r="BM34" i="56"/>
  <c r="BU34" i="56"/>
  <c r="CC34" i="56"/>
  <c r="I36" i="56"/>
  <c r="Q36" i="56"/>
  <c r="Y36" i="56"/>
  <c r="AG36" i="56"/>
  <c r="AO36" i="56"/>
  <c r="AW36" i="56"/>
  <c r="BE36" i="56"/>
  <c r="BM36" i="56"/>
  <c r="BU36" i="56"/>
  <c r="CC36" i="56"/>
  <c r="I37" i="56"/>
  <c r="Q37" i="56"/>
  <c r="Y37" i="56"/>
  <c r="AG37" i="56"/>
  <c r="AO37" i="56"/>
  <c r="AW37" i="56"/>
  <c r="BE37" i="56"/>
  <c r="BM37" i="56"/>
  <c r="BU37" i="56"/>
  <c r="CC37" i="56"/>
  <c r="I39" i="56"/>
  <c r="Q39" i="56"/>
  <c r="Y39" i="56"/>
  <c r="AG39" i="56"/>
  <c r="AO39" i="56"/>
  <c r="B27" i="56"/>
  <c r="C27" i="56"/>
  <c r="D27" i="56"/>
  <c r="E27" i="56"/>
  <c r="F27" i="56"/>
  <c r="G27" i="56"/>
  <c r="H27" i="56"/>
  <c r="J27" i="56"/>
  <c r="K27" i="56"/>
  <c r="L27" i="56"/>
  <c r="M27" i="56"/>
  <c r="N27" i="56"/>
  <c r="O27" i="56"/>
  <c r="P27" i="56"/>
  <c r="R27" i="56"/>
  <c r="S27" i="56"/>
  <c r="T27" i="56"/>
  <c r="U27" i="56"/>
  <c r="V27" i="56"/>
  <c r="W27" i="56"/>
  <c r="X27" i="56"/>
  <c r="Z27" i="56"/>
  <c r="AA27" i="56"/>
  <c r="AB27" i="56"/>
  <c r="AC27" i="56"/>
  <c r="AD27" i="56"/>
  <c r="AE27" i="56"/>
  <c r="AF27" i="56"/>
  <c r="AH27" i="56"/>
  <c r="AI27" i="56"/>
  <c r="AJ27" i="56"/>
  <c r="AK27" i="56"/>
  <c r="AL27" i="56"/>
  <c r="AM27" i="56"/>
  <c r="AN27" i="56"/>
  <c r="AP27" i="56"/>
  <c r="AQ27" i="56"/>
  <c r="AR27" i="56"/>
  <c r="AS27" i="56"/>
  <c r="AT27" i="56"/>
  <c r="AU27" i="56"/>
  <c r="AV27" i="56"/>
  <c r="AX27" i="56"/>
  <c r="AY27" i="56"/>
  <c r="AZ27" i="56"/>
  <c r="BA27" i="56"/>
  <c r="BB27" i="56"/>
  <c r="BC27" i="56"/>
  <c r="BD27" i="56"/>
  <c r="BF27" i="56"/>
  <c r="BG27" i="56"/>
  <c r="BH27" i="56"/>
  <c r="BI27" i="56"/>
  <c r="BJ27" i="56"/>
  <c r="BK27" i="56"/>
  <c r="BL27" i="56"/>
  <c r="BN27" i="56"/>
  <c r="BO27" i="56"/>
  <c r="BP27" i="56"/>
  <c r="BQ27" i="56"/>
  <c r="BR27" i="56"/>
  <c r="BS27" i="56"/>
  <c r="BT27" i="56"/>
  <c r="BV27" i="56"/>
  <c r="BW27" i="56"/>
  <c r="BX27" i="56"/>
  <c r="BY27" i="56"/>
  <c r="BZ27" i="56"/>
  <c r="CA27" i="56"/>
  <c r="CB27" i="56"/>
  <c r="B28" i="56"/>
  <c r="C28" i="56"/>
  <c r="D28" i="56"/>
  <c r="E28" i="56"/>
  <c r="F28" i="56"/>
  <c r="G28" i="56"/>
  <c r="H28" i="56"/>
  <c r="J28" i="56"/>
  <c r="K28" i="56"/>
  <c r="L28" i="56"/>
  <c r="M28" i="56"/>
  <c r="N28" i="56"/>
  <c r="O28" i="56"/>
  <c r="P28" i="56"/>
  <c r="R28" i="56"/>
  <c r="S28" i="56"/>
  <c r="T28" i="56"/>
  <c r="U28" i="56"/>
  <c r="V28" i="56"/>
  <c r="W28" i="56"/>
  <c r="X28" i="56"/>
  <c r="Z28" i="56"/>
  <c r="AA28" i="56"/>
  <c r="AB28" i="56"/>
  <c r="AC28" i="56"/>
  <c r="AD28" i="56"/>
  <c r="AE28" i="56"/>
  <c r="AF28" i="56"/>
  <c r="AH28" i="56"/>
  <c r="AI28" i="56"/>
  <c r="AJ28" i="56"/>
  <c r="AK28" i="56"/>
  <c r="AL28" i="56"/>
  <c r="AM28" i="56"/>
  <c r="AN28" i="56"/>
  <c r="AP28" i="56"/>
  <c r="AQ28" i="56"/>
  <c r="AR28" i="56"/>
  <c r="AS28" i="56"/>
  <c r="AT28" i="56"/>
  <c r="AU28" i="56"/>
  <c r="AV28" i="56"/>
  <c r="AX28" i="56"/>
  <c r="AY28" i="56"/>
  <c r="AZ28" i="56"/>
  <c r="BA28" i="56"/>
  <c r="BB28" i="56"/>
  <c r="BC28" i="56"/>
  <c r="BD28" i="56"/>
  <c r="BF28" i="56"/>
  <c r="BG28" i="56"/>
  <c r="BH28" i="56"/>
  <c r="BI28" i="56"/>
  <c r="BJ28" i="56"/>
  <c r="BK28" i="56"/>
  <c r="BL28" i="56"/>
  <c r="BN28" i="56"/>
  <c r="BO28" i="56"/>
  <c r="BP28" i="56"/>
  <c r="BQ28" i="56"/>
  <c r="BR28" i="56"/>
  <c r="BS28" i="56"/>
  <c r="BT28" i="56"/>
  <c r="BV28" i="56"/>
  <c r="BW28" i="56"/>
  <c r="BX28" i="56"/>
  <c r="BY28" i="56"/>
  <c r="BZ28" i="56"/>
  <c r="CA28" i="56"/>
  <c r="CB28" i="56"/>
  <c r="B30" i="56"/>
  <c r="C30" i="56"/>
  <c r="D30" i="56"/>
  <c r="E30" i="56"/>
  <c r="F30" i="56"/>
  <c r="G30" i="56"/>
  <c r="H30" i="56"/>
  <c r="J30" i="56"/>
  <c r="K30" i="56"/>
  <c r="L30" i="56"/>
  <c r="M30" i="56"/>
  <c r="N30" i="56"/>
  <c r="O30" i="56"/>
  <c r="P30" i="56"/>
  <c r="R30" i="56"/>
  <c r="S30" i="56"/>
  <c r="T30" i="56"/>
  <c r="U30" i="56"/>
  <c r="V30" i="56"/>
  <c r="W30" i="56"/>
  <c r="X30" i="56"/>
  <c r="Z30" i="56"/>
  <c r="AA30" i="56"/>
  <c r="AB30" i="56"/>
  <c r="AC30" i="56"/>
  <c r="AD30" i="56"/>
  <c r="AE30" i="56"/>
  <c r="AF30" i="56"/>
  <c r="AH30" i="56"/>
  <c r="AI30" i="56"/>
  <c r="AJ30" i="56"/>
  <c r="AK30" i="56"/>
  <c r="AL30" i="56"/>
  <c r="AM30" i="56"/>
  <c r="AN30" i="56"/>
  <c r="AP30" i="56"/>
  <c r="AQ30" i="56"/>
  <c r="AR30" i="56"/>
  <c r="AS30" i="56"/>
  <c r="AT30" i="56"/>
  <c r="AU30" i="56"/>
  <c r="AV30" i="56"/>
  <c r="AX30" i="56"/>
  <c r="AY30" i="56"/>
  <c r="AZ30" i="56"/>
  <c r="BA30" i="56"/>
  <c r="BB30" i="56"/>
  <c r="BC30" i="56"/>
  <c r="BD30" i="56"/>
  <c r="BF30" i="56"/>
  <c r="BG30" i="56"/>
  <c r="BH30" i="56"/>
  <c r="BI30" i="56"/>
  <c r="BJ30" i="56"/>
  <c r="BK30" i="56"/>
  <c r="BL30" i="56"/>
  <c r="BN30" i="56"/>
  <c r="BO30" i="56"/>
  <c r="BP30" i="56"/>
  <c r="BQ30" i="56"/>
  <c r="BR30" i="56"/>
  <c r="BS30" i="56"/>
  <c r="BT30" i="56"/>
  <c r="BV30" i="56"/>
  <c r="BW30" i="56"/>
  <c r="BX30" i="56"/>
  <c r="BY30" i="56"/>
  <c r="BZ30" i="56"/>
  <c r="CA30" i="56"/>
  <c r="CB30" i="56"/>
  <c r="B31" i="56"/>
  <c r="C31" i="56"/>
  <c r="D31" i="56"/>
  <c r="E31" i="56"/>
  <c r="F31" i="56"/>
  <c r="G31" i="56"/>
  <c r="H31" i="56"/>
  <c r="J31" i="56"/>
  <c r="K31" i="56"/>
  <c r="L31" i="56"/>
  <c r="M31" i="56"/>
  <c r="N31" i="56"/>
  <c r="O31" i="56"/>
  <c r="P31" i="56"/>
  <c r="R31" i="56"/>
  <c r="S31" i="56"/>
  <c r="T31" i="56"/>
  <c r="U31" i="56"/>
  <c r="V31" i="56"/>
  <c r="W31" i="56"/>
  <c r="X31" i="56"/>
  <c r="Z31" i="56"/>
  <c r="AA31" i="56"/>
  <c r="AB31" i="56"/>
  <c r="AC31" i="56"/>
  <c r="AD31" i="56"/>
  <c r="AE31" i="56"/>
  <c r="AF31" i="56"/>
  <c r="AH31" i="56"/>
  <c r="AI31" i="56"/>
  <c r="AJ31" i="56"/>
  <c r="AK31" i="56"/>
  <c r="AL31" i="56"/>
  <c r="AM31" i="56"/>
  <c r="AN31" i="56"/>
  <c r="AP31" i="56"/>
  <c r="AQ31" i="56"/>
  <c r="AR31" i="56"/>
  <c r="AS31" i="56"/>
  <c r="AT31" i="56"/>
  <c r="AU31" i="56"/>
  <c r="AV31" i="56"/>
  <c r="AX31" i="56"/>
  <c r="AY31" i="56"/>
  <c r="AZ31" i="56"/>
  <c r="BA31" i="56"/>
  <c r="BB31" i="56"/>
  <c r="BC31" i="56"/>
  <c r="BD31" i="56"/>
  <c r="BF31" i="56"/>
  <c r="BG31" i="56"/>
  <c r="BH31" i="56"/>
  <c r="BI31" i="56"/>
  <c r="BJ31" i="56"/>
  <c r="BK31" i="56"/>
  <c r="BL31" i="56"/>
  <c r="BN31" i="56"/>
  <c r="BO31" i="56"/>
  <c r="BP31" i="56"/>
  <c r="BQ31" i="56"/>
  <c r="BR31" i="56"/>
  <c r="BS31" i="56"/>
  <c r="BT31" i="56"/>
  <c r="BV31" i="56"/>
  <c r="BW31" i="56"/>
  <c r="BX31" i="56"/>
  <c r="BY31" i="56"/>
  <c r="BZ31" i="56"/>
  <c r="CA31" i="56"/>
  <c r="CB31" i="56"/>
  <c r="B33" i="56"/>
  <c r="C33" i="56"/>
  <c r="D33" i="56"/>
  <c r="E33" i="56"/>
  <c r="F33" i="56"/>
  <c r="G33" i="56"/>
  <c r="H33" i="56"/>
  <c r="J33" i="56"/>
  <c r="K33" i="56"/>
  <c r="L33" i="56"/>
  <c r="M33" i="56"/>
  <c r="N33" i="56"/>
  <c r="O33" i="56"/>
  <c r="P33" i="56"/>
  <c r="R33" i="56"/>
  <c r="S33" i="56"/>
  <c r="T33" i="56"/>
  <c r="U33" i="56"/>
  <c r="V33" i="56"/>
  <c r="W33" i="56"/>
  <c r="X33" i="56"/>
  <c r="Z33" i="56"/>
  <c r="AA33" i="56"/>
  <c r="AB33" i="56"/>
  <c r="AC33" i="56"/>
  <c r="AD33" i="56"/>
  <c r="AE33" i="56"/>
  <c r="AF33" i="56"/>
  <c r="AH33" i="56"/>
  <c r="AI33" i="56"/>
  <c r="AJ33" i="56"/>
  <c r="AK33" i="56"/>
  <c r="AL33" i="56"/>
  <c r="AM33" i="56"/>
  <c r="AN33" i="56"/>
  <c r="AP33" i="56"/>
  <c r="AQ33" i="56"/>
  <c r="AR33" i="56"/>
  <c r="AS33" i="56"/>
  <c r="AT33" i="56"/>
  <c r="AU33" i="56"/>
  <c r="AV33" i="56"/>
  <c r="AX33" i="56"/>
  <c r="AY33" i="56"/>
  <c r="AZ33" i="56"/>
  <c r="BA33" i="56"/>
  <c r="BB33" i="56"/>
  <c r="BC33" i="56"/>
  <c r="BD33" i="56"/>
  <c r="BF33" i="56"/>
  <c r="BG33" i="56"/>
  <c r="BH33" i="56"/>
  <c r="BI33" i="56"/>
  <c r="BJ33" i="56"/>
  <c r="BK33" i="56"/>
  <c r="BL33" i="56"/>
  <c r="BN33" i="56"/>
  <c r="BO33" i="56"/>
  <c r="BP33" i="56"/>
  <c r="BQ33" i="56"/>
  <c r="BR33" i="56"/>
  <c r="BS33" i="56"/>
  <c r="BT33" i="56"/>
  <c r="BV33" i="56"/>
  <c r="BW33" i="56"/>
  <c r="BX33" i="56"/>
  <c r="BY33" i="56"/>
  <c r="BZ33" i="56"/>
  <c r="CA33" i="56"/>
  <c r="CB33" i="56"/>
  <c r="B34" i="56"/>
  <c r="C34" i="56"/>
  <c r="D34" i="56"/>
  <c r="E34" i="56"/>
  <c r="F34" i="56"/>
  <c r="G34" i="56"/>
  <c r="H34" i="56"/>
  <c r="J34" i="56"/>
  <c r="K34" i="56"/>
  <c r="L34" i="56"/>
  <c r="M34" i="56"/>
  <c r="N34" i="56"/>
  <c r="O34" i="56"/>
  <c r="P34" i="56"/>
  <c r="R34" i="56"/>
  <c r="S34" i="56"/>
  <c r="T34" i="56"/>
  <c r="U34" i="56"/>
  <c r="V34" i="56"/>
  <c r="W34" i="56"/>
  <c r="X34" i="56"/>
  <c r="Z34" i="56"/>
  <c r="AA34" i="56"/>
  <c r="AB34" i="56"/>
  <c r="AC34" i="56"/>
  <c r="AD34" i="56"/>
  <c r="AE34" i="56"/>
  <c r="AF34" i="56"/>
  <c r="AH34" i="56"/>
  <c r="AI34" i="56"/>
  <c r="AJ34" i="56"/>
  <c r="AK34" i="56"/>
  <c r="AL34" i="56"/>
  <c r="AM34" i="56"/>
  <c r="AN34" i="56"/>
  <c r="AP34" i="56"/>
  <c r="AQ34" i="56"/>
  <c r="AR34" i="56"/>
  <c r="AS34" i="56"/>
  <c r="AT34" i="56"/>
  <c r="AU34" i="56"/>
  <c r="AV34" i="56"/>
  <c r="AX34" i="56"/>
  <c r="AY34" i="56"/>
  <c r="AZ34" i="56"/>
  <c r="BA34" i="56"/>
  <c r="BB34" i="56"/>
  <c r="BC34" i="56"/>
  <c r="BD34" i="56"/>
  <c r="BF34" i="56"/>
  <c r="BG34" i="56"/>
  <c r="BH34" i="56"/>
  <c r="BI34" i="56"/>
  <c r="BJ34" i="56"/>
  <c r="BK34" i="56"/>
  <c r="BL34" i="56"/>
  <c r="BN34" i="56"/>
  <c r="BO34" i="56"/>
  <c r="BP34" i="56"/>
  <c r="BQ34" i="56"/>
  <c r="BR34" i="56"/>
  <c r="BS34" i="56"/>
  <c r="BT34" i="56"/>
  <c r="BV34" i="56"/>
  <c r="BW34" i="56"/>
  <c r="BX34" i="56"/>
  <c r="BY34" i="56"/>
  <c r="BZ34" i="56"/>
  <c r="CA34" i="56"/>
  <c r="CB34" i="56"/>
  <c r="B36" i="56"/>
  <c r="C36" i="56"/>
  <c r="D36" i="56"/>
  <c r="E36" i="56"/>
  <c r="F36" i="56"/>
  <c r="G36" i="56"/>
  <c r="H36" i="56"/>
  <c r="J36" i="56"/>
  <c r="K36" i="56"/>
  <c r="L36" i="56"/>
  <c r="M36" i="56"/>
  <c r="N36" i="56"/>
  <c r="O36" i="56"/>
  <c r="P36" i="56"/>
  <c r="R36" i="56"/>
  <c r="S36" i="56"/>
  <c r="T36" i="56"/>
  <c r="U36" i="56"/>
  <c r="V36" i="56"/>
  <c r="W36" i="56"/>
  <c r="X36" i="56"/>
  <c r="Z36" i="56"/>
  <c r="AA36" i="56"/>
  <c r="AB36" i="56"/>
  <c r="AC36" i="56"/>
  <c r="AD36" i="56"/>
  <c r="AE36" i="56"/>
  <c r="AF36" i="56"/>
  <c r="AH36" i="56"/>
  <c r="AI36" i="56"/>
  <c r="AJ36" i="56"/>
  <c r="AK36" i="56"/>
  <c r="AL36" i="56"/>
  <c r="AM36" i="56"/>
  <c r="AN36" i="56"/>
  <c r="AP36" i="56"/>
  <c r="AQ36" i="56"/>
  <c r="AR36" i="56"/>
  <c r="AS36" i="56"/>
  <c r="AT36" i="56"/>
  <c r="AU36" i="56"/>
  <c r="AV36" i="56"/>
  <c r="AX36" i="56"/>
  <c r="AY36" i="56"/>
  <c r="AZ36" i="56"/>
  <c r="BA36" i="56"/>
  <c r="BB36" i="56"/>
  <c r="BC36" i="56"/>
  <c r="BD36" i="56"/>
  <c r="BF36" i="56"/>
  <c r="BG36" i="56"/>
  <c r="BH36" i="56"/>
  <c r="BI36" i="56"/>
  <c r="BJ36" i="56"/>
  <c r="BK36" i="56"/>
  <c r="BL36" i="56"/>
  <c r="BN36" i="56"/>
  <c r="BO36" i="56"/>
  <c r="BP36" i="56"/>
  <c r="BQ36" i="56"/>
  <c r="BR36" i="56"/>
  <c r="BS36" i="56"/>
  <c r="BT36" i="56"/>
  <c r="BV36" i="56"/>
  <c r="BW36" i="56"/>
  <c r="BX36" i="56"/>
  <c r="BY36" i="56"/>
  <c r="BZ36" i="56"/>
  <c r="CA36" i="56"/>
  <c r="CB36" i="56"/>
  <c r="B37" i="56"/>
  <c r="C37" i="56"/>
  <c r="D37" i="56"/>
  <c r="E37" i="56"/>
  <c r="F37" i="56"/>
  <c r="G37" i="56"/>
  <c r="H37" i="56"/>
  <c r="J37" i="56"/>
  <c r="K37" i="56"/>
  <c r="L37" i="56"/>
  <c r="M37" i="56"/>
  <c r="N37" i="56"/>
  <c r="O37" i="56"/>
  <c r="P37" i="56"/>
  <c r="R37" i="56"/>
  <c r="S37" i="56"/>
  <c r="T37" i="56"/>
  <c r="U37" i="56"/>
  <c r="V37" i="56"/>
  <c r="W37" i="56"/>
  <c r="X37" i="56"/>
  <c r="Z37" i="56"/>
  <c r="AA37" i="56"/>
  <c r="AB37" i="56"/>
  <c r="AC37" i="56"/>
  <c r="AD37" i="56"/>
  <c r="AE37" i="56"/>
  <c r="AF37" i="56"/>
  <c r="AH37" i="56"/>
  <c r="AI37" i="56"/>
  <c r="AJ37" i="56"/>
  <c r="AK37" i="56"/>
  <c r="AL37" i="56"/>
  <c r="AM37" i="56"/>
  <c r="AN37" i="56"/>
  <c r="AP37" i="56"/>
  <c r="AQ37" i="56"/>
  <c r="AR37" i="56"/>
  <c r="AS37" i="56"/>
  <c r="AT37" i="56"/>
  <c r="AU37" i="56"/>
  <c r="AV37" i="56"/>
  <c r="AX37" i="56"/>
  <c r="AY37" i="56"/>
  <c r="AZ37" i="56"/>
  <c r="BA37" i="56"/>
  <c r="BB37" i="56"/>
  <c r="BC37" i="56"/>
  <c r="BD37" i="56"/>
  <c r="BF37" i="56"/>
  <c r="BG37" i="56"/>
  <c r="BH37" i="56"/>
  <c r="BI37" i="56"/>
  <c r="BJ37" i="56"/>
  <c r="BK37" i="56"/>
  <c r="BL37" i="56"/>
  <c r="BN37" i="56"/>
  <c r="BO37" i="56"/>
  <c r="BP37" i="56"/>
  <c r="BQ37" i="56"/>
  <c r="BR37" i="56"/>
  <c r="BS37" i="56"/>
  <c r="BT37" i="56"/>
  <c r="BV37" i="56"/>
  <c r="BW37" i="56"/>
  <c r="BX37" i="56"/>
  <c r="BY37" i="56"/>
  <c r="BZ37" i="56"/>
  <c r="CA37" i="56"/>
  <c r="CB37" i="56"/>
  <c r="B39" i="56"/>
  <c r="C39" i="56"/>
  <c r="D39" i="56"/>
  <c r="E39" i="56"/>
  <c r="F39" i="56"/>
  <c r="G39" i="56"/>
  <c r="H39" i="56"/>
  <c r="J39" i="56"/>
  <c r="K39" i="56"/>
  <c r="L39" i="56"/>
  <c r="M39" i="56"/>
  <c r="N39" i="56"/>
  <c r="O39" i="56"/>
  <c r="P39" i="56"/>
  <c r="R39" i="56"/>
  <c r="S39" i="56"/>
  <c r="T39" i="56"/>
  <c r="U39" i="56"/>
  <c r="V39" i="56"/>
  <c r="W39" i="56"/>
  <c r="X39" i="56"/>
  <c r="Z39" i="56"/>
  <c r="AA39" i="56"/>
  <c r="AB39" i="56"/>
  <c r="AC39" i="56"/>
  <c r="AD39" i="56"/>
  <c r="AE39" i="56"/>
  <c r="AF39" i="56"/>
  <c r="AH39" i="56"/>
  <c r="AI39" i="56"/>
  <c r="AJ39" i="56"/>
  <c r="AK39" i="56"/>
  <c r="AL39" i="56"/>
  <c r="AM39" i="56"/>
  <c r="AN39" i="56"/>
  <c r="AP39" i="56"/>
  <c r="AQ39" i="56"/>
  <c r="AR39" i="56"/>
  <c r="AS39" i="56"/>
  <c r="AT39" i="56"/>
  <c r="AU39" i="56"/>
  <c r="AV39" i="56"/>
  <c r="AW39" i="56"/>
  <c r="AX39" i="56"/>
  <c r="AY39" i="56"/>
  <c r="AZ39" i="56"/>
  <c r="BA39" i="56"/>
  <c r="BB39" i="56"/>
  <c r="BC39" i="56"/>
  <c r="BD39" i="56"/>
  <c r="BE39" i="56"/>
  <c r="BF39" i="56"/>
  <c r="BG39" i="56"/>
  <c r="BH39" i="56"/>
  <c r="BI39" i="56"/>
  <c r="BJ39" i="56"/>
  <c r="BK39" i="56"/>
  <c r="BL39" i="56"/>
  <c r="BM39" i="56"/>
  <c r="BN39" i="56"/>
  <c r="BO39" i="56"/>
  <c r="BP39" i="56"/>
  <c r="BQ39" i="56"/>
  <c r="BR39" i="56"/>
  <c r="BS39" i="56"/>
  <c r="BT39" i="56"/>
  <c r="BU39" i="56"/>
  <c r="BV39" i="56"/>
  <c r="BW39" i="56"/>
  <c r="BX39" i="56"/>
  <c r="BY39" i="56"/>
  <c r="BZ39" i="56"/>
  <c r="CA39" i="56"/>
  <c r="CB39" i="56"/>
  <c r="CC39" i="56"/>
  <c r="B41" i="56"/>
  <c r="C41" i="56"/>
  <c r="D41" i="56"/>
  <c r="E41" i="56"/>
  <c r="F41" i="56"/>
  <c r="G41" i="56"/>
  <c r="H41" i="56"/>
  <c r="I41" i="56"/>
  <c r="J41" i="56"/>
  <c r="K41" i="56"/>
  <c r="L41" i="56"/>
  <c r="M41" i="56"/>
  <c r="N41" i="56"/>
  <c r="O41" i="56"/>
  <c r="P41" i="56"/>
  <c r="Q41" i="56"/>
  <c r="R41" i="56"/>
  <c r="S41" i="56"/>
  <c r="T41" i="56"/>
  <c r="U41" i="56"/>
  <c r="V41" i="56"/>
  <c r="W41" i="56"/>
  <c r="X41" i="56"/>
  <c r="Y41" i="56"/>
  <c r="Z41" i="56"/>
  <c r="AA41" i="56"/>
  <c r="AB41" i="56"/>
  <c r="AC41" i="56"/>
  <c r="AD41" i="56"/>
  <c r="AE41" i="56"/>
  <c r="AF41" i="56"/>
  <c r="AG41" i="56"/>
  <c r="AH41" i="56"/>
  <c r="AI41" i="56"/>
  <c r="AJ41" i="56"/>
  <c r="AK41" i="56"/>
  <c r="AL41" i="56"/>
  <c r="AM41" i="56"/>
  <c r="AN41" i="56"/>
  <c r="AO41" i="56"/>
  <c r="AP41" i="56"/>
  <c r="AQ41" i="56"/>
  <c r="AR41" i="56"/>
  <c r="AS41" i="56"/>
  <c r="AT41" i="56"/>
  <c r="AU41" i="56"/>
  <c r="AV41" i="56"/>
  <c r="AW41" i="56"/>
  <c r="AX41" i="56"/>
  <c r="T19" i="39" l="1"/>
  <c r="T35" i="39" s="1"/>
  <c r="AE19" i="39"/>
  <c r="AE35" i="39" s="1"/>
  <c r="K19" i="39"/>
  <c r="K35" i="39" s="1"/>
  <c r="U19" i="39"/>
  <c r="U35" i="39" s="1"/>
  <c r="M19" i="39"/>
  <c r="M35" i="39" s="1"/>
  <c r="N19" i="39"/>
  <c r="N35" i="39" s="1"/>
  <c r="AI19" i="39"/>
  <c r="AI35" i="39" s="1"/>
  <c r="Z19" i="39"/>
  <c r="Z35" i="39" s="1"/>
  <c r="W19" i="39"/>
  <c r="W35" i="39" s="1"/>
  <c r="R19" i="39"/>
  <c r="R35" i="39" s="1"/>
  <c r="L19" i="39"/>
  <c r="L35" i="39" s="1"/>
  <c r="V19" i="39"/>
  <c r="V35" i="39" s="1"/>
  <c r="AF19" i="39"/>
  <c r="AF35" i="39" s="1"/>
  <c r="B19" i="39"/>
  <c r="B35" i="39" s="1"/>
  <c r="S19" i="39"/>
  <c r="S35" i="39" s="1"/>
  <c r="O19" i="39"/>
  <c r="O35" i="39" s="1"/>
  <c r="C19" i="39"/>
  <c r="C35" i="39" s="1"/>
  <c r="AD19" i="39"/>
  <c r="AD35" i="39" s="1"/>
  <c r="F19" i="39"/>
  <c r="F35" i="39" s="1"/>
  <c r="H19" i="39"/>
  <c r="H35" i="39" s="1"/>
  <c r="AB19" i="39"/>
  <c r="AB35" i="39" s="1"/>
  <c r="AC19" i="39"/>
  <c r="AC35" i="39" s="1"/>
  <c r="AG19" i="39"/>
  <c r="AG35" i="39" s="1"/>
  <c r="X19" i="39"/>
  <c r="X35" i="39" s="1"/>
  <c r="P19" i="39"/>
  <c r="P35" i="39" s="1"/>
  <c r="D19" i="39"/>
  <c r="D35" i="39" s="1"/>
  <c r="Y19" i="39"/>
  <c r="Y35" i="39" s="1"/>
  <c r="AH19" i="39"/>
  <c r="AH35" i="39" s="1"/>
  <c r="AA19" i="39"/>
  <c r="AA35" i="39" s="1"/>
  <c r="Q19" i="39"/>
  <c r="Q35" i="39" s="1"/>
  <c r="B19" i="20"/>
  <c r="B35" i="20" s="1"/>
  <c r="B18" i="31"/>
  <c r="B18" i="30"/>
  <c r="B34" i="30" s="1"/>
  <c r="B16" i="30"/>
  <c r="B32" i="30" s="1"/>
  <c r="B16" i="31"/>
  <c r="B19" i="31" l="1"/>
  <c r="B19" i="30"/>
  <c r="B35" i="30" s="1"/>
  <c r="AC5" i="25" l="1"/>
  <c r="AD5" i="25"/>
  <c r="AE5" i="25"/>
  <c r="AF5" i="25"/>
  <c r="AC6" i="25"/>
  <c r="AD6" i="25"/>
  <c r="AE6" i="25"/>
  <c r="AF6" i="25"/>
  <c r="AB5" i="24"/>
  <c r="AB24" i="24" s="1"/>
  <c r="AC5" i="24"/>
  <c r="AC24" i="24" s="1"/>
  <c r="AD5" i="24"/>
  <c r="AD24" i="24" s="1"/>
  <c r="AE5" i="24"/>
  <c r="AE24" i="24" s="1"/>
  <c r="AB6" i="24"/>
  <c r="AB25" i="24" s="1"/>
  <c r="AC6" i="24"/>
  <c r="AC25" i="24" s="1"/>
  <c r="AD6" i="24"/>
  <c r="AD25" i="24" s="1"/>
  <c r="AE6" i="24"/>
  <c r="AE25" i="24" s="1"/>
  <c r="AC5" i="8"/>
  <c r="AC24" i="8" s="1"/>
  <c r="AD5" i="8"/>
  <c r="AD24" i="8" s="1"/>
  <c r="AE5" i="8"/>
  <c r="AE24" i="8" s="1"/>
  <c r="AF5" i="8"/>
  <c r="AF24" i="8" s="1"/>
  <c r="AC6" i="8"/>
  <c r="AC25" i="8" s="1"/>
  <c r="AD6" i="8"/>
  <c r="AD25" i="8" s="1"/>
  <c r="AE6" i="8"/>
  <c r="AE25" i="8" s="1"/>
  <c r="AF6" i="8"/>
  <c r="AF25" i="8" s="1"/>
  <c r="O5" i="33" l="1"/>
  <c r="P5" i="33"/>
  <c r="Q5" i="33"/>
  <c r="O6" i="33"/>
  <c r="P6" i="33"/>
  <c r="Q6" i="33"/>
  <c r="O5" i="32"/>
  <c r="O21" i="32" s="1"/>
  <c r="P5" i="32"/>
  <c r="P21" i="32" s="1"/>
  <c r="Q5" i="32"/>
  <c r="Q21" i="32" s="1"/>
  <c r="O6" i="32"/>
  <c r="O22" i="32" s="1"/>
  <c r="P6" i="32"/>
  <c r="P22" i="32" s="1"/>
  <c r="Q6" i="32"/>
  <c r="Q22" i="32" s="1"/>
  <c r="O5" i="21"/>
  <c r="O21" i="21" s="1"/>
  <c r="P5" i="21"/>
  <c r="P21" i="21" s="1"/>
  <c r="Q5" i="21"/>
  <c r="Q21" i="21" s="1"/>
  <c r="O6" i="21"/>
  <c r="O22" i="21" s="1"/>
  <c r="P6" i="21"/>
  <c r="P22" i="21" s="1"/>
  <c r="Q6" i="21"/>
  <c r="Q22" i="21" s="1"/>
  <c r="Y5" i="25"/>
  <c r="Z5" i="25"/>
  <c r="AA5" i="25"/>
  <c r="AB5" i="25"/>
  <c r="Y6" i="25"/>
  <c r="Z6" i="25"/>
  <c r="AA6" i="25"/>
  <c r="AB6" i="25"/>
  <c r="Y5" i="24"/>
  <c r="Y24" i="24" s="1"/>
  <c r="Z5" i="24"/>
  <c r="Z24" i="24" s="1"/>
  <c r="AA5" i="24"/>
  <c r="AA24" i="24" s="1"/>
  <c r="Y6" i="24"/>
  <c r="Y25" i="24" s="1"/>
  <c r="Z6" i="24"/>
  <c r="Z25" i="24" s="1"/>
  <c r="AA6" i="24"/>
  <c r="AA25" i="24" s="1"/>
  <c r="Z5" i="8"/>
  <c r="Z24" i="8" s="1"/>
  <c r="AA5" i="8"/>
  <c r="AA24" i="8" s="1"/>
  <c r="AB5" i="8"/>
  <c r="AB24" i="8" s="1"/>
  <c r="Z6" i="8"/>
  <c r="Z25" i="8" s="1"/>
  <c r="AA6" i="8"/>
  <c r="AA25" i="8" s="1"/>
  <c r="AB6" i="8"/>
  <c r="AB25" i="8" s="1"/>
  <c r="AD8" i="25" l="1"/>
  <c r="AC8" i="24"/>
  <c r="AC27" i="24" s="1"/>
  <c r="AD8" i="8"/>
  <c r="AD27" i="8" s="1"/>
  <c r="AE8" i="25"/>
  <c r="AD8" i="24"/>
  <c r="AD27" i="24" s="1"/>
  <c r="AE8" i="8"/>
  <c r="AE27" i="8" s="1"/>
  <c r="AC8" i="25"/>
  <c r="AB8" i="24"/>
  <c r="AB27" i="24" s="1"/>
  <c r="AC8" i="8"/>
  <c r="AC27" i="8" s="1"/>
  <c r="AF8" i="25"/>
  <c r="AE8" i="24"/>
  <c r="AE27" i="24" s="1"/>
  <c r="AF8" i="8"/>
  <c r="AF27" i="8" s="1"/>
  <c r="Y8" i="25"/>
  <c r="Q8" i="21"/>
  <c r="Q24" i="21" s="1"/>
  <c r="Q8" i="33"/>
  <c r="Q8" i="32"/>
  <c r="Q24" i="32" s="1"/>
  <c r="AB8" i="25"/>
  <c r="AA8" i="24"/>
  <c r="AA27" i="24" s="1"/>
  <c r="AB8" i="8"/>
  <c r="AB27" i="8" s="1"/>
  <c r="P8" i="33"/>
  <c r="P8" i="32"/>
  <c r="P24" i="32" s="1"/>
  <c r="P8" i="21"/>
  <c r="P24" i="21" s="1"/>
  <c r="AA8" i="25"/>
  <c r="Z8" i="24"/>
  <c r="Z27" i="24" s="1"/>
  <c r="AA8" i="8"/>
  <c r="AA27" i="8" s="1"/>
  <c r="O8" i="32"/>
  <c r="O24" i="32" s="1"/>
  <c r="O8" i="21"/>
  <c r="O24" i="21" s="1"/>
  <c r="O8" i="33"/>
  <c r="Z8" i="25"/>
  <c r="Y8" i="24"/>
  <c r="Y27" i="24" s="1"/>
  <c r="Z8" i="8"/>
  <c r="Z27" i="8" s="1"/>
  <c r="N5" i="33"/>
  <c r="N6" i="33"/>
  <c r="N5" i="32"/>
  <c r="N21" i="32" s="1"/>
  <c r="N6" i="32"/>
  <c r="N22" i="32" s="1"/>
  <c r="N5" i="21"/>
  <c r="N21" i="21" s="1"/>
  <c r="N6" i="21"/>
  <c r="N22" i="21" s="1"/>
  <c r="X5" i="24"/>
  <c r="X24" i="24" s="1"/>
  <c r="X6" i="24"/>
  <c r="X25" i="24" s="1"/>
  <c r="Y5" i="8"/>
  <c r="Y24" i="8" s="1"/>
  <c r="Y6" i="8"/>
  <c r="Y25" i="8" s="1"/>
  <c r="N8" i="33" l="1"/>
  <c r="N8" i="32"/>
  <c r="N24" i="32" s="1"/>
  <c r="N8" i="21"/>
  <c r="N24" i="21" s="1"/>
  <c r="X8" i="24"/>
  <c r="X27" i="24" s="1"/>
  <c r="Y8" i="8"/>
  <c r="Y27" i="8" s="1"/>
  <c r="AA20" i="25" l="1"/>
  <c r="Z20" i="24"/>
  <c r="Z39" i="24" s="1"/>
  <c r="AA20" i="8"/>
  <c r="AA39" i="8" s="1"/>
  <c r="P11" i="32"/>
  <c r="P27" i="32" s="1"/>
  <c r="P11" i="21"/>
  <c r="P27" i="21" s="1"/>
  <c r="P11" i="33"/>
  <c r="Z11" i="24"/>
  <c r="Z30" i="24" s="1"/>
  <c r="AA11" i="8"/>
  <c r="AA30" i="8" s="1"/>
  <c r="AA11" i="25"/>
  <c r="P9" i="32"/>
  <c r="P25" i="32" s="1"/>
  <c r="P9" i="21"/>
  <c r="P25" i="21" s="1"/>
  <c r="P9" i="33"/>
  <c r="AA9" i="25"/>
  <c r="Z9" i="24"/>
  <c r="Z28" i="24" s="1"/>
  <c r="AA9" i="8"/>
  <c r="AA28" i="8" s="1"/>
  <c r="AA22" i="25"/>
  <c r="Z22" i="24"/>
  <c r="Z41" i="24" s="1"/>
  <c r="AA22" i="8"/>
  <c r="AA41" i="8" s="1"/>
  <c r="P12" i="21" l="1"/>
  <c r="P28" i="21" s="1"/>
  <c r="P12" i="33"/>
  <c r="P12" i="32"/>
  <c r="P28" i="32" s="1"/>
  <c r="AA12" i="25"/>
  <c r="Z12" i="24"/>
  <c r="Z31" i="24" s="1"/>
  <c r="AA12" i="8"/>
  <c r="AA31" i="8" s="1"/>
  <c r="P14" i="33"/>
  <c r="P14" i="32"/>
  <c r="P30" i="32" s="1"/>
  <c r="P14" i="21"/>
  <c r="P30" i="21" s="1"/>
  <c r="AA14" i="25"/>
  <c r="Z14" i="24"/>
  <c r="Z33" i="24" s="1"/>
  <c r="AA14" i="8"/>
  <c r="AA33" i="8" s="1"/>
  <c r="P17" i="32" l="1"/>
  <c r="P33" i="32" s="1"/>
  <c r="P17" i="21"/>
  <c r="P33" i="21" s="1"/>
  <c r="P17" i="33"/>
  <c r="Z17" i="24"/>
  <c r="Z36" i="24" s="1"/>
  <c r="AA17" i="8"/>
  <c r="AA36" i="8" s="1"/>
  <c r="AA17" i="25"/>
  <c r="P15" i="32"/>
  <c r="P31" i="32" s="1"/>
  <c r="P15" i="21"/>
  <c r="P31" i="21" s="1"/>
  <c r="P15" i="33"/>
  <c r="AA15" i="25"/>
  <c r="Z15" i="24"/>
  <c r="Z34" i="24" s="1"/>
  <c r="AA15" i="8"/>
  <c r="AA34" i="8" s="1"/>
  <c r="J5" i="33"/>
  <c r="K5" i="33"/>
  <c r="L5" i="33"/>
  <c r="M5" i="33"/>
  <c r="J6" i="33"/>
  <c r="K6" i="33"/>
  <c r="L6" i="33"/>
  <c r="M6" i="33"/>
  <c r="J5" i="32"/>
  <c r="J21" i="32" s="1"/>
  <c r="K5" i="32"/>
  <c r="K21" i="32" s="1"/>
  <c r="L5" i="32"/>
  <c r="L21" i="32" s="1"/>
  <c r="M5" i="32"/>
  <c r="M21" i="32" s="1"/>
  <c r="J6" i="32"/>
  <c r="J22" i="32" s="1"/>
  <c r="K6" i="32"/>
  <c r="K22" i="32" s="1"/>
  <c r="L6" i="32"/>
  <c r="L22" i="32" s="1"/>
  <c r="M6" i="32"/>
  <c r="M22" i="32" s="1"/>
  <c r="J5" i="21"/>
  <c r="J21" i="21" s="1"/>
  <c r="K5" i="21"/>
  <c r="K21" i="21" s="1"/>
  <c r="L5" i="21"/>
  <c r="L21" i="21" s="1"/>
  <c r="M5" i="21"/>
  <c r="M21" i="21" s="1"/>
  <c r="J6" i="21"/>
  <c r="J22" i="21" s="1"/>
  <c r="K6" i="21"/>
  <c r="K22" i="21" s="1"/>
  <c r="L6" i="21"/>
  <c r="L22" i="21" s="1"/>
  <c r="M6" i="21"/>
  <c r="M22" i="21" s="1"/>
  <c r="U5" i="25"/>
  <c r="V5" i="25"/>
  <c r="W5" i="25"/>
  <c r="X5" i="25"/>
  <c r="U6" i="25"/>
  <c r="V6" i="25"/>
  <c r="W6" i="25"/>
  <c r="X6" i="25"/>
  <c r="T5" i="24"/>
  <c r="T24" i="24" s="1"/>
  <c r="U5" i="24"/>
  <c r="U24" i="24" s="1"/>
  <c r="V5" i="24"/>
  <c r="V24" i="24" s="1"/>
  <c r="W5" i="24"/>
  <c r="W24" i="24" s="1"/>
  <c r="T6" i="24"/>
  <c r="T25" i="24" s="1"/>
  <c r="U6" i="24"/>
  <c r="U25" i="24" s="1"/>
  <c r="V6" i="24"/>
  <c r="V25" i="24" s="1"/>
  <c r="W6" i="24"/>
  <c r="W25" i="24" s="1"/>
  <c r="U5" i="8"/>
  <c r="U24" i="8" s="1"/>
  <c r="V5" i="8"/>
  <c r="V24" i="8" s="1"/>
  <c r="W5" i="8"/>
  <c r="W24" i="8" s="1"/>
  <c r="X5" i="8"/>
  <c r="X24" i="8" s="1"/>
  <c r="U6" i="8"/>
  <c r="U25" i="8" s="1"/>
  <c r="V6" i="8"/>
  <c r="V25" i="8" s="1"/>
  <c r="W6" i="8"/>
  <c r="W25" i="8" s="1"/>
  <c r="X6" i="8"/>
  <c r="X25" i="8" s="1"/>
  <c r="P18" i="21" l="1"/>
  <c r="P34" i="21" s="1"/>
  <c r="P18" i="33"/>
  <c r="P18" i="32"/>
  <c r="P34" i="32" s="1"/>
  <c r="AA18" i="25"/>
  <c r="Z18" i="24"/>
  <c r="Z37" i="24" s="1"/>
  <c r="AA18" i="8"/>
  <c r="AA37" i="8" s="1"/>
  <c r="AB22" i="25" l="1"/>
  <c r="AA22" i="24"/>
  <c r="AA41" i="24" s="1"/>
  <c r="AB22" i="8"/>
  <c r="AB41" i="8" s="1"/>
  <c r="Q11" i="32"/>
  <c r="Q27" i="32" s="1"/>
  <c r="Q11" i="21"/>
  <c r="Q27" i="21" s="1"/>
  <c r="Q11" i="33"/>
  <c r="AA11" i="24"/>
  <c r="AA30" i="24" s="1"/>
  <c r="AB11" i="8"/>
  <c r="AB30" i="8" s="1"/>
  <c r="AB11" i="25"/>
  <c r="Q9" i="33"/>
  <c r="Q9" i="32"/>
  <c r="Q25" i="32" s="1"/>
  <c r="Q9" i="21"/>
  <c r="Q25" i="21" s="1"/>
  <c r="AB9" i="25"/>
  <c r="AA9" i="24"/>
  <c r="AA28" i="24" s="1"/>
  <c r="AB9" i="8"/>
  <c r="AB28" i="8" s="1"/>
  <c r="AB20" i="25"/>
  <c r="AA20" i="24"/>
  <c r="AA39" i="24" s="1"/>
  <c r="AB20" i="8"/>
  <c r="AB39" i="8" s="1"/>
  <c r="I5" i="33"/>
  <c r="I6" i="33"/>
  <c r="I5" i="32"/>
  <c r="I21" i="32" s="1"/>
  <c r="I6" i="32"/>
  <c r="I22" i="32" s="1"/>
  <c r="I5" i="21"/>
  <c r="I21" i="21" s="1"/>
  <c r="I6" i="21"/>
  <c r="I22" i="21" s="1"/>
  <c r="T5" i="25"/>
  <c r="T6" i="25"/>
  <c r="S5" i="24"/>
  <c r="S24" i="24" s="1"/>
  <c r="S6" i="24"/>
  <c r="S25" i="24" s="1"/>
  <c r="T5" i="8"/>
  <c r="T24" i="8" s="1"/>
  <c r="T6" i="8"/>
  <c r="T25" i="8" s="1"/>
  <c r="Q12" i="32" l="1"/>
  <c r="Q28" i="32" s="1"/>
  <c r="Q12" i="21"/>
  <c r="Q28" i="21" s="1"/>
  <c r="Q12" i="33"/>
  <c r="AA12" i="24"/>
  <c r="AA31" i="24" s="1"/>
  <c r="AB12" i="8"/>
  <c r="AB31" i="8" s="1"/>
  <c r="AB12" i="25"/>
  <c r="Q14" i="21"/>
  <c r="Q30" i="21" s="1"/>
  <c r="Q14" i="33"/>
  <c r="Q14" i="32"/>
  <c r="Q30" i="32" s="1"/>
  <c r="AB14" i="25"/>
  <c r="AA14" i="24"/>
  <c r="AA33" i="24" s="1"/>
  <c r="AB14" i="8"/>
  <c r="AB33" i="8" s="1"/>
  <c r="M8" i="33"/>
  <c r="M8" i="21"/>
  <c r="M24" i="21" s="1"/>
  <c r="M8" i="32"/>
  <c r="M24" i="32" s="1"/>
  <c r="X8" i="25"/>
  <c r="W8" i="24"/>
  <c r="W27" i="24" s="1"/>
  <c r="X8" i="8"/>
  <c r="X27" i="8" s="1"/>
  <c r="Q17" i="32" l="1"/>
  <c r="Q33" i="32" s="1"/>
  <c r="Q17" i="21"/>
  <c r="Q33" i="21" s="1"/>
  <c r="Q17" i="33"/>
  <c r="AA17" i="24"/>
  <c r="AA36" i="24" s="1"/>
  <c r="AB17" i="8"/>
  <c r="AB36" i="8" s="1"/>
  <c r="AB17" i="25"/>
  <c r="Q15" i="33"/>
  <c r="Q15" i="32"/>
  <c r="Q31" i="32" s="1"/>
  <c r="Q15" i="21"/>
  <c r="Q31" i="21" s="1"/>
  <c r="AB15" i="25"/>
  <c r="AA15" i="24"/>
  <c r="AA34" i="24" s="1"/>
  <c r="AB15" i="8"/>
  <c r="AB34" i="8" s="1"/>
  <c r="M11" i="32"/>
  <c r="M27" i="32" s="1"/>
  <c r="M11" i="21"/>
  <c r="M27" i="21" s="1"/>
  <c r="M11" i="33"/>
  <c r="X11" i="25"/>
  <c r="W11" i="24"/>
  <c r="W30" i="24" s="1"/>
  <c r="X11" i="8"/>
  <c r="X30" i="8" s="1"/>
  <c r="X20" i="25"/>
  <c r="W20" i="24"/>
  <c r="W39" i="24" s="1"/>
  <c r="X20" i="8"/>
  <c r="X39" i="8" s="1"/>
  <c r="X22" i="25"/>
  <c r="W22" i="24"/>
  <c r="W41" i="24" s="1"/>
  <c r="X22" i="8"/>
  <c r="X41" i="8" s="1"/>
  <c r="M9" i="33"/>
  <c r="M9" i="32"/>
  <c r="M25" i="32" s="1"/>
  <c r="M9" i="21"/>
  <c r="M25" i="21" s="1"/>
  <c r="X9" i="25"/>
  <c r="W9" i="24"/>
  <c r="W28" i="24" s="1"/>
  <c r="X9" i="8"/>
  <c r="X28" i="8" s="1"/>
  <c r="Q18" i="32" l="1"/>
  <c r="Q34" i="32" s="1"/>
  <c r="Q18" i="21"/>
  <c r="Q34" i="21" s="1"/>
  <c r="Q18" i="33"/>
  <c r="AA18" i="24"/>
  <c r="AA37" i="24" s="1"/>
  <c r="AB18" i="8"/>
  <c r="AB37" i="8" s="1"/>
  <c r="AB18" i="25"/>
  <c r="M17" i="32"/>
  <c r="M33" i="32" s="1"/>
  <c r="M17" i="21"/>
  <c r="M33" i="21" s="1"/>
  <c r="M17" i="33"/>
  <c r="X17" i="25"/>
  <c r="W17" i="24"/>
  <c r="W36" i="24" s="1"/>
  <c r="X17" i="8"/>
  <c r="X36" i="8" s="1"/>
  <c r="M15" i="33"/>
  <c r="M15" i="32"/>
  <c r="M31" i="32" s="1"/>
  <c r="M15" i="21"/>
  <c r="M31" i="21" s="1"/>
  <c r="X15" i="25"/>
  <c r="W15" i="24"/>
  <c r="W34" i="24" s="1"/>
  <c r="X15" i="8"/>
  <c r="X34" i="8" s="1"/>
  <c r="M12" i="32"/>
  <c r="M28" i="32" s="1"/>
  <c r="M12" i="33"/>
  <c r="M12" i="21"/>
  <c r="M28" i="21" s="1"/>
  <c r="X12" i="8"/>
  <c r="X31" i="8" s="1"/>
  <c r="X12" i="25"/>
  <c r="W12" i="24"/>
  <c r="W31" i="24" s="1"/>
  <c r="M14" i="33"/>
  <c r="M14" i="21"/>
  <c r="M30" i="21" s="1"/>
  <c r="M14" i="32"/>
  <c r="M30" i="32" s="1"/>
  <c r="X14" i="25"/>
  <c r="W14" i="24"/>
  <c r="W33" i="24" s="1"/>
  <c r="X14" i="8"/>
  <c r="X33" i="8" s="1"/>
  <c r="M18" i="32" l="1"/>
  <c r="M34" i="32" s="1"/>
  <c r="M18" i="33"/>
  <c r="M18" i="21"/>
  <c r="M34" i="21" s="1"/>
  <c r="X18" i="8"/>
  <c r="X37" i="8" s="1"/>
  <c r="W18" i="24"/>
  <c r="W37" i="24" s="1"/>
  <c r="X18" i="25"/>
  <c r="S6" i="8" l="1"/>
  <c r="S5" i="8"/>
  <c r="H5" i="33" l="1"/>
  <c r="H6" i="33"/>
  <c r="H5" i="32"/>
  <c r="H21" i="32" s="1"/>
  <c r="H6" i="32"/>
  <c r="H22" i="32" s="1"/>
  <c r="H5" i="21"/>
  <c r="H21" i="21" s="1"/>
  <c r="H6" i="21"/>
  <c r="H22" i="21" s="1"/>
  <c r="S5" i="25"/>
  <c r="S6" i="25"/>
  <c r="R6" i="25"/>
  <c r="R5" i="25"/>
  <c r="R6" i="24"/>
  <c r="R25" i="24" s="1"/>
  <c r="R5" i="24"/>
  <c r="R24" i="24" s="1"/>
  <c r="N6" i="8"/>
  <c r="N25" i="8" s="1"/>
  <c r="N5" i="8"/>
  <c r="N24" i="8" s="1"/>
  <c r="R8" i="24" l="1"/>
  <c r="N8" i="8"/>
  <c r="N27" i="8" s="1"/>
  <c r="R8" i="25"/>
  <c r="F8" i="33" l="1"/>
  <c r="E8" i="33"/>
  <c r="D8" i="33"/>
  <c r="C8" i="33"/>
  <c r="B8" i="33"/>
  <c r="G6" i="33"/>
  <c r="F6" i="33"/>
  <c r="E6" i="33"/>
  <c r="D6" i="33"/>
  <c r="C6" i="33"/>
  <c r="B6" i="33"/>
  <c r="G5" i="33"/>
  <c r="F8" i="32"/>
  <c r="F24" i="32" s="1"/>
  <c r="E8" i="32"/>
  <c r="E24" i="32" s="1"/>
  <c r="D8" i="32"/>
  <c r="D24" i="32" s="1"/>
  <c r="C8" i="32"/>
  <c r="C24" i="32" s="1"/>
  <c r="B8" i="32"/>
  <c r="B24" i="32" s="1"/>
  <c r="G6" i="32"/>
  <c r="G22" i="32" s="1"/>
  <c r="F6" i="32"/>
  <c r="F22" i="32" s="1"/>
  <c r="E6" i="32"/>
  <c r="E22" i="32" s="1"/>
  <c r="D6" i="32"/>
  <c r="D22" i="32" s="1"/>
  <c r="C6" i="32"/>
  <c r="C22" i="32" s="1"/>
  <c r="B6" i="32"/>
  <c r="B22" i="32" s="1"/>
  <c r="G5" i="32"/>
  <c r="G21" i="32" s="1"/>
  <c r="G6" i="21"/>
  <c r="G5" i="21"/>
  <c r="G21" i="21" s="1"/>
  <c r="K22" i="25" l="1"/>
  <c r="J22" i="25"/>
  <c r="I22" i="25"/>
  <c r="H22" i="25"/>
  <c r="G22" i="25"/>
  <c r="F22" i="25"/>
  <c r="E22" i="25"/>
  <c r="D22" i="25"/>
  <c r="C22" i="25"/>
  <c r="B22" i="25"/>
  <c r="K11" i="25"/>
  <c r="K14" i="25" s="1"/>
  <c r="J11" i="25"/>
  <c r="J14" i="25" s="1"/>
  <c r="I11" i="25"/>
  <c r="I14" i="25" s="1"/>
  <c r="H11" i="25"/>
  <c r="H14" i="25" s="1"/>
  <c r="G11" i="25"/>
  <c r="G14" i="25" s="1"/>
  <c r="F11" i="25"/>
  <c r="F14" i="25" s="1"/>
  <c r="E11" i="25"/>
  <c r="E14" i="25" s="1"/>
  <c r="D11" i="25"/>
  <c r="D14" i="25" s="1"/>
  <c r="C11" i="25"/>
  <c r="C14" i="25" s="1"/>
  <c r="B11" i="25"/>
  <c r="B14" i="25" s="1"/>
  <c r="K9" i="25"/>
  <c r="J9" i="25"/>
  <c r="I9" i="25"/>
  <c r="H9" i="25"/>
  <c r="G9" i="25"/>
  <c r="F9" i="25"/>
  <c r="E9" i="25"/>
  <c r="D9" i="25"/>
  <c r="C9" i="25"/>
  <c r="B9" i="25"/>
  <c r="D12" i="25" l="1"/>
  <c r="H12" i="25"/>
  <c r="B17" i="25"/>
  <c r="B18" i="25" s="1"/>
  <c r="B15" i="25"/>
  <c r="J17" i="25"/>
  <c r="J18" i="25" s="1"/>
  <c r="J15" i="25"/>
  <c r="G17" i="25"/>
  <c r="G18" i="25" s="1"/>
  <c r="G15" i="25"/>
  <c r="F17" i="25"/>
  <c r="F18" i="25" s="1"/>
  <c r="F15" i="25"/>
  <c r="C17" i="25"/>
  <c r="C18" i="25" s="1"/>
  <c r="C15" i="25"/>
  <c r="K17" i="25"/>
  <c r="K18" i="25" s="1"/>
  <c r="K15" i="25"/>
  <c r="D17" i="25"/>
  <c r="D18" i="25" s="1"/>
  <c r="D15" i="25"/>
  <c r="H17" i="25"/>
  <c r="H18" i="25" s="1"/>
  <c r="H15" i="25"/>
  <c r="E17" i="25"/>
  <c r="E18" i="25" s="1"/>
  <c r="E15" i="25"/>
  <c r="I17" i="25"/>
  <c r="I18" i="25" s="1"/>
  <c r="I15" i="25"/>
  <c r="E12" i="25"/>
  <c r="I12" i="25"/>
  <c r="B12" i="25"/>
  <c r="F12" i="25"/>
  <c r="J12" i="25"/>
  <c r="C12" i="25"/>
  <c r="G12" i="25"/>
  <c r="K12" i="25"/>
  <c r="K41" i="24"/>
  <c r="J41" i="24"/>
  <c r="I41" i="24"/>
  <c r="H41" i="24"/>
  <c r="G41" i="24"/>
  <c r="F41" i="24"/>
  <c r="E41" i="24"/>
  <c r="D41" i="24"/>
  <c r="C41" i="24"/>
  <c r="B41" i="24"/>
  <c r="K30" i="24"/>
  <c r="K33" i="24" s="1"/>
  <c r="J30" i="24"/>
  <c r="J33" i="24" s="1"/>
  <c r="I30" i="24"/>
  <c r="I33" i="24" s="1"/>
  <c r="H30" i="24"/>
  <c r="H33" i="24" s="1"/>
  <c r="G30" i="24"/>
  <c r="G33" i="24" s="1"/>
  <c r="F30" i="24"/>
  <c r="F33" i="24" s="1"/>
  <c r="E30" i="24"/>
  <c r="E33" i="24" s="1"/>
  <c r="D30" i="24"/>
  <c r="D33" i="24" s="1"/>
  <c r="C30" i="24"/>
  <c r="C33" i="24" s="1"/>
  <c r="B30" i="24"/>
  <c r="B33" i="24" s="1"/>
  <c r="K28" i="24"/>
  <c r="J28" i="24"/>
  <c r="I28" i="24"/>
  <c r="H28" i="24"/>
  <c r="G28" i="24"/>
  <c r="F28" i="24"/>
  <c r="E28" i="24"/>
  <c r="D28" i="24"/>
  <c r="C28" i="24"/>
  <c r="B28" i="24"/>
  <c r="K22" i="24"/>
  <c r="J22" i="24"/>
  <c r="I22" i="24"/>
  <c r="H22" i="24"/>
  <c r="G22" i="24"/>
  <c r="F22" i="24"/>
  <c r="E22" i="24"/>
  <c r="D22" i="24"/>
  <c r="C22" i="24"/>
  <c r="B22" i="24"/>
  <c r="K11" i="24"/>
  <c r="K14" i="24" s="1"/>
  <c r="J11" i="24"/>
  <c r="J14" i="24" s="1"/>
  <c r="I11" i="24"/>
  <c r="I14" i="24" s="1"/>
  <c r="H11" i="24"/>
  <c r="H12" i="24" s="1"/>
  <c r="G11" i="24"/>
  <c r="G14" i="24" s="1"/>
  <c r="F11" i="24"/>
  <c r="F14" i="24" s="1"/>
  <c r="E11" i="24"/>
  <c r="E12" i="24" s="1"/>
  <c r="D11" i="24"/>
  <c r="D12" i="24" s="1"/>
  <c r="C11" i="24"/>
  <c r="C14" i="24" s="1"/>
  <c r="B11" i="24"/>
  <c r="B14" i="24" s="1"/>
  <c r="K9" i="24"/>
  <c r="J9" i="24"/>
  <c r="I9" i="24"/>
  <c r="H9" i="24"/>
  <c r="G9" i="24"/>
  <c r="F9" i="24"/>
  <c r="E9" i="24"/>
  <c r="D9" i="24"/>
  <c r="C9" i="24"/>
  <c r="B9" i="24"/>
  <c r="K41" i="8"/>
  <c r="J41" i="8"/>
  <c r="I41" i="8"/>
  <c r="H41" i="8"/>
  <c r="G41" i="8"/>
  <c r="F41" i="8"/>
  <c r="E41" i="8"/>
  <c r="D41" i="8"/>
  <c r="C41" i="8"/>
  <c r="B41" i="8"/>
  <c r="K30" i="8"/>
  <c r="K33" i="8" s="1"/>
  <c r="J30" i="8"/>
  <c r="J31" i="8" s="1"/>
  <c r="I30" i="8"/>
  <c r="I33" i="8" s="1"/>
  <c r="H30" i="8"/>
  <c r="H33" i="8" s="1"/>
  <c r="G30" i="8"/>
  <c r="G33" i="8" s="1"/>
  <c r="F30" i="8"/>
  <c r="F31" i="8" s="1"/>
  <c r="E30" i="8"/>
  <c r="E33" i="8" s="1"/>
  <c r="D30" i="8"/>
  <c r="D33" i="8" s="1"/>
  <c r="C30" i="8"/>
  <c r="C33" i="8" s="1"/>
  <c r="B30" i="8"/>
  <c r="B31" i="8" s="1"/>
  <c r="K28" i="8"/>
  <c r="J28" i="8"/>
  <c r="I28" i="8"/>
  <c r="H28" i="8"/>
  <c r="G28" i="8"/>
  <c r="F28" i="8"/>
  <c r="E28" i="8"/>
  <c r="D28" i="8"/>
  <c r="C28" i="8"/>
  <c r="B28" i="8"/>
  <c r="K22" i="8"/>
  <c r="J22" i="8"/>
  <c r="I22" i="8"/>
  <c r="H22" i="8"/>
  <c r="G22" i="8"/>
  <c r="F22" i="8"/>
  <c r="E22" i="8"/>
  <c r="D22" i="8"/>
  <c r="C22" i="8"/>
  <c r="B22" i="8"/>
  <c r="K11" i="8"/>
  <c r="K12" i="8" s="1"/>
  <c r="J11" i="8"/>
  <c r="J12" i="8" s="1"/>
  <c r="I11" i="8"/>
  <c r="H11" i="8"/>
  <c r="H12" i="8" s="1"/>
  <c r="G11" i="8"/>
  <c r="G14" i="8" s="1"/>
  <c r="F11" i="8"/>
  <c r="F12" i="8" s="1"/>
  <c r="E11" i="8"/>
  <c r="D11" i="8"/>
  <c r="C11" i="8"/>
  <c r="C14" i="8" s="1"/>
  <c r="B11" i="8"/>
  <c r="B12" i="8" s="1"/>
  <c r="K9" i="8"/>
  <c r="J9" i="8"/>
  <c r="I9" i="8"/>
  <c r="H9" i="8"/>
  <c r="G9" i="8"/>
  <c r="F9" i="8"/>
  <c r="E9" i="8"/>
  <c r="D9" i="8"/>
  <c r="C9" i="8"/>
  <c r="B9" i="8"/>
  <c r="B14" i="8" l="1"/>
  <c r="B17" i="8" s="1"/>
  <c r="C31" i="8"/>
  <c r="J14" i="8"/>
  <c r="J15" i="8" s="1"/>
  <c r="F33" i="8"/>
  <c r="F36" i="8" s="1"/>
  <c r="F37" i="8" s="1"/>
  <c r="F36" i="24"/>
  <c r="F37" i="24" s="1"/>
  <c r="F34" i="24"/>
  <c r="G36" i="24"/>
  <c r="G37" i="24" s="1"/>
  <c r="G34" i="24"/>
  <c r="B17" i="24"/>
  <c r="B18" i="24" s="1"/>
  <c r="B15" i="24"/>
  <c r="F17" i="24"/>
  <c r="F18" i="24" s="1"/>
  <c r="F15" i="24"/>
  <c r="J17" i="24"/>
  <c r="J18" i="24" s="1"/>
  <c r="J15" i="24"/>
  <c r="D36" i="24"/>
  <c r="D37" i="24" s="1"/>
  <c r="D34" i="24"/>
  <c r="H34" i="24"/>
  <c r="H36" i="24"/>
  <c r="H37" i="24" s="1"/>
  <c r="B36" i="24"/>
  <c r="B37" i="24" s="1"/>
  <c r="B34" i="24"/>
  <c r="J36" i="24"/>
  <c r="J37" i="24" s="1"/>
  <c r="J34" i="24"/>
  <c r="I17" i="24"/>
  <c r="I18" i="24" s="1"/>
  <c r="I15" i="24"/>
  <c r="C36" i="24"/>
  <c r="C37" i="24" s="1"/>
  <c r="C34" i="24"/>
  <c r="K36" i="24"/>
  <c r="K37" i="24" s="1"/>
  <c r="K34" i="24"/>
  <c r="C17" i="24"/>
  <c r="C18" i="24" s="1"/>
  <c r="C15" i="24"/>
  <c r="G17" i="24"/>
  <c r="G18" i="24" s="1"/>
  <c r="G15" i="24"/>
  <c r="K17" i="24"/>
  <c r="K18" i="24" s="1"/>
  <c r="K15" i="24"/>
  <c r="E36" i="24"/>
  <c r="E37" i="24" s="1"/>
  <c r="E34" i="24"/>
  <c r="I36" i="24"/>
  <c r="I37" i="24" s="1"/>
  <c r="I34" i="24"/>
  <c r="D14" i="24"/>
  <c r="H14" i="24"/>
  <c r="D31" i="24"/>
  <c r="I12" i="24"/>
  <c r="E31" i="24"/>
  <c r="I31" i="24"/>
  <c r="H31" i="24"/>
  <c r="E14" i="24"/>
  <c r="B12" i="24"/>
  <c r="F12" i="24"/>
  <c r="J12" i="24"/>
  <c r="B31" i="24"/>
  <c r="F31" i="24"/>
  <c r="J31" i="24"/>
  <c r="C12" i="24"/>
  <c r="G12" i="24"/>
  <c r="K12" i="24"/>
  <c r="C31" i="24"/>
  <c r="G31" i="24"/>
  <c r="K31" i="24"/>
  <c r="C12" i="8"/>
  <c r="K14" i="8"/>
  <c r="K17" i="8" s="1"/>
  <c r="G31" i="8"/>
  <c r="J33" i="8"/>
  <c r="J36" i="8" s="1"/>
  <c r="J37" i="8" s="1"/>
  <c r="G12" i="8"/>
  <c r="F14" i="8"/>
  <c r="F15" i="8" s="1"/>
  <c r="K31" i="8"/>
  <c r="B33" i="8"/>
  <c r="B36" i="8" s="1"/>
  <c r="B37" i="8" s="1"/>
  <c r="C36" i="8"/>
  <c r="C37" i="8" s="1"/>
  <c r="C34" i="8"/>
  <c r="G36" i="8"/>
  <c r="G37" i="8" s="1"/>
  <c r="G34" i="8"/>
  <c r="K36" i="8"/>
  <c r="K37" i="8" s="1"/>
  <c r="K34" i="8"/>
  <c r="D34" i="8"/>
  <c r="D36" i="8"/>
  <c r="D37" i="8" s="1"/>
  <c r="H34" i="8"/>
  <c r="H36" i="8"/>
  <c r="H37" i="8" s="1"/>
  <c r="E34" i="8"/>
  <c r="E36" i="8"/>
  <c r="E37" i="8" s="1"/>
  <c r="I36" i="8"/>
  <c r="I37" i="8" s="1"/>
  <c r="I34" i="8"/>
  <c r="D31" i="8"/>
  <c r="H31" i="8"/>
  <c r="E31" i="8"/>
  <c r="I31" i="8"/>
  <c r="G17" i="8"/>
  <c r="G15" i="8"/>
  <c r="D14" i="8"/>
  <c r="H14" i="8"/>
  <c r="B15" i="8"/>
  <c r="E14" i="8"/>
  <c r="E12" i="8"/>
  <c r="I14" i="8"/>
  <c r="I12" i="8"/>
  <c r="D12" i="8"/>
  <c r="C17" i="8"/>
  <c r="C15" i="8"/>
  <c r="J17" i="8" l="1"/>
  <c r="K15" i="8"/>
  <c r="Q14" i="25"/>
  <c r="Q14" i="24"/>
  <c r="Q33" i="24" s="1"/>
  <c r="O12" i="25"/>
  <c r="O12" i="24"/>
  <c r="O31" i="24" s="1"/>
  <c r="Q22" i="25"/>
  <c r="Q22" i="24"/>
  <c r="Q41" i="24" s="1"/>
  <c r="P20" i="25"/>
  <c r="P20" i="24"/>
  <c r="P39" i="24" s="1"/>
  <c r="Q9" i="25"/>
  <c r="Q9" i="24"/>
  <c r="Q28" i="24" s="1"/>
  <c r="Q8" i="25"/>
  <c r="Q8" i="24"/>
  <c r="Q27" i="24" s="1"/>
  <c r="M8" i="25"/>
  <c r="M8" i="24"/>
  <c r="M27" i="24" s="1"/>
  <c r="M8" i="8"/>
  <c r="M27" i="8" s="1"/>
  <c r="G8" i="33"/>
  <c r="G8" i="32"/>
  <c r="G24" i="32" s="1"/>
  <c r="G8" i="21"/>
  <c r="G24" i="21" s="1"/>
  <c r="R27" i="24"/>
  <c r="L8" i="25"/>
  <c r="L8" i="8"/>
  <c r="L27" i="8" s="1"/>
  <c r="L8" i="24"/>
  <c r="L27" i="24" s="1"/>
  <c r="O22" i="25"/>
  <c r="O22" i="24"/>
  <c r="O41" i="24" s="1"/>
  <c r="O20" i="25"/>
  <c r="O20" i="24"/>
  <c r="O39" i="24" s="1"/>
  <c r="O9" i="25"/>
  <c r="O9" i="24"/>
  <c r="O28" i="24" s="1"/>
  <c r="P8" i="25"/>
  <c r="P8" i="24"/>
  <c r="P27" i="24" s="1"/>
  <c r="O11" i="25"/>
  <c r="O11" i="24"/>
  <c r="O30" i="24" s="1"/>
  <c r="N8" i="25"/>
  <c r="N8" i="24"/>
  <c r="N27" i="24" s="1"/>
  <c r="M20" i="24"/>
  <c r="M39" i="24" s="1"/>
  <c r="M20" i="8"/>
  <c r="M39" i="8" s="1"/>
  <c r="Q11" i="25"/>
  <c r="Q11" i="24"/>
  <c r="Q30" i="24" s="1"/>
  <c r="M9" i="25"/>
  <c r="M9" i="24"/>
  <c r="M28" i="24" s="1"/>
  <c r="M9" i="8"/>
  <c r="M28" i="8" s="1"/>
  <c r="O8" i="25"/>
  <c r="O8" i="24"/>
  <c r="O27" i="24" s="1"/>
  <c r="F17" i="8"/>
  <c r="F18" i="8" s="1"/>
  <c r="F34" i="8"/>
  <c r="D17" i="24"/>
  <c r="D18" i="24" s="1"/>
  <c r="D15" i="24"/>
  <c r="E15" i="24"/>
  <c r="E17" i="24"/>
  <c r="E18" i="24" s="1"/>
  <c r="H17" i="24"/>
  <c r="H18" i="24" s="1"/>
  <c r="H15" i="24"/>
  <c r="J34" i="8"/>
  <c r="B34" i="8"/>
  <c r="E17" i="8"/>
  <c r="E15" i="8"/>
  <c r="C18" i="8"/>
  <c r="I17" i="8"/>
  <c r="I15" i="8"/>
  <c r="B18" i="8"/>
  <c r="D15" i="8"/>
  <c r="D17" i="8"/>
  <c r="G18" i="8"/>
  <c r="K18" i="8"/>
  <c r="J18" i="8"/>
  <c r="H15" i="8"/>
  <c r="H17" i="8"/>
  <c r="M11" i="8" l="1"/>
  <c r="M30" i="8" s="1"/>
  <c r="M20" i="25"/>
  <c r="Q12" i="25"/>
  <c r="M11" i="25"/>
  <c r="M11" i="24"/>
  <c r="M30" i="24" s="1"/>
  <c r="R9" i="25"/>
  <c r="R9" i="24"/>
  <c r="R28" i="24" s="1"/>
  <c r="N9" i="8"/>
  <c r="N28" i="8" s="1"/>
  <c r="R11" i="24"/>
  <c r="R30" i="24" s="1"/>
  <c r="R11" i="25"/>
  <c r="N11" i="8"/>
  <c r="N30" i="8" s="1"/>
  <c r="R20" i="25"/>
  <c r="R20" i="24"/>
  <c r="R39" i="24" s="1"/>
  <c r="N20" i="8"/>
  <c r="N39" i="8" s="1"/>
  <c r="R22" i="24"/>
  <c r="R41" i="24" s="1"/>
  <c r="R22" i="25"/>
  <c r="N22" i="8"/>
  <c r="N41" i="8" s="1"/>
  <c r="Q12" i="24"/>
  <c r="Q31" i="24" s="1"/>
  <c r="Q20" i="25"/>
  <c r="M22" i="25"/>
  <c r="M22" i="8"/>
  <c r="M41" i="8" s="1"/>
  <c r="M22" i="24"/>
  <c r="M41" i="24" s="1"/>
  <c r="Q20" i="24"/>
  <c r="Q39" i="24" s="1"/>
  <c r="M12" i="25"/>
  <c r="M12" i="8"/>
  <c r="M31" i="8" s="1"/>
  <c r="M12" i="24"/>
  <c r="M31" i="24" s="1"/>
  <c r="P11" i="25"/>
  <c r="P11" i="24"/>
  <c r="P30" i="24" s="1"/>
  <c r="P22" i="25"/>
  <c r="P22" i="24"/>
  <c r="P41" i="24" s="1"/>
  <c r="G11" i="33"/>
  <c r="G11" i="21"/>
  <c r="G27" i="21" s="1"/>
  <c r="G11" i="32"/>
  <c r="G27" i="32" s="1"/>
  <c r="N22" i="25"/>
  <c r="N22" i="24"/>
  <c r="N41" i="24" s="1"/>
  <c r="N12" i="25"/>
  <c r="N12" i="24"/>
  <c r="N31" i="24" s="1"/>
  <c r="Q15" i="25"/>
  <c r="Q15" i="24"/>
  <c r="Q34" i="24" s="1"/>
  <c r="O15" i="25"/>
  <c r="O15" i="24"/>
  <c r="O34" i="24" s="1"/>
  <c r="P9" i="25"/>
  <c r="P9" i="24"/>
  <c r="P28" i="24" s="1"/>
  <c r="N9" i="25"/>
  <c r="N9" i="24"/>
  <c r="N28" i="24" s="1"/>
  <c r="N20" i="25"/>
  <c r="N20" i="24"/>
  <c r="N39" i="24" s="1"/>
  <c r="G9" i="21"/>
  <c r="G25" i="21" s="1"/>
  <c r="G9" i="32"/>
  <c r="G25" i="32" s="1"/>
  <c r="G9" i="33"/>
  <c r="L20" i="25"/>
  <c r="L20" i="24"/>
  <c r="L39" i="24" s="1"/>
  <c r="L20" i="8"/>
  <c r="L39" i="8" s="1"/>
  <c r="N11" i="25"/>
  <c r="N11" i="24"/>
  <c r="N30" i="24" s="1"/>
  <c r="O14" i="25"/>
  <c r="O14" i="24"/>
  <c r="O33" i="24" s="1"/>
  <c r="L22" i="25"/>
  <c r="L22" i="24"/>
  <c r="L41" i="24" s="1"/>
  <c r="L22" i="8"/>
  <c r="L41" i="8" s="1"/>
  <c r="Q17" i="25"/>
  <c r="Q17" i="24"/>
  <c r="Q36" i="24" s="1"/>
  <c r="H18" i="8"/>
  <c r="I18" i="8"/>
  <c r="E18" i="8"/>
  <c r="D18" i="8"/>
  <c r="O17" i="24" l="1"/>
  <c r="O36" i="24" s="1"/>
  <c r="M15" i="8"/>
  <c r="M34" i="8" s="1"/>
  <c r="M15" i="24"/>
  <c r="M34" i="24" s="1"/>
  <c r="M14" i="24"/>
  <c r="M33" i="24" s="1"/>
  <c r="M14" i="8"/>
  <c r="M33" i="8" s="1"/>
  <c r="M15" i="25"/>
  <c r="M14" i="25"/>
  <c r="O17" i="25"/>
  <c r="R14" i="25"/>
  <c r="R14" i="24"/>
  <c r="R33" i="24" s="1"/>
  <c r="N14" i="8"/>
  <c r="N33" i="8" s="1"/>
  <c r="N12" i="8"/>
  <c r="N31" i="8" s="1"/>
  <c r="R12" i="24"/>
  <c r="R31" i="24" s="1"/>
  <c r="R12" i="25"/>
  <c r="G12" i="32"/>
  <c r="G28" i="32" s="1"/>
  <c r="G12" i="33"/>
  <c r="G12" i="21"/>
  <c r="G28" i="21" s="1"/>
  <c r="P17" i="25"/>
  <c r="P17" i="24"/>
  <c r="P36" i="24" s="1"/>
  <c r="Q18" i="25"/>
  <c r="Q18" i="24"/>
  <c r="Q37" i="24" s="1"/>
  <c r="N14" i="25"/>
  <c r="N14" i="24"/>
  <c r="N33" i="24" s="1"/>
  <c r="P12" i="25"/>
  <c r="P12" i="24"/>
  <c r="P31" i="24" s="1"/>
  <c r="P14" i="25"/>
  <c r="P14" i="24"/>
  <c r="P33" i="24" s="1"/>
  <c r="G14" i="33"/>
  <c r="G14" i="32"/>
  <c r="G30" i="32" s="1"/>
  <c r="G14" i="21"/>
  <c r="G30" i="21" s="1"/>
  <c r="M17" i="8" l="1"/>
  <c r="M36" i="8" s="1"/>
  <c r="M17" i="24"/>
  <c r="M36" i="24" s="1"/>
  <c r="M17" i="25"/>
  <c r="O18" i="24"/>
  <c r="O37" i="24" s="1"/>
  <c r="O18" i="25"/>
  <c r="R15" i="25"/>
  <c r="R15" i="24"/>
  <c r="R34" i="24" s="1"/>
  <c r="N15" i="8"/>
  <c r="N34" i="8" s="1"/>
  <c r="R17" i="25"/>
  <c r="N17" i="8"/>
  <c r="N36" i="8" s="1"/>
  <c r="R17" i="24"/>
  <c r="R36" i="24" s="1"/>
  <c r="N17" i="25"/>
  <c r="N17" i="24"/>
  <c r="N36" i="24" s="1"/>
  <c r="N15" i="25"/>
  <c r="N15" i="24"/>
  <c r="N34" i="24" s="1"/>
  <c r="P15" i="25"/>
  <c r="P15" i="24"/>
  <c r="P34" i="24" s="1"/>
  <c r="G15" i="32"/>
  <c r="G31" i="32" s="1"/>
  <c r="G15" i="33"/>
  <c r="G15" i="21"/>
  <c r="G31" i="21" s="1"/>
  <c r="G17" i="33"/>
  <c r="G17" i="32"/>
  <c r="G33" i="32" s="1"/>
  <c r="G17" i="21"/>
  <c r="G33" i="21" s="1"/>
  <c r="P18" i="25"/>
  <c r="P18" i="24"/>
  <c r="P37" i="24" s="1"/>
  <c r="M18" i="8" l="1"/>
  <c r="M37" i="8" s="1"/>
  <c r="M18" i="25"/>
  <c r="M18" i="24"/>
  <c r="M37" i="24" s="1"/>
  <c r="R18" i="25"/>
  <c r="N18" i="8"/>
  <c r="N37" i="8" s="1"/>
  <c r="R18" i="24"/>
  <c r="R37" i="24" s="1"/>
  <c r="G18" i="32"/>
  <c r="G34" i="32" s="1"/>
  <c r="G18" i="21"/>
  <c r="G34" i="21" s="1"/>
  <c r="G18" i="33"/>
  <c r="N18" i="25"/>
  <c r="N18" i="24"/>
  <c r="N37" i="24" s="1"/>
  <c r="F8" i="21" l="1"/>
  <c r="F24" i="21" s="1"/>
  <c r="E8" i="21"/>
  <c r="E24" i="21" s="1"/>
  <c r="D8" i="21"/>
  <c r="D24" i="21" s="1"/>
  <c r="C8" i="21"/>
  <c r="C24" i="21" s="1"/>
  <c r="B8" i="21"/>
  <c r="B24" i="21" s="1"/>
  <c r="G22" i="21"/>
  <c r="F6" i="21"/>
  <c r="F22" i="21" s="1"/>
  <c r="E6" i="21"/>
  <c r="E22" i="21" s="1"/>
  <c r="D6" i="21"/>
  <c r="D22" i="21" s="1"/>
  <c r="C6" i="21"/>
  <c r="C22" i="21" s="1"/>
  <c r="B6" i="21"/>
  <c r="B22" i="21" s="1"/>
  <c r="L11" i="25" l="1"/>
  <c r="L11" i="8"/>
  <c r="L30" i="8" s="1"/>
  <c r="L11" i="24"/>
  <c r="L30" i="24" s="1"/>
  <c r="L9" i="25"/>
  <c r="L9" i="24"/>
  <c r="L28" i="24" s="1"/>
  <c r="L9" i="8"/>
  <c r="L28" i="8" s="1"/>
  <c r="L12" i="25" l="1"/>
  <c r="L12" i="8"/>
  <c r="L31" i="8" s="1"/>
  <c r="L12" i="24"/>
  <c r="L31" i="24" s="1"/>
  <c r="L14" i="25"/>
  <c r="L14" i="24"/>
  <c r="L33" i="24" s="1"/>
  <c r="L14" i="8"/>
  <c r="L33" i="8" s="1"/>
  <c r="E9" i="33" l="1"/>
  <c r="E9" i="32"/>
  <c r="E25" i="32" s="1"/>
  <c r="E11" i="32"/>
  <c r="E27" i="32" s="1"/>
  <c r="E11" i="33"/>
  <c r="L17" i="25"/>
  <c r="L17" i="8"/>
  <c r="L36" i="8" s="1"/>
  <c r="L17" i="24"/>
  <c r="L36" i="24" s="1"/>
  <c r="L15" i="25"/>
  <c r="L15" i="24"/>
  <c r="L34" i="24" s="1"/>
  <c r="L15" i="8"/>
  <c r="L34" i="8" s="1"/>
  <c r="E9" i="21"/>
  <c r="E25" i="21" s="1"/>
  <c r="E11" i="21"/>
  <c r="E27" i="21" s="1"/>
  <c r="E14" i="33" l="1"/>
  <c r="E14" i="32"/>
  <c r="E30" i="32" s="1"/>
  <c r="B9" i="32"/>
  <c r="B25" i="32" s="1"/>
  <c r="B9" i="33"/>
  <c r="B11" i="32"/>
  <c r="B27" i="32" s="1"/>
  <c r="B11" i="33"/>
  <c r="E12" i="32"/>
  <c r="E28" i="32" s="1"/>
  <c r="E12" i="33"/>
  <c r="L18" i="25"/>
  <c r="L18" i="8"/>
  <c r="L37" i="8" s="1"/>
  <c r="L18" i="24"/>
  <c r="L37" i="24" s="1"/>
  <c r="E14" i="21"/>
  <c r="E30" i="21" s="1"/>
  <c r="E12" i="21"/>
  <c r="E28" i="21" s="1"/>
  <c r="B9" i="21"/>
  <c r="B25" i="21" s="1"/>
  <c r="B11" i="21"/>
  <c r="B27" i="21" s="1"/>
  <c r="C11" i="33" l="1"/>
  <c r="C11" i="32"/>
  <c r="C27" i="32" s="1"/>
  <c r="B14" i="33"/>
  <c r="B14" i="32"/>
  <c r="B30" i="32" s="1"/>
  <c r="E15" i="33"/>
  <c r="E15" i="32"/>
  <c r="E31" i="32" s="1"/>
  <c r="F9" i="32"/>
  <c r="F25" i="32" s="1"/>
  <c r="F9" i="33"/>
  <c r="C9" i="32"/>
  <c r="C25" i="32" s="1"/>
  <c r="C9" i="33"/>
  <c r="F11" i="32"/>
  <c r="F27" i="32" s="1"/>
  <c r="F11" i="33"/>
  <c r="B12" i="33"/>
  <c r="B12" i="32"/>
  <c r="B28" i="32" s="1"/>
  <c r="E17" i="32"/>
  <c r="E33" i="32" s="1"/>
  <c r="E17" i="33"/>
  <c r="C9" i="21"/>
  <c r="C25" i="21" s="1"/>
  <c r="B12" i="21"/>
  <c r="B28" i="21" s="1"/>
  <c r="E15" i="21"/>
  <c r="E31" i="21" s="1"/>
  <c r="F11" i="21"/>
  <c r="F27" i="21" s="1"/>
  <c r="C11" i="21"/>
  <c r="C27" i="21" s="1"/>
  <c r="B14" i="21"/>
  <c r="B30" i="21" s="1"/>
  <c r="E17" i="21"/>
  <c r="E33" i="21" s="1"/>
  <c r="F9" i="21"/>
  <c r="F25" i="21" s="1"/>
  <c r="D11" i="33" l="1"/>
  <c r="D11" i="32"/>
  <c r="D27" i="32" s="1"/>
  <c r="D9" i="33"/>
  <c r="D9" i="32"/>
  <c r="D25" i="32" s="1"/>
  <c r="E18" i="32"/>
  <c r="E34" i="32" s="1"/>
  <c r="E18" i="33"/>
  <c r="F12" i="33"/>
  <c r="F12" i="32"/>
  <c r="F28" i="32" s="1"/>
  <c r="B15" i="32"/>
  <c r="B31" i="32" s="1"/>
  <c r="B15" i="33"/>
  <c r="F14" i="33"/>
  <c r="F14" i="32"/>
  <c r="F30" i="32" s="1"/>
  <c r="C12" i="33"/>
  <c r="C12" i="32"/>
  <c r="C28" i="32" s="1"/>
  <c r="B17" i="32"/>
  <c r="B33" i="32" s="1"/>
  <c r="B17" i="33"/>
  <c r="C14" i="32"/>
  <c r="C30" i="32" s="1"/>
  <c r="C14" i="33"/>
  <c r="F12" i="21"/>
  <c r="F28" i="21" s="1"/>
  <c r="C14" i="21"/>
  <c r="C30" i="21" s="1"/>
  <c r="C12" i="21"/>
  <c r="C28" i="21" s="1"/>
  <c r="B15" i="21"/>
  <c r="B31" i="21" s="1"/>
  <c r="E18" i="21"/>
  <c r="E34" i="21" s="1"/>
  <c r="B17" i="21"/>
  <c r="B33" i="21" s="1"/>
  <c r="D11" i="21"/>
  <c r="D27" i="21" s="1"/>
  <c r="D9" i="21"/>
  <c r="D25" i="21" s="1"/>
  <c r="F14" i="21"/>
  <c r="F30" i="21" s="1"/>
  <c r="B18" i="21" l="1"/>
  <c r="B34" i="21" s="1"/>
  <c r="F17" i="32"/>
  <c r="F33" i="32" s="1"/>
  <c r="F17" i="33"/>
  <c r="D14" i="32"/>
  <c r="D30" i="32" s="1"/>
  <c r="D14" i="33"/>
  <c r="F15" i="32"/>
  <c r="F31" i="32" s="1"/>
  <c r="F15" i="33"/>
  <c r="C17" i="33"/>
  <c r="C17" i="32"/>
  <c r="C33" i="32" s="1"/>
  <c r="B18" i="33"/>
  <c r="B18" i="32"/>
  <c r="B34" i="32" s="1"/>
  <c r="D12" i="32"/>
  <c r="D28" i="32" s="1"/>
  <c r="D12" i="33"/>
  <c r="C15" i="32"/>
  <c r="C31" i="32" s="1"/>
  <c r="C15" i="33"/>
  <c r="C17" i="21"/>
  <c r="C33" i="21" s="1"/>
  <c r="F15" i="21"/>
  <c r="F31" i="21" s="1"/>
  <c r="D14" i="21"/>
  <c r="D30" i="21" s="1"/>
  <c r="D12" i="21"/>
  <c r="D28" i="21" s="1"/>
  <c r="F17" i="21"/>
  <c r="F33" i="21" s="1"/>
  <c r="C15" i="21"/>
  <c r="C31" i="21" s="1"/>
  <c r="F18" i="33" l="1"/>
  <c r="F18" i="32"/>
  <c r="F34" i="32" s="1"/>
  <c r="D15" i="33"/>
  <c r="D15" i="32"/>
  <c r="D31" i="32" s="1"/>
  <c r="C18" i="33"/>
  <c r="C18" i="32"/>
  <c r="C34" i="32" s="1"/>
  <c r="D17" i="33"/>
  <c r="D17" i="32"/>
  <c r="D33" i="32" s="1"/>
  <c r="C18" i="21"/>
  <c r="C34" i="21" s="1"/>
  <c r="F18" i="21"/>
  <c r="F34" i="21" s="1"/>
  <c r="D18" i="21"/>
  <c r="D34" i="21" s="1"/>
  <c r="D15" i="21"/>
  <c r="D31" i="21" s="1"/>
  <c r="D17" i="21"/>
  <c r="D33" i="21" s="1"/>
  <c r="D18" i="33" l="1"/>
  <c r="D18" i="32"/>
  <c r="D34" i="32" s="1"/>
  <c r="K8" i="32" l="1"/>
  <c r="K24" i="32" s="1"/>
  <c r="K8" i="33"/>
  <c r="K8" i="21"/>
  <c r="K24" i="21" s="1"/>
  <c r="V8" i="25"/>
  <c r="U8" i="24"/>
  <c r="U27" i="24" s="1"/>
  <c r="V8" i="8"/>
  <c r="V27" i="8" s="1"/>
  <c r="L8" i="33"/>
  <c r="L8" i="21"/>
  <c r="L24" i="21" s="1"/>
  <c r="L8" i="32"/>
  <c r="L24" i="32" s="1"/>
  <c r="W8" i="25"/>
  <c r="V8" i="24"/>
  <c r="V27" i="24" s="1"/>
  <c r="W8" i="8"/>
  <c r="W27" i="8" s="1"/>
  <c r="J8" i="32"/>
  <c r="J24" i="32" s="1"/>
  <c r="J8" i="33"/>
  <c r="J8" i="21"/>
  <c r="J24" i="21" s="1"/>
  <c r="U8" i="8"/>
  <c r="U27" i="8" s="1"/>
  <c r="T8" i="24"/>
  <c r="T27" i="24" s="1"/>
  <c r="U8" i="25"/>
  <c r="I8" i="33"/>
  <c r="I8" i="21"/>
  <c r="I24" i="21" s="1"/>
  <c r="I8" i="32"/>
  <c r="I24" i="32" s="1"/>
  <c r="T8" i="25"/>
  <c r="T8" i="8"/>
  <c r="T27" i="8" s="1"/>
  <c r="S8" i="24"/>
  <c r="S27" i="24" s="1"/>
  <c r="Q8" i="8"/>
  <c r="Q27" i="8" s="1"/>
  <c r="S8" i="8"/>
  <c r="S27" i="8" s="1"/>
  <c r="O8" i="8"/>
  <c r="O27" i="8" s="1"/>
  <c r="H8" i="33"/>
  <c r="S8" i="25"/>
  <c r="H8" i="21"/>
  <c r="H24" i="21" s="1"/>
  <c r="H8" i="32"/>
  <c r="H24" i="32" s="1"/>
  <c r="R8" i="8"/>
  <c r="R27" i="8" s="1"/>
  <c r="P8" i="8"/>
  <c r="P27" i="8" s="1"/>
  <c r="W22" i="25" l="1"/>
  <c r="V22" i="24"/>
  <c r="V41" i="24" s="1"/>
  <c r="W22" i="8"/>
  <c r="W41" i="8" s="1"/>
  <c r="U20" i="8"/>
  <c r="U39" i="8" s="1"/>
  <c r="U20" i="25"/>
  <c r="T20" i="24"/>
  <c r="T39" i="24" s="1"/>
  <c r="W20" i="25"/>
  <c r="V20" i="24"/>
  <c r="V39" i="24" s="1"/>
  <c r="W20" i="8"/>
  <c r="W39" i="8" s="1"/>
  <c r="L9" i="32"/>
  <c r="L25" i="32" s="1"/>
  <c r="L9" i="21"/>
  <c r="L25" i="21" s="1"/>
  <c r="L9" i="33"/>
  <c r="W9" i="25"/>
  <c r="V9" i="24"/>
  <c r="V28" i="24" s="1"/>
  <c r="W9" i="8"/>
  <c r="W28" i="8" s="1"/>
  <c r="K9" i="32"/>
  <c r="K25" i="32" s="1"/>
  <c r="K9" i="21"/>
  <c r="K25" i="21" s="1"/>
  <c r="K9" i="33"/>
  <c r="U9" i="24"/>
  <c r="U28" i="24" s="1"/>
  <c r="V9" i="25"/>
  <c r="V9" i="8"/>
  <c r="V28" i="8" s="1"/>
  <c r="V20" i="25"/>
  <c r="U20" i="24"/>
  <c r="U39" i="24" s="1"/>
  <c r="V20" i="8"/>
  <c r="V39" i="8" s="1"/>
  <c r="L11" i="32"/>
  <c r="L27" i="32" s="1"/>
  <c r="L11" i="21"/>
  <c r="L27" i="21" s="1"/>
  <c r="L11" i="33"/>
  <c r="W11" i="8"/>
  <c r="W30" i="8" s="1"/>
  <c r="W11" i="25"/>
  <c r="V11" i="24"/>
  <c r="V30" i="24" s="1"/>
  <c r="J11" i="33"/>
  <c r="J11" i="32"/>
  <c r="J27" i="32" s="1"/>
  <c r="J11" i="21"/>
  <c r="J27" i="21" s="1"/>
  <c r="U11" i="8"/>
  <c r="U30" i="8" s="1"/>
  <c r="U11" i="25"/>
  <c r="T11" i="24"/>
  <c r="T30" i="24" s="1"/>
  <c r="J9" i="21"/>
  <c r="J25" i="21" s="1"/>
  <c r="J9" i="33"/>
  <c r="J9" i="32"/>
  <c r="J25" i="32" s="1"/>
  <c r="U9" i="25"/>
  <c r="T9" i="24"/>
  <c r="T28" i="24" s="1"/>
  <c r="U9" i="8"/>
  <c r="U28" i="8" s="1"/>
  <c r="K11" i="33"/>
  <c r="K11" i="32"/>
  <c r="K27" i="32" s="1"/>
  <c r="K11" i="21"/>
  <c r="K27" i="21" s="1"/>
  <c r="V11" i="8"/>
  <c r="V30" i="8" s="1"/>
  <c r="V11" i="25"/>
  <c r="U11" i="24"/>
  <c r="U30" i="24" s="1"/>
  <c r="V22" i="25"/>
  <c r="U22" i="24"/>
  <c r="U41" i="24" s="1"/>
  <c r="V22" i="8"/>
  <c r="V41" i="8" s="1"/>
  <c r="U22" i="25"/>
  <c r="T22" i="24"/>
  <c r="T41" i="24" s="1"/>
  <c r="U22" i="8"/>
  <c r="U41" i="8" s="1"/>
  <c r="I9" i="33"/>
  <c r="I9" i="21"/>
  <c r="I25" i="21" s="1"/>
  <c r="I9" i="32"/>
  <c r="I25" i="32" s="1"/>
  <c r="T9" i="25"/>
  <c r="S9" i="24"/>
  <c r="S28" i="24" s="1"/>
  <c r="T9" i="8"/>
  <c r="T28" i="8" s="1"/>
  <c r="I11" i="32"/>
  <c r="I27" i="32" s="1"/>
  <c r="I11" i="21"/>
  <c r="I27" i="21" s="1"/>
  <c r="I11" i="33"/>
  <c r="S11" i="24"/>
  <c r="S30" i="24" s="1"/>
  <c r="T11" i="25"/>
  <c r="T11" i="8"/>
  <c r="T30" i="8" s="1"/>
  <c r="T22" i="25"/>
  <c r="S22" i="24"/>
  <c r="S41" i="24" s="1"/>
  <c r="T22" i="8"/>
  <c r="T41" i="8" s="1"/>
  <c r="T20" i="25"/>
  <c r="T20" i="8"/>
  <c r="T39" i="8" s="1"/>
  <c r="S20" i="24"/>
  <c r="S39" i="24" s="1"/>
  <c r="P9" i="8"/>
  <c r="P28" i="8" s="1"/>
  <c r="R9" i="8"/>
  <c r="R28" i="8" s="1"/>
  <c r="R20" i="8"/>
  <c r="R39" i="8" s="1"/>
  <c r="Q11" i="8"/>
  <c r="Q30" i="8" s="1"/>
  <c r="Q9" i="8"/>
  <c r="Q28" i="8" s="1"/>
  <c r="P20" i="8"/>
  <c r="P39" i="8" s="1"/>
  <c r="O22" i="8"/>
  <c r="O41" i="8" s="1"/>
  <c r="S22" i="25"/>
  <c r="S22" i="8"/>
  <c r="S41" i="8" s="1"/>
  <c r="Q22" i="8"/>
  <c r="Q41" i="8" s="1"/>
  <c r="P11" i="8"/>
  <c r="P30" i="8" s="1"/>
  <c r="R22" i="8"/>
  <c r="R41" i="8" s="1"/>
  <c r="O9" i="8"/>
  <c r="O28" i="8" s="1"/>
  <c r="S9" i="8"/>
  <c r="S28" i="8" s="1"/>
  <c r="H9" i="33"/>
  <c r="H9" i="21"/>
  <c r="H25" i="21" s="1"/>
  <c r="S9" i="25"/>
  <c r="H9" i="32"/>
  <c r="H25" i="32" s="1"/>
  <c r="Q20" i="8"/>
  <c r="Q39" i="8" s="1"/>
  <c r="P22" i="8"/>
  <c r="P41" i="8" s="1"/>
  <c r="R11" i="8"/>
  <c r="R30" i="8" s="1"/>
  <c r="S20" i="8"/>
  <c r="S39" i="8" s="1"/>
  <c r="O20" i="8"/>
  <c r="O39" i="8" s="1"/>
  <c r="S20" i="25"/>
  <c r="H11" i="21"/>
  <c r="H27" i="21" s="1"/>
  <c r="S11" i="8"/>
  <c r="S30" i="8" s="1"/>
  <c r="H11" i="33"/>
  <c r="S11" i="25"/>
  <c r="H11" i="32"/>
  <c r="H27" i="32" s="1"/>
  <c r="O11" i="8"/>
  <c r="O30" i="8" s="1"/>
  <c r="L12" i="33" l="1"/>
  <c r="L12" i="21"/>
  <c r="L28" i="21" s="1"/>
  <c r="L12" i="32"/>
  <c r="L28" i="32" s="1"/>
  <c r="W12" i="8"/>
  <c r="W31" i="8" s="1"/>
  <c r="W12" i="25"/>
  <c r="V12" i="24"/>
  <c r="V31" i="24" s="1"/>
  <c r="L14" i="33"/>
  <c r="L14" i="21"/>
  <c r="L30" i="21" s="1"/>
  <c r="L14" i="32"/>
  <c r="L30" i="32" s="1"/>
  <c r="W14" i="25"/>
  <c r="V14" i="24"/>
  <c r="V33" i="24" s="1"/>
  <c r="W14" i="8"/>
  <c r="W33" i="8" s="1"/>
  <c r="J12" i="21"/>
  <c r="J28" i="21" s="1"/>
  <c r="J12" i="32"/>
  <c r="J28" i="32" s="1"/>
  <c r="J12" i="33"/>
  <c r="U12" i="25"/>
  <c r="T12" i="24"/>
  <c r="T31" i="24" s="1"/>
  <c r="U12" i="8"/>
  <c r="U31" i="8" s="1"/>
  <c r="K14" i="32"/>
  <c r="K30" i="32" s="1"/>
  <c r="K14" i="33"/>
  <c r="K14" i="21"/>
  <c r="K30" i="21" s="1"/>
  <c r="V14" i="25"/>
  <c r="U14" i="24"/>
  <c r="U33" i="24" s="1"/>
  <c r="V14" i="8"/>
  <c r="V33" i="8" s="1"/>
  <c r="J14" i="32"/>
  <c r="J30" i="32" s="1"/>
  <c r="J14" i="33"/>
  <c r="J14" i="21"/>
  <c r="J30" i="21" s="1"/>
  <c r="U14" i="8"/>
  <c r="U33" i="8" s="1"/>
  <c r="T14" i="24"/>
  <c r="T33" i="24" s="1"/>
  <c r="U14" i="25"/>
  <c r="K12" i="33"/>
  <c r="K12" i="21"/>
  <c r="K28" i="21" s="1"/>
  <c r="K12" i="32"/>
  <c r="K28" i="32" s="1"/>
  <c r="V12" i="25"/>
  <c r="U12" i="24"/>
  <c r="U31" i="24" s="1"/>
  <c r="V12" i="8"/>
  <c r="V31" i="8" s="1"/>
  <c r="I12" i="32"/>
  <c r="I28" i="32" s="1"/>
  <c r="I12" i="33"/>
  <c r="I12" i="21"/>
  <c r="I28" i="21" s="1"/>
  <c r="T12" i="25"/>
  <c r="T12" i="8"/>
  <c r="T31" i="8" s="1"/>
  <c r="S12" i="24"/>
  <c r="S31" i="24" s="1"/>
  <c r="I14" i="33"/>
  <c r="I14" i="21"/>
  <c r="I30" i="21" s="1"/>
  <c r="I14" i="32"/>
  <c r="I30" i="32" s="1"/>
  <c r="T14" i="25"/>
  <c r="T14" i="8"/>
  <c r="T33" i="8" s="1"/>
  <c r="S14" i="24"/>
  <c r="S33" i="24" s="1"/>
  <c r="H12" i="33"/>
  <c r="H12" i="21"/>
  <c r="H28" i="21" s="1"/>
  <c r="S12" i="25"/>
  <c r="S12" i="8"/>
  <c r="S31" i="8" s="1"/>
  <c r="H12" i="32"/>
  <c r="H28" i="32" s="1"/>
  <c r="O12" i="8"/>
  <c r="O31" i="8" s="1"/>
  <c r="R14" i="8"/>
  <c r="R33" i="8" s="1"/>
  <c r="P14" i="8"/>
  <c r="P33" i="8" s="1"/>
  <c r="R12" i="8"/>
  <c r="R31" i="8" s="1"/>
  <c r="Q12" i="8"/>
  <c r="Q31" i="8" s="1"/>
  <c r="H14" i="21"/>
  <c r="H30" i="21" s="1"/>
  <c r="H14" i="33"/>
  <c r="S14" i="25"/>
  <c r="H14" i="32"/>
  <c r="H30" i="32" s="1"/>
  <c r="S14" i="8"/>
  <c r="S33" i="8" s="1"/>
  <c r="O14" i="8"/>
  <c r="O33" i="8" s="1"/>
  <c r="P12" i="8"/>
  <c r="P31" i="8" s="1"/>
  <c r="Q14" i="8"/>
  <c r="Q33" i="8" s="1"/>
  <c r="K15" i="32" l="1"/>
  <c r="K31" i="32" s="1"/>
  <c r="K15" i="21"/>
  <c r="K31" i="21" s="1"/>
  <c r="K15" i="33"/>
  <c r="V15" i="25"/>
  <c r="V15" i="8"/>
  <c r="V34" i="8" s="1"/>
  <c r="U15" i="24"/>
  <c r="U34" i="24" s="1"/>
  <c r="L15" i="32"/>
  <c r="L31" i="32" s="1"/>
  <c r="L15" i="21"/>
  <c r="L31" i="21" s="1"/>
  <c r="L15" i="33"/>
  <c r="W15" i="25"/>
  <c r="V15" i="24"/>
  <c r="V34" i="24" s="1"/>
  <c r="W15" i="8"/>
  <c r="W34" i="8" s="1"/>
  <c r="K17" i="33"/>
  <c r="K17" i="21"/>
  <c r="K33" i="21" s="1"/>
  <c r="K17" i="32"/>
  <c r="K33" i="32" s="1"/>
  <c r="V17" i="8"/>
  <c r="V36" i="8" s="1"/>
  <c r="V17" i="25"/>
  <c r="U17" i="24"/>
  <c r="U36" i="24" s="1"/>
  <c r="L17" i="32"/>
  <c r="L33" i="32" s="1"/>
  <c r="L17" i="21"/>
  <c r="L33" i="21" s="1"/>
  <c r="L17" i="33"/>
  <c r="W17" i="8"/>
  <c r="W36" i="8" s="1"/>
  <c r="W17" i="25"/>
  <c r="V17" i="24"/>
  <c r="V36" i="24" s="1"/>
  <c r="J17" i="33"/>
  <c r="J17" i="32"/>
  <c r="J33" i="32" s="1"/>
  <c r="J17" i="21"/>
  <c r="J33" i="21" s="1"/>
  <c r="U17" i="8"/>
  <c r="U36" i="8" s="1"/>
  <c r="U17" i="25"/>
  <c r="T17" i="24"/>
  <c r="T36" i="24" s="1"/>
  <c r="J15" i="21"/>
  <c r="J31" i="21" s="1"/>
  <c r="J15" i="33"/>
  <c r="J15" i="32"/>
  <c r="J31" i="32" s="1"/>
  <c r="U15" i="25"/>
  <c r="T15" i="24"/>
  <c r="T34" i="24" s="1"/>
  <c r="U15" i="8"/>
  <c r="U34" i="8" s="1"/>
  <c r="I15" i="33"/>
  <c r="I15" i="21"/>
  <c r="I31" i="21" s="1"/>
  <c r="I15" i="32"/>
  <c r="I31" i="32" s="1"/>
  <c r="S15" i="24"/>
  <c r="S34" i="24" s="1"/>
  <c r="T15" i="25"/>
  <c r="T15" i="8"/>
  <c r="T34" i="8" s="1"/>
  <c r="I17" i="32"/>
  <c r="I33" i="32" s="1"/>
  <c r="I17" i="33"/>
  <c r="I17" i="21"/>
  <c r="I33" i="21" s="1"/>
  <c r="S17" i="24"/>
  <c r="S36" i="24" s="1"/>
  <c r="T17" i="25"/>
  <c r="T17" i="8"/>
  <c r="T36" i="8" s="1"/>
  <c r="Q15" i="8"/>
  <c r="Q34" i="8" s="1"/>
  <c r="Q17" i="8"/>
  <c r="Q36" i="8" s="1"/>
  <c r="S17" i="8"/>
  <c r="S36" i="8" s="1"/>
  <c r="H17" i="33"/>
  <c r="O17" i="8"/>
  <c r="O36" i="8" s="1"/>
  <c r="H17" i="32"/>
  <c r="H33" i="32" s="1"/>
  <c r="H17" i="21"/>
  <c r="H33" i="21" s="1"/>
  <c r="S17" i="25"/>
  <c r="P15" i="8"/>
  <c r="P34" i="8" s="1"/>
  <c r="P17" i="8"/>
  <c r="P36" i="8" s="1"/>
  <c r="R17" i="8"/>
  <c r="R36" i="8" s="1"/>
  <c r="O15" i="8"/>
  <c r="O34" i="8" s="1"/>
  <c r="H15" i="32"/>
  <c r="H31" i="32" s="1"/>
  <c r="H15" i="21"/>
  <c r="H31" i="21" s="1"/>
  <c r="S15" i="25"/>
  <c r="S15" i="8"/>
  <c r="S34" i="8" s="1"/>
  <c r="H15" i="33"/>
  <c r="R15" i="8"/>
  <c r="R34" i="8" s="1"/>
  <c r="K18" i="33" l="1"/>
  <c r="K18" i="21"/>
  <c r="K34" i="21" s="1"/>
  <c r="K18" i="32"/>
  <c r="K34" i="32" s="1"/>
  <c r="V18" i="25"/>
  <c r="U18" i="24"/>
  <c r="U37" i="24" s="1"/>
  <c r="V18" i="8"/>
  <c r="V37" i="8" s="1"/>
  <c r="L18" i="33"/>
  <c r="L18" i="21"/>
  <c r="L34" i="21" s="1"/>
  <c r="L18" i="32"/>
  <c r="L34" i="32" s="1"/>
  <c r="W18" i="8"/>
  <c r="W37" i="8" s="1"/>
  <c r="W18" i="25"/>
  <c r="V18" i="24"/>
  <c r="V37" i="24" s="1"/>
  <c r="J18" i="21"/>
  <c r="J34" i="21" s="1"/>
  <c r="J18" i="32"/>
  <c r="J34" i="32" s="1"/>
  <c r="J18" i="33"/>
  <c r="U18" i="25"/>
  <c r="T18" i="24"/>
  <c r="T37" i="24" s="1"/>
  <c r="U18" i="8"/>
  <c r="U37" i="8" s="1"/>
  <c r="I18" i="32"/>
  <c r="I34" i="32" s="1"/>
  <c r="I18" i="33"/>
  <c r="I18" i="21"/>
  <c r="I34" i="21" s="1"/>
  <c r="T18" i="25"/>
  <c r="T18" i="8"/>
  <c r="T37" i="8" s="1"/>
  <c r="S18" i="24"/>
  <c r="S37" i="24" s="1"/>
  <c r="P18" i="8"/>
  <c r="P37" i="8" s="1"/>
  <c r="H18" i="32"/>
  <c r="H34" i="32" s="1"/>
  <c r="S18" i="25"/>
  <c r="H18" i="21"/>
  <c r="H34" i="21" s="1"/>
  <c r="O18" i="8"/>
  <c r="O37" i="8" s="1"/>
  <c r="H18" i="33"/>
  <c r="S18" i="8"/>
  <c r="S37" i="8" s="1"/>
  <c r="Q18" i="8"/>
  <c r="Q37" i="8" s="1"/>
  <c r="R18" i="8"/>
  <c r="R37" i="8" s="1"/>
  <c r="Y9" i="25" l="1"/>
  <c r="Y20" i="25"/>
  <c r="Y22" i="25"/>
  <c r="AF11" i="25" l="1"/>
  <c r="AE11" i="24"/>
  <c r="AE30" i="24" s="1"/>
  <c r="AF11" i="8"/>
  <c r="AF30" i="8" s="1"/>
  <c r="AE22" i="25"/>
  <c r="AD22" i="24"/>
  <c r="AD41" i="24" s="1"/>
  <c r="AE22" i="8"/>
  <c r="AE41" i="8" s="1"/>
  <c r="AF9" i="25"/>
  <c r="AE9" i="24"/>
  <c r="AE28" i="24" s="1"/>
  <c r="AF9" i="8"/>
  <c r="AF28" i="8" s="1"/>
  <c r="AD9" i="25"/>
  <c r="AC9" i="24"/>
  <c r="AC28" i="24" s="1"/>
  <c r="AD9" i="8"/>
  <c r="AD28" i="8" s="1"/>
  <c r="AC9" i="25"/>
  <c r="AB9" i="24"/>
  <c r="AB28" i="24" s="1"/>
  <c r="AC9" i="8"/>
  <c r="AC28" i="8" s="1"/>
  <c r="AE20" i="25"/>
  <c r="AD20" i="24"/>
  <c r="AD39" i="24" s="1"/>
  <c r="AE20" i="8"/>
  <c r="AE39" i="8" s="1"/>
  <c r="AF22" i="25"/>
  <c r="AE22" i="24"/>
  <c r="AE41" i="24" s="1"/>
  <c r="AF22" i="8"/>
  <c r="AF41" i="8" s="1"/>
  <c r="AE9" i="25"/>
  <c r="AD9" i="24"/>
  <c r="AD28" i="24" s="1"/>
  <c r="AE9" i="8"/>
  <c r="AE28" i="8" s="1"/>
  <c r="AC22" i="25"/>
  <c r="AB22" i="24"/>
  <c r="AB41" i="24" s="1"/>
  <c r="AC22" i="8"/>
  <c r="AC41" i="8" s="1"/>
  <c r="AC20" i="25"/>
  <c r="AB20" i="24"/>
  <c r="AB39" i="24" s="1"/>
  <c r="AC20" i="8"/>
  <c r="AC39" i="8" s="1"/>
  <c r="AD20" i="25"/>
  <c r="AC20" i="24"/>
  <c r="AC39" i="24" s="1"/>
  <c r="AD20" i="8"/>
  <c r="AD39" i="8" s="1"/>
  <c r="AE11" i="25"/>
  <c r="AD11" i="24"/>
  <c r="AD30" i="24" s="1"/>
  <c r="AE11" i="8"/>
  <c r="AE30" i="8" s="1"/>
  <c r="AC11" i="25"/>
  <c r="AB11" i="24"/>
  <c r="AB30" i="24" s="1"/>
  <c r="AC11" i="8"/>
  <c r="AC30" i="8" s="1"/>
  <c r="AD11" i="25"/>
  <c r="AC11" i="24"/>
  <c r="AC30" i="24" s="1"/>
  <c r="AD11" i="8"/>
  <c r="AD30" i="8" s="1"/>
  <c r="AD22" i="25"/>
  <c r="AC22" i="24"/>
  <c r="AC41" i="24" s="1"/>
  <c r="AD22" i="8"/>
  <c r="AD41" i="8" s="1"/>
  <c r="AF20" i="25"/>
  <c r="AE20" i="24"/>
  <c r="AE39" i="24" s="1"/>
  <c r="AF20" i="8"/>
  <c r="AF39" i="8" s="1"/>
  <c r="Z20" i="25"/>
  <c r="Y20" i="24"/>
  <c r="Y39" i="24" s="1"/>
  <c r="Z20" i="8"/>
  <c r="Z39" i="8" s="1"/>
  <c r="O11" i="21"/>
  <c r="O27" i="21" s="1"/>
  <c r="O11" i="33"/>
  <c r="O11" i="32"/>
  <c r="O27" i="32" s="1"/>
  <c r="Z11" i="25"/>
  <c r="Y11" i="24"/>
  <c r="Y30" i="24" s="1"/>
  <c r="Z11" i="8"/>
  <c r="Z30" i="8" s="1"/>
  <c r="Y11" i="25"/>
  <c r="Z22" i="25"/>
  <c r="Y22" i="24"/>
  <c r="Y41" i="24" s="1"/>
  <c r="Z22" i="8"/>
  <c r="Z41" i="8" s="1"/>
  <c r="O9" i="32"/>
  <c r="O25" i="32" s="1"/>
  <c r="O9" i="21"/>
  <c r="O25" i="21" s="1"/>
  <c r="O9" i="33"/>
  <c r="Z9" i="25"/>
  <c r="Y9" i="24"/>
  <c r="Y28" i="24" s="1"/>
  <c r="Z9" i="8"/>
  <c r="Z28" i="8" s="1"/>
  <c r="N11" i="33"/>
  <c r="N11" i="32"/>
  <c r="N27" i="32" s="1"/>
  <c r="N11" i="21"/>
  <c r="N27" i="21" s="1"/>
  <c r="X11" i="24"/>
  <c r="X30" i="24" s="1"/>
  <c r="Y11" i="8"/>
  <c r="Y30" i="8" s="1"/>
  <c r="X20" i="24"/>
  <c r="X39" i="24" s="1"/>
  <c r="Y20" i="8"/>
  <c r="Y39" i="8" s="1"/>
  <c r="Y22" i="8"/>
  <c r="Y41" i="8" s="1"/>
  <c r="X22" i="24"/>
  <c r="X41" i="24" s="1"/>
  <c r="N9" i="33"/>
  <c r="N9" i="32"/>
  <c r="N25" i="32" s="1"/>
  <c r="Y9" i="8"/>
  <c r="Y28" i="8" s="1"/>
  <c r="X9" i="24"/>
  <c r="X28" i="24" s="1"/>
  <c r="N9" i="21"/>
  <c r="N25" i="21" s="1"/>
  <c r="Y12" i="25"/>
  <c r="AC14" i="25" l="1"/>
  <c r="AB14" i="24"/>
  <c r="AB33" i="24" s="1"/>
  <c r="AC14" i="8"/>
  <c r="AC33" i="8" s="1"/>
  <c r="AE14" i="25"/>
  <c r="AD14" i="24"/>
  <c r="AD33" i="24" s="1"/>
  <c r="AE14" i="8"/>
  <c r="AE33" i="8" s="1"/>
  <c r="AD12" i="25"/>
  <c r="AC12" i="24"/>
  <c r="AC31" i="24" s="1"/>
  <c r="AD12" i="8"/>
  <c r="AD31" i="8" s="1"/>
  <c r="AD14" i="25"/>
  <c r="AC14" i="24"/>
  <c r="AC33" i="24" s="1"/>
  <c r="AD14" i="8"/>
  <c r="AD33" i="8" s="1"/>
  <c r="AE12" i="25"/>
  <c r="AD12" i="24"/>
  <c r="AD31" i="24" s="1"/>
  <c r="AE12" i="8"/>
  <c r="AE31" i="8" s="1"/>
  <c r="AC12" i="25"/>
  <c r="AB12" i="24"/>
  <c r="AB31" i="24" s="1"/>
  <c r="AC12" i="8"/>
  <c r="AC31" i="8" s="1"/>
  <c r="AE12" i="24"/>
  <c r="AE31" i="24" s="1"/>
  <c r="AF12" i="8"/>
  <c r="AF31" i="8" s="1"/>
  <c r="AF12" i="25"/>
  <c r="AF14" i="25"/>
  <c r="AE14" i="24"/>
  <c r="AE33" i="24" s="1"/>
  <c r="AF14" i="8"/>
  <c r="AF33" i="8" s="1"/>
  <c r="O14" i="32"/>
  <c r="O30" i="32" s="1"/>
  <c r="O14" i="21"/>
  <c r="O30" i="21" s="1"/>
  <c r="O14" i="33"/>
  <c r="Z14" i="25"/>
  <c r="Y14" i="24"/>
  <c r="Y33" i="24" s="1"/>
  <c r="Z14" i="8"/>
  <c r="Z33" i="8" s="1"/>
  <c r="O12" i="33"/>
  <c r="O12" i="32"/>
  <c r="O28" i="32" s="1"/>
  <c r="O12" i="21"/>
  <c r="O28" i="21" s="1"/>
  <c r="Z12" i="25"/>
  <c r="Y12" i="24"/>
  <c r="Y31" i="24" s="1"/>
  <c r="Z12" i="8"/>
  <c r="Z31" i="8" s="1"/>
  <c r="Y14" i="25"/>
  <c r="N12" i="33"/>
  <c r="N12" i="32"/>
  <c r="N28" i="32" s="1"/>
  <c r="N12" i="21"/>
  <c r="N28" i="21" s="1"/>
  <c r="X12" i="24"/>
  <c r="X31" i="24" s="1"/>
  <c r="Y12" i="8"/>
  <c r="Y31" i="8" s="1"/>
  <c r="N14" i="32"/>
  <c r="N30" i="32" s="1"/>
  <c r="N14" i="21"/>
  <c r="N30" i="21" s="1"/>
  <c r="X14" i="24"/>
  <c r="X33" i="24" s="1"/>
  <c r="Y14" i="8"/>
  <c r="Y33" i="8" s="1"/>
  <c r="N14" i="33"/>
  <c r="Y15" i="25"/>
  <c r="AF17" i="25" l="1"/>
  <c r="AE17" i="24"/>
  <c r="AE36" i="24" s="1"/>
  <c r="AF17" i="8"/>
  <c r="AF36" i="8" s="1"/>
  <c r="AD15" i="25"/>
  <c r="AC15" i="24"/>
  <c r="AC34" i="24" s="1"/>
  <c r="AD15" i="8"/>
  <c r="AD34" i="8" s="1"/>
  <c r="AE15" i="25"/>
  <c r="AD15" i="24"/>
  <c r="AD34" i="24" s="1"/>
  <c r="AE15" i="8"/>
  <c r="AE34" i="8" s="1"/>
  <c r="AD17" i="25"/>
  <c r="AC17" i="24"/>
  <c r="AC36" i="24" s="1"/>
  <c r="AD17" i="8"/>
  <c r="AD36" i="8" s="1"/>
  <c r="AE17" i="25"/>
  <c r="AD17" i="24"/>
  <c r="AD36" i="24" s="1"/>
  <c r="AE17" i="8"/>
  <c r="AE36" i="8" s="1"/>
  <c r="AF15" i="25"/>
  <c r="AE15" i="24"/>
  <c r="AE34" i="24" s="1"/>
  <c r="AF15" i="8"/>
  <c r="AF34" i="8" s="1"/>
  <c r="AC17" i="25"/>
  <c r="AB17" i="24"/>
  <c r="AB36" i="24" s="1"/>
  <c r="AC17" i="8"/>
  <c r="AC36" i="8" s="1"/>
  <c r="AC15" i="25"/>
  <c r="AB15" i="24"/>
  <c r="AB34" i="24" s="1"/>
  <c r="AC15" i="8"/>
  <c r="AC34" i="8" s="1"/>
  <c r="Y17" i="25"/>
  <c r="O17" i="21"/>
  <c r="O33" i="21" s="1"/>
  <c r="O17" i="33"/>
  <c r="O17" i="32"/>
  <c r="O33" i="32" s="1"/>
  <c r="Z17" i="25"/>
  <c r="Y17" i="24"/>
  <c r="Y36" i="24" s="1"/>
  <c r="Z17" i="8"/>
  <c r="Z36" i="8" s="1"/>
  <c r="O15" i="32"/>
  <c r="O31" i="32" s="1"/>
  <c r="O15" i="21"/>
  <c r="O31" i="21" s="1"/>
  <c r="O15" i="33"/>
  <c r="Z15" i="25"/>
  <c r="Y15" i="24"/>
  <c r="Y34" i="24" s="1"/>
  <c r="Z15" i="8"/>
  <c r="Z34" i="8" s="1"/>
  <c r="N17" i="33"/>
  <c r="N17" i="32"/>
  <c r="N33" i="32" s="1"/>
  <c r="N17" i="21"/>
  <c r="N33" i="21" s="1"/>
  <c r="X17" i="24"/>
  <c r="X36" i="24" s="1"/>
  <c r="Y17" i="8"/>
  <c r="Y36" i="8" s="1"/>
  <c r="N15" i="33"/>
  <c r="N15" i="32"/>
  <c r="N31" i="32" s="1"/>
  <c r="N15" i="21"/>
  <c r="N31" i="21" s="1"/>
  <c r="Y15" i="8"/>
  <c r="Y34" i="8" s="1"/>
  <c r="X15" i="24"/>
  <c r="X34" i="24" s="1"/>
  <c r="Y18" i="25"/>
  <c r="AE18" i="25" l="1"/>
  <c r="AD18" i="24"/>
  <c r="AD37" i="24" s="1"/>
  <c r="AE18" i="8"/>
  <c r="AE37" i="8" s="1"/>
  <c r="AC18" i="25"/>
  <c r="AB18" i="24"/>
  <c r="AB37" i="24" s="1"/>
  <c r="AC18" i="8"/>
  <c r="AC37" i="8" s="1"/>
  <c r="AD18" i="25"/>
  <c r="AC18" i="24"/>
  <c r="AC37" i="24" s="1"/>
  <c r="AD18" i="8"/>
  <c r="AD37" i="8" s="1"/>
  <c r="AE18" i="24"/>
  <c r="AE37" i="24" s="1"/>
  <c r="AF18" i="8"/>
  <c r="AF37" i="8" s="1"/>
  <c r="AF18" i="25"/>
  <c r="O18" i="33"/>
  <c r="O18" i="32"/>
  <c r="O34" i="32" s="1"/>
  <c r="O18" i="21"/>
  <c r="O34" i="21" s="1"/>
  <c r="Z18" i="25"/>
  <c r="Y18" i="24"/>
  <c r="Y37" i="24" s="1"/>
  <c r="Z18" i="8"/>
  <c r="Z37" i="8" s="1"/>
  <c r="N18" i="33"/>
  <c r="N18" i="32"/>
  <c r="N34" i="32" s="1"/>
  <c r="N18" i="21"/>
  <c r="N34" i="21" s="1"/>
  <c r="X18" i="24"/>
  <c r="X37" i="24" s="1"/>
  <c r="Y18" i="8"/>
  <c r="Y37" i="8" s="1"/>
</calcChain>
</file>

<file path=xl/sharedStrings.xml><?xml version="1.0" encoding="utf-8"?>
<sst xmlns="http://schemas.openxmlformats.org/spreadsheetml/2006/main" count="3214" uniqueCount="260">
  <si>
    <t>От 1 до 6</t>
  </si>
  <si>
    <t>От 1 до 4</t>
  </si>
  <si>
    <t>Люкс с одной спальней и гостиной/ Suite with 1 bedroom (kingsize bed)</t>
  </si>
  <si>
    <t>Улучшенный Люкс с видом на горы, с одной спальней и гостиной/ Superior Suite with mountain view 1 bedroom</t>
  </si>
  <si>
    <t>Пентхаус с двумя спальнями/ Penthouse with 2 bedroom</t>
  </si>
  <si>
    <t>Пентхаус с тремя спальнями/ Penthouse with 3 bedroom</t>
  </si>
  <si>
    <t>C завтраками/ Bed and breakfast</t>
  </si>
  <si>
    <t>Стандартный номер с 1 кроватью/2 раздельными кроватями/ Standart room (king, twin)</t>
  </si>
  <si>
    <t xml:space="preserve">Стандартный номер с видом на горы, с одной кроватью/ Standard Room with 1 double bed, Mountain view </t>
  </si>
  <si>
    <t>Открытые тарифы/ Open rates</t>
  </si>
  <si>
    <t>Тариф "C завтраками"/ "Bed and breakfast"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</si>
  <si>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</si>
  <si>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</si>
  <si>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</si>
  <si>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</si>
  <si>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НДС 20% (в рублях) за номер в сутки/ VAT 20%</t>
  </si>
  <si>
    <t>Условия аннуляции/ Cancellation policy:</t>
  </si>
  <si>
    <t>Ибис Стайлс Красная Поляна 4*/  ibis Styles Krasnaya Polyana 4*</t>
  </si>
  <si>
    <t>Условия/ Conditions:</t>
  </si>
  <si>
    <t>Тариф "Раннее бронирование" на базе завтраков/ "Early booking" rates (BB) 15% discount</t>
  </si>
  <si>
    <t>Тариф "Без питания"/ "Room only" rates</t>
  </si>
  <si>
    <t>1-2 чел.</t>
  </si>
  <si>
    <t>великолепный завтрак по системе "Шведский стол"</t>
  </si>
  <si>
    <t>купонную книгу на бесплатные активности курорта и скидки в СПА центры</t>
  </si>
  <si>
    <t>подъем на канатной дороге до уровня 960м</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</si>
  <si>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</si>
  <si>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</si>
  <si>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 xml:space="preserve">парковка на Поляне 960; </t>
  </si>
  <si>
    <t>30.07.2021-1.08.2021</t>
  </si>
  <si>
    <t>3.07.2021 - 10.07.2021</t>
  </si>
  <si>
    <t>11.07.2021-16.07.2021</t>
  </si>
  <si>
    <t>17.07.2021-24.07.2021</t>
  </si>
  <si>
    <t>25.07.2021-29.07.2021</t>
  </si>
  <si>
    <t>15.08.2021-18.08.2021</t>
  </si>
  <si>
    <t>19.08.2021-23.08.2021</t>
  </si>
  <si>
    <t>13.08.2021-14.08.2021</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</si>
  <si>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rgb="FFFF0000"/>
        <rFont val="Times New Roman"/>
        <family val="1"/>
        <charset val="204"/>
      </rPr>
      <t xml:space="preserve"> 
</t>
    </r>
  </si>
  <si>
    <t>24.08.2021-28.08.2021</t>
  </si>
  <si>
    <t>29.08.2021-2.09.2021</t>
  </si>
  <si>
    <t>Завтрак/ Breakfast;</t>
  </si>
  <si>
    <t>НДС 20% (в рублях) за номер в сутки/ VAT 20%;</t>
  </si>
  <si>
    <t>Бесплатное размещение 2 детей возрастом до 12 лет, включая завтрак и доп.место</t>
  </si>
  <si>
    <r>
      <t xml:space="preserve">Период продажи: </t>
    </r>
    <r>
      <rPr>
        <b/>
        <sz val="9"/>
        <rFont val="Times New Roman"/>
        <family val="1"/>
        <charset val="204"/>
      </rPr>
      <t>с 05.08.2021 - 15.12.2021​</t>
    </r>
    <r>
      <rPr>
        <sz val="9"/>
        <rFont val="Times New Roman"/>
        <family val="1"/>
        <charset val="204"/>
      </rPr>
      <t xml:space="preserve">/ Period of sales: </t>
    </r>
    <r>
      <rPr>
        <b/>
        <sz val="9"/>
        <rFont val="Times New Roman"/>
        <family val="1"/>
        <charset val="204"/>
      </rPr>
      <t>с 05.08.2021 - 15.12.2021​</t>
    </r>
  </si>
  <si>
    <r>
      <t xml:space="preserve">Период проживания: </t>
    </r>
    <r>
      <rPr>
        <b/>
        <sz val="9"/>
        <rFont val="Times New Roman"/>
        <family val="1"/>
        <charset val="204"/>
      </rPr>
      <t xml:space="preserve">с 01.10.2021 - 16.12.202​1 </t>
    </r>
    <r>
      <rPr>
        <sz val="9"/>
        <rFont val="Times New Roman"/>
        <family val="1"/>
        <charset val="204"/>
      </rPr>
      <t xml:space="preserve">/ Period of stay: </t>
    </r>
    <r>
      <rPr>
        <b/>
        <sz val="9"/>
        <rFont val="Times New Roman"/>
        <family val="1"/>
        <charset val="204"/>
      </rPr>
      <t>с 01.10.2021 - 16.12.202​1</t>
    </r>
  </si>
  <si>
    <t xml:space="preserve">NETTO  RATES </t>
  </si>
  <si>
    <r>
      <t xml:space="preserve">Мин срок бронирования до заезда: </t>
    </r>
    <r>
      <rPr>
        <b/>
        <sz val="9"/>
        <color indexed="8"/>
        <rFont val="Times New Roman"/>
        <family val="1"/>
        <charset val="204"/>
      </rPr>
      <t>15</t>
    </r>
    <r>
      <rPr>
        <sz val="9"/>
        <color indexed="8"/>
        <rFont val="Times New Roman"/>
        <family val="1"/>
        <charset val="204"/>
      </rPr>
      <t xml:space="preserve"> дней/ Min. Booking period before arrival: </t>
    </r>
    <r>
      <rPr>
        <b/>
        <sz val="9"/>
        <color indexed="8"/>
        <rFont val="Times New Roman"/>
        <family val="1"/>
        <charset val="204"/>
      </rPr>
      <t>15</t>
    </r>
    <r>
      <rPr>
        <sz val="9"/>
        <color indexed="8"/>
        <rFont val="Times New Roman"/>
        <family val="1"/>
        <charset val="204"/>
      </rPr>
      <t xml:space="preserve"> days.</t>
    </r>
  </si>
  <si>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</si>
  <si>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</si>
  <si>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</si>
  <si>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</si>
  <si>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В купонную книжку входят скидки до 50%, специальные предложения и бесплатные  бонусные услуги / The coupon book includes discounts of up to 50%, special offers and free bonus services.</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</si>
  <si>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</si>
  <si>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</si>
  <si>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</si>
  <si>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 xml:space="preserve">1. Прогулочный билет "День в горах" для подъема к горным вершинам / Walking ticket "Day in the Mountains" for reaching the mountain peaks.  Услуга предоставляется однократно для всех  гостей в номере / The service is provided once for all guests in the room </t>
  </si>
  <si>
    <t xml:space="preserve">2. Обзорная групповая экскурсия по курорту с профессиональным гидом / Group tour of the resort with a professional guide. Услуга предоставляется однократно для всех  гостей в номере / The service is provided once for all guests in the room </t>
  </si>
  <si>
    <t xml:space="preserve">3. Прохождение любого маршрута в Веревочном парке на выбор / Passing any route in the Rope Park on your choice; Действует на прохождение  одного  выбранного  маршрута  для  каждого гостя из числа проживающих в номере, при единовременном посещении парка / Valid for the passage of one selected route for each guest staying in the room, on a single visit to the park.
 </t>
  </si>
  <si>
    <t xml:space="preserve">5. Мастер-класс от Академии райдеров по катанию на скейтбордах и роликах / Master class from The Riders Academy on skateboarding and rollerblading. Действует на одно занятие для всех гостей,  проживающих  в  номере,  при  единовременном  посещении /  Valid for one class for all guests staying in the room at a single visit
</t>
  </si>
  <si>
    <t>Открытые тарифы/ Open rates - 10%</t>
  </si>
  <si>
    <t>отдыхай и катай</t>
  </si>
  <si>
    <t>Отдыхай и катай</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</si>
  <si>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</si>
  <si>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</si>
  <si>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r>
      <t xml:space="preserve">Мин срок бронирования до заезда: </t>
    </r>
    <r>
      <rPr>
        <b/>
        <sz val="9"/>
        <color theme="1"/>
        <rFont val="Times New Roman"/>
        <family val="1"/>
      </rPr>
      <t>03</t>
    </r>
    <r>
      <rPr>
        <sz val="9"/>
        <color indexed="8"/>
        <rFont val="Times New Roman"/>
        <family val="1"/>
        <charset val="204"/>
      </rPr>
      <t xml:space="preserve"> дней/ Min. Booking period before arrival: </t>
    </r>
    <r>
      <rPr>
        <b/>
        <sz val="9"/>
        <color indexed="8"/>
        <rFont val="Times New Roman"/>
        <family val="1"/>
        <charset val="204"/>
      </rPr>
      <t>03</t>
    </r>
    <r>
      <rPr>
        <sz val="9"/>
        <color indexed="8"/>
        <rFont val="Times New Roman"/>
        <family val="1"/>
        <charset val="204"/>
      </rPr>
      <t xml:space="preserve"> days.</t>
    </r>
  </si>
  <si>
    <t>Специальный тариф "Осенние каникулы" / Special offer "Autumn holidays"</t>
  </si>
  <si>
    <t>Бесплатное размещение 2 детей возрастом до 12 лет, включая завтрак и доп.место /  Free accommodation for 2 children under 12 years old, including breakfast and extra bed.</t>
  </si>
  <si>
    <t>Специальный тариф "Зарядись энергий гор Активный пакет" / Special offer "Energize the Mountains Active"</t>
  </si>
  <si>
    <r>
      <t>По купонной книге в предложение</t>
    </r>
    <r>
      <rPr>
        <b/>
        <sz val="10"/>
        <rFont val="Times New Roman"/>
        <family val="1"/>
        <charset val="204"/>
      </rPr>
      <t> «Зарядись энергией гор - Активный» входят</t>
    </r>
    <r>
      <rPr>
        <sz val="10"/>
        <rFont val="Times New Roman"/>
        <family val="1"/>
        <charset val="204"/>
      </rPr>
      <t> </t>
    </r>
    <r>
      <rPr>
        <i/>
        <sz val="10"/>
        <rFont val="Times New Roman"/>
        <family val="1"/>
        <charset val="204"/>
      </rPr>
      <t>бесплатно* / The Special offer "Energize the Mountains Active" includes free of charge (for hotel guests):</t>
    </r>
  </si>
  <si>
    <t>Купонная книга с 10 бесплатными активностями и скидками на другие акции Курорта / 
Coupon book with 10 free activities and discounts for other promotions of the Krasnaya Polyana Resort</t>
  </si>
  <si>
    <t>Специальное предложение "Отдыхай и катай"  / Special offer "Rest and Ski"</t>
  </si>
  <si>
    <t>Дополнительно ЕДИНОРАЗОВО добавляется в стоимость заявки купонные книги для каждого взрослого, стоимость - 1200 взрослый. При размещении дополнительных гостей, также ЕДИНОРАЗОВО добавляется в стоимость заявки купонные книжки на каждого гостя - 1200 взрослый. / Extra pay  for coupon book per every adult at once. Cost  - 1200 rub per adult at the main and extra bed.</t>
  </si>
  <si>
    <t>6. Прокат скейтборда или роликов на 1 час в Академии райдеров (действует на всех гостей) / Skateboard or rollerblading for 1 hour at the Rider Academy(valid for all guests);</t>
  </si>
  <si>
    <t>10. Поход с гидом Бюро приключений 100К (действует на всех гостей) / Нiking along the eco-trails with a guide (valid for all guests).</t>
  </si>
  <si>
    <t xml:space="preserve">4. Групповая фитнес-тренировка «Йога-класс» /Group fitness training "Yoga class".  Действует  однократно  для  всех  гостей,  проживающих  в  номере, при  единовременном  посещении  тренировки /  Valid once for all guests staying in the room at a single visit to the training </t>
  </si>
  <si>
    <t xml:space="preserve">7. Прокат городского велосипеда на 1 час / City bike rental for 1 hour. Действует однократно  на  одного  гостя  на  аренду  велосипеда на один час / Valid once per guest for one hour bike rental.
</t>
  </si>
  <si>
    <t xml:space="preserve">8. Заезд на картодроме GoKart960  / Race at the GoKart960 karting track.  Действует однократно на один заезд для одного гостя /Valid once per check-in for one guest
</t>
  </si>
  <si>
    <t xml:space="preserve">9. Кормление оленя ягелем на Ферме северных оленей / Feeding reindeer with reindeer moss at the Reindeer Farm.  Купон действует на один пакетик ягеля / The coupon is valid for one sachet of yagel
</t>
  </si>
  <si>
    <t>Условия / Conditions: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</si>
  <si>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</si>
  <si>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t>Специальный тариф "Весенние каникулы" / Special offer "Spring holidays"</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</si>
  <si>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</si>
  <si>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</si>
  <si>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Купонная книга с 11 бесплатными активностями курорта и скидками на другие акции</t>
  </si>
  <si>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</si>
  <si>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</si>
  <si>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</si>
  <si>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</si>
  <si>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</si>
  <si>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</si>
  <si>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</si>
  <si>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1"/>
        <color theme="1"/>
        <rFont val="Calibri"/>
        <family val="2"/>
        <charset val="204"/>
        <scheme val="minor"/>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</si>
  <si>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</si>
  <si>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</si>
  <si>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Открытый тариф "Зарядись Энергией Гор"</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</si>
  <si>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</si>
  <si>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</si>
  <si>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Улучшенный Люкс, с одной спальней и гостиной/ Superior Suite with mountain view 1 bedroom</t>
  </si>
  <si>
    <r>
      <t>Мин срок бронирования до заезда: 14</t>
    </r>
    <r>
      <rPr>
        <sz val="9"/>
        <color indexed="8"/>
        <rFont val="Times New Roman"/>
        <family val="1"/>
        <charset val="204"/>
      </rPr>
      <t xml:space="preserve"> дней/ Min. Booking period before arrival: 14 days.</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</si>
  <si>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rFont val="Times New Roman"/>
        <family val="1"/>
        <charset val="204"/>
      </rPr>
      <t>30.12.2022-08.01.2023</t>
    </r>
    <r>
      <rPr>
        <sz val="9"/>
        <rFont val="Times New Roman"/>
        <family val="1"/>
      </rPr>
      <t xml:space="preserve">, </t>
    </r>
    <r>
      <rPr>
        <b/>
        <sz val="9"/>
        <rFont val="Times New Roman"/>
        <family val="1"/>
        <charset val="204"/>
      </rPr>
      <t>включительно,</t>
    </r>
    <r>
      <rPr>
        <sz val="9"/>
        <rFont val="Times New Roman"/>
        <family val="1"/>
      </rPr>
      <t xml:space="preserve"> -  бесплатная отмена бронирования за </t>
    </r>
    <r>
      <rPr>
        <b/>
        <sz val="9"/>
        <rFont val="Times New Roman"/>
        <family val="1"/>
        <charset val="204"/>
      </rPr>
      <t>30</t>
    </r>
    <r>
      <rPr>
        <sz val="9"/>
        <rFont val="Times New Roman"/>
        <family val="1"/>
      </rPr>
      <t xml:space="preserve"> дней до заезда. Бронирование должно быть </t>
    </r>
    <r>
      <rPr>
        <b/>
        <sz val="9"/>
        <rFont val="Times New Roman"/>
        <family val="1"/>
        <charset val="204"/>
      </rPr>
      <t>100%</t>
    </r>
    <r>
      <rPr>
        <sz val="9"/>
        <rFont val="Times New Roman"/>
        <family val="1"/>
      </rPr>
      <t xml:space="preserve"> предоплаченным Заказчиком. Отмена после указанного времени – штраф в </t>
    </r>
    <r>
      <rPr>
        <b/>
        <sz val="9"/>
        <rFont val="Times New Roman"/>
        <family val="1"/>
        <charset val="204"/>
      </rPr>
      <t>100%</t>
    </r>
    <r>
      <rPr>
        <sz val="9"/>
        <rFont val="Times New Roman"/>
        <family val="1"/>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rFont val="Times New Roman"/>
        <family val="1"/>
        <charset val="204"/>
      </rPr>
      <t>30.12.2022-08.01.2023 inclusive,</t>
    </r>
    <r>
      <rPr>
        <sz val="9"/>
        <rFont val="Times New Roman"/>
        <family val="1"/>
      </rPr>
      <t xml:space="preserve"> - free cancellation </t>
    </r>
    <r>
      <rPr>
        <b/>
        <sz val="9"/>
        <rFont val="Times New Roman"/>
        <family val="1"/>
        <charset val="204"/>
      </rPr>
      <t>30</t>
    </r>
    <r>
      <rPr>
        <sz val="9"/>
        <rFont val="Times New Roman"/>
        <family val="1"/>
      </rPr>
      <t xml:space="preserve"> days before arrival. Reservation must be 100% prepaid by the Customer. Cancellation after the specified time - a penalty - </t>
    </r>
    <r>
      <rPr>
        <b/>
        <sz val="9"/>
        <rFont val="Times New Roman"/>
        <family val="1"/>
        <charset val="204"/>
      </rPr>
      <t>100%</t>
    </r>
    <r>
      <rPr>
        <sz val="9"/>
        <rFont val="Times New Roman"/>
        <family val="1"/>
      </rPr>
      <t xml:space="preserve"> of the cost of the reservation.                                                                                </t>
    </r>
  </si>
  <si>
    <t xml:space="preserve">% НДС согласно НК РФ </t>
  </si>
  <si>
    <t xml:space="preserve">11. Бесплатный трансфер на морской пляж Курорта Красная Поляна / Free shuttle service to the sea beach of Krasnaya Polyana Resort
</t>
  </si>
  <si>
    <t>данным цветом выделены изменения стоимости номеров, ввиду высокого сезона, прошу проверить.</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</si>
  <si>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</si>
  <si>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в том числе НДС, предусмотренный НК РФ</t>
  </si>
  <si>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</si>
  <si>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</si>
  <si>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</si>
  <si>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</si>
  <si>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</si>
  <si>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</si>
  <si>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05.08.2022 - 29.11.2022</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</si>
  <si>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</si>
  <si>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 xml:space="preserve">Ограничения / Restrictions </t>
  </si>
  <si>
    <r>
      <rPr>
        <b/>
        <sz val="9"/>
        <rFont val="Times New Roman"/>
        <family val="1"/>
        <charset val="204"/>
      </rPr>
      <t>Период продажи:</t>
    </r>
    <r>
      <rPr>
        <sz val="9"/>
        <rFont val="Times New Roman"/>
        <family val="1"/>
        <charset val="204"/>
      </rPr>
      <t xml:space="preserve"> </t>
    </r>
    <r>
      <rPr>
        <b/>
        <sz val="9"/>
        <rFont val="Times New Roman"/>
        <family val="1"/>
      </rPr>
      <t>05.10.2022</t>
    </r>
    <r>
      <rPr>
        <b/>
        <sz val="9"/>
        <rFont val="Times New Roman"/>
        <family val="1"/>
        <charset val="204"/>
      </rPr>
      <t xml:space="preserve"> - 30.03.2023</t>
    </r>
    <r>
      <rPr>
        <sz val="9"/>
        <rFont val="Times New Roman"/>
        <family val="1"/>
        <charset val="204"/>
      </rPr>
      <t xml:space="preserve">/ Period of sales: </t>
    </r>
    <r>
      <rPr>
        <b/>
        <sz val="9"/>
        <rFont val="Times New Roman"/>
        <family val="1"/>
        <charset val="204"/>
      </rPr>
      <t>05.10.2022 - 30.03.2023</t>
    </r>
  </si>
  <si>
    <r>
      <rPr>
        <b/>
        <sz val="9"/>
        <color theme="1"/>
        <rFont val="Times New Roman"/>
        <family val="1"/>
        <charset val="204"/>
      </rPr>
      <t>16.12.2022-23.12.2022, включительно</t>
    </r>
    <r>
      <rPr>
        <sz val="9"/>
        <color theme="1"/>
        <rFont val="Times New Roman"/>
        <family val="1"/>
        <charset val="204"/>
      </rPr>
      <t xml:space="preserve"> - </t>
    </r>
    <r>
      <rPr>
        <b/>
        <sz val="9"/>
        <color theme="1"/>
        <rFont val="Times New Roman"/>
        <family val="1"/>
        <charset val="204"/>
      </rPr>
      <t>1750</t>
    </r>
    <r>
      <rPr>
        <sz val="9"/>
        <color theme="1"/>
        <rFont val="Times New Roman"/>
        <family val="1"/>
        <charset val="204"/>
      </rPr>
      <t xml:space="preserve"> рублей - взрослый, </t>
    </r>
    <r>
      <rPr>
        <b/>
        <sz val="9"/>
        <color theme="1"/>
        <rFont val="Times New Roman"/>
        <family val="1"/>
        <charset val="204"/>
      </rPr>
      <t>1200</t>
    </r>
    <r>
      <rPr>
        <sz val="9"/>
        <color theme="1"/>
        <rFont val="Times New Roman"/>
        <family val="1"/>
        <charset val="204"/>
      </rPr>
      <t xml:space="preserve"> рублей - детский / </t>
    </r>
    <r>
      <rPr>
        <b/>
        <sz val="9"/>
        <color theme="1"/>
        <rFont val="Times New Roman"/>
        <family val="1"/>
        <charset val="204"/>
      </rPr>
      <t>16.12.2022-23.12.2022 - 1750</t>
    </r>
    <r>
      <rPr>
        <sz val="9"/>
        <color theme="1"/>
        <rFont val="Times New Roman"/>
        <family val="1"/>
        <charset val="204"/>
      </rPr>
      <t xml:space="preserve">  rubles - adult, </t>
    </r>
    <r>
      <rPr>
        <b/>
        <sz val="9"/>
        <color theme="1"/>
        <rFont val="Times New Roman"/>
        <family val="1"/>
        <charset val="204"/>
      </rPr>
      <t>1200</t>
    </r>
    <r>
      <rPr>
        <sz val="9"/>
        <color theme="1"/>
        <rFont val="Times New Roman"/>
        <family val="1"/>
        <charset val="204"/>
      </rPr>
      <t xml:space="preserve"> - child.</t>
    </r>
  </si>
  <si>
    <r>
      <rPr>
        <b/>
        <sz val="9"/>
        <color theme="1"/>
        <rFont val="Times New Roman"/>
        <family val="1"/>
        <charset val="204"/>
      </rPr>
      <t>24.12.2022-08.01.2023, включительно,</t>
    </r>
    <r>
      <rPr>
        <sz val="9"/>
        <color theme="1"/>
        <rFont val="Times New Roman"/>
        <family val="1"/>
        <charset val="204"/>
      </rPr>
      <t xml:space="preserve"> - </t>
    </r>
    <r>
      <rPr>
        <b/>
        <sz val="9"/>
        <color theme="1"/>
        <rFont val="Times New Roman"/>
        <family val="1"/>
        <charset val="204"/>
      </rPr>
      <t>2400</t>
    </r>
    <r>
      <rPr>
        <sz val="9"/>
        <color theme="1"/>
        <rFont val="Times New Roman"/>
        <family val="1"/>
        <charset val="204"/>
      </rPr>
      <t xml:space="preserve"> рублей - взрослый, </t>
    </r>
    <r>
      <rPr>
        <b/>
        <sz val="9"/>
        <color theme="1"/>
        <rFont val="Times New Roman"/>
        <family val="1"/>
        <charset val="204"/>
      </rPr>
      <t>1500</t>
    </r>
    <r>
      <rPr>
        <sz val="9"/>
        <color theme="1"/>
        <rFont val="Times New Roman"/>
        <family val="1"/>
        <charset val="204"/>
      </rPr>
      <t xml:space="preserve"> рублей - детский / </t>
    </r>
    <r>
      <rPr>
        <b/>
        <sz val="9"/>
        <color theme="1"/>
        <rFont val="Times New Roman"/>
        <family val="1"/>
        <charset val="204"/>
      </rPr>
      <t>24.12.2022-08.01.2023 - 2400</t>
    </r>
    <r>
      <rPr>
        <sz val="9"/>
        <color theme="1"/>
        <rFont val="Times New Roman"/>
        <family val="1"/>
        <charset val="204"/>
      </rPr>
      <t xml:space="preserve"> rubles - adult, </t>
    </r>
    <r>
      <rPr>
        <b/>
        <sz val="9"/>
        <color theme="1"/>
        <rFont val="Times New Roman"/>
        <family val="1"/>
        <charset val="204"/>
      </rPr>
      <t>1500</t>
    </r>
    <r>
      <rPr>
        <sz val="9"/>
        <color theme="1"/>
        <rFont val="Times New Roman"/>
        <family val="1"/>
        <charset val="204"/>
      </rPr>
      <t xml:space="preserve"> - child.</t>
    </r>
  </si>
  <si>
    <r>
      <rPr>
        <b/>
        <sz val="9"/>
        <color theme="1"/>
        <rFont val="Times New Roman"/>
        <family val="1"/>
        <charset val="204"/>
      </rPr>
      <t xml:space="preserve">09.01.2023-31.03.2023, включительно </t>
    </r>
    <r>
      <rPr>
        <sz val="9"/>
        <color theme="1"/>
        <rFont val="Times New Roman"/>
        <family val="1"/>
        <charset val="204"/>
      </rPr>
      <t xml:space="preserve">- </t>
    </r>
    <r>
      <rPr>
        <b/>
        <sz val="9"/>
        <color theme="1"/>
        <rFont val="Times New Roman"/>
        <family val="1"/>
        <charset val="204"/>
      </rPr>
      <t>2000</t>
    </r>
    <r>
      <rPr>
        <sz val="9"/>
        <color theme="1"/>
        <rFont val="Times New Roman"/>
        <family val="1"/>
        <charset val="204"/>
      </rPr>
      <t xml:space="preserve"> рублей - взрослый, </t>
    </r>
    <r>
      <rPr>
        <b/>
        <sz val="9"/>
        <color theme="1"/>
        <rFont val="Times New Roman"/>
        <family val="1"/>
        <charset val="204"/>
      </rPr>
      <t xml:space="preserve">1300 </t>
    </r>
    <r>
      <rPr>
        <sz val="9"/>
        <color theme="1"/>
        <rFont val="Times New Roman"/>
        <family val="1"/>
        <charset val="204"/>
      </rPr>
      <t xml:space="preserve">рублей - детский / </t>
    </r>
    <r>
      <rPr>
        <b/>
        <sz val="9"/>
        <color theme="1"/>
        <rFont val="Times New Roman"/>
        <family val="1"/>
        <charset val="204"/>
      </rPr>
      <t>09.01.2023-31.03.2023  - 2000</t>
    </r>
    <r>
      <rPr>
        <sz val="9"/>
        <color theme="1"/>
        <rFont val="Times New Roman"/>
        <family val="1"/>
        <charset val="204"/>
      </rPr>
      <t xml:space="preserve"> rubles - adult, </t>
    </r>
    <r>
      <rPr>
        <b/>
        <sz val="9"/>
        <color theme="1"/>
        <rFont val="Times New Roman"/>
        <family val="1"/>
        <charset val="204"/>
      </rPr>
      <t>1300</t>
    </r>
    <r>
      <rPr>
        <sz val="9"/>
        <color theme="1"/>
        <rFont val="Times New Roman"/>
        <family val="1"/>
        <charset val="204"/>
      </rPr>
      <t xml:space="preserve"> - child.</t>
    </r>
  </si>
  <si>
    <t xml:space="preserve">Период 30.12.22-08.01.23 не доступен для бронирования в рамках СПО "Отдыхай и катай"  </t>
  </si>
  <si>
    <t>Размещение на основных местах</t>
  </si>
  <si>
    <t>* Выдача ски-пассов на стойке регистрации в отеле при заселении.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</si>
  <si>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t>ски-пасс 1 гость (стоимость за сутки)</t>
  </si>
  <si>
    <t>ски-пасс 2 гостя (стоимость за сутки)</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</si>
  <si>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</si>
  <si>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</si>
  <si>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</si>
  <si>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</si>
  <si>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</si>
  <si>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</si>
  <si>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Тариф доступен до 15.12.22, включительно</t>
  </si>
  <si>
    <t>Тариф включает ски-пассы только на взрослых гостей на основных местах. Стоимость ски-пассов на дополнительных взрослых и детей просим сразу добавлять в заявку. / The rate includes ski passes for adults only at the main places. Please add the cost of ski passes for extra adults and children to the application immediately.</t>
  </si>
  <si>
    <r>
      <rPr>
        <b/>
        <sz val="9"/>
        <rFont val="Times New Roman"/>
        <family val="1"/>
        <charset val="204"/>
      </rPr>
      <t>Период проживания</t>
    </r>
    <r>
      <rPr>
        <sz val="9"/>
        <rFont val="Times New Roman"/>
        <family val="1"/>
        <charset val="204"/>
      </rPr>
      <t xml:space="preserve">: </t>
    </r>
    <r>
      <rPr>
        <b/>
        <sz val="9"/>
        <rFont val="Times New Roman"/>
        <family val="1"/>
        <charset val="204"/>
      </rPr>
      <t>24.12.2022 - 31.03.2023</t>
    </r>
    <r>
      <rPr>
        <sz val="9"/>
        <rFont val="Times New Roman"/>
        <family val="1"/>
        <charset val="204"/>
      </rPr>
      <t xml:space="preserve">/ Period of stay: </t>
    </r>
    <r>
      <rPr>
        <b/>
        <sz val="9"/>
        <rFont val="Times New Roman"/>
        <family val="1"/>
        <charset val="204"/>
      </rPr>
      <t>24.12.2022 - 31.03.2023</t>
    </r>
  </si>
  <si>
    <t>Улучшенный Люкс, с одной спальней и гостиной/ Superior Suite with 1 bedroom</t>
  </si>
  <si>
    <t>Улучшенный Люкс с видом на горы, с одной спальней и гостиной/ Superior Suite with 1 bedroom</t>
  </si>
  <si>
    <t>Улучшенный Люкс с видом на горы, с одной спальней и гостиной/ Superior Suite view 1 bedroom</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</si>
  <si>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rFont val="Times New Roman"/>
        <family val="1"/>
      </rPr>
      <t xml:space="preserve">
The reservation can be canceled without penalty up to 24 hours before arrival. Cancellation after the specified time - a penalty - the cost of the first night of stay.</t>
    </r>
    <r>
      <rPr>
        <sz val="9"/>
        <rFont val="Times New Roman"/>
        <family val="1"/>
      </rPr>
      <t xml:space="preserve">                                                                              </t>
    </r>
  </si>
  <si>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and child at once. Cost  - </t>
    </r>
    <r>
      <rPr>
        <b/>
        <sz val="11"/>
        <color theme="1"/>
        <rFont val="Calibri"/>
        <family val="2"/>
      </rPr>
      <t>1500</t>
    </r>
    <r>
      <rPr>
        <sz val="11"/>
        <color theme="1"/>
        <rFont val="Calibri"/>
        <family val="2"/>
        <charset val="204"/>
      </rPr>
      <t xml:space="preserve"> rub per adult.  The cost of the ski-passes for each guest (at extra bed)  is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</si>
  <si>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</si>
  <si>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</si>
  <si>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</si>
  <si>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</si>
  <si>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</si>
  <si>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</si>
  <si>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</si>
  <si>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</si>
  <si>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</si>
  <si>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</si>
  <si>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Бесплатное размещение 2 детей возрастом до 15 лет включительно, включая завтрак и доп.место /  Free accommodation for 2 children under 15 years old inclusive, including breakfast and extra bed.</t>
  </si>
  <si>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</si>
  <si>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</si>
  <si>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</si>
  <si>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</si>
  <si>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</si>
  <si>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</si>
  <si>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</si>
  <si>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</si>
  <si>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1"/>
        <color theme="1"/>
        <rFont val="Calibri"/>
        <family val="2"/>
        <charset val="204"/>
        <scheme val="minor"/>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</si>
  <si>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1"/>
        <color theme="1"/>
        <rFont val="Calibri"/>
        <family val="2"/>
        <charset val="204"/>
        <scheme val="minor"/>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</si>
  <si>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</si>
  <si>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</si>
  <si>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 xml:space="preserve">1650 </t>
    </r>
    <r>
      <rPr>
        <sz val="11"/>
        <color theme="1"/>
        <rFont val="Calibri"/>
        <family val="2"/>
        <charset val="204"/>
      </rPr>
      <t>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</si>
  <si>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t>Купонная книга с 10 бесплатными активностями курорта и скидками на другие акции</t>
  </si>
  <si>
    <r>
      <rPr>
        <sz val="9"/>
        <color theme="1"/>
        <rFont val="Times New Roman"/>
        <family val="1"/>
      </rPr>
      <t>Период бронирования</t>
    </r>
    <r>
      <rPr>
        <b/>
        <sz val="9"/>
        <color theme="1"/>
        <rFont val="Times New Roman"/>
        <family val="1"/>
        <charset val="204"/>
      </rPr>
      <t xml:space="preserve">: 08.02.2023 - 30.05.2023 /  </t>
    </r>
    <r>
      <rPr>
        <sz val="9"/>
        <color theme="1"/>
        <rFont val="Times New Roman"/>
        <family val="1"/>
      </rPr>
      <t>Period of sales</t>
    </r>
    <r>
      <rPr>
        <b/>
        <sz val="9"/>
        <color theme="1"/>
        <rFont val="Times New Roman"/>
        <family val="1"/>
        <charset val="204"/>
      </rPr>
      <t>: 08.02.2023 - 30.05.2023</t>
    </r>
  </si>
  <si>
    <r>
      <t xml:space="preserve">Период проживания: </t>
    </r>
    <r>
      <rPr>
        <b/>
        <sz val="9"/>
        <rFont val="Times New Roman"/>
        <family val="1"/>
        <charset val="204"/>
      </rPr>
      <t xml:space="preserve">с 24.03.2023 - 31.05.2023 </t>
    </r>
    <r>
      <rPr>
        <sz val="9"/>
        <rFont val="Times New Roman"/>
        <family val="1"/>
        <charset val="204"/>
      </rPr>
      <t xml:space="preserve">/ Period of stay: </t>
    </r>
    <r>
      <rPr>
        <b/>
        <sz val="9"/>
        <rFont val="Times New Roman"/>
        <family val="1"/>
        <charset val="204"/>
      </rPr>
      <t>24.03.2023 - 31.05.2023</t>
    </r>
  </si>
  <si>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 </t>
    </r>
    <r>
      <rPr>
        <b/>
        <sz val="11"/>
        <color theme="1"/>
        <rFont val="Calibri"/>
        <family val="2"/>
      </rPr>
      <t>1600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1600</t>
    </r>
    <r>
      <rPr>
        <sz val="11"/>
        <color theme="1"/>
        <rFont val="Calibri"/>
        <family val="2"/>
        <charset val="204"/>
      </rPr>
      <t xml:space="preserve"> руб.</t>
    </r>
    <r>
      <rPr>
        <sz val="11"/>
        <color theme="1"/>
        <rFont val="Calibri"/>
        <family val="2"/>
      </rPr>
      <t xml:space="preserve"> (возраст от </t>
    </r>
    <r>
      <rPr>
        <b/>
        <sz val="11"/>
        <color theme="1"/>
        <rFont val="Calibri"/>
        <family val="2"/>
      </rPr>
      <t>16</t>
    </r>
    <r>
      <rPr>
        <sz val="11"/>
        <color theme="1"/>
        <rFont val="Calibri"/>
        <family val="2"/>
      </rPr>
      <t xml:space="preserve"> лет).</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rPr>
      <t>16</t>
    </r>
    <r>
      <rPr>
        <sz val="11"/>
        <color theme="1"/>
        <rFont val="Calibri"/>
        <family val="2"/>
      </rPr>
      <t xml:space="preserve"> y.o. and up</t>
    </r>
    <r>
      <rPr>
        <sz val="11"/>
        <color theme="1"/>
        <rFont val="Calibri"/>
        <family val="2"/>
        <charset val="204"/>
      </rPr>
      <t xml:space="preserve">). Cost  - </t>
    </r>
    <r>
      <rPr>
        <b/>
        <sz val="11"/>
        <color theme="1"/>
        <rFont val="Calibri"/>
        <family val="2"/>
      </rPr>
      <t>1600</t>
    </r>
    <r>
      <rPr>
        <sz val="11"/>
        <color theme="1"/>
        <rFont val="Calibri"/>
        <family val="2"/>
        <charset val="204"/>
      </rPr>
      <t xml:space="preserve"> rub per adult (</t>
    </r>
    <r>
      <rPr>
        <sz val="11"/>
        <color theme="1"/>
        <rFont val="Calibri"/>
        <family val="2"/>
      </rPr>
      <t>ages from 16 y.o. and up).</t>
    </r>
    <r>
      <rPr>
        <sz val="11"/>
        <color theme="1"/>
        <rFont val="Calibri"/>
        <family val="2"/>
        <charset val="204"/>
      </rPr>
      <t xml:space="preserve">  The cost of the ski-passes for each guest (at extra bed)  is also added - </t>
    </r>
    <r>
      <rPr>
        <b/>
        <sz val="11"/>
        <color theme="1"/>
        <rFont val="Calibri"/>
        <family val="2"/>
      </rPr>
      <t xml:space="preserve">1600 </t>
    </r>
    <r>
      <rPr>
        <sz val="11"/>
        <color theme="1"/>
        <rFont val="Calibri"/>
        <family val="2"/>
        <charset val="204"/>
      </rPr>
      <t>rub per adult</t>
    </r>
    <r>
      <rPr>
        <sz val="11"/>
        <color theme="1"/>
        <rFont val="Calibri"/>
        <family val="2"/>
      </rPr>
      <t xml:space="preserve"> (ages from </t>
    </r>
    <r>
      <rPr>
        <b/>
        <sz val="11"/>
        <color theme="1"/>
        <rFont val="Calibri"/>
        <family val="2"/>
      </rPr>
      <t>16</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</si>
  <si>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Период продажи: </t>
    </r>
    <r>
      <rPr>
        <b/>
        <sz val="9"/>
        <rFont val="Times New Roman"/>
        <family val="1"/>
      </rPr>
      <t>05.04.2023</t>
    </r>
    <r>
      <rPr>
        <b/>
        <sz val="9"/>
        <rFont val="Times New Roman"/>
        <family val="1"/>
        <charset val="204"/>
      </rPr>
      <t xml:space="preserve"> - 30.08.2023 </t>
    </r>
    <r>
      <rPr>
        <sz val="9"/>
        <rFont val="Times New Roman"/>
        <family val="1"/>
        <charset val="204"/>
      </rPr>
      <t xml:space="preserve">/ Period of sales: </t>
    </r>
    <r>
      <rPr>
        <b/>
        <sz val="9"/>
        <rFont val="Times New Roman"/>
        <family val="1"/>
        <charset val="204"/>
      </rPr>
      <t>05.04.2023 - 30.08.2023</t>
    </r>
  </si>
  <si>
    <r>
      <t xml:space="preserve">Период проживания: </t>
    </r>
    <r>
      <rPr>
        <b/>
        <sz val="9"/>
        <rFont val="Times New Roman"/>
        <family val="1"/>
      </rPr>
      <t>17.06.2023</t>
    </r>
    <r>
      <rPr>
        <b/>
        <sz val="9"/>
        <rFont val="Times New Roman"/>
        <family val="1"/>
        <charset val="204"/>
      </rPr>
      <t xml:space="preserve"> - 31.08.2023 ​</t>
    </r>
    <r>
      <rPr>
        <sz val="9"/>
        <rFont val="Times New Roman"/>
        <family val="1"/>
        <charset val="204"/>
      </rPr>
      <t xml:space="preserve">/ Period of stay: </t>
    </r>
    <r>
      <rPr>
        <b/>
        <sz val="9"/>
        <rFont val="Times New Roman"/>
        <family val="1"/>
        <charset val="204"/>
      </rPr>
      <t>17.06.2023 - 31.08.2023</t>
    </r>
  </si>
  <si>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</si>
  <si>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1. Прогулочный билет на канатную дорогу до уровня Поляна 2200*. *Тариф включает прогулочные билеты на всех гостей, проживающих в номере. / Rope road walking ticket to the level of the Glade 2200*. *Rate includes the walking tickets for all guests staying in the room.</t>
  </si>
  <si>
    <t>2. Обзорная экскурсия по Поляне 540 / Sightseeing tour of the Polyana 540</t>
  </si>
  <si>
    <t xml:space="preserve">3.  Прогулка с гидом по экотропе «Папоротниковая» / A guided walk along the Fern Ecotrope
</t>
  </si>
  <si>
    <t xml:space="preserve">4.  Прокат велосипедов / Bicycle rental
</t>
  </si>
  <si>
    <t xml:space="preserve">5.  Занятия йогой с фитнес-инструктором на панорамной лужайке / Yoga classes with a fitness instructor at the panoramic lawn
</t>
  </si>
  <si>
    <t>Открытый тариф "Наполни своё лето"</t>
  </si>
  <si>
    <t>Тариф "Раннее бронирование" на базе завтраков/ "Early booking" rates (BB) 10% discount</t>
  </si>
  <si>
    <t>Тариф доступен до 29.12.2023</t>
  </si>
  <si>
    <t>Открытый тариф "Яркие Осенние каникулы"</t>
  </si>
  <si>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</si>
  <si>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t>Бесплатное размещение 2 детей возрастом до 15 лет, включая завтрак и доп.место /  Free accommodation for 2 children under 15 years old, including breakfast and extra bed.</t>
  </si>
  <si>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</si>
  <si>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</si>
  <si>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 xml:space="preserve">Период продажи: </t>
    </r>
    <r>
      <rPr>
        <b/>
        <sz val="9"/>
        <rFont val="Times New Roman"/>
        <family val="1"/>
        <charset val="204"/>
      </rPr>
      <t>с 02.08.2023 - 29.11.2023​</t>
    </r>
    <r>
      <rPr>
        <sz val="9"/>
        <rFont val="Times New Roman"/>
        <family val="1"/>
        <charset val="204"/>
      </rPr>
      <t xml:space="preserve">/ Period of sales: </t>
    </r>
    <r>
      <rPr>
        <b/>
        <sz val="9"/>
        <rFont val="Times New Roman"/>
        <family val="1"/>
        <charset val="204"/>
      </rPr>
      <t>с  02.08.2023 - 29.11.2023</t>
    </r>
  </si>
  <si>
    <t>Специальный тариф "4=3"</t>
  </si>
  <si>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</si>
  <si>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</si>
  <si>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</si>
  <si>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1800</t>
    </r>
    <r>
      <rPr>
        <sz val="11"/>
        <color theme="1"/>
        <rFont val="Calibri"/>
        <family val="2"/>
        <charset val="204"/>
      </rPr>
      <t xml:space="preserve"> rub per adult (ages from 16 y.o. and up).  The cost of the ski-passes for each guest (at extra bed)  is also added - </t>
    </r>
    <r>
      <rPr>
        <b/>
        <sz val="11"/>
        <color theme="1"/>
        <rFont val="Calibri"/>
        <family val="2"/>
      </rPr>
      <t>1800</t>
    </r>
    <r>
      <rPr>
        <sz val="11"/>
        <color theme="1"/>
        <rFont val="Calibri"/>
        <family val="2"/>
        <charset val="204"/>
      </rPr>
      <t xml:space="preserve"> rub per adult (ages from 16 y.o. and up).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</si>
  <si>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</si>
  <si>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</si>
  <si>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</si>
  <si>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</si>
  <si>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</si>
  <si>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</si>
  <si>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Тариф включает ски-пассы только на взрослых гостей на основных местах. Стоимость ски-пассов на дополнительных взрослых просим сразу добавлять в заявку. / The rate includes ski passes for adults only at the main places. Please add the cost of ski passes for extra adults to the application immediately.</t>
  </si>
  <si>
    <t>Тариф закрыт для бронирования в даты 01.11.2023-05.11.2023,  30.12.2023-31.03.2024 включительно</t>
  </si>
  <si>
    <t>*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</si>
  <si>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r>
      <rPr>
        <b/>
        <sz val="9"/>
        <rFont val="Times New Roman"/>
        <family val="1"/>
        <charset val="204"/>
      </rPr>
      <t>Период продажи:</t>
    </r>
    <r>
      <rPr>
        <sz val="9"/>
        <rFont val="Times New Roman"/>
        <family val="1"/>
        <charset val="204"/>
      </rPr>
      <t xml:space="preserve"> </t>
    </r>
    <r>
      <rPr>
        <b/>
        <sz val="9"/>
        <rFont val="Times New Roman"/>
        <family val="1"/>
      </rPr>
      <t>15.11.2023-30.03.2024</t>
    </r>
    <r>
      <rPr>
        <sz val="9"/>
        <rFont val="Times New Roman"/>
        <family val="1"/>
        <charset val="204"/>
      </rPr>
      <t xml:space="preserve">/ Period of sales: </t>
    </r>
    <r>
      <rPr>
        <b/>
        <sz val="9"/>
        <rFont val="Times New Roman"/>
        <family val="1"/>
        <charset val="204"/>
      </rPr>
      <t>15.11.2023-30.03.2024</t>
    </r>
  </si>
  <si>
    <r>
      <rPr>
        <b/>
        <sz val="9"/>
        <color theme="1"/>
        <rFont val="Times New Roman"/>
        <family val="1"/>
        <charset val="204"/>
      </rPr>
      <t>15.12.2022-27.12.2023, включительно,</t>
    </r>
    <r>
      <rPr>
        <sz val="9"/>
        <color theme="1"/>
        <rFont val="Times New Roman"/>
        <family val="1"/>
        <charset val="204"/>
      </rPr>
      <t xml:space="preserve"> - </t>
    </r>
    <r>
      <rPr>
        <b/>
        <sz val="9"/>
        <color theme="1"/>
        <rFont val="Times New Roman"/>
        <family val="1"/>
        <charset val="204"/>
      </rPr>
      <t>2500</t>
    </r>
    <r>
      <rPr>
        <sz val="9"/>
        <color theme="1"/>
        <rFont val="Times New Roman"/>
        <family val="1"/>
        <charset val="204"/>
      </rPr>
      <t xml:space="preserve"> рублей - взрослый, </t>
    </r>
    <r>
      <rPr>
        <b/>
        <sz val="9"/>
        <color theme="1"/>
        <rFont val="Times New Roman"/>
        <family val="1"/>
        <charset val="204"/>
      </rPr>
      <t>15.12.2022-27.12.2023- 2500</t>
    </r>
    <r>
      <rPr>
        <sz val="9"/>
        <color theme="1"/>
        <rFont val="Times New Roman"/>
        <family val="1"/>
        <charset val="204"/>
      </rPr>
      <t xml:space="preserve"> rubles - adult</t>
    </r>
  </si>
  <si>
    <r>
      <rPr>
        <b/>
        <sz val="9"/>
        <color theme="1"/>
        <rFont val="Times New Roman"/>
        <family val="1"/>
        <charset val="204"/>
      </rPr>
      <t xml:space="preserve">09.01.2024-31.01.2024,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09.01.2024-31.01.2024 - 2700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</si>
  <si>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01.02.2024-10.03.2024, включительно </t>
    </r>
    <r>
      <rPr>
        <sz val="9"/>
        <color theme="1"/>
        <rFont val="Times New Roman"/>
        <family val="1"/>
        <charset val="204"/>
      </rPr>
      <t xml:space="preserve">- </t>
    </r>
    <r>
      <rPr>
        <b/>
        <sz val="9"/>
        <color theme="1"/>
        <rFont val="Times New Roman"/>
        <family val="1"/>
        <charset val="204"/>
      </rPr>
      <t>3500</t>
    </r>
    <r>
      <rPr>
        <sz val="9"/>
        <color theme="1"/>
        <rFont val="Times New Roman"/>
        <family val="1"/>
        <charset val="204"/>
      </rPr>
      <t xml:space="preserve"> рублей - взрослый / </t>
    </r>
    <r>
      <rPr>
        <b/>
        <sz val="9"/>
        <color theme="1"/>
        <rFont val="Times New Roman"/>
        <family val="1"/>
      </rPr>
      <t>01.02.2024-10.03.2024</t>
    </r>
    <r>
      <rPr>
        <b/>
        <sz val="9"/>
        <color theme="1"/>
        <rFont val="Times New Roman"/>
        <family val="1"/>
        <charset val="204"/>
      </rPr>
      <t>- 3500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</si>
  <si>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11.03.2024 -31.03.2024,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rPr>
      <t>11.03.2024 -31.03.2024</t>
    </r>
    <r>
      <rPr>
        <b/>
        <sz val="9"/>
        <color theme="1"/>
        <rFont val="Times New Roman"/>
        <family val="1"/>
        <charset val="204"/>
      </rPr>
      <t xml:space="preserve">- 2700 </t>
    </r>
    <r>
      <rPr>
        <sz val="9"/>
        <color theme="1"/>
        <rFont val="Times New Roman"/>
        <family val="1"/>
        <charset val="204"/>
      </rPr>
      <t>rubles - adult</t>
    </r>
    <r>
      <rPr>
        <b/>
        <sz val="9"/>
        <color theme="1"/>
        <rFont val="Times New Roman"/>
        <family val="1"/>
        <charset val="204"/>
      </rPr>
      <t/>
    </r>
  </si>
  <si>
    <r>
      <rPr>
        <b/>
        <sz val="9"/>
        <rFont val="Times New Roman"/>
        <family val="1"/>
        <charset val="204"/>
      </rPr>
      <t>Период проживан</t>
    </r>
    <r>
      <rPr>
        <b/>
        <sz val="9"/>
        <color theme="1"/>
        <rFont val="Times New Roman"/>
        <family val="1"/>
      </rPr>
      <t>ия: 01.12.2023-27.12.2023,</t>
    </r>
    <r>
      <rPr>
        <b/>
        <sz val="9"/>
        <rFont val="Times New Roman"/>
        <family val="1"/>
        <charset val="204"/>
      </rPr>
      <t xml:space="preserve"> включительно, 09.01.2024-31.03.2024                                                                                                                             </t>
    </r>
    <r>
      <rPr>
        <sz val="9"/>
        <color theme="1"/>
        <rFont val="Times New Roman"/>
        <family val="1"/>
      </rPr>
      <t>/ Period of stay</t>
    </r>
    <r>
      <rPr>
        <b/>
        <sz val="9"/>
        <color theme="1"/>
        <rFont val="Times New Roman"/>
        <family val="1"/>
      </rPr>
      <t>: 01.12.2023-27.12.2023,  inclusively</t>
    </r>
    <r>
      <rPr>
        <b/>
        <sz val="9"/>
        <rFont val="Times New Roman"/>
        <family val="1"/>
      </rPr>
      <t>, 09.01.2024-31.03.2024</t>
    </r>
  </si>
  <si>
    <t>Тариф доступен c 01.04.2024 по 01.06.2024, 10.06.2024-27.06.2024, 01.07.2024-30.09.2024</t>
  </si>
  <si>
    <t xml:space="preserve">*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t>
  </si>
  <si>
    <r>
      <rPr>
        <b/>
        <sz val="9"/>
        <rFont val="Times New Roman"/>
        <family val="1"/>
        <charset val="204"/>
      </rPr>
      <t>Период продажи:</t>
    </r>
    <r>
      <rPr>
        <sz val="9"/>
        <rFont val="Times New Roman"/>
        <family val="1"/>
        <charset val="204"/>
      </rPr>
      <t xml:space="preserve"> </t>
    </r>
    <r>
      <rPr>
        <b/>
        <sz val="9"/>
        <rFont val="Times New Roman"/>
        <family val="1"/>
      </rPr>
      <t>31.01.2024-30.03.2024</t>
    </r>
    <r>
      <rPr>
        <sz val="9"/>
        <rFont val="Times New Roman"/>
        <family val="1"/>
        <charset val="204"/>
      </rPr>
      <t xml:space="preserve">/ Period of sales: </t>
    </r>
    <r>
      <rPr>
        <b/>
        <sz val="9"/>
        <rFont val="Times New Roman"/>
        <family val="1"/>
        <charset val="204"/>
      </rPr>
      <t>31.01.2024-30.03.2024</t>
    </r>
  </si>
  <si>
    <r>
      <rPr>
        <b/>
        <sz val="9"/>
        <rFont val="Times New Roman"/>
        <family val="1"/>
        <charset val="204"/>
      </rPr>
      <t>Период проживан</t>
    </r>
    <r>
      <rPr>
        <b/>
        <sz val="9"/>
        <color theme="1"/>
        <rFont val="Times New Roman"/>
        <family val="1"/>
      </rPr>
      <t>ия:31</t>
    </r>
    <r>
      <rPr>
        <b/>
        <sz val="9"/>
        <rFont val="Times New Roman"/>
        <family val="1"/>
        <charset val="204"/>
      </rPr>
      <t xml:space="preserve">.01.2024-31.03.2024                                                                                                                             </t>
    </r>
    <r>
      <rPr>
        <sz val="9"/>
        <color theme="1"/>
        <rFont val="Times New Roman"/>
        <family val="1"/>
      </rPr>
      <t xml:space="preserve">/ </t>
    </r>
    <r>
      <rPr>
        <b/>
        <sz val="9"/>
        <color theme="1"/>
        <rFont val="Times New Roman"/>
        <family val="1"/>
      </rPr>
      <t>Period of stay: 31</t>
    </r>
    <r>
      <rPr>
        <b/>
        <sz val="9"/>
        <rFont val="Times New Roman"/>
        <family val="1"/>
      </rPr>
      <t>.01.2024-31.03.2024</t>
    </r>
  </si>
  <si>
    <r>
      <rPr>
        <b/>
        <sz val="9"/>
        <color theme="1"/>
        <rFont val="Times New Roman"/>
        <family val="1"/>
        <charset val="204"/>
      </rPr>
      <t xml:space="preserve">31.01.2024-31.01.2024,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31</t>
    </r>
    <r>
      <rPr>
        <b/>
        <sz val="9"/>
        <color theme="1"/>
        <rFont val="Times New Roman"/>
        <family val="1"/>
        <charset val="204"/>
      </rPr>
      <t>.01.2024-31.01.2024 - 2700</t>
    </r>
    <r>
      <rPr>
        <sz val="9"/>
        <color theme="1"/>
        <rFont val="Times New Roman"/>
        <family val="1"/>
        <charset val="204"/>
      </rPr>
      <t xml:space="preserve"> rubles - adult</t>
    </r>
    <r>
      <rPr>
        <b/>
        <sz val="9"/>
        <color theme="1"/>
        <rFont val="Times New Roman"/>
        <family val="1"/>
        <charset val="204"/>
      </rPr>
      <t/>
    </r>
  </si>
  <si>
    <r>
      <t>Дополнительно на каждый день проживания в стоимость заявки добавляются  ски-пассы  для каждого взрослого, стоимость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При размещении дополнительных гостей, также на каждый день проживания добавляются в стоимость заявки ски-пассы на каждого взрослого гостя  -</t>
    </r>
    <r>
      <rPr>
        <b/>
        <sz val="12"/>
        <color rgb="FFFF0000"/>
        <rFont val="Calibri"/>
        <family val="2"/>
        <charset val="204"/>
        <scheme val="minor"/>
      </rPr>
      <t xml:space="preserve">  09.01.2024 - 31.01.2024 и 11.03.2024-31.03.2024 - 2700 рублей, 01.02.2024-10.03.2024 - 3500 рублей.</t>
    </r>
    <r>
      <rPr>
        <b/>
        <sz val="12"/>
        <color theme="1"/>
        <rFont val="Calibri"/>
        <family val="2"/>
        <charset val="204"/>
        <scheme val="minor"/>
      </rPr>
      <t xml:space="preserve"> Стоимость ски-пассов на всех взрослых сразу добавлять в заявку. / Extra pay  for each day of stay, ski passes for each adult are added to the price of the application, the cost   01/31/2024 - 01/31/2024 and 03/11/2024 - 03/31/2024- 2700 rubles, 02/01/2024 - 03/10/2024 - 3500 rubles. When placing additional guests, also for each day of stay, ski passes for each guest are added to the application price 01/31/2024 - 01/31/2024 and 03/11/2024 - 03/31/2024- 2700 rubles, 02/01/2024 - 03/10/2024 - 3500 rubles.</t>
    </r>
  </si>
  <si>
    <r>
      <t xml:space="preserve">Дополнительно ЕДИНОРАЗОВО в стоимость заявки добавляются прогулочные ски-пассы за каждого взрослого гостя (возраст от 16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16 лет). Стоимость прогулочных ски-пассов на всех взрослых просим сразу добавлять в заявку. / Extra pay  for ski-passes per every adult at once (ages from 16 y.o. and up). Cost  - </t>
    </r>
    <r>
      <rPr>
        <b/>
        <sz val="11"/>
        <color theme="1"/>
        <rFont val="Calibri"/>
        <family val="2"/>
      </rPr>
      <t>2000</t>
    </r>
    <r>
      <rPr>
        <sz val="11"/>
        <color theme="1"/>
        <rFont val="Calibri"/>
        <family val="2"/>
        <charset val="204"/>
      </rPr>
      <t xml:space="preserve"> rub per adult (ages from 16 y.o. and up).  The cost of the ski-passes for each guest (at extra bed)  is also added - </t>
    </r>
    <r>
      <rPr>
        <b/>
        <sz val="11"/>
        <color theme="1"/>
        <rFont val="Calibri"/>
        <family val="2"/>
      </rPr>
      <t>2000</t>
    </r>
    <r>
      <rPr>
        <sz val="11"/>
        <color theme="1"/>
        <rFont val="Calibri"/>
        <family val="2"/>
        <charset val="204"/>
      </rPr>
      <t xml:space="preserve"> rub per adult (ages from 16 y.o. and up). Please, add the cost of ski-passes for all adults to the application immediately.</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</si>
  <si>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</si>
  <si>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</si>
  <si>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</si>
  <si>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</si>
  <si>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Специальный тариф "Наполни своё лето" / Special offer "Fill up your summer"</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</si>
  <si>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</si>
  <si>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</si>
  <si>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</si>
  <si>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</si>
  <si>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</si>
  <si>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 xml:space="preserve">Стандартный номер с балконом, с одной кроватью/ Standard Room with balcony and one king size bed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</si>
  <si>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b/>
        <sz val="9"/>
        <color theme="1"/>
        <rFont val="Times New Roman"/>
        <family val="1"/>
      </rPr>
      <t>На период 29.12.2024-08.01.2025, включительно, -  бесплатная отмена бронирования за 45 дней до заезда. Бронирование должно быть 100% предоплаченным Заказчиком. Отмена после указанного времени – штраф в 100% размере от стоимости бронирования.</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For the period 29.12.2024-08.01.2025 inclusive, - free cancellation 45 days before arrival. Reservation must be 100% prepaid by the Customer. Cancellation after the specified time - a penalty - 100% of the cost of the reservation.</t>
    </r>
    <r>
      <rPr>
        <sz val="9"/>
        <color theme="1"/>
        <rFont val="Times New Roman"/>
        <family val="1"/>
        <charset val="204"/>
      </rPr>
      <t xml:space="preserve">
</t>
    </r>
    <r>
      <rPr>
        <sz val="9"/>
        <color indexed="8"/>
        <rFont val="Times New Roman"/>
        <family val="1"/>
        <charset val="204"/>
      </rPr>
      <t xml:space="preserve">
</t>
    </r>
  </si>
  <si>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</si>
  <si>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</si>
  <si>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</si>
  <si>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</si>
  <si>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</si>
  <si>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Ограничения  / Restrictions</t>
  </si>
  <si>
    <t>Тариф не действует в периоды: 27.12.24-12.01.25, включительно, 21.02.25-10.03.25, включительно. / The rate is not available during the periods: 27.12.24-12.01.25, inclusively, 21.02.25-10.03.25, inclusively.</t>
  </si>
  <si>
    <r>
      <rPr>
        <b/>
        <sz val="9"/>
        <color theme="1"/>
        <rFont val="Times New Roman"/>
        <family val="1"/>
        <charset val="204"/>
      </rPr>
      <t>13.12.2024-26.12.2024,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13.12.2024-26.12.2024 - 3500</t>
    </r>
    <r>
      <rPr>
        <sz val="9"/>
        <color theme="1"/>
        <rFont val="Times New Roman"/>
        <family val="1"/>
        <charset val="204"/>
      </rPr>
      <t xml:space="preserve"> rubles - adult</t>
    </r>
  </si>
  <si>
    <r>
      <rPr>
        <b/>
        <sz val="9"/>
        <color theme="1"/>
        <rFont val="Times New Roman"/>
        <family val="1"/>
        <charset val="204"/>
      </rPr>
      <t>13.01.2024-20.02.2025,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13.01.2024-20.02.2025 - 3500</t>
    </r>
    <r>
      <rPr>
        <sz val="9"/>
        <color theme="1"/>
        <rFont val="Times New Roman"/>
        <family val="1"/>
        <charset val="204"/>
      </rPr>
      <t xml:space="preserve"> rubles - adult</t>
    </r>
  </si>
  <si>
    <t>* Выдача ски-пассов на стойке регистрации в отеле при заселении. Детские ски-пассы приобретаются отдельно на ресепшн отеля или стойке «Чем заняться». Возврат денежных средств за неиспользованные ски-пассы не производится.
Политика гарантии: Гарантия кредитной картой обязательна/  Ski passes are provided at the hotel reception desk upon check-in. Children's ski passes can be purchased separately at the hotel reception or at the “What to do” desk. No refunds will be given for unused ski passes.   Guarantee policy: Credit card guarantee is required</t>
  </si>
  <si>
    <t>Завтрак "Шевдский стол "</t>
  </si>
  <si>
    <t>1.    Прогулочные билеты "Водопад Поликаря" на канатные дороги Восточного сектора (для всех гостей в номере 7+, до 7 лет бесплатно)/Walking tickets ‘Polikarya Waterfall’ to the cable lifts of the Eastern Sector  (for all guests in the room for all open ropeways)</t>
  </si>
  <si>
    <r>
      <rPr>
        <sz val="9"/>
        <color theme="1"/>
        <rFont val="Times New Roman"/>
        <family val="1"/>
      </rPr>
      <t>Период бронирования</t>
    </r>
    <r>
      <rPr>
        <b/>
        <sz val="9"/>
        <color theme="1"/>
        <rFont val="Times New Roman"/>
        <family val="1"/>
        <charset val="204"/>
      </rPr>
      <t xml:space="preserve">: 05.07.2024 - 31.08.2025/  </t>
    </r>
    <r>
      <rPr>
        <sz val="9"/>
        <color theme="1"/>
        <rFont val="Times New Roman"/>
        <family val="1"/>
      </rPr>
      <t>Period of sales</t>
    </r>
    <r>
      <rPr>
        <b/>
        <sz val="9"/>
        <color theme="1"/>
        <rFont val="Times New Roman"/>
        <family val="1"/>
        <charset val="204"/>
      </rPr>
      <t>: 05.07.2024 - 31.08.2025</t>
    </r>
  </si>
  <si>
    <r>
      <t xml:space="preserve">Период проживания: </t>
    </r>
    <r>
      <rPr>
        <b/>
        <sz val="9"/>
        <color theme="1"/>
        <rFont val="Times New Roman"/>
        <family val="1"/>
        <charset val="204"/>
      </rPr>
      <t>с 05.07.2024 - 31.08.2025</t>
    </r>
    <r>
      <rPr>
        <sz val="9"/>
        <color theme="1"/>
        <rFont val="Times New Roman"/>
        <family val="1"/>
        <charset val="204"/>
      </rPr>
      <t xml:space="preserve">/ Period of stay: </t>
    </r>
    <r>
      <rPr>
        <b/>
        <sz val="9"/>
        <color theme="1"/>
        <rFont val="Times New Roman"/>
        <family val="1"/>
      </rPr>
      <t>05.07.2024 - 31.08.2025</t>
    </r>
  </si>
  <si>
    <r>
      <t xml:space="preserve">Тарифы на  ски-пассы (для всех взрослых* гостей с 12 лет, проживающих в номере)/ Rates for ski passes (for all adults 12 years and older staying in a room):
</t>
    </r>
    <r>
      <rPr>
        <b/>
        <i/>
        <sz val="9"/>
        <color theme="1"/>
        <rFont val="Times New Roman"/>
        <family val="1"/>
        <charset val="204"/>
      </rPr>
      <t>*Для ребенка, в возрасте 12-14,99 лет - на месте приобретается детский ски-пасс; 
*Для ребенка, в возрасте c 15 лет - на месте приобретается взрослый ски-пасс.</t>
    </r>
  </si>
  <si>
    <t>Тариф "C завтраками"/ "Bed and breakfast" rates// АВИА</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</si>
  <si>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
    </r>
    <r>
      <rPr>
        <sz val="9"/>
        <color theme="1"/>
        <rFont val="Times New Roman"/>
        <family val="1"/>
        <charset val="204"/>
      </rPr>
      <t xml:space="preserve">
The reservation can be canceled without penalty up to 24 hours before arrival. Cancellation after the specified time - a penalty - the cost of the first night of stay.
</t>
    </r>
    <r>
      <rPr>
        <b/>
        <sz val="9"/>
        <color theme="1"/>
        <rFont val="Times New Roman"/>
        <family val="1"/>
      </rPr>
      <t xml:space="preserve"> </t>
    </r>
    <r>
      <rPr>
        <sz val="9"/>
        <color indexed="8"/>
        <rFont val="Times New Roman"/>
        <family val="1"/>
        <charset val="204"/>
      </rPr>
      <t xml:space="preserve">
</t>
    </r>
  </si>
  <si>
    <r>
      <rPr>
        <sz val="9"/>
        <color theme="1"/>
        <rFont val="Times New Roman"/>
        <family val="1"/>
      </rPr>
      <t>Период бронирования</t>
    </r>
    <r>
      <rPr>
        <b/>
        <sz val="9"/>
        <color theme="1"/>
        <rFont val="Times New Roman"/>
        <family val="1"/>
        <charset val="204"/>
      </rPr>
      <t xml:space="preserve">: 12.02.2025-30.03.2025/  </t>
    </r>
    <r>
      <rPr>
        <sz val="9"/>
        <color theme="1"/>
        <rFont val="Times New Roman"/>
        <family val="1"/>
      </rPr>
      <t>Period of sales</t>
    </r>
    <r>
      <rPr>
        <b/>
        <sz val="9"/>
        <color theme="1"/>
        <rFont val="Times New Roman"/>
        <family val="1"/>
        <charset val="204"/>
      </rPr>
      <t>: 12.02.2025-30.03.2025</t>
    </r>
  </si>
  <si>
    <r>
      <t xml:space="preserve">Период проживания: </t>
    </r>
    <r>
      <rPr>
        <b/>
        <sz val="9"/>
        <color theme="1"/>
        <rFont val="Times New Roman"/>
        <family val="1"/>
        <charset val="204"/>
      </rPr>
      <t>с 10.03.2025-31.03.2025 включительно</t>
    </r>
    <r>
      <rPr>
        <sz val="9"/>
        <color theme="1"/>
        <rFont val="Times New Roman"/>
        <family val="1"/>
        <charset val="204"/>
      </rPr>
      <t xml:space="preserve">/ Period of stay: </t>
    </r>
    <r>
      <rPr>
        <b/>
        <sz val="9"/>
        <color theme="1"/>
        <rFont val="Times New Roman"/>
        <family val="1"/>
      </rPr>
      <t>10.03.2025-31.03.2025</t>
    </r>
  </si>
  <si>
    <t>Завтрак ""Шведский стол"</t>
  </si>
  <si>
    <t>Дополнительно на каждый день проживания в стоимость заявки добавляются  ски-пассы  для каждого взрослого. При размещении дополнительных взрослых гостей, также на каждый день проживания добавляются в стоимость заявки ски-пассы на каждого гостя. Стоимость ски-пассов на всех взрослых  необходимо сразу добавлять в заявку. / Extra pay  for each day of stay, ski passes for each adult are added to the price of the application. When placing additional guests, also for each day of stay, ski passes for each guest are added to the application.</t>
  </si>
  <si>
    <t>Тариф не доступен в период   18.12.2024-31.03.2025, 14.07-21.08 включительно</t>
  </si>
  <si>
    <r>
      <rPr>
        <sz val="9"/>
        <color theme="1"/>
        <rFont val="Times New Roman"/>
        <family val="1"/>
      </rPr>
      <t>Период бронирования</t>
    </r>
    <r>
      <rPr>
        <b/>
        <sz val="9"/>
        <color theme="1"/>
        <rFont val="Times New Roman"/>
        <family val="1"/>
        <charset val="204"/>
      </rPr>
      <t xml:space="preserve">: 12.03.2025-27.04.2025 /  </t>
    </r>
    <r>
      <rPr>
        <sz val="9"/>
        <color theme="1"/>
        <rFont val="Times New Roman"/>
        <family val="1"/>
      </rPr>
      <t>Period of sales</t>
    </r>
    <r>
      <rPr>
        <b/>
        <sz val="9"/>
        <color theme="1"/>
        <rFont val="Times New Roman"/>
        <family val="1"/>
        <charset val="204"/>
      </rPr>
      <t xml:space="preserve">: 12.03.2025-27.04.2025 </t>
    </r>
  </si>
  <si>
    <r>
      <t xml:space="preserve">Период проживания: </t>
    </r>
    <r>
      <rPr>
        <b/>
        <sz val="9"/>
        <rFont val="Times New Roman"/>
        <family val="1"/>
      </rPr>
      <t>12.03.2025-30.04.2025 включительно</t>
    </r>
    <r>
      <rPr>
        <sz val="9"/>
        <rFont val="Times New Roman"/>
        <family val="1"/>
        <charset val="204"/>
      </rPr>
      <t xml:space="preserve">/ Period of stay: </t>
    </r>
    <r>
      <rPr>
        <b/>
        <sz val="9"/>
        <rFont val="Times New Roman"/>
        <family val="1"/>
      </rPr>
      <t xml:space="preserve">12.03.2025-30.04.2025 </t>
    </r>
  </si>
  <si>
    <r>
      <rPr>
        <b/>
        <sz val="9"/>
        <rFont val="Times New Roman"/>
        <family val="1"/>
        <charset val="204"/>
      </rPr>
      <t>Период продажи:</t>
    </r>
    <r>
      <rPr>
        <sz val="9"/>
        <rFont val="Times New Roman"/>
        <family val="1"/>
        <charset val="204"/>
      </rPr>
      <t xml:space="preserve"> </t>
    </r>
    <r>
      <rPr>
        <b/>
        <sz val="9"/>
        <rFont val="Times New Roman"/>
        <family val="1"/>
      </rPr>
      <t>16.10.2024-05.04.2025</t>
    </r>
    <r>
      <rPr>
        <sz val="9"/>
        <rFont val="Times New Roman"/>
        <family val="1"/>
        <charset val="204"/>
      </rPr>
      <t xml:space="preserve">/ Period of sales: </t>
    </r>
    <r>
      <rPr>
        <b/>
        <sz val="9"/>
        <rFont val="Times New Roman"/>
        <family val="1"/>
        <charset val="204"/>
      </rPr>
      <t>16.10.2024-05.04.2025</t>
    </r>
  </si>
  <si>
    <r>
      <rPr>
        <b/>
        <sz val="9"/>
        <color theme="1"/>
        <rFont val="Times New Roman"/>
        <family val="1"/>
        <charset val="204"/>
      </rPr>
      <t>11.03.25-05.04.2025, включительно,</t>
    </r>
    <r>
      <rPr>
        <sz val="9"/>
        <color theme="1"/>
        <rFont val="Times New Roman"/>
        <family val="1"/>
        <charset val="204"/>
      </rPr>
      <t xml:space="preserve"> - </t>
    </r>
    <r>
      <rPr>
        <b/>
        <sz val="9"/>
        <color theme="1"/>
        <rFont val="Times New Roman"/>
        <family val="1"/>
        <charset val="204"/>
      </rPr>
      <t>3500</t>
    </r>
    <r>
      <rPr>
        <sz val="9"/>
        <color theme="1"/>
        <rFont val="Times New Roman"/>
        <family val="1"/>
        <charset val="204"/>
      </rPr>
      <t xml:space="preserve"> рублей - взрослый, </t>
    </r>
    <r>
      <rPr>
        <b/>
        <sz val="9"/>
        <color theme="1"/>
        <rFont val="Times New Roman"/>
        <family val="1"/>
        <charset val="204"/>
      </rPr>
      <t>11.03.25-05.04.2025 - 3500</t>
    </r>
    <r>
      <rPr>
        <sz val="9"/>
        <color theme="1"/>
        <rFont val="Times New Roman"/>
        <family val="1"/>
        <charset val="204"/>
      </rPr>
      <t xml:space="preserve"> rubles - adult</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</si>
  <si>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13.12.2024-26.12.2024,</t>
    </r>
    <r>
      <rPr>
        <b/>
        <sz val="9"/>
        <rFont val="Times New Roman"/>
        <family val="1"/>
        <charset val="204"/>
      </rPr>
      <t xml:space="preserve"> включительно, 13.01.2024-20.02.2025, 11.03.2025-05.04.2025  включительно</t>
    </r>
    <r>
      <rPr>
        <sz val="9"/>
        <color theme="1"/>
        <rFont val="Times New Roman"/>
        <family val="1"/>
      </rPr>
      <t xml:space="preserve">/ Period of stay: </t>
    </r>
    <r>
      <rPr>
        <b/>
        <sz val="9"/>
        <color theme="1"/>
        <rFont val="Times New Roman"/>
        <family val="1"/>
      </rPr>
      <t>13.12.2024-26.12.2024,  inclusively</t>
    </r>
    <r>
      <rPr>
        <b/>
        <sz val="9"/>
        <rFont val="Times New Roman"/>
        <family val="1"/>
      </rPr>
      <t xml:space="preserve">, 13.01.2024-20.02.2025, inclusively, 11.03.2025-05.04.2025    </t>
    </r>
  </si>
  <si>
    <t>Тариф не доступен   в период 29.06.2025-12.07.2025, 09.09.2025-27.09.2025 включительно</t>
  </si>
  <si>
    <r>
      <t xml:space="preserve">Период продажи: </t>
    </r>
    <r>
      <rPr>
        <b/>
        <sz val="9"/>
        <rFont val="Times New Roman"/>
        <family val="1"/>
      </rPr>
      <t>04.04.2025</t>
    </r>
    <r>
      <rPr>
        <b/>
        <sz val="9"/>
        <rFont val="Times New Roman"/>
        <family val="1"/>
        <charset val="204"/>
      </rPr>
      <t xml:space="preserve"> - 29.09.2025 </t>
    </r>
    <r>
      <rPr>
        <sz val="9"/>
        <rFont val="Times New Roman"/>
        <family val="1"/>
        <charset val="204"/>
      </rPr>
      <t xml:space="preserve">/ Period of sales: </t>
    </r>
    <r>
      <rPr>
        <b/>
        <sz val="9"/>
        <rFont val="Times New Roman"/>
        <family val="1"/>
        <charset val="204"/>
      </rPr>
      <t>04.04.2025 - 29.09.2025</t>
    </r>
  </si>
  <si>
    <r>
      <t xml:space="preserve">Период проживания: </t>
    </r>
    <r>
      <rPr>
        <b/>
        <sz val="9"/>
        <rFont val="Times New Roman"/>
        <family val="1"/>
      </rPr>
      <t>01.06.2025</t>
    </r>
    <r>
      <rPr>
        <b/>
        <sz val="9"/>
        <rFont val="Times New Roman"/>
        <family val="1"/>
        <charset val="204"/>
      </rPr>
      <t xml:space="preserve"> - 30.09.2025 ​</t>
    </r>
    <r>
      <rPr>
        <sz val="9"/>
        <rFont val="Times New Roman"/>
        <family val="1"/>
        <charset val="204"/>
      </rPr>
      <t xml:space="preserve">/ Period of stay: </t>
    </r>
    <r>
      <rPr>
        <b/>
        <sz val="9"/>
        <rFont val="Times New Roman"/>
        <family val="1"/>
        <charset val="204"/>
      </rPr>
      <t>01.06.2025 - 30.09.2025</t>
    </r>
  </si>
  <si>
    <t xml:space="preserve">Парковка на Поляне 960; </t>
  </si>
  <si>
    <t>3. Подвесной мост - прохождение малого маршрута (для всех гостей в номере, возраст 7+) / Suspension Bridge - small trail (for all guests in room, age 7+)</t>
  </si>
  <si>
    <t xml:space="preserve">4.  Верёвочный парк - прохождение маршрута "Воздушный сноуборд" для взрослых  (рост от 140 см) либо маршрута "Маугли" для детей (рост от 110 см до 140 см)  (для всех гостей в номере, возраст 7+) / Rope park - “Air Snowboard” route for adults (height from 140 cm) or “Mowgli” route for children (height from 110 cm to 140 cm) (for all guests in the room, age 7+).
</t>
  </si>
  <si>
    <t xml:space="preserve">
В предложение «Наполни свое лето» входят индивидуальные скидки* / The “Fill Your Summer” offer includes individual discounts*
</t>
  </si>
  <si>
    <t>1. 50% скидка на индивидуальные и групповые услуги школы катания "Три вершины" (для всех гостей в номере) / 50% discount on individual and group services of Tri Verkhny skiing school (for all guests in the room)</t>
  </si>
  <si>
    <t xml:space="preserve">2. 10%  скидка в Ресторан "Птицы Захмелели" на весь счет / 10% discount at the  "Pticy Zahmeleli" restaurant on the entire bill </t>
  </si>
  <si>
    <r>
      <t xml:space="preserve">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от </t>
    </r>
    <r>
      <rPr>
        <b/>
        <sz val="11"/>
        <color theme="1"/>
        <rFont val="Calibri"/>
        <family val="2"/>
        <charset val="204"/>
      </rPr>
      <t>12</t>
    </r>
    <r>
      <rPr>
        <sz val="11"/>
        <color theme="1"/>
        <rFont val="Calibri"/>
        <family val="2"/>
      </rPr>
      <t xml:space="preserve"> лет)</t>
    </r>
    <r>
      <rPr>
        <sz val="11"/>
        <color theme="1"/>
        <rFont val="Calibri"/>
        <family val="2"/>
        <charset val="204"/>
      </rPr>
      <t xml:space="preserve">, стоимость - </t>
    </r>
    <r>
      <rPr>
        <b/>
        <sz val="11"/>
        <color theme="1"/>
        <rFont val="Calibri"/>
        <family val="2"/>
      </rPr>
      <t>2300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2300</t>
    </r>
    <r>
      <rPr>
        <sz val="11"/>
        <color theme="1"/>
        <rFont val="Calibri"/>
        <family val="2"/>
        <charset val="204"/>
      </rPr>
      <t xml:space="preserve"> руб</t>
    </r>
    <r>
      <rPr>
        <sz val="11"/>
        <color theme="1"/>
        <rFont val="Calibri"/>
        <family val="2"/>
      </rPr>
      <t>.</t>
    </r>
    <r>
      <rPr>
        <sz val="11"/>
        <color theme="1"/>
        <rFont val="Calibri"/>
        <family val="2"/>
        <charset val="204"/>
      </rPr>
      <t xml:space="preserve">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from </t>
    </r>
    <r>
      <rPr>
        <b/>
        <sz val="11"/>
        <color theme="1"/>
        <rFont val="Calibri"/>
        <family val="2"/>
        <charset val="204"/>
      </rPr>
      <t>12</t>
    </r>
    <r>
      <rPr>
        <sz val="11"/>
        <color theme="1"/>
        <rFont val="Calibri"/>
        <family val="2"/>
      </rPr>
      <t xml:space="preserve"> y.o. and up</t>
    </r>
    <r>
      <rPr>
        <sz val="11"/>
        <color theme="1"/>
        <rFont val="Calibri"/>
        <family val="2"/>
        <charset val="204"/>
      </rPr>
      <t xml:space="preserve">). Cost  - </t>
    </r>
    <r>
      <rPr>
        <b/>
        <sz val="11"/>
        <color theme="1"/>
        <rFont val="Calibri"/>
        <family val="2"/>
      </rPr>
      <t>2300</t>
    </r>
    <r>
      <rPr>
        <sz val="11"/>
        <color theme="1"/>
        <rFont val="Calibri"/>
        <family val="2"/>
        <charset val="204"/>
      </rPr>
      <t xml:space="preserve"> rub per adult</t>
    </r>
    <r>
      <rPr>
        <sz val="11"/>
        <color theme="1"/>
        <rFont val="Calibri"/>
        <family val="2"/>
      </rPr>
      <t>.</t>
    </r>
    <r>
      <rPr>
        <sz val="11"/>
        <color theme="1"/>
        <rFont val="Calibri"/>
        <family val="2"/>
        <charset val="204"/>
      </rPr>
      <t xml:space="preserve">  The cost of the ski-passes for each guest (at extra bed)  is also added - </t>
    </r>
    <r>
      <rPr>
        <b/>
        <sz val="11"/>
        <color theme="1"/>
        <rFont val="Calibri"/>
        <family val="2"/>
      </rPr>
      <t>2300</t>
    </r>
    <r>
      <rPr>
        <sz val="11"/>
        <color theme="1"/>
        <rFont val="Calibri"/>
        <family val="2"/>
        <charset val="204"/>
      </rPr>
      <t xml:space="preserve"> rub per adult</t>
    </r>
    <r>
      <rPr>
        <sz val="11"/>
        <color theme="1"/>
        <rFont val="Calibri"/>
        <family val="2"/>
      </rPr>
      <t xml:space="preserve"> (ages from </t>
    </r>
    <r>
      <rPr>
        <b/>
        <sz val="11"/>
        <color theme="1"/>
        <rFont val="Calibri"/>
        <family val="2"/>
        <charset val="204"/>
      </rPr>
      <t>12</t>
    </r>
    <r>
      <rPr>
        <sz val="11"/>
        <color theme="1"/>
        <rFont val="Calibri"/>
        <family val="2"/>
      </rPr>
      <t xml:space="preserve"> y.o. and up)</t>
    </r>
    <r>
      <rPr>
        <sz val="11"/>
        <color theme="1"/>
        <rFont val="Calibri"/>
        <family val="2"/>
        <charset val="204"/>
      </rPr>
      <t>. Please, add the cost of ski-passes for all adults to the application immediately.</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</si>
  <si>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b/>
        <sz val="9"/>
        <color theme="1"/>
        <rFont val="Times New Roman"/>
        <family val="1"/>
      </rPr>
      <t/>
    </r>
  </si>
  <si>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</si>
  <si>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t>
    </r>
    <r>
      <rPr>
        <sz val="9"/>
        <color indexed="1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</si>
</sst>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b/>
      <sz val="9"/>
      <name val="Times New Roman"/>
      <family val="1"/>
      <charset val="204"/>
    </font>
    <font>
      <sz val="10"/>
      <name val="Arial Cyr"/>
      <charset val="204"/>
    </font>
    <font>
      <sz val="9"/>
      <name val="Times New Roman"/>
      <family val="1"/>
      <charset val="204"/>
    </font>
    <font>
      <sz val="9"/>
      <color theme="1"/>
      <name val="Times New Roman"/>
      <family val="1"/>
      <charset val="204"/>
    </font>
    <font>
      <b/>
      <sz val="9"/>
      <color theme="1"/>
      <name val="Times New Roman"/>
      <family val="1"/>
      <charset val="204"/>
    </font>
    <font>
      <sz val="9"/>
      <color rgb="FFFF0000"/>
      <name val="Times New Roman"/>
      <family val="1"/>
      <charset val="204"/>
    </font>
    <font>
      <b/>
      <sz val="9"/>
      <name val="Times New Roman"/>
      <family val="1"/>
    </font>
    <font>
      <sz val="9"/>
      <color indexed="8"/>
      <name val="Times New Roman"/>
      <family val="1"/>
      <charset val="204"/>
    </font>
    <font>
      <b/>
      <sz val="8"/>
      <color theme="1"/>
      <name val="Times New Roman"/>
      <family val="1"/>
      <charset val="204"/>
    </font>
    <font>
      <b/>
      <sz val="8"/>
      <name val="Times New Roman"/>
      <family val="1"/>
      <charset val="204"/>
    </font>
    <font>
      <sz val="8"/>
      <color theme="1"/>
      <name val="Times New Roman"/>
      <family val="1"/>
      <charset val="204"/>
    </font>
    <font>
      <sz val="8"/>
      <color theme="1"/>
      <name val="Calibri"/>
      <family val="2"/>
      <charset val="204"/>
      <scheme val="minor"/>
    </font>
    <font>
      <sz val="8"/>
      <color rgb="FF000000"/>
      <name val="Verdana"/>
      <family val="2"/>
      <charset val="204"/>
    </font>
    <font>
      <b/>
      <sz val="8"/>
      <color rgb="FF000000"/>
      <name val="Verdana"/>
      <family val="2"/>
      <charset val="204"/>
    </font>
    <font>
      <sz val="10"/>
      <name val="Calibri"/>
      <family val="2"/>
      <charset val="204"/>
      <scheme val="minor"/>
    </font>
    <font>
      <sz val="11"/>
      <color theme="0"/>
      <name val="Calibri"/>
      <family val="2"/>
      <charset val="204"/>
    </font>
    <font>
      <sz val="10"/>
      <color theme="1"/>
      <name val="Times New Roman"/>
      <family val="1"/>
      <charset val="204"/>
    </font>
    <font>
      <b/>
      <sz val="10"/>
      <name val="Times New Roman"/>
      <family val="1"/>
      <charset val="204"/>
    </font>
    <font>
      <sz val="10"/>
      <name val="Times New Roman"/>
      <family val="1"/>
      <charset val="204"/>
    </font>
    <font>
      <i/>
      <sz val="10"/>
      <name val="Times New Roman"/>
      <family val="1"/>
      <charset val="204"/>
    </font>
    <font>
      <sz val="8"/>
      <color indexed="8"/>
      <name val="Verdana"/>
      <family val="2"/>
      <charset val="204"/>
    </font>
    <font>
      <u/>
      <sz val="8"/>
      <color indexed="8"/>
      <name val="Verdana"/>
      <family val="2"/>
      <charset val="204"/>
    </font>
    <font>
      <sz val="8"/>
      <name val="Arial Cyr"/>
      <charset val="204"/>
    </font>
    <font>
      <i/>
      <sz val="8"/>
      <color indexed="8"/>
      <name val="Verdana"/>
      <family val="2"/>
      <charset val="204"/>
    </font>
    <font>
      <sz val="9"/>
      <name val="Arial Cyr"/>
      <charset val="204"/>
    </font>
    <font>
      <b/>
      <sz val="8"/>
      <color indexed="8"/>
      <name val="Verdana"/>
      <family val="2"/>
      <charset val="204"/>
    </font>
    <font>
      <b/>
      <i/>
      <sz val="8"/>
      <color indexed="8"/>
      <name val="Verdana"/>
      <family val="2"/>
      <charset val="204"/>
    </font>
    <font>
      <sz val="9"/>
      <color indexed="10"/>
      <name val="Times New Roman"/>
      <family val="1"/>
      <charset val="204"/>
    </font>
    <font>
      <b/>
      <sz val="11"/>
      <color theme="0"/>
      <name val="Calibri"/>
      <family val="2"/>
      <charset val="204"/>
      <scheme val="minor"/>
    </font>
    <font>
      <sz val="9"/>
      <name val="Times New Roman"/>
      <family val="1"/>
    </font>
    <font>
      <b/>
      <sz val="9"/>
      <color indexed="8"/>
      <name val="Times New Roman"/>
      <family val="1"/>
      <charset val="204"/>
    </font>
    <font>
      <b/>
      <sz val="10"/>
      <color theme="1"/>
      <name val="Times New Roman"/>
      <family val="1"/>
      <charset val="204"/>
    </font>
    <font>
      <sz val="8"/>
      <color rgb="FFC00000"/>
      <name val="Verdana"/>
      <family val="2"/>
      <charset val="204"/>
    </font>
    <font>
      <sz val="9"/>
      <color theme="1"/>
      <name val="Verdana"/>
      <family val="2"/>
      <charset val="204"/>
    </font>
    <font>
      <sz val="8"/>
      <color theme="1"/>
      <name val="Verdana"/>
      <family val="2"/>
      <charset val="204"/>
    </font>
    <font>
      <sz val="11"/>
      <color theme="1"/>
      <name val="Calibri"/>
      <family val="2"/>
      <charset val="204"/>
    </font>
    <font>
      <b/>
      <i/>
      <sz val="9"/>
      <name val="Times New Roman"/>
      <family val="1"/>
      <charset val="204"/>
    </font>
    <font>
      <b/>
      <sz val="9"/>
      <color theme="1"/>
      <name val="Times New Roman"/>
      <family val="1"/>
    </font>
    <font>
      <b/>
      <sz val="11"/>
      <color rgb="FFFF0000"/>
      <name val="Times New Roman"/>
      <family val="1"/>
    </font>
    <font>
      <sz val="11"/>
      <color theme="1"/>
      <name val="Times New Roman"/>
      <family val="1"/>
      <charset val="204"/>
    </font>
    <font>
      <sz val="9"/>
      <color theme="1"/>
      <name val="Times New Roman"/>
      <family val="1"/>
    </font>
    <font>
      <b/>
      <sz val="11"/>
      <color theme="1"/>
      <name val="Calibri"/>
      <family val="2"/>
    </font>
    <font>
      <sz val="11"/>
      <color theme="1"/>
      <name val="Calibri"/>
      <family val="2"/>
    </font>
    <font>
      <b/>
      <sz val="9"/>
      <color rgb="FFFF0000"/>
      <name val="Times New Roman"/>
      <family val="1"/>
    </font>
    <font>
      <b/>
      <sz val="11"/>
      <color rgb="FFFF0000"/>
      <name val="Calibri"/>
      <family val="2"/>
      <charset val="204"/>
    </font>
    <font>
      <b/>
      <sz val="11"/>
      <color theme="1"/>
      <name val="Calibri"/>
      <family val="2"/>
      <scheme val="minor"/>
    </font>
    <font>
      <b/>
      <sz val="9"/>
      <color rgb="FF000000"/>
      <name val="Verdana"/>
      <family val="2"/>
    </font>
    <font>
      <sz val="9"/>
      <color rgb="FF000000"/>
      <name val="Verdana"/>
      <family val="2"/>
    </font>
    <font>
      <b/>
      <sz val="12"/>
      <color rgb="FFFF0000"/>
      <name val="Times New Roman"/>
      <family val="1"/>
    </font>
    <font>
      <b/>
      <sz val="12"/>
      <color theme="1"/>
      <name val="Calibri"/>
      <family val="2"/>
      <charset val="204"/>
      <scheme val="minor"/>
    </font>
    <font>
      <b/>
      <sz val="12"/>
      <color rgb="FFFF0000"/>
      <name val="Calibri"/>
      <family val="2"/>
      <charset val="204"/>
      <scheme val="minor"/>
    </font>
    <font>
      <sz val="11"/>
      <color theme="1"/>
      <name val="Calibri"/>
      <family val="2"/>
      <charset val="204"/>
      <scheme val="minor"/>
    </font>
    <font>
      <b/>
      <sz val="11"/>
      <name val="Calibri"/>
      <family val="2"/>
      <charset val="204"/>
    </font>
    <font>
      <b/>
      <i/>
      <sz val="9"/>
      <color theme="1"/>
      <name val="Times New Roman"/>
      <family val="1"/>
      <charset val="204"/>
    </font>
    <font>
      <b/>
      <sz val="11"/>
      <color theme="1"/>
      <name val="Calibri"/>
      <family val="2"/>
      <charset val="204"/>
    </font>
  </fonts>
  <fills count="1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6" tint="0.59999389629810485"/>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rgb="FF00B0F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rgb="FFFFFF66"/>
        <bgColor indexed="64"/>
      </patternFill>
    </fill>
    <fill>
      <patternFill patternType="solid">
        <fgColor theme="3"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1">
    <xf numFmtId="0" fontId="0" fillId="0" borderId="0"/>
    <xf numFmtId="0" fontId="5" fillId="0" borderId="0"/>
    <xf numFmtId="0" fontId="5" fillId="0" borderId="0"/>
    <xf numFmtId="0" fontId="5" fillId="0" borderId="0"/>
    <xf numFmtId="0" fontId="5" fillId="0" borderId="0"/>
    <xf numFmtId="0" fontId="5" fillId="0" borderId="0"/>
    <xf numFmtId="0" fontId="3" fillId="0" borderId="0"/>
    <xf numFmtId="0" fontId="55" fillId="0" borderId="0"/>
    <xf numFmtId="0" fontId="2" fillId="0" borderId="0"/>
    <xf numFmtId="0" fontId="1" fillId="0" borderId="0"/>
    <xf numFmtId="0" fontId="1" fillId="0" borderId="0"/>
  </cellStyleXfs>
  <cellXfs count="237">
    <xf numFmtId="0" fontId="0" fillId="0" borderId="0" xfId="0"/>
    <xf numFmtId="0" fontId="6" fillId="0" borderId="1" xfId="0" applyFont="1" applyFill="1" applyBorder="1"/>
    <xf numFmtId="0" fontId="6" fillId="0" borderId="1" xfId="0" applyFont="1" applyFill="1" applyBorder="1" applyAlignment="1">
      <alignment wrapText="1"/>
    </xf>
    <xf numFmtId="0" fontId="6" fillId="0" borderId="1" xfId="0" applyFont="1" applyFill="1" applyBorder="1" applyAlignment="1">
      <alignment horizontal="right"/>
    </xf>
    <xf numFmtId="0" fontId="7" fillId="0" borderId="0" xfId="2" applyFont="1" applyFill="1" applyBorder="1" applyAlignment="1">
      <alignment horizontal="left" vertical="center"/>
    </xf>
    <xf numFmtId="0" fontId="7" fillId="0" borderId="0" xfId="0" applyFont="1" applyFill="1"/>
    <xf numFmtId="0" fontId="7" fillId="0" borderId="1" xfId="0" applyFont="1" applyFill="1" applyBorder="1"/>
    <xf numFmtId="0" fontId="6" fillId="0" borderId="2" xfId="0" applyFont="1" applyFill="1" applyBorder="1" applyAlignment="1">
      <alignment wrapText="1"/>
    </xf>
    <xf numFmtId="0" fontId="4" fillId="0" borderId="0" xfId="0" applyFont="1" applyFill="1" applyAlignment="1">
      <alignment vertical="center"/>
    </xf>
    <xf numFmtId="0" fontId="7" fillId="0" borderId="2" xfId="0" applyFont="1" applyFill="1" applyBorder="1" applyAlignment="1">
      <alignment horizontal="left" wrapText="1"/>
    </xf>
    <xf numFmtId="0" fontId="8"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4" fillId="0" borderId="3" xfId="0" applyFont="1" applyFill="1" applyBorder="1" applyAlignment="1">
      <alignment horizontal="left"/>
    </xf>
    <xf numFmtId="0" fontId="6" fillId="0" borderId="1" xfId="0" applyFont="1" applyFill="1" applyBorder="1" applyAlignment="1">
      <alignment horizontal="right" vertical="center" wrapText="1"/>
    </xf>
    <xf numFmtId="0" fontId="4"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xf numFmtId="0" fontId="4" fillId="0" borderId="0" xfId="2" applyFont="1" applyFill="1" applyAlignment="1">
      <alignment horizontal="left" vertical="center"/>
    </xf>
    <xf numFmtId="16" fontId="6" fillId="0" borderId="1" xfId="0" applyNumberFormat="1" applyFont="1" applyFill="1" applyBorder="1" applyAlignment="1">
      <alignment horizontal="right"/>
    </xf>
    <xf numFmtId="0" fontId="6" fillId="0" borderId="0" xfId="0" applyFont="1" applyFill="1" applyAlignment="1">
      <alignment horizontal="left" vertical="center" wrapText="1"/>
    </xf>
    <xf numFmtId="0" fontId="11" fillId="0" borderId="0" xfId="0" applyFont="1" applyFill="1" applyAlignment="1">
      <alignment vertical="center" wrapText="1"/>
    </xf>
    <xf numFmtId="0" fontId="6" fillId="0" borderId="0" xfId="0" applyFont="1" applyFill="1" applyBorder="1" applyAlignment="1">
      <alignment horizontal="right"/>
    </xf>
    <xf numFmtId="1" fontId="7" fillId="0" borderId="1" xfId="0" applyNumberFormat="1" applyFont="1" applyFill="1" applyBorder="1" applyAlignment="1">
      <alignment vertical="center" wrapText="1"/>
    </xf>
    <xf numFmtId="16" fontId="6" fillId="0" borderId="0" xfId="0" applyNumberFormat="1" applyFont="1" applyFill="1" applyBorder="1" applyAlignment="1">
      <alignment horizontal="right"/>
    </xf>
    <xf numFmtId="0" fontId="6" fillId="0" borderId="0" xfId="0" applyFont="1" applyFill="1" applyBorder="1" applyAlignment="1">
      <alignment vertical="center"/>
    </xf>
    <xf numFmtId="9" fontId="4" fillId="0" borderId="3" xfId="0" applyNumberFormat="1" applyFont="1" applyFill="1" applyBorder="1" applyAlignment="1">
      <alignment horizontal="left" vertical="center"/>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12" fillId="0" borderId="0" xfId="0" applyFont="1" applyFill="1" applyAlignment="1">
      <alignment horizontal="center" vertical="center"/>
    </xf>
    <xf numFmtId="0" fontId="14" fillId="0" borderId="0" xfId="0" applyFont="1" applyFill="1"/>
    <xf numFmtId="0" fontId="6" fillId="0" borderId="0" xfId="0" applyFont="1" applyFill="1" applyBorder="1" applyAlignment="1">
      <alignment horizontal="right" wrapText="1"/>
    </xf>
    <xf numFmtId="0" fontId="0" fillId="0" borderId="0" xfId="0" applyFill="1"/>
    <xf numFmtId="0" fontId="15" fillId="0" borderId="0" xfId="0" applyFont="1" applyFill="1"/>
    <xf numFmtId="0" fontId="6" fillId="0" borderId="1" xfId="0" applyFont="1" applyFill="1" applyBorder="1" applyAlignment="1">
      <alignment horizontal="left" vertical="top" wrapText="1"/>
    </xf>
    <xf numFmtId="0" fontId="7" fillId="0" borderId="0" xfId="2" applyFont="1" applyFill="1" applyAlignment="1">
      <alignment horizontal="left" vertical="top" wrapText="1"/>
    </xf>
    <xf numFmtId="0" fontId="16" fillId="0" borderId="0" xfId="0" applyFont="1" applyFill="1" applyAlignment="1">
      <alignment horizontal="left" vertical="center" wrapText="1" indent="1"/>
    </xf>
    <xf numFmtId="0" fontId="7" fillId="2" borderId="0" xfId="0" applyFont="1" applyFill="1"/>
    <xf numFmtId="0" fontId="7" fillId="0" borderId="0" xfId="0" applyFont="1" applyFill="1" applyAlignment="1">
      <alignment wrapText="1"/>
    </xf>
    <xf numFmtId="0" fontId="7" fillId="0" borderId="0" xfId="0" applyFont="1" applyFill="1" applyBorder="1"/>
    <xf numFmtId="0" fontId="6" fillId="0" borderId="0" xfId="0" applyFont="1" applyFill="1" applyBorder="1" applyAlignment="1">
      <alignment wrapText="1"/>
    </xf>
    <xf numFmtId="0" fontId="6" fillId="0" borderId="0" xfId="2" applyFont="1" applyAlignment="1">
      <alignment horizontal="left" vertical="center"/>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0" xfId="2" applyFont="1" applyFill="1" applyAlignment="1">
      <alignment horizontal="left" vertical="center" wrapText="1"/>
    </xf>
    <xf numFmtId="0" fontId="20" fillId="4" borderId="1" xfId="0" applyFont="1" applyFill="1" applyBorder="1" applyAlignment="1">
      <alignment horizontal="left" vertical="center" wrapText="1"/>
    </xf>
    <xf numFmtId="0" fontId="26" fillId="0" borderId="1" xfId="0" applyFont="1" applyBorder="1"/>
    <xf numFmtId="0" fontId="16" fillId="0" borderId="1" xfId="0" applyFont="1" applyBorder="1" applyAlignment="1">
      <alignment vertical="center" wrapText="1"/>
    </xf>
    <xf numFmtId="0" fontId="18" fillId="5" borderId="0" xfId="0" applyFont="1" applyFill="1"/>
    <xf numFmtId="0" fontId="7" fillId="0" borderId="0" xfId="0" applyFont="1" applyAlignment="1">
      <alignment horizontal="right" vertical="center" wrapText="1"/>
    </xf>
    <xf numFmtId="0" fontId="8" fillId="4" borderId="0" xfId="0" applyFont="1" applyFill="1" applyAlignment="1">
      <alignment horizontal="left" vertical="center" wrapText="1"/>
    </xf>
    <xf numFmtId="0" fontId="7" fillId="0" borderId="0" xfId="0" applyFont="1" applyAlignment="1">
      <alignment horizontal="left" vertical="center" wrapText="1"/>
    </xf>
    <xf numFmtId="0" fontId="8" fillId="4" borderId="0" xfId="0" applyFont="1" applyFill="1"/>
    <xf numFmtId="0" fontId="28" fillId="0" borderId="0" xfId="0" applyFont="1"/>
    <xf numFmtId="0" fontId="6" fillId="0" borderId="0" xfId="0" applyFont="1" applyAlignment="1">
      <alignment vertical="top" wrapText="1"/>
    </xf>
    <xf numFmtId="0" fontId="28" fillId="0" borderId="0" xfId="0" applyFont="1" applyAlignment="1">
      <alignment wrapText="1"/>
    </xf>
    <xf numFmtId="0" fontId="6" fillId="0" borderId="0" xfId="0" applyFont="1"/>
    <xf numFmtId="0" fontId="4" fillId="4" borderId="0" xfId="2" applyFont="1" applyFill="1" applyAlignment="1">
      <alignment horizontal="left" vertical="center"/>
    </xf>
    <xf numFmtId="0" fontId="28" fillId="0" borderId="0" xfId="0" applyFont="1" applyFill="1" applyBorder="1"/>
    <xf numFmtId="0" fontId="26" fillId="0" borderId="1" xfId="0" applyFont="1" applyBorder="1" applyAlignment="1">
      <alignment horizontal="left" vertical="center" wrapText="1" indent="1"/>
    </xf>
    <xf numFmtId="0" fontId="7" fillId="0" borderId="0" xfId="0" applyFont="1" applyFill="1" applyBorder="1" applyAlignment="1">
      <alignment vertical="center"/>
    </xf>
    <xf numFmtId="0" fontId="0" fillId="0" borderId="0" xfId="0" applyFill="1" applyBorder="1"/>
    <xf numFmtId="0" fontId="28" fillId="0" borderId="0" xfId="0" applyFont="1" applyFill="1"/>
    <xf numFmtId="0" fontId="10" fillId="4" borderId="5" xfId="0" applyFont="1" applyFill="1" applyBorder="1" applyAlignment="1">
      <alignment horizontal="left" vertical="center"/>
    </xf>
    <xf numFmtId="0" fontId="13" fillId="0" borderId="0" xfId="0" applyFont="1" applyFill="1" applyBorder="1" applyAlignment="1">
      <alignment horizontal="center" vertical="center" wrapText="1"/>
    </xf>
    <xf numFmtId="0" fontId="4" fillId="4" borderId="4" xfId="0" applyFont="1" applyFill="1" applyBorder="1" applyAlignment="1"/>
    <xf numFmtId="0" fontId="8" fillId="4" borderId="7" xfId="0" applyFont="1" applyFill="1" applyBorder="1"/>
    <xf numFmtId="0" fontId="7" fillId="0" borderId="0" xfId="0" applyFont="1"/>
    <xf numFmtId="0" fontId="8" fillId="4" borderId="7" xfId="0" applyFont="1" applyFill="1" applyBorder="1" applyAlignment="1">
      <alignment horizontal="left" vertical="center"/>
    </xf>
    <xf numFmtId="0" fontId="6" fillId="0" borderId="0" xfId="0" applyFont="1" applyFill="1" applyBorder="1" applyAlignment="1">
      <alignment horizontal="left" vertical="top" wrapText="1"/>
    </xf>
    <xf numFmtId="0" fontId="8" fillId="4" borderId="9" xfId="0" applyFont="1" applyFill="1" applyBorder="1"/>
    <xf numFmtId="0" fontId="35" fillId="4" borderId="9" xfId="0" applyFont="1" applyFill="1" applyBorder="1"/>
    <xf numFmtId="1" fontId="7" fillId="0" borderId="2" xfId="0" applyNumberFormat="1" applyFont="1" applyFill="1" applyBorder="1" applyAlignment="1">
      <alignment vertical="center" wrapText="1"/>
    </xf>
    <xf numFmtId="1" fontId="7" fillId="0" borderId="0" xfId="0" applyNumberFormat="1" applyFont="1" applyFill="1" applyBorder="1" applyAlignment="1">
      <alignment vertical="center" wrapText="1"/>
    </xf>
    <xf numFmtId="0" fontId="16" fillId="0" borderId="1" xfId="0" applyFont="1" applyBorder="1" applyAlignment="1">
      <alignment wrapText="1"/>
    </xf>
    <xf numFmtId="0" fontId="6" fillId="0" borderId="0" xfId="0" applyFont="1" applyFill="1" applyAlignment="1">
      <alignment vertical="top" wrapText="1"/>
    </xf>
    <xf numFmtId="0" fontId="16" fillId="0" borderId="0" xfId="0" applyFont="1" applyBorder="1" applyAlignment="1">
      <alignment vertical="center" wrapText="1"/>
    </xf>
    <xf numFmtId="0" fontId="17" fillId="6" borderId="1" xfId="0" applyFont="1" applyFill="1" applyBorder="1" applyAlignment="1">
      <alignment vertical="center" wrapText="1"/>
    </xf>
    <xf numFmtId="0" fontId="16" fillId="0" borderId="8" xfId="0" applyFont="1" applyFill="1" applyBorder="1" applyAlignment="1">
      <alignment horizontal="left" vertical="center" wrapText="1" indent="1"/>
    </xf>
    <xf numFmtId="0" fontId="0" fillId="7" borderId="0" xfId="0" applyFill="1"/>
    <xf numFmtId="0" fontId="0" fillId="6" borderId="0" xfId="0" applyFill="1"/>
    <xf numFmtId="0" fontId="4" fillId="0" borderId="1" xfId="0" applyFont="1" applyFill="1" applyBorder="1" applyAlignment="1">
      <alignment vertical="center" wrapText="1"/>
    </xf>
    <xf numFmtId="0" fontId="16" fillId="0" borderId="1" xfId="0" applyFont="1" applyFill="1" applyBorder="1" applyAlignment="1">
      <alignment horizontal="left" vertical="center" wrapText="1" indent="1"/>
    </xf>
    <xf numFmtId="0" fontId="4" fillId="4" borderId="0" xfId="0" applyFont="1" applyFill="1" applyBorder="1" applyAlignment="1"/>
    <xf numFmtId="0" fontId="4" fillId="8" borderId="0" xfId="2" applyFont="1" applyFill="1" applyAlignment="1">
      <alignment horizontal="left" vertical="center"/>
    </xf>
    <xf numFmtId="0" fontId="6" fillId="0" borderId="10" xfId="0" applyFont="1" applyFill="1" applyBorder="1"/>
    <xf numFmtId="0" fontId="6" fillId="0" borderId="1" xfId="0" applyFont="1" applyFill="1" applyBorder="1" applyAlignment="1">
      <alignment horizontal="left" wrapText="1"/>
    </xf>
    <xf numFmtId="0" fontId="7" fillId="6" borderId="0" xfId="0" applyFont="1" applyFill="1"/>
    <xf numFmtId="0" fontId="8" fillId="8" borderId="0" xfId="0" applyFont="1" applyFill="1" applyAlignment="1">
      <alignment horizontal="left" vertical="center"/>
    </xf>
    <xf numFmtId="0" fontId="42" fillId="0" borderId="0" xfId="0" applyFont="1" applyFill="1" applyAlignment="1">
      <alignment wrapText="1"/>
    </xf>
    <xf numFmtId="0" fontId="6" fillId="0" borderId="0" xfId="2" applyFont="1" applyAlignment="1">
      <alignment horizontal="left" vertical="center"/>
    </xf>
    <xf numFmtId="0" fontId="7" fillId="0" borderId="0" xfId="2" applyFont="1" applyAlignment="1">
      <alignment horizontal="left" vertical="center"/>
    </xf>
    <xf numFmtId="0" fontId="7" fillId="0" borderId="0" xfId="2" applyFont="1" applyAlignment="1">
      <alignment horizontal="left" vertical="center" wrapText="1"/>
    </xf>
    <xf numFmtId="0" fontId="4" fillId="4" borderId="0" xfId="4" applyFont="1" applyFill="1" applyBorder="1" applyAlignment="1"/>
    <xf numFmtId="0" fontId="4" fillId="4" borderId="0" xfId="4" applyFont="1" applyFill="1" applyBorder="1" applyAlignment="1"/>
    <xf numFmtId="0" fontId="7" fillId="0" borderId="0" xfId="2" applyFont="1" applyFill="1" applyAlignment="1">
      <alignment horizontal="left" vertical="center" wrapText="1"/>
    </xf>
    <xf numFmtId="0" fontId="4" fillId="4" borderId="0" xfId="4" applyFont="1" applyFill="1" applyBorder="1" applyAlignment="1"/>
    <xf numFmtId="14" fontId="13" fillId="2" borderId="1" xfId="0" applyNumberFormat="1" applyFont="1" applyFill="1" applyBorder="1" applyAlignment="1">
      <alignment horizontal="center" vertical="center" wrapText="1"/>
    </xf>
    <xf numFmtId="0" fontId="16" fillId="2" borderId="1" xfId="0" applyFont="1" applyFill="1" applyBorder="1" applyAlignment="1">
      <alignment horizontal="left" vertical="center" wrapText="1" indent="1"/>
    </xf>
    <xf numFmtId="0" fontId="20" fillId="7" borderId="1" xfId="0" applyFont="1" applyFill="1" applyBorder="1" applyAlignment="1">
      <alignment horizontal="left" vertical="center" wrapText="1"/>
    </xf>
    <xf numFmtId="0" fontId="16" fillId="7" borderId="1" xfId="0" applyFont="1" applyFill="1" applyBorder="1" applyAlignment="1">
      <alignment vertical="center" wrapText="1"/>
    </xf>
    <xf numFmtId="0" fontId="4" fillId="7" borderId="0" xfId="0" applyFont="1" applyFill="1" applyBorder="1" applyAlignment="1"/>
    <xf numFmtId="0" fontId="8" fillId="7" borderId="1" xfId="0" applyFont="1" applyFill="1" applyBorder="1" applyAlignment="1">
      <alignment wrapText="1"/>
    </xf>
    <xf numFmtId="0" fontId="8" fillId="7" borderId="7" xfId="0" applyFont="1" applyFill="1" applyBorder="1" applyAlignment="1">
      <alignment horizontal="left" vertical="center"/>
    </xf>
    <xf numFmtId="0" fontId="6" fillId="7" borderId="1" xfId="0" applyFont="1" applyFill="1" applyBorder="1" applyAlignment="1">
      <alignment wrapText="1"/>
    </xf>
    <xf numFmtId="0" fontId="43" fillId="0" borderId="16" xfId="0" applyFont="1" applyFill="1" applyBorder="1" applyAlignment="1"/>
    <xf numFmtId="0" fontId="41" fillId="2" borderId="7" xfId="0" applyFont="1" applyFill="1" applyBorder="1" applyAlignment="1">
      <alignment horizontal="left" vertical="center"/>
    </xf>
    <xf numFmtId="0" fontId="6" fillId="0" borderId="0" xfId="0" applyFont="1" applyFill="1" applyBorder="1" applyAlignment="1">
      <alignment vertical="center" wrapText="1"/>
    </xf>
    <xf numFmtId="0" fontId="32" fillId="0" borderId="0" xfId="0" applyFont="1" applyFill="1" applyAlignment="1"/>
    <xf numFmtId="0" fontId="8" fillId="9" borderId="0" xfId="0" applyFont="1" applyFill="1"/>
    <xf numFmtId="0" fontId="16" fillId="9" borderId="0" xfId="0" applyFont="1" applyFill="1" applyAlignment="1">
      <alignment vertical="center" wrapText="1"/>
    </xf>
    <xf numFmtId="0" fontId="8" fillId="9" borderId="9" xfId="0" applyFont="1" applyFill="1" applyBorder="1"/>
    <xf numFmtId="0" fontId="6" fillId="2" borderId="0" xfId="0" applyFont="1" applyFill="1"/>
    <xf numFmtId="0" fontId="16" fillId="2" borderId="8" xfId="0" applyFont="1" applyFill="1" applyBorder="1" applyAlignment="1">
      <alignment vertical="center" wrapText="1"/>
    </xf>
    <xf numFmtId="0" fontId="6" fillId="10" borderId="1" xfId="0" applyFont="1" applyFill="1" applyBorder="1"/>
    <xf numFmtId="0" fontId="7" fillId="2" borderId="0" xfId="2" applyFont="1" applyFill="1" applyAlignment="1">
      <alignment horizontal="left" vertical="center"/>
    </xf>
    <xf numFmtId="0" fontId="16" fillId="2" borderId="8" xfId="0" applyFont="1" applyFill="1" applyBorder="1" applyAlignment="1">
      <alignment horizontal="left" vertical="center" wrapText="1" indent="1"/>
    </xf>
    <xf numFmtId="0" fontId="7" fillId="0" borderId="0" xfId="2" applyFont="1" applyFill="1" applyBorder="1" applyAlignment="1">
      <alignment horizontal="left" vertical="center" wrapText="1"/>
    </xf>
    <xf numFmtId="0" fontId="6" fillId="10" borderId="1" xfId="0" applyFont="1" applyFill="1" applyBorder="1" applyAlignment="1">
      <alignment wrapText="1"/>
    </xf>
    <xf numFmtId="0" fontId="33" fillId="0" borderId="6" xfId="2" applyFont="1" applyFill="1" applyBorder="1" applyAlignment="1">
      <alignment vertical="center" wrapText="1"/>
    </xf>
    <xf numFmtId="0" fontId="39" fillId="2" borderId="0" xfId="0" applyFont="1" applyFill="1" applyAlignment="1">
      <alignment horizontal="center" vertical="center" wrapText="1"/>
    </xf>
    <xf numFmtId="0" fontId="39" fillId="2" borderId="0" xfId="0" applyFont="1" applyFill="1" applyAlignment="1">
      <alignment horizontal="center" vertical="center" wrapText="1"/>
    </xf>
    <xf numFmtId="0" fontId="8" fillId="9" borderId="0" xfId="0" applyFont="1" applyFill="1" applyAlignment="1">
      <alignment wrapText="1"/>
    </xf>
    <xf numFmtId="1" fontId="7" fillId="0" borderId="1" xfId="0" applyNumberFormat="1" applyFont="1" applyFill="1" applyBorder="1"/>
    <xf numFmtId="0" fontId="41" fillId="2" borderId="0" xfId="0" applyFont="1" applyFill="1"/>
    <xf numFmtId="0" fontId="0" fillId="11" borderId="0" xfId="0" applyFill="1"/>
    <xf numFmtId="0" fontId="6" fillId="0" borderId="0" xfId="0" applyFont="1" applyFill="1" applyBorder="1" applyAlignment="1">
      <alignment horizontal="left"/>
    </xf>
    <xf numFmtId="0" fontId="7" fillId="5" borderId="12" xfId="0" applyFont="1" applyFill="1" applyBorder="1" applyAlignment="1">
      <alignment vertical="center" wrapText="1"/>
    </xf>
    <xf numFmtId="0" fontId="7" fillId="0" borderId="13" xfId="0" applyFont="1" applyFill="1" applyBorder="1" applyAlignment="1">
      <alignment vertical="center" wrapText="1"/>
    </xf>
    <xf numFmtId="0" fontId="47" fillId="2" borderId="0" xfId="0" applyFont="1" applyFill="1"/>
    <xf numFmtId="0" fontId="6" fillId="12" borderId="1" xfId="0" applyFont="1" applyFill="1" applyBorder="1" applyAlignment="1">
      <alignment horizontal="right"/>
    </xf>
    <xf numFmtId="0" fontId="10" fillId="12" borderId="1" xfId="0" applyFont="1" applyFill="1" applyBorder="1" applyAlignment="1">
      <alignment horizontal="right"/>
    </xf>
    <xf numFmtId="0" fontId="47" fillId="0" borderId="0" xfId="0" applyFont="1" applyFill="1"/>
    <xf numFmtId="0" fontId="8" fillId="7" borderId="11" xfId="0" applyFont="1" applyFill="1" applyBorder="1" applyAlignment="1">
      <alignment vertical="center" wrapText="1"/>
    </xf>
    <xf numFmtId="0" fontId="8" fillId="7" borderId="0" xfId="0" applyFont="1" applyFill="1"/>
    <xf numFmtId="0" fontId="7" fillId="0" borderId="0" xfId="2" applyFont="1" applyFill="1" applyAlignment="1">
      <alignment horizontal="left" vertical="center"/>
    </xf>
    <xf numFmtId="0" fontId="6" fillId="7" borderId="0" xfId="0" applyFont="1" applyFill="1" applyBorder="1" applyAlignment="1">
      <alignment horizontal="left" vertical="top"/>
    </xf>
    <xf numFmtId="0" fontId="4" fillId="7" borderId="0" xfId="2" applyFont="1" applyFill="1" applyAlignment="1">
      <alignment horizontal="left" vertical="center"/>
    </xf>
    <xf numFmtId="0" fontId="4" fillId="7" borderId="4" xfId="0" applyFont="1" applyFill="1" applyBorder="1" applyAlignment="1"/>
    <xf numFmtId="0" fontId="7" fillId="6" borderId="1" xfId="0" applyFont="1" applyFill="1" applyBorder="1" applyAlignment="1">
      <alignment wrapText="1"/>
    </xf>
    <xf numFmtId="0" fontId="7" fillId="13" borderId="1" xfId="0" applyFont="1" applyFill="1" applyBorder="1" applyAlignment="1">
      <alignment vertical="center"/>
    </xf>
    <xf numFmtId="0" fontId="12" fillId="5" borderId="1" xfId="0" applyFont="1" applyFill="1" applyBorder="1" applyAlignment="1">
      <alignment horizontal="center" vertical="center" wrapText="1"/>
    </xf>
    <xf numFmtId="0" fontId="14" fillId="5" borderId="0" xfId="0" applyFont="1" applyFill="1" applyAlignment="1">
      <alignment horizontal="center" vertical="center"/>
    </xf>
    <xf numFmtId="0" fontId="8" fillId="5"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0" fontId="7" fillId="5" borderId="2" xfId="0" applyFont="1" applyFill="1" applyBorder="1" applyAlignment="1">
      <alignment horizontal="left" wrapText="1"/>
    </xf>
    <xf numFmtId="0" fontId="41" fillId="7" borderId="7" xfId="0" applyFont="1" applyFill="1" applyBorder="1" applyAlignment="1">
      <alignment horizontal="left" vertical="center"/>
    </xf>
    <xf numFmtId="0" fontId="16" fillId="14" borderId="8" xfId="0" applyFont="1" applyFill="1" applyBorder="1" applyAlignment="1">
      <alignment horizontal="left" vertical="center" wrapText="1" indent="1"/>
    </xf>
    <xf numFmtId="0" fontId="4" fillId="9" borderId="4" xfId="0" applyFont="1" applyFill="1" applyBorder="1" applyAlignment="1">
      <alignment horizontal="center" vertical="center"/>
    </xf>
    <xf numFmtId="0" fontId="8" fillId="9" borderId="9" xfId="0" applyFont="1" applyFill="1" applyBorder="1" applyAlignment="1">
      <alignment horizontal="center" vertical="center"/>
    </xf>
    <xf numFmtId="0" fontId="49" fillId="2" borderId="0" xfId="0" applyFont="1" applyFill="1" applyAlignment="1">
      <alignment horizontal="center" vertical="center"/>
    </xf>
    <xf numFmtId="0" fontId="16" fillId="14" borderId="1" xfId="0" applyFont="1" applyFill="1" applyBorder="1" applyAlignment="1">
      <alignment horizontal="left" vertical="center" wrapText="1" indent="1"/>
    </xf>
    <xf numFmtId="14" fontId="12" fillId="2" borderId="1" xfId="0" applyNumberFormat="1" applyFont="1" applyFill="1" applyBorder="1" applyAlignment="1">
      <alignment horizontal="center" vertical="center" wrapText="1"/>
    </xf>
    <xf numFmtId="0" fontId="41" fillId="2" borderId="0" xfId="0" applyFont="1" applyFill="1" applyAlignment="1">
      <alignment wrapText="1"/>
    </xf>
    <xf numFmtId="0" fontId="0" fillId="5" borderId="0" xfId="0" applyFill="1"/>
    <xf numFmtId="1" fontId="7" fillId="5" borderId="1" xfId="0" applyNumberFormat="1" applyFont="1" applyFill="1" applyBorder="1" applyAlignment="1">
      <alignment vertical="center" wrapText="1"/>
    </xf>
    <xf numFmtId="0" fontId="7" fillId="5" borderId="0" xfId="0" applyFont="1" applyFill="1"/>
    <xf numFmtId="0" fontId="41" fillId="5" borderId="0" xfId="0" applyFont="1" applyFill="1" applyAlignment="1">
      <alignment wrapText="1"/>
    </xf>
    <xf numFmtId="14" fontId="12" fillId="5" borderId="1" xfId="0" applyNumberFormat="1" applyFont="1" applyFill="1" applyBorder="1" applyAlignment="1">
      <alignment horizontal="center" vertical="center" wrapText="1"/>
    </xf>
    <xf numFmtId="1" fontId="7" fillId="5" borderId="1" xfId="0" applyNumberFormat="1" applyFont="1" applyFill="1" applyBorder="1"/>
    <xf numFmtId="0" fontId="7" fillId="5" borderId="1" xfId="0" applyFont="1" applyFill="1" applyBorder="1"/>
    <xf numFmtId="0" fontId="6" fillId="5" borderId="1" xfId="0" applyFont="1" applyFill="1" applyBorder="1"/>
    <xf numFmtId="0" fontId="7" fillId="5" borderId="0" xfId="0" applyFont="1" applyFill="1" applyAlignment="1">
      <alignment wrapText="1"/>
    </xf>
    <xf numFmtId="0" fontId="7" fillId="2" borderId="7" xfId="0" applyFont="1" applyFill="1" applyBorder="1" applyAlignment="1">
      <alignment vertical="center" wrapText="1"/>
    </xf>
    <xf numFmtId="0" fontId="50" fillId="2" borderId="1" xfId="0" applyFont="1" applyFill="1" applyBorder="1" applyAlignment="1">
      <alignment horizontal="left" vertical="center" wrapText="1" indent="1"/>
    </xf>
    <xf numFmtId="0" fontId="4" fillId="2" borderId="0" xfId="2" applyFont="1" applyFill="1" applyAlignment="1">
      <alignment horizontal="left" vertical="center"/>
    </xf>
    <xf numFmtId="0" fontId="8" fillId="4" borderId="7" xfId="2" applyFont="1" applyFill="1" applyBorder="1" applyAlignment="1">
      <alignment horizontal="left" vertical="center"/>
    </xf>
    <xf numFmtId="0" fontId="11" fillId="0" borderId="0" xfId="2" applyFont="1" applyFill="1" applyAlignment="1">
      <alignment vertical="center" wrapText="1"/>
    </xf>
    <xf numFmtId="0" fontId="6" fillId="2" borderId="1" xfId="0" applyFont="1" applyFill="1" applyBorder="1" applyAlignment="1">
      <alignment wrapText="1"/>
    </xf>
    <xf numFmtId="0" fontId="7" fillId="0" borderId="0" xfId="2" applyFont="1" applyFill="1"/>
    <xf numFmtId="0" fontId="41" fillId="2" borderId="0" xfId="2" applyFont="1" applyFill="1"/>
    <xf numFmtId="0" fontId="8" fillId="8" borderId="7" xfId="0" applyFont="1" applyFill="1" applyBorder="1"/>
    <xf numFmtId="0" fontId="8" fillId="8" borderId="7" xfId="0" applyFont="1" applyFill="1" applyBorder="1" applyAlignment="1">
      <alignment vertical="center" wrapText="1"/>
    </xf>
    <xf numFmtId="0" fontId="8" fillId="8" borderId="7" xfId="0" applyFont="1" applyFill="1" applyBorder="1" applyAlignment="1">
      <alignment horizontal="left" vertical="center"/>
    </xf>
    <xf numFmtId="0" fontId="6" fillId="0" borderId="0" xfId="0" applyFont="1" applyFill="1"/>
    <xf numFmtId="0" fontId="7" fillId="15" borderId="1" xfId="0" applyFont="1" applyFill="1" applyBorder="1" applyAlignment="1">
      <alignment vertical="center"/>
    </xf>
    <xf numFmtId="0" fontId="6" fillId="5" borderId="1" xfId="0" applyFont="1" applyFill="1" applyBorder="1" applyAlignment="1">
      <alignment vertical="center"/>
    </xf>
    <xf numFmtId="0" fontId="6" fillId="5" borderId="0" xfId="0" applyFont="1" applyFill="1" applyBorder="1" applyAlignment="1">
      <alignment vertical="center"/>
    </xf>
    <xf numFmtId="1" fontId="7" fillId="5" borderId="0" xfId="0" applyNumberFormat="1" applyFont="1" applyFill="1" applyBorder="1" applyAlignment="1">
      <alignment vertical="center" wrapText="1"/>
    </xf>
    <xf numFmtId="0" fontId="6" fillId="2" borderId="17" xfId="0" applyFont="1" applyFill="1" applyBorder="1"/>
    <xf numFmtId="0" fontId="7" fillId="2" borderId="17" xfId="0" applyFont="1" applyFill="1" applyBorder="1" applyAlignment="1">
      <alignment vertical="center" wrapText="1"/>
    </xf>
    <xf numFmtId="0" fontId="7" fillId="2" borderId="18" xfId="0" applyFont="1" applyFill="1" applyBorder="1" applyAlignment="1">
      <alignment vertical="center" wrapText="1"/>
    </xf>
    <xf numFmtId="0" fontId="7" fillId="0" borderId="0" xfId="0" applyFont="1" applyFill="1" applyBorder="1" applyAlignment="1">
      <alignment vertical="center" wrapText="1"/>
    </xf>
    <xf numFmtId="0" fontId="6" fillId="2" borderId="18" xfId="0" applyFont="1" applyFill="1" applyBorder="1" applyAlignment="1">
      <alignment horizontal="left" vertical="top" wrapText="1"/>
    </xf>
    <xf numFmtId="0" fontId="53" fillId="2" borderId="1" xfId="0" applyFont="1" applyFill="1" applyBorder="1" applyAlignment="1">
      <alignment horizontal="center" vertical="center" wrapText="1"/>
    </xf>
    <xf numFmtId="0" fontId="7" fillId="5" borderId="0" xfId="0" applyFont="1" applyFill="1" applyAlignment="1">
      <alignment horizontal="center" vertical="center"/>
    </xf>
    <xf numFmtId="0" fontId="14" fillId="5" borderId="0" xfId="0" applyFont="1" applyFill="1"/>
    <xf numFmtId="0" fontId="12" fillId="5" borderId="0" xfId="0" applyFont="1" applyFill="1" applyAlignment="1">
      <alignment horizontal="center" vertical="center"/>
    </xf>
    <xf numFmtId="0" fontId="20" fillId="2" borderId="1" xfId="0" applyFont="1" applyFill="1" applyBorder="1" applyAlignment="1">
      <alignment horizontal="left" vertical="center" wrapText="1"/>
    </xf>
    <xf numFmtId="0" fontId="6" fillId="5" borderId="0" xfId="0" applyFont="1" applyFill="1"/>
    <xf numFmtId="0" fontId="6" fillId="5" borderId="0" xfId="0" applyFont="1" applyFill="1" applyAlignment="1">
      <alignment wrapText="1"/>
    </xf>
    <xf numFmtId="0" fontId="6" fillId="5" borderId="1" xfId="0" applyFont="1" applyFill="1" applyBorder="1" applyAlignment="1">
      <alignment vertical="center" wrapText="1"/>
    </xf>
    <xf numFmtId="16" fontId="6" fillId="5" borderId="1" xfId="0" applyNumberFormat="1" applyFont="1" applyFill="1" applyBorder="1" applyAlignment="1">
      <alignment horizontal="right"/>
    </xf>
    <xf numFmtId="0" fontId="8" fillId="4" borderId="0" xfId="0" applyFont="1" applyFill="1" applyAlignment="1">
      <alignment horizontal="left" vertical="center"/>
    </xf>
    <xf numFmtId="0" fontId="8" fillId="16" borderId="7" xfId="4" applyFont="1" applyFill="1" applyBorder="1" applyAlignment="1">
      <alignment horizontal="left" vertical="center"/>
    </xf>
    <xf numFmtId="0" fontId="10" fillId="2" borderId="0" xfId="4" applyFont="1" applyFill="1" applyAlignment="1">
      <alignment wrapText="1"/>
    </xf>
    <xf numFmtId="0" fontId="6" fillId="0" borderId="1" xfId="4" applyFont="1" applyFill="1" applyBorder="1" applyAlignment="1">
      <alignment horizontal="left" wrapText="1"/>
    </xf>
    <xf numFmtId="0" fontId="7" fillId="0" borderId="0" xfId="2" applyFont="1" applyFill="1" applyAlignment="1">
      <alignment horizontal="left" vertical="center"/>
    </xf>
    <xf numFmtId="0" fontId="11" fillId="0" borderId="0" xfId="4" applyFont="1" applyFill="1" applyAlignment="1">
      <alignment vertical="center" wrapText="1"/>
    </xf>
    <xf numFmtId="0" fontId="4" fillId="4" borderId="0" xfId="2" applyFont="1" applyFill="1" applyAlignment="1">
      <alignment horizontal="left" vertical="center"/>
    </xf>
    <xf numFmtId="0" fontId="8" fillId="8" borderId="7" xfId="4" applyFont="1" applyFill="1" applyBorder="1" applyAlignment="1">
      <alignment horizontal="left" vertical="center"/>
    </xf>
    <xf numFmtId="0" fontId="6" fillId="0" borderId="1" xfId="4" applyFont="1" applyFill="1" applyBorder="1" applyAlignment="1">
      <alignment horizontal="left" wrapText="1"/>
    </xf>
    <xf numFmtId="0" fontId="8" fillId="16" borderId="7" xfId="4" applyFont="1" applyFill="1" applyBorder="1" applyAlignment="1">
      <alignment horizontal="left" vertical="center"/>
    </xf>
    <xf numFmtId="0" fontId="8" fillId="8" borderId="7" xfId="4" applyFont="1" applyFill="1" applyBorder="1"/>
    <xf numFmtId="0" fontId="6" fillId="2" borderId="17" xfId="4" applyFont="1" applyFill="1" applyBorder="1"/>
    <xf numFmtId="0" fontId="7" fillId="2" borderId="17" xfId="4" applyFont="1" applyFill="1" applyBorder="1" applyAlignment="1">
      <alignment vertical="center" wrapText="1"/>
    </xf>
    <xf numFmtId="0" fontId="10" fillId="2" borderId="0" xfId="4" applyFont="1" applyFill="1" applyAlignment="1">
      <alignment wrapText="1"/>
    </xf>
    <xf numFmtId="0" fontId="6" fillId="2" borderId="18" xfId="4" applyFont="1" applyFill="1" applyBorder="1" applyAlignment="1">
      <alignment horizontal="left" vertical="top" wrapText="1"/>
    </xf>
    <xf numFmtId="0" fontId="10" fillId="4" borderId="0" xfId="4" applyFont="1" applyFill="1" applyBorder="1" applyAlignment="1">
      <alignment horizontal="left" vertical="top"/>
    </xf>
    <xf numFmtId="0" fontId="8" fillId="8" borderId="7" xfId="4" applyFont="1" applyFill="1" applyBorder="1" applyAlignment="1">
      <alignmen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6" fillId="5" borderId="1" xfId="0" applyFont="1" applyFill="1" applyBorder="1" applyAlignment="1">
      <alignment wrapText="1"/>
    </xf>
    <xf numFmtId="0" fontId="6" fillId="5" borderId="2" xfId="0" applyFont="1" applyFill="1" applyBorder="1" applyAlignment="1">
      <alignment wrapText="1"/>
    </xf>
    <xf numFmtId="0" fontId="39" fillId="6" borderId="0" xfId="0" applyFont="1" applyFill="1" applyAlignment="1">
      <alignment horizontal="center" vertical="center" wrapText="1"/>
    </xf>
    <xf numFmtId="0" fontId="7" fillId="0" borderId="0" xfId="0" applyFont="1" applyFill="1" applyAlignment="1">
      <alignment horizontal="left" vertical="center" wrapText="1"/>
    </xf>
    <xf numFmtId="0" fontId="4" fillId="7" borderId="0" xfId="0" applyFont="1" applyFill="1" applyBorder="1" applyAlignment="1">
      <alignment horizontal="left"/>
    </xf>
    <xf numFmtId="0" fontId="4" fillId="7" borderId="9" xfId="0" applyFont="1" applyFill="1" applyBorder="1" applyAlignment="1">
      <alignment horizontal="left"/>
    </xf>
    <xf numFmtId="0" fontId="4" fillId="4" borderId="0" xfId="0" applyFont="1" applyFill="1" applyBorder="1" applyAlignment="1">
      <alignment horizontal="left"/>
    </xf>
    <xf numFmtId="0" fontId="4" fillId="4" borderId="9" xfId="0" applyFont="1" applyFill="1" applyBorder="1" applyAlignment="1">
      <alignment horizontal="left"/>
    </xf>
    <xf numFmtId="0" fontId="48" fillId="0" borderId="15"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19" fillId="3" borderId="0" xfId="0" applyFont="1" applyFill="1" applyAlignment="1">
      <alignment horizontal="left" vertical="top" wrapText="1"/>
    </xf>
    <xf numFmtId="0" fontId="48" fillId="2" borderId="15"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56" fillId="2" borderId="15" xfId="4" applyFont="1" applyFill="1" applyBorder="1" applyAlignment="1">
      <alignment horizontal="center" vertical="center" wrapText="1"/>
    </xf>
    <xf numFmtId="0" fontId="56" fillId="2" borderId="14" xfId="4" applyFont="1" applyFill="1" applyBorder="1" applyAlignment="1">
      <alignment horizontal="center" vertical="center" wrapText="1"/>
    </xf>
  </cellXfs>
  <cellStyles count="11">
    <cellStyle name="Normal 2" xfId="4"/>
    <cellStyle name="Normal 3" xfId="7"/>
    <cellStyle name="Обычный" xfId="0" builtinId="0"/>
    <cellStyle name="Обычный 2" xfId="2"/>
    <cellStyle name="Обычный 3" xfId="1"/>
    <cellStyle name="Обычный 3 2" xfId="5"/>
    <cellStyle name="Обычный 3 3" xfId="6"/>
    <cellStyle name="Обычный 3 3 2" xfId="9"/>
    <cellStyle name="Обычный 3 4" xfId="8"/>
    <cellStyle name="Обычный 3 4 2" xfId="10"/>
    <cellStyle name="Обычный 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tabSelected="1" zoomScaleNormal="100" workbookViewId="0">
      <pane xSplit="1" topLeftCell="B1" activePane="topRight" state="frozen"/>
      <selection activeCell="K30" sqref="K30"/>
      <selection pane="topRight" activeCell="A34" sqref="A34"/>
    </sheetView>
  </sheetViews>
  <sheetFormatPr defaultColWidth="9.140625" defaultRowHeight="12" x14ac:dyDescent="0.2"/>
  <cols>
    <col min="1" max="1" width="85.7109375" style="5" bestFit="1" customWidth="1"/>
    <col min="2" max="16384" width="9.140625" style="163"/>
  </cols>
  <sheetData>
    <row r="1" spans="1:42" ht="12" customHeight="1" x14ac:dyDescent="0.2">
      <c r="A1" s="8" t="s">
        <v>17</v>
      </c>
    </row>
    <row r="2" spans="1:42" ht="12" customHeight="1" x14ac:dyDescent="0.2">
      <c r="A2" s="16" t="s">
        <v>10</v>
      </c>
    </row>
    <row r="3" spans="1:42" ht="8.4499999999999993" customHeight="1" x14ac:dyDescent="0.2">
      <c r="A3" s="8"/>
    </row>
    <row r="4" spans="1:42" ht="11.45" customHeight="1" x14ac:dyDescent="0.2">
      <c r="A4" s="64" t="s">
        <v>9</v>
      </c>
    </row>
    <row r="5" spans="1:42" s="149" customFormat="1" ht="23.1" customHeight="1" x14ac:dyDescent="0.25">
      <c r="A5" s="148" t="s">
        <v>6</v>
      </c>
      <c r="B5" s="151">
        <v>45770</v>
      </c>
      <c r="C5" s="151">
        <v>45772</v>
      </c>
      <c r="D5" s="151">
        <v>45777</v>
      </c>
      <c r="E5" s="151">
        <v>45778</v>
      </c>
      <c r="F5" s="151">
        <v>45780</v>
      </c>
      <c r="G5" s="151">
        <v>45781</v>
      </c>
      <c r="H5" s="151">
        <v>45782</v>
      </c>
      <c r="I5" s="151">
        <v>45785</v>
      </c>
      <c r="J5" s="151">
        <v>45786</v>
      </c>
      <c r="K5" s="151">
        <v>45788</v>
      </c>
      <c r="L5" s="151">
        <v>45793</v>
      </c>
      <c r="M5" s="151">
        <v>45808</v>
      </c>
      <c r="N5" s="151">
        <v>45810</v>
      </c>
      <c r="O5" s="151">
        <v>45815</v>
      </c>
      <c r="P5" s="151">
        <v>45817</v>
      </c>
      <c r="Q5" s="151">
        <v>45820</v>
      </c>
      <c r="R5" s="151">
        <v>45823</v>
      </c>
      <c r="S5" s="151">
        <v>45837</v>
      </c>
      <c r="T5" s="151">
        <v>45839</v>
      </c>
      <c r="U5" s="151">
        <v>45849</v>
      </c>
      <c r="V5" s="151">
        <v>45851</v>
      </c>
      <c r="W5" s="151">
        <v>45852</v>
      </c>
      <c r="X5" s="151">
        <v>45856</v>
      </c>
      <c r="Y5" s="151">
        <v>45858</v>
      </c>
      <c r="Z5" s="151">
        <v>45859</v>
      </c>
      <c r="AA5" s="151">
        <v>45863</v>
      </c>
      <c r="AB5" s="151">
        <v>45865</v>
      </c>
      <c r="AC5" s="151">
        <v>45870</v>
      </c>
      <c r="AD5" s="151">
        <v>45872</v>
      </c>
      <c r="AE5" s="151">
        <v>45877</v>
      </c>
      <c r="AF5" s="151">
        <v>45879</v>
      </c>
      <c r="AG5" s="151">
        <v>45884</v>
      </c>
      <c r="AH5" s="151">
        <v>45886</v>
      </c>
      <c r="AI5" s="151">
        <v>45891</v>
      </c>
      <c r="AJ5" s="151">
        <v>45893</v>
      </c>
      <c r="AK5" s="151">
        <v>45901</v>
      </c>
      <c r="AL5" s="151">
        <v>45905</v>
      </c>
      <c r="AM5" s="151">
        <v>45907</v>
      </c>
      <c r="AN5" s="151">
        <v>45909</v>
      </c>
      <c r="AO5" s="151">
        <v>45926</v>
      </c>
      <c r="AP5" s="151">
        <v>45928</v>
      </c>
    </row>
    <row r="6" spans="1:42" s="149" customFormat="1" ht="23.1" customHeight="1" x14ac:dyDescent="0.25">
      <c r="A6" s="148"/>
      <c r="B6" s="151">
        <v>45771</v>
      </c>
      <c r="C6" s="151">
        <v>45776</v>
      </c>
      <c r="D6" s="151">
        <v>45777</v>
      </c>
      <c r="E6" s="104">
        <v>45779</v>
      </c>
      <c r="F6" s="151">
        <v>45780</v>
      </c>
      <c r="G6" s="151">
        <v>45781</v>
      </c>
      <c r="H6" s="151">
        <v>45784</v>
      </c>
      <c r="I6" s="151">
        <v>45785</v>
      </c>
      <c r="J6" s="151">
        <v>45787</v>
      </c>
      <c r="K6" s="151">
        <v>45792</v>
      </c>
      <c r="L6" s="151">
        <v>45807</v>
      </c>
      <c r="M6" s="151">
        <v>45809</v>
      </c>
      <c r="N6" s="151">
        <v>45814</v>
      </c>
      <c r="O6" s="151">
        <v>45816</v>
      </c>
      <c r="P6" s="151">
        <v>45819</v>
      </c>
      <c r="Q6" s="151">
        <v>45822</v>
      </c>
      <c r="R6" s="151">
        <v>45836</v>
      </c>
      <c r="S6" s="151">
        <v>45838</v>
      </c>
      <c r="T6" s="151">
        <v>45848</v>
      </c>
      <c r="U6" s="151">
        <v>45850</v>
      </c>
      <c r="V6" s="151">
        <v>45851</v>
      </c>
      <c r="W6" s="151">
        <v>45855</v>
      </c>
      <c r="X6" s="151">
        <v>45857</v>
      </c>
      <c r="Y6" s="151">
        <v>45858</v>
      </c>
      <c r="Z6" s="151">
        <v>45862</v>
      </c>
      <c r="AA6" s="151">
        <v>45864</v>
      </c>
      <c r="AB6" s="151">
        <v>45869</v>
      </c>
      <c r="AC6" s="151">
        <v>45871</v>
      </c>
      <c r="AD6" s="151">
        <v>45876</v>
      </c>
      <c r="AE6" s="151">
        <v>45878</v>
      </c>
      <c r="AF6" s="151">
        <v>45883</v>
      </c>
      <c r="AG6" s="151">
        <v>45885</v>
      </c>
      <c r="AH6" s="151">
        <v>45890</v>
      </c>
      <c r="AI6" s="151">
        <v>45892</v>
      </c>
      <c r="AJ6" s="151">
        <v>45900</v>
      </c>
      <c r="AK6" s="151">
        <v>45904</v>
      </c>
      <c r="AL6" s="151">
        <v>45906</v>
      </c>
      <c r="AM6" s="151">
        <v>45908</v>
      </c>
      <c r="AN6" s="151">
        <v>45925</v>
      </c>
      <c r="AO6" s="151">
        <v>45927</v>
      </c>
      <c r="AP6" s="151">
        <v>45930</v>
      </c>
    </row>
    <row r="7" spans="1:42" x14ac:dyDescent="0.2">
      <c r="A7" s="1" t="s">
        <v>7</v>
      </c>
    </row>
    <row r="8" spans="1:42" x14ac:dyDescent="0.2">
      <c r="A8" s="1">
        <v>1</v>
      </c>
      <c r="B8" s="167">
        <v>5800</v>
      </c>
      <c r="C8" s="167">
        <v>5800</v>
      </c>
      <c r="D8" s="167">
        <v>6500</v>
      </c>
      <c r="E8" s="167">
        <v>8600</v>
      </c>
      <c r="F8" s="167">
        <v>7900</v>
      </c>
      <c r="G8" s="167">
        <v>7200</v>
      </c>
      <c r="H8" s="167">
        <v>6500</v>
      </c>
      <c r="I8" s="167">
        <v>6500</v>
      </c>
      <c r="J8" s="167">
        <v>7200</v>
      </c>
      <c r="K8" s="167">
        <v>5800</v>
      </c>
      <c r="L8" s="167">
        <v>6500</v>
      </c>
      <c r="M8" s="167">
        <v>10600</v>
      </c>
      <c r="N8" s="167">
        <v>10600</v>
      </c>
      <c r="O8" s="167">
        <v>10600</v>
      </c>
      <c r="P8" s="167">
        <v>7200</v>
      </c>
      <c r="Q8" s="167">
        <v>7200</v>
      </c>
      <c r="R8" s="167">
        <v>7200</v>
      </c>
      <c r="S8" s="167">
        <v>12100</v>
      </c>
      <c r="T8" s="167">
        <v>12100</v>
      </c>
      <c r="U8" s="167">
        <v>12100</v>
      </c>
      <c r="V8" s="167">
        <v>8600</v>
      </c>
      <c r="W8" s="167">
        <v>8600</v>
      </c>
      <c r="X8" s="167">
        <v>9100</v>
      </c>
      <c r="Y8" s="167">
        <v>8600</v>
      </c>
      <c r="Z8" s="167">
        <v>9600</v>
      </c>
      <c r="AA8" s="167">
        <v>10100</v>
      </c>
      <c r="AB8" s="167">
        <v>8600</v>
      </c>
      <c r="AC8" s="167">
        <v>10600</v>
      </c>
      <c r="AD8" s="167">
        <v>9600</v>
      </c>
      <c r="AE8" s="167">
        <v>10600</v>
      </c>
      <c r="AF8" s="167">
        <v>9600</v>
      </c>
      <c r="AG8" s="167">
        <v>10600</v>
      </c>
      <c r="AH8" s="167">
        <v>8600</v>
      </c>
      <c r="AI8" s="167">
        <v>9600</v>
      </c>
      <c r="AJ8" s="167">
        <v>7200</v>
      </c>
      <c r="AK8" s="167">
        <v>7200</v>
      </c>
      <c r="AL8" s="167">
        <v>7900</v>
      </c>
      <c r="AM8" s="167">
        <v>7200</v>
      </c>
      <c r="AN8" s="167">
        <v>9600</v>
      </c>
      <c r="AO8" s="167">
        <v>7200</v>
      </c>
      <c r="AP8" s="167">
        <v>7200</v>
      </c>
    </row>
    <row r="9" spans="1:42" x14ac:dyDescent="0.2">
      <c r="A9" s="1">
        <v>2</v>
      </c>
      <c r="B9" s="168">
        <f t="shared" ref="B9:AJ9" si="0">B8+1500</f>
        <v>7300</v>
      </c>
      <c r="C9" s="168">
        <f t="shared" si="0"/>
        <v>7300</v>
      </c>
      <c r="D9" s="168">
        <f t="shared" si="0"/>
        <v>8000</v>
      </c>
      <c r="E9" s="168">
        <f t="shared" si="0"/>
        <v>10100</v>
      </c>
      <c r="F9" s="168">
        <f t="shared" ref="F9" si="1">F8+1500</f>
        <v>9400</v>
      </c>
      <c r="G9" s="168">
        <f t="shared" ref="G9" si="2">G8+1500</f>
        <v>8700</v>
      </c>
      <c r="H9" s="168">
        <f t="shared" si="0"/>
        <v>8000</v>
      </c>
      <c r="I9" s="168">
        <f t="shared" si="0"/>
        <v>8000</v>
      </c>
      <c r="J9" s="168">
        <f t="shared" ref="J9" si="3">J8+1500</f>
        <v>8700</v>
      </c>
      <c r="K9" s="168">
        <f t="shared" si="0"/>
        <v>7300</v>
      </c>
      <c r="L9" s="168">
        <f t="shared" ref="L9" si="4">L8+1500</f>
        <v>8000</v>
      </c>
      <c r="M9" s="168">
        <f t="shared" ref="M9" si="5">M8+1500</f>
        <v>12100</v>
      </c>
      <c r="N9" s="168">
        <f t="shared" si="0"/>
        <v>12100</v>
      </c>
      <c r="O9" s="168">
        <f t="shared" si="0"/>
        <v>12100</v>
      </c>
      <c r="P9" s="168">
        <f t="shared" si="0"/>
        <v>8700</v>
      </c>
      <c r="Q9" s="168">
        <f t="shared" si="0"/>
        <v>8700</v>
      </c>
      <c r="R9" s="168">
        <f t="shared" si="0"/>
        <v>8700</v>
      </c>
      <c r="S9" s="168">
        <f t="shared" si="0"/>
        <v>13600</v>
      </c>
      <c r="T9" s="168">
        <f t="shared" si="0"/>
        <v>13600</v>
      </c>
      <c r="U9" s="168">
        <f t="shared" si="0"/>
        <v>13600</v>
      </c>
      <c r="V9" s="168">
        <f t="shared" si="0"/>
        <v>10100</v>
      </c>
      <c r="W9" s="168">
        <f t="shared" ref="W9" si="6">W8+1500</f>
        <v>10100</v>
      </c>
      <c r="X9" s="168">
        <f t="shared" si="0"/>
        <v>10600</v>
      </c>
      <c r="Y9" s="168">
        <f t="shared" si="0"/>
        <v>10100</v>
      </c>
      <c r="Z9" s="168">
        <f t="shared" ref="Z9" si="7">Z8+1500</f>
        <v>11100</v>
      </c>
      <c r="AA9" s="168">
        <f t="shared" si="0"/>
        <v>11600</v>
      </c>
      <c r="AB9" s="168">
        <f t="shared" si="0"/>
        <v>10100</v>
      </c>
      <c r="AC9" s="168">
        <f t="shared" si="0"/>
        <v>12100</v>
      </c>
      <c r="AD9" s="168">
        <f t="shared" si="0"/>
        <v>11100</v>
      </c>
      <c r="AE9" s="168">
        <f t="shared" si="0"/>
        <v>12100</v>
      </c>
      <c r="AF9" s="168">
        <f t="shared" si="0"/>
        <v>11100</v>
      </c>
      <c r="AG9" s="168">
        <f t="shared" si="0"/>
        <v>12100</v>
      </c>
      <c r="AH9" s="168">
        <f t="shared" si="0"/>
        <v>10100</v>
      </c>
      <c r="AI9" s="168">
        <f t="shared" si="0"/>
        <v>11100</v>
      </c>
      <c r="AJ9" s="168">
        <f t="shared" si="0"/>
        <v>8700</v>
      </c>
      <c r="AK9" s="168">
        <f t="shared" ref="AK9:AP9" si="8">AK8+1500</f>
        <v>8700</v>
      </c>
      <c r="AL9" s="168">
        <f t="shared" si="8"/>
        <v>9400</v>
      </c>
      <c r="AM9" s="168">
        <f t="shared" si="8"/>
        <v>8700</v>
      </c>
      <c r="AN9" s="168">
        <f t="shared" si="8"/>
        <v>11100</v>
      </c>
      <c r="AO9" s="168">
        <f t="shared" si="8"/>
        <v>8700</v>
      </c>
      <c r="AP9" s="168">
        <f t="shared" si="8"/>
        <v>8700</v>
      </c>
    </row>
    <row r="10" spans="1:42" x14ac:dyDescent="0.2">
      <c r="A10" s="1" t="s">
        <v>8</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row>
    <row r="11" spans="1:42" x14ac:dyDescent="0.2">
      <c r="A11" s="1">
        <v>1</v>
      </c>
      <c r="B11" s="168">
        <f t="shared" ref="B11:S11" si="9">B8+1500</f>
        <v>7300</v>
      </c>
      <c r="C11" s="168">
        <f t="shared" si="9"/>
        <v>7300</v>
      </c>
      <c r="D11" s="168">
        <f t="shared" si="9"/>
        <v>8000</v>
      </c>
      <c r="E11" s="168">
        <f t="shared" si="9"/>
        <v>10100</v>
      </c>
      <c r="F11" s="168">
        <f t="shared" ref="F11" si="10">F8+1500</f>
        <v>9400</v>
      </c>
      <c r="G11" s="168">
        <f t="shared" ref="G11" si="11">G8+1500</f>
        <v>8700</v>
      </c>
      <c r="H11" s="168">
        <f t="shared" si="9"/>
        <v>8000</v>
      </c>
      <c r="I11" s="168">
        <f t="shared" si="9"/>
        <v>8000</v>
      </c>
      <c r="J11" s="168">
        <f t="shared" ref="J11" si="12">J8+1500</f>
        <v>8700</v>
      </c>
      <c r="K11" s="168">
        <f t="shared" si="9"/>
        <v>7300</v>
      </c>
      <c r="L11" s="168">
        <f t="shared" ref="L11" si="13">L8+1500</f>
        <v>8000</v>
      </c>
      <c r="M11" s="168">
        <f t="shared" ref="M11" si="14">M8+1500</f>
        <v>12100</v>
      </c>
      <c r="N11" s="168">
        <f t="shared" si="9"/>
        <v>12100</v>
      </c>
      <c r="O11" s="168">
        <f t="shared" si="9"/>
        <v>12100</v>
      </c>
      <c r="P11" s="168">
        <f t="shared" si="9"/>
        <v>8700</v>
      </c>
      <c r="Q11" s="168">
        <f t="shared" si="9"/>
        <v>8700</v>
      </c>
      <c r="R11" s="168">
        <f t="shared" si="9"/>
        <v>8700</v>
      </c>
      <c r="S11" s="168">
        <f t="shared" si="9"/>
        <v>13600</v>
      </c>
      <c r="T11" s="168">
        <f>T8+2000</f>
        <v>14100</v>
      </c>
      <c r="U11" s="168">
        <f>U8+2000</f>
        <v>14100</v>
      </c>
      <c r="V11" s="168">
        <f t="shared" ref="V11" si="15">V8+2000</f>
        <v>10600</v>
      </c>
      <c r="W11" s="168">
        <f>W8+2000</f>
        <v>10600</v>
      </c>
      <c r="X11" s="168">
        <f t="shared" ref="X11:AJ11" si="16">X8+2000</f>
        <v>11100</v>
      </c>
      <c r="Y11" s="168">
        <f t="shared" si="16"/>
        <v>10600</v>
      </c>
      <c r="Z11" s="168">
        <f t="shared" si="16"/>
        <v>11600</v>
      </c>
      <c r="AA11" s="168">
        <f t="shared" si="16"/>
        <v>12100</v>
      </c>
      <c r="AB11" s="168">
        <f t="shared" si="16"/>
        <v>10600</v>
      </c>
      <c r="AC11" s="168">
        <f t="shared" si="16"/>
        <v>12600</v>
      </c>
      <c r="AD11" s="168">
        <f t="shared" si="16"/>
        <v>11600</v>
      </c>
      <c r="AE11" s="168">
        <f t="shared" si="16"/>
        <v>12600</v>
      </c>
      <c r="AF11" s="168">
        <f t="shared" si="16"/>
        <v>11600</v>
      </c>
      <c r="AG11" s="168">
        <f t="shared" si="16"/>
        <v>12600</v>
      </c>
      <c r="AH11" s="168">
        <f t="shared" si="16"/>
        <v>10600</v>
      </c>
      <c r="AI11" s="168">
        <f t="shared" si="16"/>
        <v>11600</v>
      </c>
      <c r="AJ11" s="168">
        <f t="shared" si="16"/>
        <v>9200</v>
      </c>
      <c r="AK11" s="168">
        <f t="shared" ref="AK11:AP11" si="17">AK8+2000</f>
        <v>9200</v>
      </c>
      <c r="AL11" s="168">
        <f t="shared" si="17"/>
        <v>9900</v>
      </c>
      <c r="AM11" s="168">
        <f t="shared" si="17"/>
        <v>9200</v>
      </c>
      <c r="AN11" s="168">
        <f t="shared" si="17"/>
        <v>11600</v>
      </c>
      <c r="AO11" s="168">
        <f t="shared" si="17"/>
        <v>9200</v>
      </c>
      <c r="AP11" s="168">
        <f t="shared" si="17"/>
        <v>9200</v>
      </c>
    </row>
    <row r="12" spans="1:42" x14ac:dyDescent="0.2">
      <c r="A12" s="1">
        <v>2</v>
      </c>
      <c r="B12" s="168">
        <f t="shared" ref="B12:T12" si="18">B11+1500</f>
        <v>8800</v>
      </c>
      <c r="C12" s="168">
        <f t="shared" si="18"/>
        <v>8800</v>
      </c>
      <c r="D12" s="168">
        <f t="shared" si="18"/>
        <v>9500</v>
      </c>
      <c r="E12" s="168">
        <f t="shared" si="18"/>
        <v>11600</v>
      </c>
      <c r="F12" s="168">
        <f t="shared" ref="F12" si="19">F11+1500</f>
        <v>10900</v>
      </c>
      <c r="G12" s="168">
        <f t="shared" ref="G12" si="20">G11+1500</f>
        <v>10200</v>
      </c>
      <c r="H12" s="168">
        <f t="shared" si="18"/>
        <v>9500</v>
      </c>
      <c r="I12" s="168">
        <f t="shared" si="18"/>
        <v>9500</v>
      </c>
      <c r="J12" s="168">
        <f t="shared" ref="J12" si="21">J11+1500</f>
        <v>10200</v>
      </c>
      <c r="K12" s="168">
        <f t="shared" si="18"/>
        <v>8800</v>
      </c>
      <c r="L12" s="168">
        <f t="shared" ref="L12" si="22">L11+1500</f>
        <v>9500</v>
      </c>
      <c r="M12" s="168">
        <f t="shared" ref="M12" si="23">M11+1500</f>
        <v>13600</v>
      </c>
      <c r="N12" s="168">
        <f t="shared" si="18"/>
        <v>13600</v>
      </c>
      <c r="O12" s="168">
        <f t="shared" si="18"/>
        <v>13600</v>
      </c>
      <c r="P12" s="168">
        <f t="shared" si="18"/>
        <v>10200</v>
      </c>
      <c r="Q12" s="168">
        <f t="shared" si="18"/>
        <v>10200</v>
      </c>
      <c r="R12" s="168">
        <f t="shared" si="18"/>
        <v>10200</v>
      </c>
      <c r="S12" s="168">
        <f t="shared" si="18"/>
        <v>15100</v>
      </c>
      <c r="T12" s="168">
        <f t="shared" si="18"/>
        <v>15600</v>
      </c>
      <c r="U12" s="168">
        <f t="shared" ref="U12:W12" si="24">U11+1500</f>
        <v>15600</v>
      </c>
      <c r="V12" s="168">
        <f t="shared" si="24"/>
        <v>12100</v>
      </c>
      <c r="W12" s="168">
        <f t="shared" si="24"/>
        <v>12100</v>
      </c>
      <c r="X12" s="168">
        <f t="shared" ref="X12:AJ12" si="25">X11+1500</f>
        <v>12600</v>
      </c>
      <c r="Y12" s="168">
        <f t="shared" si="25"/>
        <v>12100</v>
      </c>
      <c r="Z12" s="168">
        <f t="shared" si="25"/>
        <v>13100</v>
      </c>
      <c r="AA12" s="168">
        <f t="shared" si="25"/>
        <v>13600</v>
      </c>
      <c r="AB12" s="168">
        <f t="shared" si="25"/>
        <v>12100</v>
      </c>
      <c r="AC12" s="168">
        <f t="shared" si="25"/>
        <v>14100</v>
      </c>
      <c r="AD12" s="168">
        <f t="shared" si="25"/>
        <v>13100</v>
      </c>
      <c r="AE12" s="168">
        <f t="shared" si="25"/>
        <v>14100</v>
      </c>
      <c r="AF12" s="168">
        <f t="shared" si="25"/>
        <v>13100</v>
      </c>
      <c r="AG12" s="168">
        <f t="shared" si="25"/>
        <v>14100</v>
      </c>
      <c r="AH12" s="168">
        <f t="shared" si="25"/>
        <v>12100</v>
      </c>
      <c r="AI12" s="168">
        <f t="shared" si="25"/>
        <v>13100</v>
      </c>
      <c r="AJ12" s="168">
        <f t="shared" si="25"/>
        <v>10700</v>
      </c>
      <c r="AK12" s="168">
        <f t="shared" ref="AK12:AP12" si="26">AK11+1500</f>
        <v>10700</v>
      </c>
      <c r="AL12" s="168">
        <f t="shared" si="26"/>
        <v>11400</v>
      </c>
      <c r="AM12" s="168">
        <f t="shared" si="26"/>
        <v>10700</v>
      </c>
      <c r="AN12" s="168">
        <f t="shared" si="26"/>
        <v>13100</v>
      </c>
      <c r="AO12" s="168">
        <f t="shared" si="26"/>
        <v>10700</v>
      </c>
      <c r="AP12" s="168">
        <f t="shared" si="26"/>
        <v>10700</v>
      </c>
    </row>
    <row r="13" spans="1:42" x14ac:dyDescent="0.2">
      <c r="A13" s="168" t="s">
        <v>218</v>
      </c>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row>
    <row r="14" spans="1:42" x14ac:dyDescent="0.2">
      <c r="A14" s="168">
        <v>1</v>
      </c>
      <c r="B14" s="168">
        <f t="shared" ref="B14:T14" si="27">B11</f>
        <v>7300</v>
      </c>
      <c r="C14" s="168">
        <f t="shared" si="27"/>
        <v>7300</v>
      </c>
      <c r="D14" s="168">
        <f t="shared" si="27"/>
        <v>8000</v>
      </c>
      <c r="E14" s="168">
        <f t="shared" si="27"/>
        <v>10100</v>
      </c>
      <c r="F14" s="168">
        <f t="shared" ref="F14" si="28">F11</f>
        <v>9400</v>
      </c>
      <c r="G14" s="168">
        <f t="shared" ref="G14" si="29">G11</f>
        <v>8700</v>
      </c>
      <c r="H14" s="168">
        <f t="shared" si="27"/>
        <v>8000</v>
      </c>
      <c r="I14" s="168">
        <f t="shared" si="27"/>
        <v>8000</v>
      </c>
      <c r="J14" s="168">
        <f t="shared" ref="J14" si="30">J11</f>
        <v>8700</v>
      </c>
      <c r="K14" s="168">
        <f t="shared" si="27"/>
        <v>7300</v>
      </c>
      <c r="L14" s="168">
        <f t="shared" ref="L14" si="31">L11</f>
        <v>8000</v>
      </c>
      <c r="M14" s="168">
        <f t="shared" ref="M14" si="32">M11</f>
        <v>12100</v>
      </c>
      <c r="N14" s="168">
        <f t="shared" si="27"/>
        <v>12100</v>
      </c>
      <c r="O14" s="168">
        <f t="shared" si="27"/>
        <v>12100</v>
      </c>
      <c r="P14" s="168">
        <f t="shared" si="27"/>
        <v>8700</v>
      </c>
      <c r="Q14" s="168">
        <f t="shared" si="27"/>
        <v>8700</v>
      </c>
      <c r="R14" s="168">
        <f t="shared" si="27"/>
        <v>8700</v>
      </c>
      <c r="S14" s="168">
        <f t="shared" si="27"/>
        <v>13600</v>
      </c>
      <c r="T14" s="168">
        <f t="shared" si="27"/>
        <v>14100</v>
      </c>
      <c r="U14" s="168">
        <f t="shared" ref="U14:AJ14" si="33">U11</f>
        <v>14100</v>
      </c>
      <c r="V14" s="168">
        <f t="shared" si="33"/>
        <v>10600</v>
      </c>
      <c r="W14" s="168">
        <f t="shared" si="33"/>
        <v>10600</v>
      </c>
      <c r="X14" s="168">
        <f t="shared" si="33"/>
        <v>11100</v>
      </c>
      <c r="Y14" s="168">
        <f t="shared" si="33"/>
        <v>10600</v>
      </c>
      <c r="Z14" s="168">
        <f t="shared" si="33"/>
        <v>11600</v>
      </c>
      <c r="AA14" s="168">
        <f t="shared" si="33"/>
        <v>12100</v>
      </c>
      <c r="AB14" s="168">
        <f t="shared" si="33"/>
        <v>10600</v>
      </c>
      <c r="AC14" s="168">
        <f t="shared" si="33"/>
        <v>12600</v>
      </c>
      <c r="AD14" s="168">
        <f t="shared" si="33"/>
        <v>11600</v>
      </c>
      <c r="AE14" s="168">
        <f t="shared" si="33"/>
        <v>12600</v>
      </c>
      <c r="AF14" s="168">
        <f t="shared" si="33"/>
        <v>11600</v>
      </c>
      <c r="AG14" s="168">
        <f t="shared" si="33"/>
        <v>12600</v>
      </c>
      <c r="AH14" s="168">
        <f t="shared" si="33"/>
        <v>10600</v>
      </c>
      <c r="AI14" s="168">
        <f t="shared" si="33"/>
        <v>11600</v>
      </c>
      <c r="AJ14" s="168">
        <f t="shared" si="33"/>
        <v>9200</v>
      </c>
      <c r="AK14" s="168">
        <f t="shared" ref="AK14:AP14" si="34">AK11</f>
        <v>9200</v>
      </c>
      <c r="AL14" s="168">
        <f t="shared" si="34"/>
        <v>9900</v>
      </c>
      <c r="AM14" s="168">
        <f t="shared" si="34"/>
        <v>9200</v>
      </c>
      <c r="AN14" s="168">
        <f t="shared" si="34"/>
        <v>11600</v>
      </c>
      <c r="AO14" s="168">
        <f t="shared" si="34"/>
        <v>9200</v>
      </c>
      <c r="AP14" s="168">
        <f t="shared" si="34"/>
        <v>9200</v>
      </c>
    </row>
    <row r="15" spans="1:42" x14ac:dyDescent="0.2">
      <c r="A15" s="168">
        <v>2</v>
      </c>
      <c r="B15" s="168">
        <f t="shared" ref="B15:T15" si="35">B14+1500</f>
        <v>8800</v>
      </c>
      <c r="C15" s="168">
        <f t="shared" si="35"/>
        <v>8800</v>
      </c>
      <c r="D15" s="168">
        <f t="shared" si="35"/>
        <v>9500</v>
      </c>
      <c r="E15" s="168">
        <f t="shared" si="35"/>
        <v>11600</v>
      </c>
      <c r="F15" s="168">
        <f t="shared" ref="F15" si="36">F14+1500</f>
        <v>10900</v>
      </c>
      <c r="G15" s="168">
        <f t="shared" ref="G15" si="37">G14+1500</f>
        <v>10200</v>
      </c>
      <c r="H15" s="168">
        <f t="shared" si="35"/>
        <v>9500</v>
      </c>
      <c r="I15" s="168">
        <f t="shared" si="35"/>
        <v>9500</v>
      </c>
      <c r="J15" s="168">
        <f t="shared" ref="J15" si="38">J14+1500</f>
        <v>10200</v>
      </c>
      <c r="K15" s="168">
        <f t="shared" si="35"/>
        <v>8800</v>
      </c>
      <c r="L15" s="168">
        <f t="shared" ref="L15" si="39">L14+1500</f>
        <v>9500</v>
      </c>
      <c r="M15" s="168">
        <f t="shared" ref="M15" si="40">M14+1500</f>
        <v>13600</v>
      </c>
      <c r="N15" s="168">
        <f t="shared" si="35"/>
        <v>13600</v>
      </c>
      <c r="O15" s="168">
        <f t="shared" si="35"/>
        <v>13600</v>
      </c>
      <c r="P15" s="168">
        <f t="shared" si="35"/>
        <v>10200</v>
      </c>
      <c r="Q15" s="168">
        <f t="shared" si="35"/>
        <v>10200</v>
      </c>
      <c r="R15" s="168">
        <f t="shared" si="35"/>
        <v>10200</v>
      </c>
      <c r="S15" s="168">
        <f t="shared" si="35"/>
        <v>15100</v>
      </c>
      <c r="T15" s="168">
        <f t="shared" si="35"/>
        <v>15600</v>
      </c>
      <c r="U15" s="168">
        <f t="shared" ref="U15:AJ15" si="41">U14+1500</f>
        <v>15600</v>
      </c>
      <c r="V15" s="168">
        <f t="shared" si="41"/>
        <v>12100</v>
      </c>
      <c r="W15" s="168">
        <f t="shared" si="41"/>
        <v>12100</v>
      </c>
      <c r="X15" s="168">
        <f t="shared" si="41"/>
        <v>12600</v>
      </c>
      <c r="Y15" s="168">
        <f t="shared" si="41"/>
        <v>12100</v>
      </c>
      <c r="Z15" s="168">
        <f t="shared" si="41"/>
        <v>13100</v>
      </c>
      <c r="AA15" s="168">
        <f t="shared" si="41"/>
        <v>13600</v>
      </c>
      <c r="AB15" s="168">
        <f t="shared" si="41"/>
        <v>12100</v>
      </c>
      <c r="AC15" s="168">
        <f t="shared" si="41"/>
        <v>14100</v>
      </c>
      <c r="AD15" s="168">
        <f t="shared" si="41"/>
        <v>13100</v>
      </c>
      <c r="AE15" s="168">
        <f t="shared" si="41"/>
        <v>14100</v>
      </c>
      <c r="AF15" s="168">
        <f t="shared" si="41"/>
        <v>13100</v>
      </c>
      <c r="AG15" s="168">
        <f t="shared" si="41"/>
        <v>14100</v>
      </c>
      <c r="AH15" s="168">
        <f t="shared" si="41"/>
        <v>12100</v>
      </c>
      <c r="AI15" s="168">
        <f t="shared" si="41"/>
        <v>13100</v>
      </c>
      <c r="AJ15" s="168">
        <f t="shared" si="41"/>
        <v>10700</v>
      </c>
      <c r="AK15" s="168">
        <f t="shared" ref="AK15:AP15" si="42">AK14+1500</f>
        <v>10700</v>
      </c>
      <c r="AL15" s="168">
        <f t="shared" si="42"/>
        <v>11400</v>
      </c>
      <c r="AM15" s="168">
        <f t="shared" si="42"/>
        <v>10700</v>
      </c>
      <c r="AN15" s="168">
        <f t="shared" si="42"/>
        <v>13100</v>
      </c>
      <c r="AO15" s="168">
        <f t="shared" si="42"/>
        <v>10700</v>
      </c>
      <c r="AP15" s="168">
        <f t="shared" si="42"/>
        <v>10700</v>
      </c>
    </row>
    <row r="16" spans="1:42" x14ac:dyDescent="0.2">
      <c r="A16" s="2" t="s">
        <v>2</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row>
    <row r="17" spans="1:42" x14ac:dyDescent="0.2">
      <c r="A17" s="1">
        <v>1</v>
      </c>
      <c r="B17" s="168">
        <f t="shared" ref="B17:AJ17" si="43">B8+5500</f>
        <v>11300</v>
      </c>
      <c r="C17" s="168">
        <f t="shared" si="43"/>
        <v>11300</v>
      </c>
      <c r="D17" s="168">
        <f t="shared" si="43"/>
        <v>12000</v>
      </c>
      <c r="E17" s="168">
        <f t="shared" si="43"/>
        <v>14100</v>
      </c>
      <c r="F17" s="168">
        <f t="shared" ref="F17" si="44">F8+5500</f>
        <v>13400</v>
      </c>
      <c r="G17" s="168">
        <f t="shared" ref="G17" si="45">G8+5500</f>
        <v>12700</v>
      </c>
      <c r="H17" s="168">
        <f t="shared" si="43"/>
        <v>12000</v>
      </c>
      <c r="I17" s="168">
        <f t="shared" si="43"/>
        <v>12000</v>
      </c>
      <c r="J17" s="168">
        <f t="shared" ref="J17" si="46">J8+5500</f>
        <v>12700</v>
      </c>
      <c r="K17" s="168">
        <f t="shared" si="43"/>
        <v>11300</v>
      </c>
      <c r="L17" s="168">
        <f t="shared" ref="L17" si="47">L8+5500</f>
        <v>12000</v>
      </c>
      <c r="M17" s="168">
        <f t="shared" ref="M17" si="48">M8+5500</f>
        <v>16100</v>
      </c>
      <c r="N17" s="168">
        <f t="shared" si="43"/>
        <v>16100</v>
      </c>
      <c r="O17" s="168">
        <f t="shared" si="43"/>
        <v>16100</v>
      </c>
      <c r="P17" s="168">
        <f t="shared" si="43"/>
        <v>12700</v>
      </c>
      <c r="Q17" s="168">
        <f t="shared" si="43"/>
        <v>12700</v>
      </c>
      <c r="R17" s="168">
        <f t="shared" si="43"/>
        <v>12700</v>
      </c>
      <c r="S17" s="168">
        <f t="shared" si="43"/>
        <v>17600</v>
      </c>
      <c r="T17" s="168">
        <f t="shared" si="43"/>
        <v>17600</v>
      </c>
      <c r="U17" s="168">
        <f t="shared" si="43"/>
        <v>17600</v>
      </c>
      <c r="V17" s="168">
        <f t="shared" si="43"/>
        <v>14100</v>
      </c>
      <c r="W17" s="168">
        <f t="shared" ref="W17" si="49">W8+5500</f>
        <v>14100</v>
      </c>
      <c r="X17" s="168">
        <f t="shared" si="43"/>
        <v>14600</v>
      </c>
      <c r="Y17" s="168">
        <f t="shared" si="43"/>
        <v>14100</v>
      </c>
      <c r="Z17" s="168">
        <f t="shared" ref="Z17" si="50">Z8+5500</f>
        <v>15100</v>
      </c>
      <c r="AA17" s="168">
        <f t="shared" si="43"/>
        <v>15600</v>
      </c>
      <c r="AB17" s="168">
        <f t="shared" si="43"/>
        <v>14100</v>
      </c>
      <c r="AC17" s="168">
        <f t="shared" si="43"/>
        <v>16100</v>
      </c>
      <c r="AD17" s="168">
        <f t="shared" si="43"/>
        <v>15100</v>
      </c>
      <c r="AE17" s="168">
        <f t="shared" si="43"/>
        <v>16100</v>
      </c>
      <c r="AF17" s="168">
        <f t="shared" si="43"/>
        <v>15100</v>
      </c>
      <c r="AG17" s="168">
        <f t="shared" si="43"/>
        <v>16100</v>
      </c>
      <c r="AH17" s="168">
        <f t="shared" si="43"/>
        <v>14100</v>
      </c>
      <c r="AI17" s="168">
        <f t="shared" si="43"/>
        <v>15100</v>
      </c>
      <c r="AJ17" s="168">
        <f t="shared" si="43"/>
        <v>12700</v>
      </c>
      <c r="AK17" s="168">
        <f t="shared" ref="AK17:AP17" si="51">AK8+5500</f>
        <v>12700</v>
      </c>
      <c r="AL17" s="168">
        <f t="shared" si="51"/>
        <v>13400</v>
      </c>
      <c r="AM17" s="168">
        <f t="shared" si="51"/>
        <v>12700</v>
      </c>
      <c r="AN17" s="168">
        <f t="shared" si="51"/>
        <v>15100</v>
      </c>
      <c r="AO17" s="168">
        <f t="shared" si="51"/>
        <v>12700</v>
      </c>
      <c r="AP17" s="168">
        <f t="shared" si="51"/>
        <v>12700</v>
      </c>
    </row>
    <row r="18" spans="1:42" x14ac:dyDescent="0.2">
      <c r="A18" s="1">
        <v>2</v>
      </c>
      <c r="B18" s="168">
        <f t="shared" ref="B18:AJ18" si="52">B17+1500</f>
        <v>12800</v>
      </c>
      <c r="C18" s="168">
        <f t="shared" si="52"/>
        <v>12800</v>
      </c>
      <c r="D18" s="168">
        <f t="shared" si="52"/>
        <v>13500</v>
      </c>
      <c r="E18" s="168">
        <f t="shared" si="52"/>
        <v>15600</v>
      </c>
      <c r="F18" s="168">
        <f t="shared" ref="F18" si="53">F17+1500</f>
        <v>14900</v>
      </c>
      <c r="G18" s="168">
        <f t="shared" ref="G18" si="54">G17+1500</f>
        <v>14200</v>
      </c>
      <c r="H18" s="168">
        <f t="shared" si="52"/>
        <v>13500</v>
      </c>
      <c r="I18" s="168">
        <f t="shared" si="52"/>
        <v>13500</v>
      </c>
      <c r="J18" s="168">
        <f t="shared" ref="J18" si="55">J17+1500</f>
        <v>14200</v>
      </c>
      <c r="K18" s="168">
        <f t="shared" si="52"/>
        <v>12800</v>
      </c>
      <c r="L18" s="168">
        <f t="shared" ref="L18" si="56">L17+1500</f>
        <v>13500</v>
      </c>
      <c r="M18" s="168">
        <f t="shared" ref="M18" si="57">M17+1500</f>
        <v>17600</v>
      </c>
      <c r="N18" s="168">
        <f t="shared" si="52"/>
        <v>17600</v>
      </c>
      <c r="O18" s="168">
        <f t="shared" si="52"/>
        <v>17600</v>
      </c>
      <c r="P18" s="168">
        <f t="shared" si="52"/>
        <v>14200</v>
      </c>
      <c r="Q18" s="168">
        <f t="shared" si="52"/>
        <v>14200</v>
      </c>
      <c r="R18" s="168">
        <f t="shared" si="52"/>
        <v>14200</v>
      </c>
      <c r="S18" s="168">
        <f t="shared" si="52"/>
        <v>19100</v>
      </c>
      <c r="T18" s="168">
        <f t="shared" si="52"/>
        <v>19100</v>
      </c>
      <c r="U18" s="168">
        <f t="shared" si="52"/>
        <v>19100</v>
      </c>
      <c r="V18" s="168">
        <f t="shared" si="52"/>
        <v>15600</v>
      </c>
      <c r="W18" s="168">
        <f t="shared" ref="W18" si="58">W17+1500</f>
        <v>15600</v>
      </c>
      <c r="X18" s="168">
        <f t="shared" si="52"/>
        <v>16100</v>
      </c>
      <c r="Y18" s="168">
        <f t="shared" si="52"/>
        <v>15600</v>
      </c>
      <c r="Z18" s="168">
        <f t="shared" ref="Z18" si="59">Z17+1500</f>
        <v>16600</v>
      </c>
      <c r="AA18" s="168">
        <f t="shared" si="52"/>
        <v>17100</v>
      </c>
      <c r="AB18" s="168">
        <f t="shared" si="52"/>
        <v>15600</v>
      </c>
      <c r="AC18" s="168">
        <f t="shared" si="52"/>
        <v>17600</v>
      </c>
      <c r="AD18" s="168">
        <f t="shared" si="52"/>
        <v>16600</v>
      </c>
      <c r="AE18" s="168">
        <f t="shared" si="52"/>
        <v>17600</v>
      </c>
      <c r="AF18" s="168">
        <f t="shared" si="52"/>
        <v>16600</v>
      </c>
      <c r="AG18" s="168">
        <f t="shared" si="52"/>
        <v>17600</v>
      </c>
      <c r="AH18" s="168">
        <f t="shared" si="52"/>
        <v>15600</v>
      </c>
      <c r="AI18" s="168">
        <f t="shared" si="52"/>
        <v>16600</v>
      </c>
      <c r="AJ18" s="168">
        <f t="shared" si="52"/>
        <v>14200</v>
      </c>
      <c r="AK18" s="168">
        <f t="shared" ref="AK18:AP18" si="60">AK17+1500</f>
        <v>14200</v>
      </c>
      <c r="AL18" s="168">
        <f t="shared" si="60"/>
        <v>14900</v>
      </c>
      <c r="AM18" s="168">
        <f t="shared" si="60"/>
        <v>14200</v>
      </c>
      <c r="AN18" s="168">
        <f t="shared" si="60"/>
        <v>16600</v>
      </c>
      <c r="AO18" s="168">
        <f t="shared" si="60"/>
        <v>14200</v>
      </c>
      <c r="AP18" s="168">
        <f t="shared" si="60"/>
        <v>14200</v>
      </c>
    </row>
    <row r="19" spans="1:42" x14ac:dyDescent="0.2">
      <c r="A19" s="152" t="s">
        <v>131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row>
    <row r="20" spans="1:42" x14ac:dyDescent="0.2">
      <c r="A20" s="1">
        <v>1</v>
      </c>
      <c r="B20" s="168">
        <f t="shared" ref="B20:AJ20" si="61">B8+8500</f>
        <v>14300</v>
      </c>
      <c r="C20" s="168">
        <f t="shared" si="61"/>
        <v>14300</v>
      </c>
      <c r="D20" s="168">
        <f t="shared" si="61"/>
        <v>15000</v>
      </c>
      <c r="E20" s="168">
        <f t="shared" si="61"/>
        <v>17100</v>
      </c>
      <c r="F20" s="168">
        <f t="shared" ref="F20" si="62">F8+8500</f>
        <v>16400</v>
      </c>
      <c r="G20" s="168">
        <f t="shared" ref="G20" si="63">G8+8500</f>
        <v>15700</v>
      </c>
      <c r="H20" s="168">
        <f t="shared" si="61"/>
        <v>15000</v>
      </c>
      <c r="I20" s="168">
        <f t="shared" si="61"/>
        <v>15000</v>
      </c>
      <c r="J20" s="168">
        <f t="shared" ref="J20" si="64">J8+8500</f>
        <v>15700</v>
      </c>
      <c r="K20" s="168">
        <f t="shared" si="61"/>
        <v>14300</v>
      </c>
      <c r="L20" s="168">
        <f t="shared" ref="L20" si="65">L8+8500</f>
        <v>15000</v>
      </c>
      <c r="M20" s="168">
        <f t="shared" ref="M20" si="66">M8+8500</f>
        <v>19100</v>
      </c>
      <c r="N20" s="168">
        <f t="shared" si="61"/>
        <v>19100</v>
      </c>
      <c r="O20" s="168">
        <f t="shared" si="61"/>
        <v>19100</v>
      </c>
      <c r="P20" s="168">
        <f t="shared" si="61"/>
        <v>15700</v>
      </c>
      <c r="Q20" s="168">
        <f t="shared" si="61"/>
        <v>15700</v>
      </c>
      <c r="R20" s="168">
        <f t="shared" si="61"/>
        <v>15700</v>
      </c>
      <c r="S20" s="168">
        <f t="shared" si="61"/>
        <v>20600</v>
      </c>
      <c r="T20" s="168">
        <f t="shared" si="61"/>
        <v>20600</v>
      </c>
      <c r="U20" s="168">
        <f t="shared" si="61"/>
        <v>20600</v>
      </c>
      <c r="V20" s="168">
        <f t="shared" si="61"/>
        <v>17100</v>
      </c>
      <c r="W20" s="168">
        <f t="shared" ref="W20" si="67">W8+8500</f>
        <v>17100</v>
      </c>
      <c r="X20" s="168">
        <f t="shared" si="61"/>
        <v>17600</v>
      </c>
      <c r="Y20" s="168">
        <f t="shared" si="61"/>
        <v>17100</v>
      </c>
      <c r="Z20" s="168">
        <f t="shared" ref="Z20" si="68">Z8+8500</f>
        <v>18100</v>
      </c>
      <c r="AA20" s="168">
        <f t="shared" si="61"/>
        <v>18600</v>
      </c>
      <c r="AB20" s="168">
        <f t="shared" si="61"/>
        <v>17100</v>
      </c>
      <c r="AC20" s="168">
        <f t="shared" si="61"/>
        <v>19100</v>
      </c>
      <c r="AD20" s="168">
        <f t="shared" si="61"/>
        <v>18100</v>
      </c>
      <c r="AE20" s="168">
        <f t="shared" si="61"/>
        <v>19100</v>
      </c>
      <c r="AF20" s="168">
        <f t="shared" si="61"/>
        <v>18100</v>
      </c>
      <c r="AG20" s="168">
        <f t="shared" si="61"/>
        <v>19100</v>
      </c>
      <c r="AH20" s="168">
        <f t="shared" si="61"/>
        <v>17100</v>
      </c>
      <c r="AI20" s="168">
        <f t="shared" si="61"/>
        <v>18100</v>
      </c>
      <c r="AJ20" s="168">
        <f t="shared" si="61"/>
        <v>15700</v>
      </c>
      <c r="AK20" s="168">
        <f t="shared" ref="AK20:AP20" si="69">AK8+8500</f>
        <v>15700</v>
      </c>
      <c r="AL20" s="168">
        <f t="shared" si="69"/>
        <v>16400</v>
      </c>
      <c r="AM20" s="168">
        <f t="shared" si="69"/>
        <v>15700</v>
      </c>
      <c r="AN20" s="168">
        <f t="shared" si="69"/>
        <v>18100</v>
      </c>
      <c r="AO20" s="168">
        <f t="shared" si="69"/>
        <v>15700</v>
      </c>
      <c r="AP20" s="168">
        <f t="shared" si="69"/>
        <v>15700</v>
      </c>
    </row>
    <row r="21" spans="1:42" x14ac:dyDescent="0.2">
      <c r="A21" s="1">
        <v>2</v>
      </c>
      <c r="B21" s="168">
        <f t="shared" ref="B21:AJ21" si="70">B20+1500</f>
        <v>15800</v>
      </c>
      <c r="C21" s="168">
        <f t="shared" si="70"/>
        <v>15800</v>
      </c>
      <c r="D21" s="168">
        <f t="shared" si="70"/>
        <v>16500</v>
      </c>
      <c r="E21" s="168">
        <f t="shared" si="70"/>
        <v>18600</v>
      </c>
      <c r="F21" s="168">
        <f t="shared" ref="F21" si="71">F20+1500</f>
        <v>17900</v>
      </c>
      <c r="G21" s="168">
        <f t="shared" ref="G21" si="72">G20+1500</f>
        <v>17200</v>
      </c>
      <c r="H21" s="168">
        <f t="shared" si="70"/>
        <v>16500</v>
      </c>
      <c r="I21" s="168">
        <f t="shared" si="70"/>
        <v>16500</v>
      </c>
      <c r="J21" s="168">
        <f t="shared" ref="J21" si="73">J20+1500</f>
        <v>17200</v>
      </c>
      <c r="K21" s="168">
        <f t="shared" si="70"/>
        <v>15800</v>
      </c>
      <c r="L21" s="168">
        <f t="shared" ref="L21" si="74">L20+1500</f>
        <v>16500</v>
      </c>
      <c r="M21" s="168">
        <f t="shared" ref="M21" si="75">M20+1500</f>
        <v>20600</v>
      </c>
      <c r="N21" s="168">
        <f t="shared" si="70"/>
        <v>20600</v>
      </c>
      <c r="O21" s="168">
        <f t="shared" si="70"/>
        <v>20600</v>
      </c>
      <c r="P21" s="168">
        <f t="shared" si="70"/>
        <v>17200</v>
      </c>
      <c r="Q21" s="168">
        <f t="shared" si="70"/>
        <v>17200</v>
      </c>
      <c r="R21" s="168">
        <f t="shared" si="70"/>
        <v>17200</v>
      </c>
      <c r="S21" s="168">
        <f t="shared" si="70"/>
        <v>22100</v>
      </c>
      <c r="T21" s="168">
        <f t="shared" si="70"/>
        <v>22100</v>
      </c>
      <c r="U21" s="168">
        <f t="shared" si="70"/>
        <v>22100</v>
      </c>
      <c r="V21" s="168">
        <f t="shared" si="70"/>
        <v>18600</v>
      </c>
      <c r="W21" s="168">
        <f t="shared" ref="W21" si="76">W20+1500</f>
        <v>18600</v>
      </c>
      <c r="X21" s="168">
        <f t="shared" si="70"/>
        <v>19100</v>
      </c>
      <c r="Y21" s="168">
        <f t="shared" si="70"/>
        <v>18600</v>
      </c>
      <c r="Z21" s="168">
        <f t="shared" ref="Z21" si="77">Z20+1500</f>
        <v>19600</v>
      </c>
      <c r="AA21" s="168">
        <f t="shared" si="70"/>
        <v>20100</v>
      </c>
      <c r="AB21" s="168">
        <f t="shared" si="70"/>
        <v>18600</v>
      </c>
      <c r="AC21" s="168">
        <f t="shared" si="70"/>
        <v>20600</v>
      </c>
      <c r="AD21" s="168">
        <f t="shared" si="70"/>
        <v>19600</v>
      </c>
      <c r="AE21" s="168">
        <f t="shared" si="70"/>
        <v>20600</v>
      </c>
      <c r="AF21" s="168">
        <f t="shared" si="70"/>
        <v>19600</v>
      </c>
      <c r="AG21" s="168">
        <f t="shared" si="70"/>
        <v>20600</v>
      </c>
      <c r="AH21" s="168">
        <f t="shared" si="70"/>
        <v>18600</v>
      </c>
      <c r="AI21" s="168">
        <f t="shared" si="70"/>
        <v>19600</v>
      </c>
      <c r="AJ21" s="168">
        <f t="shared" si="70"/>
        <v>17200</v>
      </c>
      <c r="AK21" s="168">
        <f t="shared" ref="AK21:AP21" si="78">AK20+1500</f>
        <v>17200</v>
      </c>
      <c r="AL21" s="168">
        <f t="shared" si="78"/>
        <v>17900</v>
      </c>
      <c r="AM21" s="168">
        <f t="shared" si="78"/>
        <v>17200</v>
      </c>
      <c r="AN21" s="168">
        <f t="shared" si="78"/>
        <v>19600</v>
      </c>
      <c r="AO21" s="168">
        <f t="shared" si="78"/>
        <v>17200</v>
      </c>
      <c r="AP21" s="168">
        <f t="shared" si="78"/>
        <v>17200</v>
      </c>
    </row>
    <row r="22" spans="1:42" x14ac:dyDescent="0.2">
      <c r="A22" s="7" t="s">
        <v>4</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row>
    <row r="23" spans="1:42" x14ac:dyDescent="0.2">
      <c r="A23" s="3" t="s">
        <v>1</v>
      </c>
      <c r="B23" s="168">
        <f t="shared" ref="B23:AJ23" si="79">B9+55000</f>
        <v>62300</v>
      </c>
      <c r="C23" s="168">
        <f t="shared" si="79"/>
        <v>62300</v>
      </c>
      <c r="D23" s="168">
        <f t="shared" si="79"/>
        <v>63000</v>
      </c>
      <c r="E23" s="168">
        <f t="shared" si="79"/>
        <v>65100</v>
      </c>
      <c r="F23" s="168">
        <f t="shared" ref="F23" si="80">F9+55000</f>
        <v>64400</v>
      </c>
      <c r="G23" s="168">
        <f t="shared" ref="G23" si="81">G9+55000</f>
        <v>63700</v>
      </c>
      <c r="H23" s="168">
        <f t="shared" si="79"/>
        <v>63000</v>
      </c>
      <c r="I23" s="168">
        <f t="shared" si="79"/>
        <v>63000</v>
      </c>
      <c r="J23" s="168">
        <f t="shared" ref="J23" si="82">J9+55000</f>
        <v>63700</v>
      </c>
      <c r="K23" s="168">
        <f t="shared" si="79"/>
        <v>62300</v>
      </c>
      <c r="L23" s="168">
        <f t="shared" ref="L23" si="83">L9+55000</f>
        <v>63000</v>
      </c>
      <c r="M23" s="168">
        <f t="shared" ref="M23" si="84">M9+55000</f>
        <v>67100</v>
      </c>
      <c r="N23" s="168">
        <f t="shared" si="79"/>
        <v>67100</v>
      </c>
      <c r="O23" s="168">
        <f t="shared" si="79"/>
        <v>67100</v>
      </c>
      <c r="P23" s="168">
        <f t="shared" si="79"/>
        <v>63700</v>
      </c>
      <c r="Q23" s="168">
        <f t="shared" si="79"/>
        <v>63700</v>
      </c>
      <c r="R23" s="168">
        <f t="shared" si="79"/>
        <v>63700</v>
      </c>
      <c r="S23" s="168">
        <f t="shared" si="79"/>
        <v>68600</v>
      </c>
      <c r="T23" s="168">
        <f t="shared" si="79"/>
        <v>68600</v>
      </c>
      <c r="U23" s="168">
        <f t="shared" si="79"/>
        <v>68600</v>
      </c>
      <c r="V23" s="168">
        <f t="shared" si="79"/>
        <v>65100</v>
      </c>
      <c r="W23" s="168">
        <f t="shared" ref="W23" si="85">W9+55000</f>
        <v>65100</v>
      </c>
      <c r="X23" s="168">
        <f t="shared" si="79"/>
        <v>65600</v>
      </c>
      <c r="Y23" s="168">
        <f t="shared" si="79"/>
        <v>65100</v>
      </c>
      <c r="Z23" s="168">
        <f t="shared" ref="Z23" si="86">Z9+55000</f>
        <v>66100</v>
      </c>
      <c r="AA23" s="168">
        <f t="shared" si="79"/>
        <v>66600</v>
      </c>
      <c r="AB23" s="168">
        <f t="shared" si="79"/>
        <v>65100</v>
      </c>
      <c r="AC23" s="168">
        <f t="shared" si="79"/>
        <v>67100</v>
      </c>
      <c r="AD23" s="168">
        <f t="shared" si="79"/>
        <v>66100</v>
      </c>
      <c r="AE23" s="168">
        <f t="shared" si="79"/>
        <v>67100</v>
      </c>
      <c r="AF23" s="168">
        <f t="shared" si="79"/>
        <v>66100</v>
      </c>
      <c r="AG23" s="168">
        <f t="shared" si="79"/>
        <v>67100</v>
      </c>
      <c r="AH23" s="168">
        <f t="shared" si="79"/>
        <v>65100</v>
      </c>
      <c r="AI23" s="168">
        <f t="shared" si="79"/>
        <v>66100</v>
      </c>
      <c r="AJ23" s="168">
        <f t="shared" si="79"/>
        <v>63700</v>
      </c>
      <c r="AK23" s="168">
        <f t="shared" ref="AK23:AP23" si="87">AK9+55000</f>
        <v>63700</v>
      </c>
      <c r="AL23" s="168">
        <f t="shared" si="87"/>
        <v>64400</v>
      </c>
      <c r="AM23" s="168">
        <f t="shared" si="87"/>
        <v>63700</v>
      </c>
      <c r="AN23" s="168">
        <f t="shared" si="87"/>
        <v>66100</v>
      </c>
      <c r="AO23" s="168">
        <f t="shared" si="87"/>
        <v>63700</v>
      </c>
      <c r="AP23" s="168">
        <f t="shared" si="87"/>
        <v>63700</v>
      </c>
    </row>
    <row r="24" spans="1:42" hidden="1" x14ac:dyDescent="0.2">
      <c r="A24" s="7" t="s">
        <v>5</v>
      </c>
    </row>
    <row r="25" spans="1:42" hidden="1" x14ac:dyDescent="0.2">
      <c r="A25" s="3" t="s">
        <v>0</v>
      </c>
    </row>
    <row r="26" spans="1:42" x14ac:dyDescent="0.2">
      <c r="A26" s="125" t="s">
        <v>101</v>
      </c>
    </row>
    <row r="27" spans="1:42" ht="11.45" customHeight="1" x14ac:dyDescent="0.2">
      <c r="A27" s="64" t="s">
        <v>11</v>
      </c>
    </row>
    <row r="28" spans="1:42" ht="12.75" customHeight="1" x14ac:dyDescent="0.2">
      <c r="A28" s="4" t="s">
        <v>12</v>
      </c>
    </row>
    <row r="29" spans="1:42" ht="12.75" customHeight="1" x14ac:dyDescent="0.2">
      <c r="A29" s="4" t="s">
        <v>13</v>
      </c>
    </row>
    <row r="30" spans="1:42" ht="24" x14ac:dyDescent="0.2">
      <c r="A30" s="124" t="s">
        <v>14</v>
      </c>
    </row>
    <row r="31" spans="1:42" ht="12.75" customHeight="1" x14ac:dyDescent="0.2">
      <c r="A31" s="142" t="s">
        <v>103</v>
      </c>
    </row>
    <row r="32" spans="1:42" ht="11.45" customHeight="1" x14ac:dyDescent="0.2">
      <c r="A32" s="4"/>
    </row>
    <row r="33" spans="1:1" ht="11.45" customHeight="1" thickBot="1" x14ac:dyDescent="0.25">
      <c r="A33" s="200" t="s">
        <v>16</v>
      </c>
    </row>
    <row r="34" spans="1:1" ht="36.75" thickBot="1" x14ac:dyDescent="0.25">
      <c r="A34" s="170" t="s">
        <v>257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4"/>
  <sheetViews>
    <sheetView topLeftCell="A6" zoomScale="110" zoomScaleNormal="110" workbookViewId="0">
      <selection activeCell="I32" sqref="I32"/>
    </sheetView>
  </sheetViews>
  <sheetFormatPr defaultColWidth="9.140625" defaultRowHeight="12" x14ac:dyDescent="0.2"/>
  <cols>
    <col min="1" max="1" width="75.28515625" style="5" customWidth="1"/>
    <col min="2" max="16384" width="9.140625" style="5"/>
  </cols>
  <sheetData>
    <row r="1" spans="1:4" ht="12" customHeight="1" x14ac:dyDescent="0.2">
      <c r="A1" s="18" t="s">
        <v>17</v>
      </c>
    </row>
    <row r="2" spans="1:4" ht="12" customHeight="1" x14ac:dyDescent="0.2">
      <c r="A2" s="172" t="s">
        <v>181</v>
      </c>
    </row>
    <row r="3" spans="1:4" ht="10.35" customHeight="1" x14ac:dyDescent="0.2">
      <c r="A3" s="16"/>
    </row>
    <row r="4" spans="1:4" ht="11.45" customHeight="1" x14ac:dyDescent="0.2">
      <c r="A4" s="30" t="s">
        <v>9</v>
      </c>
    </row>
    <row r="5" spans="1:4" s="36" customFormat="1" ht="33.75" customHeight="1" x14ac:dyDescent="0.25">
      <c r="A5" s="31" t="s">
        <v>6</v>
      </c>
      <c r="B5" s="151">
        <f>'4=3 | COMISSION'!B5</f>
        <v>45770</v>
      </c>
      <c r="C5" s="151">
        <f>'4=3 | COMISSION'!C5</f>
        <v>45772</v>
      </c>
      <c r="D5" s="151">
        <f>'4=3 | COMISSION'!D5</f>
        <v>45777</v>
      </c>
    </row>
    <row r="6" spans="1:4" x14ac:dyDescent="0.2">
      <c r="A6" s="31"/>
      <c r="B6" s="151">
        <f>'4=3 | COMISSION'!B6</f>
        <v>45771</v>
      </c>
      <c r="C6" s="151">
        <f>'4=3 | COMISSION'!C6</f>
        <v>45776</v>
      </c>
      <c r="D6" s="151">
        <f>'4=3 | COMISSION'!D6</f>
        <v>45777</v>
      </c>
    </row>
    <row r="7" spans="1:4" x14ac:dyDescent="0.2">
      <c r="A7" s="1" t="s">
        <v>7</v>
      </c>
      <c r="B7" s="163"/>
      <c r="C7" s="163"/>
      <c r="D7" s="163"/>
    </row>
    <row r="8" spans="1:4" x14ac:dyDescent="0.2">
      <c r="A8" s="1">
        <v>1</v>
      </c>
      <c r="B8" s="166">
        <f>'4=3 | COMISSION'!B8</f>
        <v>4350</v>
      </c>
      <c r="C8" s="166">
        <f>'4=3 | COMISSION'!C8</f>
        <v>4350</v>
      </c>
      <c r="D8" s="166">
        <f>'4=3 | COMISSION'!D8</f>
        <v>4875</v>
      </c>
    </row>
    <row r="9" spans="1:4" x14ac:dyDescent="0.2">
      <c r="A9" s="1">
        <v>2</v>
      </c>
      <c r="B9" s="166">
        <f>'4=3 | COMISSION'!B9</f>
        <v>5475</v>
      </c>
      <c r="C9" s="166">
        <f>'4=3 | COMISSION'!C9</f>
        <v>5475</v>
      </c>
      <c r="D9" s="166">
        <f>'4=3 | COMISSION'!D9</f>
        <v>6000</v>
      </c>
    </row>
    <row r="10" spans="1:4" x14ac:dyDescent="0.2">
      <c r="A10" s="1" t="s">
        <v>8</v>
      </c>
      <c r="B10" s="166"/>
      <c r="C10" s="166"/>
      <c r="D10" s="166"/>
    </row>
    <row r="11" spans="1:4" x14ac:dyDescent="0.2">
      <c r="A11" s="1">
        <v>1</v>
      </c>
      <c r="B11" s="166">
        <f>'4=3 | COMISSION'!B11</f>
        <v>5475</v>
      </c>
      <c r="C11" s="166">
        <f>'4=3 | COMISSION'!C11</f>
        <v>5475</v>
      </c>
      <c r="D11" s="166">
        <f>'4=3 | COMISSION'!D11</f>
        <v>6000</v>
      </c>
    </row>
    <row r="12" spans="1:4" x14ac:dyDescent="0.2">
      <c r="A12" s="1">
        <v>2</v>
      </c>
      <c r="B12" s="166">
        <f>'4=3 | COMISSION'!B12</f>
        <v>6600</v>
      </c>
      <c r="C12" s="166">
        <f>'4=3 | COMISSION'!C12</f>
        <v>6600</v>
      </c>
      <c r="D12" s="166">
        <f>'4=3 | COMISSION'!D12</f>
        <v>7125</v>
      </c>
    </row>
    <row r="13" spans="1:4" x14ac:dyDescent="0.2">
      <c r="A13" s="168" t="s">
        <v>218</v>
      </c>
      <c r="B13" s="166"/>
      <c r="C13" s="166"/>
      <c r="D13" s="166"/>
    </row>
    <row r="14" spans="1:4" x14ac:dyDescent="0.2">
      <c r="A14" s="168">
        <v>1</v>
      </c>
      <c r="B14" s="166">
        <f>'4=3 | COMISSION'!B14</f>
        <v>5475</v>
      </c>
      <c r="C14" s="166">
        <f>'4=3 | COMISSION'!C14</f>
        <v>5475</v>
      </c>
      <c r="D14" s="166">
        <f>'4=3 | COMISSION'!D14</f>
        <v>6000</v>
      </c>
    </row>
    <row r="15" spans="1:4" x14ac:dyDescent="0.2">
      <c r="A15" s="168">
        <v>2</v>
      </c>
      <c r="B15" s="166">
        <f>'4=3 | COMISSION'!B15</f>
        <v>6600</v>
      </c>
      <c r="C15" s="166">
        <f>'4=3 | COMISSION'!C15</f>
        <v>6600</v>
      </c>
      <c r="D15" s="166">
        <f>'4=3 | COMISSION'!D15</f>
        <v>7125</v>
      </c>
    </row>
    <row r="16" spans="1:4" x14ac:dyDescent="0.2">
      <c r="A16" s="2" t="s">
        <v>2</v>
      </c>
      <c r="B16" s="166"/>
      <c r="C16" s="166"/>
      <c r="D16" s="166"/>
    </row>
    <row r="17" spans="1:4" x14ac:dyDescent="0.2">
      <c r="A17" s="1">
        <v>1</v>
      </c>
      <c r="B17" s="166">
        <f>'4=3 | COMISSION'!B17</f>
        <v>8475</v>
      </c>
      <c r="C17" s="166">
        <f>'4=3 | COMISSION'!C17</f>
        <v>8475</v>
      </c>
      <c r="D17" s="166">
        <f>'4=3 | COMISSION'!D17</f>
        <v>9000</v>
      </c>
    </row>
    <row r="18" spans="1:4" x14ac:dyDescent="0.2">
      <c r="A18" s="1">
        <v>2</v>
      </c>
      <c r="B18" s="166">
        <f>'4=3 | COMISSION'!B18</f>
        <v>9600</v>
      </c>
      <c r="C18" s="166">
        <f>'4=3 | COMISSION'!C18</f>
        <v>9600</v>
      </c>
      <c r="D18" s="166">
        <f>'4=3 | COMISSION'!D18</f>
        <v>10125</v>
      </c>
    </row>
    <row r="19" spans="1:4" x14ac:dyDescent="0.2">
      <c r="A19" s="9" t="s">
        <v>131</v>
      </c>
      <c r="B19" s="166"/>
      <c r="C19" s="166"/>
      <c r="D19" s="166"/>
    </row>
    <row r="20" spans="1:4" x14ac:dyDescent="0.2">
      <c r="A20" s="1">
        <v>1</v>
      </c>
      <c r="B20" s="166">
        <f>'4=3 | COMISSION'!B20</f>
        <v>10725</v>
      </c>
      <c r="C20" s="166">
        <f>'4=3 | COMISSION'!C20</f>
        <v>10725</v>
      </c>
      <c r="D20" s="166">
        <f>'4=3 | COMISSION'!D20</f>
        <v>11250</v>
      </c>
    </row>
    <row r="21" spans="1:4" x14ac:dyDescent="0.2">
      <c r="A21" s="1">
        <v>2</v>
      </c>
      <c r="B21" s="166">
        <f>'4=3 | COMISSION'!B21</f>
        <v>11850</v>
      </c>
      <c r="C21" s="166">
        <f>'4=3 | COMISSION'!C21</f>
        <v>11850</v>
      </c>
      <c r="D21" s="166">
        <f>'4=3 | COMISSION'!D21</f>
        <v>12375</v>
      </c>
    </row>
    <row r="22" spans="1:4" x14ac:dyDescent="0.2">
      <c r="A22" s="7" t="s">
        <v>4</v>
      </c>
      <c r="B22" s="166"/>
      <c r="C22" s="166"/>
      <c r="D22" s="166"/>
    </row>
    <row r="23" spans="1:4" x14ac:dyDescent="0.2">
      <c r="A23" s="3" t="s">
        <v>1</v>
      </c>
      <c r="B23" s="166">
        <f>'4=3 | COMISSION'!B23</f>
        <v>46725</v>
      </c>
      <c r="C23" s="166">
        <f>'4=3 | COMISSION'!C23</f>
        <v>46725</v>
      </c>
      <c r="D23" s="166">
        <f>'4=3 | COMISSION'!D23</f>
        <v>47250</v>
      </c>
    </row>
    <row r="24" spans="1:4" hidden="1" x14ac:dyDescent="0.2">
      <c r="A24" s="7" t="s">
        <v>5</v>
      </c>
      <c r="B24" s="166">
        <f>'4=3 | COMISSION'!B24</f>
        <v>0</v>
      </c>
      <c r="C24" s="166">
        <f>'4=3 | COMISSION'!C24</f>
        <v>0</v>
      </c>
      <c r="D24" s="166">
        <f>'4=3 | COMISSION'!D24</f>
        <v>0</v>
      </c>
    </row>
    <row r="25" spans="1:4" hidden="1" x14ac:dyDescent="0.2">
      <c r="A25" s="3" t="s">
        <v>0</v>
      </c>
      <c r="B25" s="166">
        <f>'4=3 | COMISSION'!B25</f>
        <v>0</v>
      </c>
      <c r="C25" s="166">
        <f>'4=3 | COMISSION'!C25</f>
        <v>0</v>
      </c>
      <c r="D25" s="166">
        <f>'4=3 | COMISSION'!D25</f>
        <v>0</v>
      </c>
    </row>
    <row r="26" spans="1:4" ht="17.25" customHeight="1" x14ac:dyDescent="0.2">
      <c r="A26" s="72" t="s">
        <v>44</v>
      </c>
      <c r="B26" s="169"/>
      <c r="C26" s="169"/>
      <c r="D26" s="169"/>
    </row>
    <row r="27" spans="1:4" x14ac:dyDescent="0.2">
      <c r="A27" s="31" t="s">
        <v>6</v>
      </c>
      <c r="B27" s="151">
        <f t="shared" ref="B27:D27" si="0">B5</f>
        <v>45770</v>
      </c>
      <c r="C27" s="151">
        <f t="shared" si="0"/>
        <v>45772</v>
      </c>
      <c r="D27" s="151">
        <f t="shared" si="0"/>
        <v>45777</v>
      </c>
    </row>
    <row r="28" spans="1:4" ht="20.25" customHeight="1" x14ac:dyDescent="0.2">
      <c r="A28" s="31"/>
      <c r="B28" s="151">
        <f t="shared" ref="B28:D28" si="1">B6</f>
        <v>45771</v>
      </c>
      <c r="C28" s="151">
        <f t="shared" si="1"/>
        <v>45776</v>
      </c>
      <c r="D28" s="151">
        <f t="shared" si="1"/>
        <v>45777</v>
      </c>
    </row>
    <row r="29" spans="1:4" x14ac:dyDescent="0.2">
      <c r="A29" s="1" t="s">
        <v>7</v>
      </c>
      <c r="B29" s="163"/>
      <c r="C29" s="163"/>
      <c r="D29" s="163"/>
    </row>
    <row r="30" spans="1:4" x14ac:dyDescent="0.2">
      <c r="A30" s="1">
        <v>1</v>
      </c>
      <c r="B30" s="167">
        <f t="shared" ref="B30:D30" si="2">ROUNDUP(B8*0.85,)</f>
        <v>3698</v>
      </c>
      <c r="C30" s="167">
        <f t="shared" si="2"/>
        <v>3698</v>
      </c>
      <c r="D30" s="167">
        <f t="shared" si="2"/>
        <v>4144</v>
      </c>
    </row>
    <row r="31" spans="1:4" x14ac:dyDescent="0.2">
      <c r="A31" s="1">
        <v>2</v>
      </c>
      <c r="B31" s="167">
        <f t="shared" ref="B31:D31" si="3">ROUNDUP(B9*0.85,)</f>
        <v>4654</v>
      </c>
      <c r="C31" s="167">
        <f t="shared" si="3"/>
        <v>4654</v>
      </c>
      <c r="D31" s="167">
        <f t="shared" si="3"/>
        <v>5100</v>
      </c>
    </row>
    <row r="32" spans="1:4" x14ac:dyDescent="0.2">
      <c r="A32" s="1" t="s">
        <v>8</v>
      </c>
      <c r="B32" s="167"/>
      <c r="C32" s="167"/>
      <c r="D32" s="167"/>
    </row>
    <row r="33" spans="1:4" x14ac:dyDescent="0.2">
      <c r="A33" s="1">
        <v>1</v>
      </c>
      <c r="B33" s="167">
        <f t="shared" ref="B33:D33" si="4">ROUNDUP(B11*0.85,)</f>
        <v>4654</v>
      </c>
      <c r="C33" s="167">
        <f t="shared" si="4"/>
        <v>4654</v>
      </c>
      <c r="D33" s="167">
        <f t="shared" si="4"/>
        <v>5100</v>
      </c>
    </row>
    <row r="34" spans="1:4" x14ac:dyDescent="0.2">
      <c r="A34" s="1">
        <v>2</v>
      </c>
      <c r="B34" s="167">
        <f t="shared" ref="B34:D34" si="5">ROUNDUP(B12*0.85,)</f>
        <v>5610</v>
      </c>
      <c r="C34" s="167">
        <f t="shared" si="5"/>
        <v>5610</v>
      </c>
      <c r="D34" s="167">
        <f t="shared" si="5"/>
        <v>6057</v>
      </c>
    </row>
    <row r="35" spans="1:4" x14ac:dyDescent="0.2">
      <c r="A35" s="168" t="s">
        <v>218</v>
      </c>
      <c r="B35" s="167"/>
      <c r="C35" s="167"/>
      <c r="D35" s="167"/>
    </row>
    <row r="36" spans="1:4" x14ac:dyDescent="0.2">
      <c r="A36" s="168">
        <v>1</v>
      </c>
      <c r="B36" s="167">
        <f t="shared" ref="B36:D36" si="6">ROUNDUP(B14*0.85,)</f>
        <v>4654</v>
      </c>
      <c r="C36" s="167">
        <f t="shared" si="6"/>
        <v>4654</v>
      </c>
      <c r="D36" s="167">
        <f t="shared" si="6"/>
        <v>5100</v>
      </c>
    </row>
    <row r="37" spans="1:4" x14ac:dyDescent="0.2">
      <c r="A37" s="168">
        <v>2</v>
      </c>
      <c r="B37" s="167">
        <f t="shared" ref="B37:D37" si="7">ROUNDUP(B15*0.85,)</f>
        <v>5610</v>
      </c>
      <c r="C37" s="167">
        <f t="shared" si="7"/>
        <v>5610</v>
      </c>
      <c r="D37" s="167">
        <f t="shared" si="7"/>
        <v>6057</v>
      </c>
    </row>
    <row r="38" spans="1:4" x14ac:dyDescent="0.2">
      <c r="A38" s="2" t="s">
        <v>2</v>
      </c>
      <c r="B38" s="167"/>
      <c r="C38" s="167"/>
      <c r="D38" s="167"/>
    </row>
    <row r="39" spans="1:4" x14ac:dyDescent="0.2">
      <c r="A39" s="1">
        <v>1</v>
      </c>
      <c r="B39" s="167">
        <f t="shared" ref="B39:D39" si="8">ROUNDUP(B17*0.85,)</f>
        <v>7204</v>
      </c>
      <c r="C39" s="167">
        <f t="shared" si="8"/>
        <v>7204</v>
      </c>
      <c r="D39" s="167">
        <f t="shared" si="8"/>
        <v>7650</v>
      </c>
    </row>
    <row r="40" spans="1:4" x14ac:dyDescent="0.2">
      <c r="A40" s="1">
        <v>2</v>
      </c>
      <c r="B40" s="167">
        <f t="shared" ref="B40:D40" si="9">ROUNDUP(B18*0.85,)</f>
        <v>8160</v>
      </c>
      <c r="C40" s="167">
        <f t="shared" si="9"/>
        <v>8160</v>
      </c>
      <c r="D40" s="167">
        <f t="shared" si="9"/>
        <v>8607</v>
      </c>
    </row>
    <row r="41" spans="1:4" x14ac:dyDescent="0.2">
      <c r="A41" s="9" t="s">
        <v>96</v>
      </c>
      <c r="B41" s="167"/>
      <c r="C41" s="167"/>
      <c r="D41" s="167"/>
    </row>
    <row r="42" spans="1:4" x14ac:dyDescent="0.2">
      <c r="A42" s="1">
        <v>1</v>
      </c>
      <c r="B42" s="167">
        <f t="shared" ref="B42:D42" si="10">ROUNDUP(B20*0.85,)</f>
        <v>9117</v>
      </c>
      <c r="C42" s="167">
        <f t="shared" si="10"/>
        <v>9117</v>
      </c>
      <c r="D42" s="167">
        <f t="shared" si="10"/>
        <v>9563</v>
      </c>
    </row>
    <row r="43" spans="1:4" x14ac:dyDescent="0.2">
      <c r="A43" s="1">
        <v>2</v>
      </c>
      <c r="B43" s="167">
        <f t="shared" ref="B43:D43" si="11">ROUNDUP(B21*0.85,)</f>
        <v>10073</v>
      </c>
      <c r="C43" s="167">
        <f t="shared" si="11"/>
        <v>10073</v>
      </c>
      <c r="D43" s="167">
        <f t="shared" si="11"/>
        <v>10519</v>
      </c>
    </row>
    <row r="44" spans="1:4" x14ac:dyDescent="0.2">
      <c r="A44" s="7" t="s">
        <v>4</v>
      </c>
      <c r="B44" s="167"/>
      <c r="C44" s="167"/>
      <c r="D44" s="167"/>
    </row>
    <row r="45" spans="1:4" x14ac:dyDescent="0.2">
      <c r="A45" s="3" t="s">
        <v>1</v>
      </c>
      <c r="B45" s="167">
        <f t="shared" ref="B45:D45" si="12">ROUNDUP(B23*0.85,)</f>
        <v>39717</v>
      </c>
      <c r="C45" s="167">
        <f t="shared" si="12"/>
        <v>39717</v>
      </c>
      <c r="D45" s="167">
        <f t="shared" si="12"/>
        <v>40163</v>
      </c>
    </row>
    <row r="46" spans="1:4" hidden="1" x14ac:dyDescent="0.2">
      <c r="A46" s="7" t="s">
        <v>5</v>
      </c>
    </row>
    <row r="47" spans="1:4" hidden="1" x14ac:dyDescent="0.2">
      <c r="A47" s="3" t="s">
        <v>0</v>
      </c>
    </row>
    <row r="48" spans="1:4" ht="11.45" customHeight="1" x14ac:dyDescent="0.2">
      <c r="A48" s="21"/>
    </row>
    <row r="49" spans="1:1" ht="12" customHeight="1" x14ac:dyDescent="0.2"/>
    <row r="50" spans="1:1" ht="9.6" customHeight="1" thickBot="1" x14ac:dyDescent="0.25"/>
    <row r="51" spans="1:1" ht="11.45" customHeight="1" thickBot="1" x14ac:dyDescent="0.25">
      <c r="A51" s="73" t="s">
        <v>11</v>
      </c>
    </row>
    <row r="52" spans="1:1" ht="11.45" customHeight="1" x14ac:dyDescent="0.2">
      <c r="A52" s="204" t="s">
        <v>12</v>
      </c>
    </row>
    <row r="53" spans="1:1" ht="11.45" customHeight="1" x14ac:dyDescent="0.2">
      <c r="A53" s="204" t="s">
        <v>13</v>
      </c>
    </row>
    <row r="54" spans="1:1" ht="26.45" customHeight="1" x14ac:dyDescent="0.2">
      <c r="A54" s="102" t="s">
        <v>14</v>
      </c>
    </row>
    <row r="55" spans="1:1" x14ac:dyDescent="0.2">
      <c r="A55" s="204" t="s">
        <v>103</v>
      </c>
    </row>
    <row r="56" spans="1:1" ht="11.45" customHeight="1" x14ac:dyDescent="0.2"/>
    <row r="57" spans="1:1" ht="72.75" thickBot="1" x14ac:dyDescent="0.25">
      <c r="A57" s="174" t="s">
        <v>52</v>
      </c>
    </row>
    <row r="58" spans="1:1" ht="12.75" thickBot="1" x14ac:dyDescent="0.25">
      <c r="A58" s="75" t="s">
        <v>77</v>
      </c>
    </row>
    <row r="59" spans="1:1" ht="12.75" thickBot="1" x14ac:dyDescent="0.25">
      <c r="A59" s="113" t="s">
        <v>242</v>
      </c>
    </row>
    <row r="60" spans="1:1" x14ac:dyDescent="0.2">
      <c r="A60" s="175" t="s">
        <v>243</v>
      </c>
    </row>
    <row r="61" spans="1:1" ht="12.75" thickBot="1" x14ac:dyDescent="0.25">
      <c r="A61" s="176"/>
    </row>
    <row r="62" spans="1:1" ht="12.75" thickBot="1" x14ac:dyDescent="0.25">
      <c r="A62" s="75" t="s">
        <v>182</v>
      </c>
    </row>
    <row r="63" spans="1:1" x14ac:dyDescent="0.2">
      <c r="A63" s="177" t="s">
        <v>183</v>
      </c>
    </row>
    <row r="64" spans="1:1" x14ac:dyDescent="0.2">
      <c r="A64" s="177" t="s">
        <v>184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Normal="100" workbookViewId="0">
      <selection activeCell="D14" sqref="D14"/>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108" t="s">
        <v>210</v>
      </c>
    </row>
    <row r="4" spans="1:2" x14ac:dyDescent="0.25">
      <c r="A4" s="78" t="s">
        <v>9</v>
      </c>
    </row>
    <row r="6" spans="1:2" ht="25.5" customHeight="1" x14ac:dyDescent="0.25">
      <c r="A6" s="31" t="s">
        <v>6</v>
      </c>
      <c r="B6" s="151" t="e">
        <f>'C завтраками| Bed and breakfast'!#REF!</f>
        <v>#REF!</v>
      </c>
    </row>
    <row r="7" spans="1:2" ht="25.5" customHeight="1" x14ac:dyDescent="0.25">
      <c r="A7" s="31"/>
      <c r="B7" s="151" t="e">
        <f>'C завтраками| Bed and breakfast'!#REF!</f>
        <v>#REF!</v>
      </c>
    </row>
    <row r="8" spans="1:2" x14ac:dyDescent="0.25">
      <c r="A8" s="13" t="s">
        <v>7</v>
      </c>
    </row>
    <row r="9" spans="1:2" x14ac:dyDescent="0.25">
      <c r="A9" s="13">
        <v>1</v>
      </c>
      <c r="B9" s="27" t="e">
        <f>'C завтраками| Bed and breakfast'!#REF!*0.9</f>
        <v>#REF!</v>
      </c>
    </row>
    <row r="10" spans="1:2" x14ac:dyDescent="0.25">
      <c r="A10" s="13">
        <v>2</v>
      </c>
      <c r="B10" s="27" t="e">
        <f>'C завтраками| Bed and breakfast'!#REF!*0.9</f>
        <v>#REF!</v>
      </c>
    </row>
    <row r="11" spans="1:2" ht="18.75" customHeight="1" x14ac:dyDescent="0.25">
      <c r="A11" s="13" t="s">
        <v>8</v>
      </c>
      <c r="B11" s="27"/>
    </row>
    <row r="12" spans="1:2" x14ac:dyDescent="0.25">
      <c r="A12" s="13">
        <v>1</v>
      </c>
      <c r="B12" s="27" t="e">
        <f>'C завтраками| Bed and breakfast'!#REF!*0.9</f>
        <v>#REF!</v>
      </c>
    </row>
    <row r="13" spans="1:2" x14ac:dyDescent="0.25">
      <c r="A13" s="13">
        <v>2</v>
      </c>
      <c r="B13" s="27" t="e">
        <f>'C завтраками| Bed and breakfast'!#REF!*0.9</f>
        <v>#REF!</v>
      </c>
    </row>
    <row r="14" spans="1:2" s="161" customFormat="1" x14ac:dyDescent="0.25">
      <c r="A14" s="168" t="s">
        <v>218</v>
      </c>
      <c r="B14" s="27"/>
    </row>
    <row r="15" spans="1:2" s="161" customFormat="1" x14ac:dyDescent="0.25">
      <c r="A15" s="198">
        <v>1</v>
      </c>
      <c r="B15" s="27" t="e">
        <f>'C завтраками| Bed and breakfast'!#REF!*0.9</f>
        <v>#REF!</v>
      </c>
    </row>
    <row r="16" spans="1:2" s="161" customFormat="1" x14ac:dyDescent="0.25">
      <c r="A16" s="198">
        <v>2</v>
      </c>
      <c r="B16" s="27" t="e">
        <f>'C завтраками| Bed and breakfast'!#REF!*0.9</f>
        <v>#REF!</v>
      </c>
    </row>
    <row r="17" spans="1:2" x14ac:dyDescent="0.25">
      <c r="A17" s="13" t="s">
        <v>2</v>
      </c>
      <c r="B17" s="27"/>
    </row>
    <row r="18" spans="1:2" x14ac:dyDescent="0.25">
      <c r="A18" s="13">
        <v>1</v>
      </c>
      <c r="B18" s="27" t="e">
        <f>'C завтраками| Bed and breakfast'!#REF!*0.9</f>
        <v>#REF!</v>
      </c>
    </row>
    <row r="19" spans="1:2" x14ac:dyDescent="0.25">
      <c r="A19" s="13">
        <v>2</v>
      </c>
      <c r="B19" s="27" t="e">
        <f>'C завтраками| Bed and breakfast'!#REF!*0.9</f>
        <v>#REF!</v>
      </c>
    </row>
    <row r="20" spans="1:2" x14ac:dyDescent="0.25">
      <c r="A20" s="14" t="s">
        <v>3</v>
      </c>
      <c r="B20" s="27"/>
    </row>
    <row r="21" spans="1:2" x14ac:dyDescent="0.25">
      <c r="A21" s="13">
        <v>1</v>
      </c>
      <c r="B21" s="27" t="e">
        <f>'C завтраками| Bed and breakfast'!#REF!*0.9</f>
        <v>#REF!</v>
      </c>
    </row>
    <row r="22" spans="1:2" x14ac:dyDescent="0.25">
      <c r="A22" s="13">
        <v>2</v>
      </c>
      <c r="B22" s="27" t="e">
        <f>'C завтраками| Bed and breakfast'!#REF!*0.9</f>
        <v>#REF!</v>
      </c>
    </row>
    <row r="23" spans="1:2" ht="135" x14ac:dyDescent="0.25">
      <c r="A23" s="128" t="s">
        <v>207</v>
      </c>
    </row>
    <row r="24" spans="1:2" ht="15.75" thickBot="1" x14ac:dyDescent="0.3">
      <c r="A24" s="109" t="s">
        <v>18</v>
      </c>
    </row>
    <row r="25" spans="1:2" ht="15.75" thickBot="1" x14ac:dyDescent="0.3">
      <c r="A25" s="110" t="s">
        <v>220</v>
      </c>
    </row>
    <row r="26" spans="1:2" x14ac:dyDescent="0.25">
      <c r="A26" s="111" t="s">
        <v>221</v>
      </c>
    </row>
    <row r="27" spans="1:2" x14ac:dyDescent="0.25">
      <c r="A27" s="47"/>
    </row>
    <row r="28" spans="1:2" x14ac:dyDescent="0.25">
      <c r="A28" s="52" t="s">
        <v>11</v>
      </c>
    </row>
    <row r="29" spans="1:2" x14ac:dyDescent="0.25">
      <c r="A29" s="97" t="s">
        <v>39</v>
      </c>
    </row>
    <row r="30" spans="1:2" x14ac:dyDescent="0.25">
      <c r="A30" s="98" t="s">
        <v>12</v>
      </c>
    </row>
    <row r="31" spans="1:2" x14ac:dyDescent="0.25">
      <c r="A31" s="98" t="s">
        <v>13</v>
      </c>
    </row>
    <row r="32" spans="1:2" x14ac:dyDescent="0.25">
      <c r="A32" s="99" t="s">
        <v>14</v>
      </c>
    </row>
    <row r="33" spans="1:1" x14ac:dyDescent="0.25">
      <c r="A33" s="142" t="s">
        <v>103</v>
      </c>
    </row>
    <row r="34" spans="1:1" ht="24" x14ac:dyDescent="0.25">
      <c r="A34" s="99" t="s">
        <v>177</v>
      </c>
    </row>
    <row r="35" spans="1:1" x14ac:dyDescent="0.25">
      <c r="A35" s="43"/>
    </row>
    <row r="36" spans="1:1" ht="25.5" x14ac:dyDescent="0.25">
      <c r="A36" s="106" t="s">
        <v>211</v>
      </c>
    </row>
    <row r="37" spans="1:1" s="161" customFormat="1" ht="38.25" x14ac:dyDescent="0.25">
      <c r="A37" s="217" t="s">
        <v>231</v>
      </c>
    </row>
    <row r="38" spans="1:1" s="161" customFormat="1" ht="25.5" x14ac:dyDescent="0.25">
      <c r="A38" s="195" t="s">
        <v>222</v>
      </c>
    </row>
    <row r="39" spans="1:1" s="161" customFormat="1" ht="25.5" x14ac:dyDescent="0.25">
      <c r="A39" s="195" t="s">
        <v>223</v>
      </c>
    </row>
    <row r="40" spans="1:1" s="161" customFormat="1" ht="38.25" x14ac:dyDescent="0.25">
      <c r="A40" s="195" t="s">
        <v>208</v>
      </c>
    </row>
    <row r="41" spans="1:1" s="161" customFormat="1" ht="38.25" x14ac:dyDescent="0.25">
      <c r="A41" s="195" t="s">
        <v>224</v>
      </c>
    </row>
    <row r="42" spans="1:1" s="161" customFormat="1" x14ac:dyDescent="0.25">
      <c r="A42" s="195" t="s">
        <v>209</v>
      </c>
    </row>
    <row r="43" spans="1:1" x14ac:dyDescent="0.25">
      <c r="A43" s="69"/>
    </row>
    <row r="44" spans="1:1" ht="31.5" x14ac:dyDescent="0.25">
      <c r="A44" s="84" t="s">
        <v>51</v>
      </c>
    </row>
    <row r="45" spans="1:1" ht="21" x14ac:dyDescent="0.25">
      <c r="A45" s="107" t="s">
        <v>47</v>
      </c>
    </row>
    <row r="46" spans="1:1" ht="43.5" x14ac:dyDescent="0.25">
      <c r="A46" s="81" t="s">
        <v>48</v>
      </c>
    </row>
    <row r="47" spans="1:1" ht="21" x14ac:dyDescent="0.25">
      <c r="A47" s="54" t="s">
        <v>49</v>
      </c>
    </row>
    <row r="48" spans="1:1" x14ac:dyDescent="0.25">
      <c r="A48" s="56"/>
    </row>
    <row r="49" spans="1:1" x14ac:dyDescent="0.25">
      <c r="A49" s="57" t="s">
        <v>16</v>
      </c>
    </row>
    <row r="50" spans="1:1" ht="24" x14ac:dyDescent="0.25">
      <c r="A50" s="58" t="s">
        <v>25</v>
      </c>
    </row>
    <row r="51" spans="1:1" ht="24" x14ac:dyDescent="0.25">
      <c r="A51" s="58" t="s">
        <v>26</v>
      </c>
    </row>
    <row r="52" spans="1:1" x14ac:dyDescent="0.25">
      <c r="A52" s="56"/>
    </row>
    <row r="53" spans="1:1" x14ac:dyDescent="0.25">
      <c r="A53" s="181"/>
    </row>
    <row r="54" spans="1:1" x14ac:dyDescent="0.25">
      <c r="A54" s="181"/>
    </row>
    <row r="55" spans="1:1" x14ac:dyDescent="0.25">
      <c r="A55" s="181"/>
    </row>
    <row r="56" spans="1:1" x14ac:dyDescent="0.25">
      <c r="A56" s="181"/>
    </row>
    <row r="57" spans="1:1" x14ac:dyDescent="0.25">
      <c r="A57" s="181"/>
    </row>
    <row r="58" spans="1:1" x14ac:dyDescent="0.25">
      <c r="A58" s="181"/>
    </row>
    <row r="59" spans="1:1" x14ac:dyDescent="0.25">
      <c r="A59" s="18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2"/>
  <sheetViews>
    <sheetView zoomScaleNormal="100" workbookViewId="0">
      <selection activeCell="E11" sqref="E11"/>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108" t="s">
        <v>210</v>
      </c>
    </row>
    <row r="4" spans="1:2" x14ac:dyDescent="0.25">
      <c r="A4" s="78" t="s">
        <v>9</v>
      </c>
    </row>
    <row r="6" spans="1:2" ht="25.5" customHeight="1" x14ac:dyDescent="0.25">
      <c r="A6" s="31" t="s">
        <v>6</v>
      </c>
      <c r="B6" s="151" t="e">
        <f>'Каникулы в горах comiss'!B6</f>
        <v>#REF!</v>
      </c>
    </row>
    <row r="7" spans="1:2" ht="25.5" customHeight="1" x14ac:dyDescent="0.25">
      <c r="A7" s="31"/>
      <c r="B7" s="151" t="e">
        <f>'Каникулы в горах comiss'!B7</f>
        <v>#REF!</v>
      </c>
    </row>
    <row r="8" spans="1:2" x14ac:dyDescent="0.25">
      <c r="A8" s="13" t="s">
        <v>7</v>
      </c>
      <c r="B8" s="161"/>
    </row>
    <row r="9" spans="1:2" x14ac:dyDescent="0.25">
      <c r="A9" s="13">
        <v>1</v>
      </c>
      <c r="B9" s="162" t="e">
        <f>'Каникулы в горах comiss'!B9</f>
        <v>#REF!</v>
      </c>
    </row>
    <row r="10" spans="1:2" x14ac:dyDescent="0.25">
      <c r="A10" s="13">
        <v>2</v>
      </c>
      <c r="B10" s="162" t="e">
        <f>'Каникулы в горах comiss'!B10</f>
        <v>#REF!</v>
      </c>
    </row>
    <row r="11" spans="1:2" ht="18.75" customHeight="1" x14ac:dyDescent="0.25">
      <c r="A11" s="13" t="s">
        <v>8</v>
      </c>
      <c r="B11" s="162"/>
    </row>
    <row r="12" spans="1:2" x14ac:dyDescent="0.25">
      <c r="A12" s="13">
        <v>1</v>
      </c>
      <c r="B12" s="162" t="e">
        <f>'Каникулы в горах comiss'!B12</f>
        <v>#REF!</v>
      </c>
    </row>
    <row r="13" spans="1:2" x14ac:dyDescent="0.25">
      <c r="A13" s="13">
        <v>2</v>
      </c>
      <c r="B13" s="162" t="e">
        <f>'Каникулы в горах comiss'!B13</f>
        <v>#REF!</v>
      </c>
    </row>
    <row r="14" spans="1:2" s="161" customFormat="1" x14ac:dyDescent="0.25">
      <c r="A14" s="168" t="s">
        <v>218</v>
      </c>
      <c r="B14" s="162"/>
    </row>
    <row r="15" spans="1:2" s="161" customFormat="1" x14ac:dyDescent="0.25">
      <c r="A15" s="198">
        <v>1</v>
      </c>
      <c r="B15" s="162" t="e">
        <f t="shared" ref="B15" si="0">B12</f>
        <v>#REF!</v>
      </c>
    </row>
    <row r="16" spans="1:2" s="161" customFormat="1" x14ac:dyDescent="0.25">
      <c r="A16" s="198">
        <v>2</v>
      </c>
      <c r="B16" s="162" t="e">
        <f t="shared" ref="B16" si="1">B13</f>
        <v>#REF!</v>
      </c>
    </row>
    <row r="17" spans="1:2" x14ac:dyDescent="0.25">
      <c r="A17" s="13" t="s">
        <v>2</v>
      </c>
      <c r="B17" s="162"/>
    </row>
    <row r="18" spans="1:2" x14ac:dyDescent="0.25">
      <c r="A18" s="13">
        <v>1</v>
      </c>
      <c r="B18" s="162" t="e">
        <f>'Каникулы в горах comiss'!B18</f>
        <v>#REF!</v>
      </c>
    </row>
    <row r="19" spans="1:2" x14ac:dyDescent="0.25">
      <c r="A19" s="13">
        <v>2</v>
      </c>
      <c r="B19" s="162" t="e">
        <f>'Каникулы в горах comiss'!B19</f>
        <v>#REF!</v>
      </c>
    </row>
    <row r="20" spans="1:2" x14ac:dyDescent="0.25">
      <c r="A20" s="14" t="s">
        <v>3</v>
      </c>
      <c r="B20" s="162"/>
    </row>
    <row r="21" spans="1:2" x14ac:dyDescent="0.25">
      <c r="A21" s="13">
        <v>1</v>
      </c>
      <c r="B21" s="162" t="e">
        <f>'Каникулы в горах comiss'!B21</f>
        <v>#REF!</v>
      </c>
    </row>
    <row r="22" spans="1:2" x14ac:dyDescent="0.25">
      <c r="A22" s="13">
        <v>2</v>
      </c>
      <c r="B22" s="162" t="e">
        <f>'Каникулы в горах comiss'!B22</f>
        <v>#REF!</v>
      </c>
    </row>
    <row r="23" spans="1:2" x14ac:dyDescent="0.25">
      <c r="A23" s="38"/>
      <c r="B23" s="185"/>
    </row>
    <row r="24" spans="1:2" x14ac:dyDescent="0.25">
      <c r="A24" s="226" t="s">
        <v>44</v>
      </c>
      <c r="B24" s="161"/>
    </row>
    <row r="25" spans="1:2" x14ac:dyDescent="0.25">
      <c r="A25" s="227"/>
      <c r="B25" s="151" t="e">
        <f t="shared" ref="B25" si="2">B6</f>
        <v>#REF!</v>
      </c>
    </row>
    <row r="26" spans="1:2" s="40" customFormat="1" ht="34.5" customHeight="1" x14ac:dyDescent="0.2">
      <c r="A26" s="31" t="s">
        <v>6</v>
      </c>
      <c r="B26" s="151" t="e">
        <f t="shared" ref="B26" si="3">B7</f>
        <v>#REF!</v>
      </c>
    </row>
    <row r="27" spans="1:2" x14ac:dyDescent="0.25">
      <c r="A27" s="13" t="s">
        <v>7</v>
      </c>
    </row>
    <row r="28" spans="1:2" x14ac:dyDescent="0.25">
      <c r="A28" s="13">
        <v>1</v>
      </c>
      <c r="B28" s="27" t="e">
        <f t="shared" ref="B28" si="4">B9*0.9</f>
        <v>#REF!</v>
      </c>
    </row>
    <row r="29" spans="1:2" x14ac:dyDescent="0.25">
      <c r="A29" s="13">
        <v>2</v>
      </c>
      <c r="B29" s="27" t="e">
        <f t="shared" ref="B29" si="5">B10*0.9</f>
        <v>#REF!</v>
      </c>
    </row>
    <row r="30" spans="1:2" x14ac:dyDescent="0.25">
      <c r="A30" s="13" t="s">
        <v>8</v>
      </c>
      <c r="B30" s="27"/>
    </row>
    <row r="31" spans="1:2" x14ac:dyDescent="0.25">
      <c r="A31" s="13">
        <v>1</v>
      </c>
      <c r="B31" s="27" t="e">
        <f t="shared" ref="B31" si="6">B12*0.9</f>
        <v>#REF!</v>
      </c>
    </row>
    <row r="32" spans="1:2" x14ac:dyDescent="0.25">
      <c r="A32" s="13">
        <v>2</v>
      </c>
      <c r="B32" s="27" t="e">
        <f t="shared" ref="B32" si="7">B13*0.9</f>
        <v>#REF!</v>
      </c>
    </row>
    <row r="33" spans="1:2" s="161" customFormat="1" x14ac:dyDescent="0.25">
      <c r="A33" s="168" t="s">
        <v>218</v>
      </c>
      <c r="B33" s="162"/>
    </row>
    <row r="34" spans="1:2" s="161" customFormat="1" x14ac:dyDescent="0.25">
      <c r="A34" s="198">
        <v>1</v>
      </c>
      <c r="B34" s="162" t="e">
        <f t="shared" ref="B34" si="8">B31</f>
        <v>#REF!</v>
      </c>
    </row>
    <row r="35" spans="1:2" s="161" customFormat="1" x14ac:dyDescent="0.25">
      <c r="A35" s="198">
        <v>2</v>
      </c>
      <c r="B35" s="162" t="e">
        <f t="shared" ref="B35" si="9">B32</f>
        <v>#REF!</v>
      </c>
    </row>
    <row r="36" spans="1:2" x14ac:dyDescent="0.25">
      <c r="A36" s="13" t="s">
        <v>2</v>
      </c>
      <c r="B36" s="27"/>
    </row>
    <row r="37" spans="1:2" x14ac:dyDescent="0.25">
      <c r="A37" s="13">
        <v>1</v>
      </c>
      <c r="B37" s="27" t="e">
        <f t="shared" ref="B37" si="10">B18*0.9</f>
        <v>#REF!</v>
      </c>
    </row>
    <row r="38" spans="1:2" x14ac:dyDescent="0.25">
      <c r="A38" s="13">
        <v>2</v>
      </c>
      <c r="B38" s="27" t="e">
        <f t="shared" ref="B38" si="11">B19*0.9</f>
        <v>#REF!</v>
      </c>
    </row>
    <row r="39" spans="1:2" ht="19.5" customHeight="1" x14ac:dyDescent="0.25">
      <c r="A39" s="14" t="s">
        <v>3</v>
      </c>
      <c r="B39" s="27"/>
    </row>
    <row r="40" spans="1:2" x14ac:dyDescent="0.25">
      <c r="A40" s="13">
        <v>1</v>
      </c>
      <c r="B40" s="27" t="e">
        <f t="shared" ref="B40" si="12">B21*0.9</f>
        <v>#REF!</v>
      </c>
    </row>
    <row r="41" spans="1:2" x14ac:dyDescent="0.25">
      <c r="A41" s="13">
        <v>2</v>
      </c>
      <c r="B41" s="27" t="e">
        <f t="shared" ref="B41" si="13">B22*0.9</f>
        <v>#REF!</v>
      </c>
    </row>
    <row r="43" spans="1:2" ht="117.75" customHeight="1" x14ac:dyDescent="0.25">
      <c r="A43" s="128" t="s">
        <v>207</v>
      </c>
    </row>
    <row r="44" spans="1:2" ht="15.75" thickBot="1" x14ac:dyDescent="0.3">
      <c r="A44" s="109" t="s">
        <v>18</v>
      </c>
    </row>
    <row r="45" spans="1:2" ht="15.75" thickBot="1" x14ac:dyDescent="0.3">
      <c r="A45" s="110" t="s">
        <v>220</v>
      </c>
    </row>
    <row r="46" spans="1:2" x14ac:dyDescent="0.25">
      <c r="A46" s="111" t="s">
        <v>221</v>
      </c>
    </row>
    <row r="47" spans="1:2" x14ac:dyDescent="0.25">
      <c r="A47" s="47"/>
    </row>
    <row r="48" spans="1:2" x14ac:dyDescent="0.25">
      <c r="A48" s="52"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142" t="s">
        <v>103</v>
      </c>
    </row>
    <row r="54" spans="1:1" ht="24" x14ac:dyDescent="0.25">
      <c r="A54" s="99" t="s">
        <v>177</v>
      </c>
    </row>
    <row r="55" spans="1:1" x14ac:dyDescent="0.25">
      <c r="A55" s="43"/>
    </row>
    <row r="56" spans="1:1" ht="25.5" x14ac:dyDescent="0.25">
      <c r="A56" s="106" t="s">
        <v>211</v>
      </c>
    </row>
    <row r="57" spans="1:1" ht="38.25" x14ac:dyDescent="0.25">
      <c r="A57" s="218" t="s">
        <v>231</v>
      </c>
    </row>
    <row r="58" spans="1:1" ht="25.5" x14ac:dyDescent="0.25">
      <c r="A58" s="195" t="s">
        <v>222</v>
      </c>
    </row>
    <row r="59" spans="1:1" ht="25.5" x14ac:dyDescent="0.25">
      <c r="A59" s="195" t="s">
        <v>223</v>
      </c>
    </row>
    <row r="60" spans="1:1" ht="38.25" x14ac:dyDescent="0.25">
      <c r="A60" s="195" t="s">
        <v>208</v>
      </c>
    </row>
    <row r="61" spans="1:1" ht="38.25" x14ac:dyDescent="0.25">
      <c r="A61" s="195" t="s">
        <v>224</v>
      </c>
    </row>
    <row r="62" spans="1:1" x14ac:dyDescent="0.25">
      <c r="A62" s="195" t="s">
        <v>209</v>
      </c>
    </row>
    <row r="63" spans="1:1" x14ac:dyDescent="0.25">
      <c r="A63" s="69"/>
    </row>
    <row r="64" spans="1:1" ht="31.5" x14ac:dyDescent="0.25">
      <c r="A64" s="84" t="s">
        <v>51</v>
      </c>
    </row>
    <row r="65" spans="1:1" ht="21" x14ac:dyDescent="0.25">
      <c r="A65" s="107" t="s">
        <v>47</v>
      </c>
    </row>
    <row r="66" spans="1:1" ht="43.5" x14ac:dyDescent="0.25">
      <c r="A66" s="81" t="s">
        <v>48</v>
      </c>
    </row>
    <row r="67" spans="1:1" ht="21" x14ac:dyDescent="0.25">
      <c r="A67" s="54" t="s">
        <v>49</v>
      </c>
    </row>
    <row r="68" spans="1:1" x14ac:dyDescent="0.25">
      <c r="A68" s="56"/>
    </row>
    <row r="69" spans="1:1" x14ac:dyDescent="0.25">
      <c r="A69" s="57" t="s">
        <v>16</v>
      </c>
    </row>
    <row r="70" spans="1:1" ht="24" x14ac:dyDescent="0.25">
      <c r="A70" s="58" t="s">
        <v>25</v>
      </c>
    </row>
    <row r="71" spans="1:1" ht="24" x14ac:dyDescent="0.25">
      <c r="A71" s="58" t="s">
        <v>26</v>
      </c>
    </row>
    <row r="72" spans="1:1" x14ac:dyDescent="0.25">
      <c r="A72" s="56"/>
    </row>
  </sheetData>
  <mergeCells count="1">
    <mergeCell ref="A24:A2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2"/>
  <sheetViews>
    <sheetView zoomScaleNormal="100" workbookViewId="0">
      <selection activeCell="D16" sqref="D16"/>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108" t="s">
        <v>210</v>
      </c>
    </row>
    <row r="4" spans="1:2" x14ac:dyDescent="0.25">
      <c r="A4" s="78" t="s">
        <v>9</v>
      </c>
    </row>
    <row r="6" spans="1:2" ht="25.5" customHeight="1" x14ac:dyDescent="0.25">
      <c r="A6" s="31" t="s">
        <v>6</v>
      </c>
      <c r="B6" s="151" t="e">
        <f>'Каникулы в горах comiss'!B6</f>
        <v>#REF!</v>
      </c>
    </row>
    <row r="7" spans="1:2" ht="25.5" customHeight="1" x14ac:dyDescent="0.25">
      <c r="A7" s="31"/>
      <c r="B7" s="151" t="e">
        <f>'Каникулы в горах comiss'!B7</f>
        <v>#REF!</v>
      </c>
    </row>
    <row r="8" spans="1:2" x14ac:dyDescent="0.25">
      <c r="A8" s="13" t="s">
        <v>7</v>
      </c>
      <c r="B8" s="161"/>
    </row>
    <row r="9" spans="1:2" x14ac:dyDescent="0.25">
      <c r="A9" s="13">
        <v>1</v>
      </c>
      <c r="B9" s="162" t="e">
        <f>'Каникулы в горах comiss'!B9</f>
        <v>#REF!</v>
      </c>
    </row>
    <row r="10" spans="1:2" x14ac:dyDescent="0.25">
      <c r="A10" s="13">
        <v>2</v>
      </c>
      <c r="B10" s="162" t="e">
        <f>'Каникулы в горах comiss'!B10</f>
        <v>#REF!</v>
      </c>
    </row>
    <row r="11" spans="1:2" ht="18.75" customHeight="1" x14ac:dyDescent="0.25">
      <c r="A11" s="13" t="s">
        <v>8</v>
      </c>
      <c r="B11" s="162"/>
    </row>
    <row r="12" spans="1:2" x14ac:dyDescent="0.25">
      <c r="A12" s="13">
        <v>1</v>
      </c>
      <c r="B12" s="162" t="e">
        <f>'Каникулы в горах comiss'!B12</f>
        <v>#REF!</v>
      </c>
    </row>
    <row r="13" spans="1:2" x14ac:dyDescent="0.25">
      <c r="A13" s="13">
        <v>2</v>
      </c>
      <c r="B13" s="162" t="e">
        <f>'Каникулы в горах comiss'!B13</f>
        <v>#REF!</v>
      </c>
    </row>
    <row r="14" spans="1:2" s="161" customFormat="1" x14ac:dyDescent="0.25">
      <c r="A14" s="168" t="s">
        <v>218</v>
      </c>
      <c r="B14" s="162"/>
    </row>
    <row r="15" spans="1:2" s="161" customFormat="1" x14ac:dyDescent="0.25">
      <c r="A15" s="198">
        <v>1</v>
      </c>
      <c r="B15" s="162" t="e">
        <f t="shared" ref="B15" si="0">B12</f>
        <v>#REF!</v>
      </c>
    </row>
    <row r="16" spans="1:2" s="161" customFormat="1" x14ac:dyDescent="0.25">
      <c r="A16" s="198">
        <v>2</v>
      </c>
      <c r="B16" s="162" t="e">
        <f t="shared" ref="B16" si="1">B13</f>
        <v>#REF!</v>
      </c>
    </row>
    <row r="17" spans="1:2" x14ac:dyDescent="0.25">
      <c r="A17" s="13" t="s">
        <v>2</v>
      </c>
      <c r="B17" s="162"/>
    </row>
    <row r="18" spans="1:2" x14ac:dyDescent="0.25">
      <c r="A18" s="13">
        <v>1</v>
      </c>
      <c r="B18" s="162" t="e">
        <f>'Каникулы в горах comiss'!B18</f>
        <v>#REF!</v>
      </c>
    </row>
    <row r="19" spans="1:2" x14ac:dyDescent="0.25">
      <c r="A19" s="13">
        <v>2</v>
      </c>
      <c r="B19" s="162" t="e">
        <f>'Каникулы в горах comiss'!B19</f>
        <v>#REF!</v>
      </c>
    </row>
    <row r="20" spans="1:2" x14ac:dyDescent="0.25">
      <c r="A20" s="14" t="s">
        <v>3</v>
      </c>
      <c r="B20" s="162"/>
    </row>
    <row r="21" spans="1:2" x14ac:dyDescent="0.25">
      <c r="A21" s="13">
        <v>1</v>
      </c>
      <c r="B21" s="162" t="e">
        <f>'Каникулы в горах comiss'!B21</f>
        <v>#REF!</v>
      </c>
    </row>
    <row r="22" spans="1:2" x14ac:dyDescent="0.25">
      <c r="A22" s="13">
        <v>2</v>
      </c>
      <c r="B22" s="162" t="e">
        <f>'Каникулы в горах comiss'!B22</f>
        <v>#REF!</v>
      </c>
    </row>
    <row r="23" spans="1:2" x14ac:dyDescent="0.25">
      <c r="A23" s="38"/>
      <c r="B23" s="185"/>
    </row>
    <row r="24" spans="1:2" x14ac:dyDescent="0.25">
      <c r="A24" s="226" t="s">
        <v>44</v>
      </c>
      <c r="B24" s="161"/>
    </row>
    <row r="25" spans="1:2" x14ac:dyDescent="0.25">
      <c r="A25" s="227"/>
      <c r="B25" s="151" t="e">
        <f t="shared" ref="B25" si="2">B6</f>
        <v>#REF!</v>
      </c>
    </row>
    <row r="26" spans="1:2" s="40" customFormat="1" ht="34.5" customHeight="1" x14ac:dyDescent="0.2">
      <c r="A26" s="31" t="s">
        <v>6</v>
      </c>
      <c r="B26" s="151" t="e">
        <f t="shared" ref="B26" si="3">B7</f>
        <v>#REF!</v>
      </c>
    </row>
    <row r="27" spans="1:2" x14ac:dyDescent="0.25">
      <c r="A27" s="13" t="s">
        <v>7</v>
      </c>
      <c r="B27" s="161"/>
    </row>
    <row r="28" spans="1:2" x14ac:dyDescent="0.25">
      <c r="A28" s="13">
        <v>1</v>
      </c>
      <c r="B28" s="162" t="e">
        <f t="shared" ref="B28" si="4">B9*0.87</f>
        <v>#REF!</v>
      </c>
    </row>
    <row r="29" spans="1:2" x14ac:dyDescent="0.25">
      <c r="A29" s="13">
        <v>2</v>
      </c>
      <c r="B29" s="162" t="e">
        <f t="shared" ref="B29" si="5">B10*0.87</f>
        <v>#REF!</v>
      </c>
    </row>
    <row r="30" spans="1:2" x14ac:dyDescent="0.25">
      <c r="A30" s="13" t="s">
        <v>8</v>
      </c>
      <c r="B30" s="162"/>
    </row>
    <row r="31" spans="1:2" x14ac:dyDescent="0.25">
      <c r="A31" s="13">
        <v>1</v>
      </c>
      <c r="B31" s="27" t="e">
        <f t="shared" ref="B31" si="6">B12*0.87</f>
        <v>#REF!</v>
      </c>
    </row>
    <row r="32" spans="1:2" x14ac:dyDescent="0.25">
      <c r="A32" s="13">
        <v>2</v>
      </c>
      <c r="B32" s="27" t="e">
        <f t="shared" ref="B32" si="7">B13*0.87</f>
        <v>#REF!</v>
      </c>
    </row>
    <row r="33" spans="1:2" s="161" customFormat="1" x14ac:dyDescent="0.25">
      <c r="A33" s="168" t="s">
        <v>218</v>
      </c>
      <c r="B33" s="162"/>
    </row>
    <row r="34" spans="1:2" s="161" customFormat="1" x14ac:dyDescent="0.25">
      <c r="A34" s="198">
        <v>1</v>
      </c>
      <c r="B34" s="162" t="e">
        <f t="shared" ref="B34" si="8">B31</f>
        <v>#REF!</v>
      </c>
    </row>
    <row r="35" spans="1:2" s="161" customFormat="1" x14ac:dyDescent="0.25">
      <c r="A35" s="198">
        <v>2</v>
      </c>
      <c r="B35" s="162" t="e">
        <f t="shared" ref="B35" si="9">B32</f>
        <v>#REF!</v>
      </c>
    </row>
    <row r="36" spans="1:2" x14ac:dyDescent="0.25">
      <c r="A36" s="13" t="s">
        <v>2</v>
      </c>
      <c r="B36" s="27"/>
    </row>
    <row r="37" spans="1:2" x14ac:dyDescent="0.25">
      <c r="A37" s="13">
        <v>1</v>
      </c>
      <c r="B37" s="27" t="e">
        <f t="shared" ref="B37" si="10">B18*0.87</f>
        <v>#REF!</v>
      </c>
    </row>
    <row r="38" spans="1:2" x14ac:dyDescent="0.25">
      <c r="A38" s="13">
        <v>2</v>
      </c>
      <c r="B38" s="27" t="e">
        <f t="shared" ref="B38" si="11">B19*0.87</f>
        <v>#REF!</v>
      </c>
    </row>
    <row r="39" spans="1:2" ht="19.5" customHeight="1" x14ac:dyDescent="0.25">
      <c r="A39" s="14" t="s">
        <v>3</v>
      </c>
      <c r="B39" s="27"/>
    </row>
    <row r="40" spans="1:2" x14ac:dyDescent="0.25">
      <c r="A40" s="13">
        <v>1</v>
      </c>
      <c r="B40" s="27" t="e">
        <f t="shared" ref="B40" si="12">B21*0.87</f>
        <v>#REF!</v>
      </c>
    </row>
    <row r="41" spans="1:2" x14ac:dyDescent="0.25">
      <c r="A41" s="13">
        <v>2</v>
      </c>
      <c r="B41" s="27" t="e">
        <f t="shared" ref="B41" si="13">B22*0.87</f>
        <v>#REF!</v>
      </c>
    </row>
    <row r="43" spans="1:2" ht="117.75" customHeight="1" x14ac:dyDescent="0.25">
      <c r="A43" s="128" t="s">
        <v>207</v>
      </c>
    </row>
    <row r="44" spans="1:2" ht="15.75" thickBot="1" x14ac:dyDescent="0.3">
      <c r="A44" s="109" t="s">
        <v>18</v>
      </c>
    </row>
    <row r="45" spans="1:2" ht="15.75" thickBot="1" x14ac:dyDescent="0.3">
      <c r="A45" s="110" t="s">
        <v>220</v>
      </c>
    </row>
    <row r="46" spans="1:2" x14ac:dyDescent="0.25">
      <c r="A46" s="111" t="s">
        <v>221</v>
      </c>
    </row>
    <row r="47" spans="1:2" x14ac:dyDescent="0.25">
      <c r="A47" s="47"/>
    </row>
    <row r="48" spans="1:2" x14ac:dyDescent="0.25">
      <c r="A48" s="52"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142" t="s">
        <v>103</v>
      </c>
    </row>
    <row r="54" spans="1:1" ht="24" x14ac:dyDescent="0.25">
      <c r="A54" s="99" t="s">
        <v>177</v>
      </c>
    </row>
    <row r="55" spans="1:1" x14ac:dyDescent="0.25">
      <c r="A55" s="43"/>
    </row>
    <row r="56" spans="1:1" ht="25.5" x14ac:dyDescent="0.25">
      <c r="A56" s="106" t="s">
        <v>211</v>
      </c>
    </row>
    <row r="57" spans="1:1" ht="38.25" x14ac:dyDescent="0.25">
      <c r="A57" s="219" t="s">
        <v>231</v>
      </c>
    </row>
    <row r="58" spans="1:1" ht="25.5" x14ac:dyDescent="0.25">
      <c r="A58" s="195" t="s">
        <v>222</v>
      </c>
    </row>
    <row r="59" spans="1:1" ht="25.5" x14ac:dyDescent="0.25">
      <c r="A59" s="195" t="s">
        <v>223</v>
      </c>
    </row>
    <row r="60" spans="1:1" ht="38.25" x14ac:dyDescent="0.25">
      <c r="A60" s="195" t="s">
        <v>208</v>
      </c>
    </row>
    <row r="61" spans="1:1" ht="38.25" x14ac:dyDescent="0.25">
      <c r="A61" s="195" t="s">
        <v>224</v>
      </c>
    </row>
    <row r="62" spans="1:1" x14ac:dyDescent="0.25">
      <c r="A62" s="195" t="s">
        <v>209</v>
      </c>
    </row>
    <row r="63" spans="1:1" x14ac:dyDescent="0.25">
      <c r="A63" s="69"/>
    </row>
    <row r="64" spans="1:1" ht="31.5" x14ac:dyDescent="0.25">
      <c r="A64" s="84" t="s">
        <v>51</v>
      </c>
    </row>
    <row r="65" spans="1:1" ht="21" x14ac:dyDescent="0.25">
      <c r="A65" s="107" t="s">
        <v>47</v>
      </c>
    </row>
    <row r="66" spans="1:1" ht="43.5" x14ac:dyDescent="0.25">
      <c r="A66" s="81" t="s">
        <v>48</v>
      </c>
    </row>
    <row r="67" spans="1:1" ht="21" x14ac:dyDescent="0.25">
      <c r="A67" s="54" t="s">
        <v>49</v>
      </c>
    </row>
    <row r="68" spans="1:1" x14ac:dyDescent="0.25">
      <c r="A68" s="56"/>
    </row>
    <row r="69" spans="1:1" x14ac:dyDescent="0.25">
      <c r="A69" s="57" t="s">
        <v>16</v>
      </c>
    </row>
    <row r="70" spans="1:1" ht="24" x14ac:dyDescent="0.25">
      <c r="A70" s="58" t="s">
        <v>25</v>
      </c>
    </row>
    <row r="71" spans="1:1" ht="24" x14ac:dyDescent="0.25">
      <c r="A71" s="58" t="s">
        <v>26</v>
      </c>
    </row>
    <row r="72" spans="1:1" x14ac:dyDescent="0.25">
      <c r="A72" s="56"/>
    </row>
  </sheetData>
  <mergeCells count="1">
    <mergeCell ref="A24:A2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2"/>
  <sheetViews>
    <sheetView zoomScaleNormal="100" workbookViewId="0">
      <selection activeCell="D13" sqref="D13"/>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108" t="s">
        <v>210</v>
      </c>
    </row>
    <row r="4" spans="1:2" x14ac:dyDescent="0.25">
      <c r="A4" s="78" t="s">
        <v>9</v>
      </c>
    </row>
    <row r="6" spans="1:2" ht="25.5" customHeight="1" x14ac:dyDescent="0.25">
      <c r="A6" s="31" t="s">
        <v>6</v>
      </c>
      <c r="B6" s="151" t="e">
        <f>'Каникулы в горах comiss'!B6</f>
        <v>#REF!</v>
      </c>
    </row>
    <row r="7" spans="1:2" ht="25.5" customHeight="1" x14ac:dyDescent="0.25">
      <c r="A7" s="31"/>
      <c r="B7" s="151" t="e">
        <f>'Каникулы в горах comiss'!B7</f>
        <v>#REF!</v>
      </c>
    </row>
    <row r="8" spans="1:2" x14ac:dyDescent="0.25">
      <c r="A8" s="13" t="s">
        <v>7</v>
      </c>
      <c r="B8" s="161"/>
    </row>
    <row r="9" spans="1:2" x14ac:dyDescent="0.25">
      <c r="A9" s="13">
        <v>1</v>
      </c>
      <c r="B9" s="162" t="e">
        <f>'Каникулы в горах comiss'!B9</f>
        <v>#REF!</v>
      </c>
    </row>
    <row r="10" spans="1:2" x14ac:dyDescent="0.25">
      <c r="A10" s="13">
        <v>2</v>
      </c>
      <c r="B10" s="162" t="e">
        <f>'Каникулы в горах comiss'!B10</f>
        <v>#REF!</v>
      </c>
    </row>
    <row r="11" spans="1:2" ht="18.75" customHeight="1" x14ac:dyDescent="0.25">
      <c r="A11" s="13" t="s">
        <v>8</v>
      </c>
      <c r="B11" s="162"/>
    </row>
    <row r="12" spans="1:2" x14ac:dyDescent="0.25">
      <c r="A12" s="13">
        <v>1</v>
      </c>
      <c r="B12" s="162" t="e">
        <f>'Каникулы в горах comiss'!B12</f>
        <v>#REF!</v>
      </c>
    </row>
    <row r="13" spans="1:2" x14ac:dyDescent="0.25">
      <c r="A13" s="13">
        <v>2</v>
      </c>
      <c r="B13" s="162" t="e">
        <f>'Каникулы в горах comiss'!B13</f>
        <v>#REF!</v>
      </c>
    </row>
    <row r="14" spans="1:2" s="161" customFormat="1" x14ac:dyDescent="0.25">
      <c r="A14" s="168" t="s">
        <v>218</v>
      </c>
      <c r="B14" s="162"/>
    </row>
    <row r="15" spans="1:2" s="161" customFormat="1" x14ac:dyDescent="0.25">
      <c r="A15" s="198">
        <v>1</v>
      </c>
      <c r="B15" s="162" t="e">
        <f t="shared" ref="B15" si="0">B12</f>
        <v>#REF!</v>
      </c>
    </row>
    <row r="16" spans="1:2" s="161" customFormat="1" x14ac:dyDescent="0.25">
      <c r="A16" s="198">
        <v>2</v>
      </c>
      <c r="B16" s="162" t="e">
        <f t="shared" ref="B16" si="1">B13</f>
        <v>#REF!</v>
      </c>
    </row>
    <row r="17" spans="1:2" x14ac:dyDescent="0.25">
      <c r="A17" s="13" t="s">
        <v>2</v>
      </c>
      <c r="B17" s="162"/>
    </row>
    <row r="18" spans="1:2" x14ac:dyDescent="0.25">
      <c r="A18" s="13">
        <v>1</v>
      </c>
      <c r="B18" s="162" t="e">
        <f>'Каникулы в горах comiss'!B18</f>
        <v>#REF!</v>
      </c>
    </row>
    <row r="19" spans="1:2" x14ac:dyDescent="0.25">
      <c r="A19" s="13">
        <v>2</v>
      </c>
      <c r="B19" s="162" t="e">
        <f>'Каникулы в горах comiss'!B19</f>
        <v>#REF!</v>
      </c>
    </row>
    <row r="20" spans="1:2" x14ac:dyDescent="0.25">
      <c r="A20" s="14" t="s">
        <v>3</v>
      </c>
      <c r="B20" s="162"/>
    </row>
    <row r="21" spans="1:2" x14ac:dyDescent="0.25">
      <c r="A21" s="13">
        <v>1</v>
      </c>
      <c r="B21" s="162" t="e">
        <f>'Каникулы в горах comiss'!B21</f>
        <v>#REF!</v>
      </c>
    </row>
    <row r="22" spans="1:2" x14ac:dyDescent="0.25">
      <c r="A22" s="13">
        <v>2</v>
      </c>
      <c r="B22" s="162" t="e">
        <f>'Каникулы в горах comiss'!B22</f>
        <v>#REF!</v>
      </c>
    </row>
    <row r="23" spans="1:2" x14ac:dyDescent="0.25">
      <c r="A23" s="38"/>
      <c r="B23" s="185"/>
    </row>
    <row r="24" spans="1:2" x14ac:dyDescent="0.25">
      <c r="A24" s="226" t="s">
        <v>44</v>
      </c>
      <c r="B24" s="161"/>
    </row>
    <row r="25" spans="1:2" x14ac:dyDescent="0.25">
      <c r="A25" s="227"/>
      <c r="B25" s="151" t="e">
        <f t="shared" ref="B25" si="2">B6</f>
        <v>#REF!</v>
      </c>
    </row>
    <row r="26" spans="1:2" s="40" customFormat="1" ht="34.5" customHeight="1" x14ac:dyDescent="0.2">
      <c r="A26" s="31" t="s">
        <v>6</v>
      </c>
      <c r="B26" s="151" t="e">
        <f t="shared" ref="B26" si="3">B7</f>
        <v>#REF!</v>
      </c>
    </row>
    <row r="27" spans="1:2" x14ac:dyDescent="0.25">
      <c r="A27" s="13" t="s">
        <v>7</v>
      </c>
      <c r="B27" s="161"/>
    </row>
    <row r="28" spans="1:2" x14ac:dyDescent="0.25">
      <c r="A28" s="13">
        <v>1</v>
      </c>
      <c r="B28" s="162" t="e">
        <f t="shared" ref="B28" si="4">B9*0.87+25</f>
        <v>#REF!</v>
      </c>
    </row>
    <row r="29" spans="1:2" x14ac:dyDescent="0.25">
      <c r="A29" s="13">
        <v>2</v>
      </c>
      <c r="B29" s="162" t="e">
        <f t="shared" ref="B29" si="5">B10*0.87+25</f>
        <v>#REF!</v>
      </c>
    </row>
    <row r="30" spans="1:2" x14ac:dyDescent="0.25">
      <c r="A30" s="13" t="s">
        <v>8</v>
      </c>
      <c r="B30" s="27"/>
    </row>
    <row r="31" spans="1:2" x14ac:dyDescent="0.25">
      <c r="A31" s="13">
        <v>1</v>
      </c>
      <c r="B31" s="27" t="e">
        <f t="shared" ref="B31" si="6">B12*0.87+25</f>
        <v>#REF!</v>
      </c>
    </row>
    <row r="32" spans="1:2" x14ac:dyDescent="0.25">
      <c r="A32" s="13">
        <v>2</v>
      </c>
      <c r="B32" s="27" t="e">
        <f t="shared" ref="B32" si="7">B13*0.87+25</f>
        <v>#REF!</v>
      </c>
    </row>
    <row r="33" spans="1:2" s="161" customFormat="1" x14ac:dyDescent="0.25">
      <c r="A33" s="168" t="s">
        <v>218</v>
      </c>
      <c r="B33" s="162"/>
    </row>
    <row r="34" spans="1:2" s="161" customFormat="1" x14ac:dyDescent="0.25">
      <c r="A34" s="198">
        <v>1</v>
      </c>
      <c r="B34" s="162" t="e">
        <f t="shared" ref="B34" si="8">B31</f>
        <v>#REF!</v>
      </c>
    </row>
    <row r="35" spans="1:2" s="161" customFormat="1" x14ac:dyDescent="0.25">
      <c r="A35" s="198">
        <v>2</v>
      </c>
      <c r="B35" s="162" t="e">
        <f t="shared" ref="B35" si="9">B32</f>
        <v>#REF!</v>
      </c>
    </row>
    <row r="36" spans="1:2" x14ac:dyDescent="0.25">
      <c r="A36" s="13" t="s">
        <v>2</v>
      </c>
      <c r="B36" s="27"/>
    </row>
    <row r="37" spans="1:2" x14ac:dyDescent="0.25">
      <c r="A37" s="13">
        <v>1</v>
      </c>
      <c r="B37" s="27" t="e">
        <f t="shared" ref="B37" si="10">B18*0.87+25</f>
        <v>#REF!</v>
      </c>
    </row>
    <row r="38" spans="1:2" x14ac:dyDescent="0.25">
      <c r="A38" s="13">
        <v>2</v>
      </c>
      <c r="B38" s="27" t="e">
        <f t="shared" ref="B38" si="11">B19*0.87+25</f>
        <v>#REF!</v>
      </c>
    </row>
    <row r="39" spans="1:2" ht="19.5" customHeight="1" x14ac:dyDescent="0.25">
      <c r="A39" s="14" t="s">
        <v>3</v>
      </c>
      <c r="B39" s="27"/>
    </row>
    <row r="40" spans="1:2" x14ac:dyDescent="0.25">
      <c r="A40" s="13">
        <v>1</v>
      </c>
      <c r="B40" s="27" t="e">
        <f t="shared" ref="B40" si="12">B21*0.87+25</f>
        <v>#REF!</v>
      </c>
    </row>
    <row r="41" spans="1:2" x14ac:dyDescent="0.25">
      <c r="A41" s="13">
        <v>2</v>
      </c>
      <c r="B41" s="27" t="e">
        <f t="shared" ref="B41" si="13">B22*0.87+25</f>
        <v>#REF!</v>
      </c>
    </row>
    <row r="43" spans="1:2" ht="117.75" customHeight="1" x14ac:dyDescent="0.25">
      <c r="A43" s="128" t="s">
        <v>207</v>
      </c>
    </row>
    <row r="44" spans="1:2" ht="15.75" thickBot="1" x14ac:dyDescent="0.3">
      <c r="A44" s="109" t="s">
        <v>18</v>
      </c>
    </row>
    <row r="45" spans="1:2" ht="15.75" thickBot="1" x14ac:dyDescent="0.3">
      <c r="A45" s="110" t="s">
        <v>220</v>
      </c>
    </row>
    <row r="46" spans="1:2" x14ac:dyDescent="0.25">
      <c r="A46" s="111" t="s">
        <v>221</v>
      </c>
    </row>
    <row r="47" spans="1:2" x14ac:dyDescent="0.25">
      <c r="A47" s="47"/>
    </row>
    <row r="48" spans="1:2" x14ac:dyDescent="0.25">
      <c r="A48" s="52"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142" t="s">
        <v>103</v>
      </c>
    </row>
    <row r="54" spans="1:1" ht="24" x14ac:dyDescent="0.25">
      <c r="A54" s="99" t="s">
        <v>177</v>
      </c>
    </row>
    <row r="55" spans="1:1" x14ac:dyDescent="0.25">
      <c r="A55" s="43"/>
    </row>
    <row r="56" spans="1:1" ht="25.5" x14ac:dyDescent="0.25">
      <c r="A56" s="106" t="s">
        <v>211</v>
      </c>
    </row>
    <row r="57" spans="1:1" ht="38.25" x14ac:dyDescent="0.25">
      <c r="A57" s="220" t="s">
        <v>231</v>
      </c>
    </row>
    <row r="58" spans="1:1" ht="25.5" x14ac:dyDescent="0.25">
      <c r="A58" s="195" t="s">
        <v>222</v>
      </c>
    </row>
    <row r="59" spans="1:1" ht="25.5" x14ac:dyDescent="0.25">
      <c r="A59" s="195" t="s">
        <v>223</v>
      </c>
    </row>
    <row r="60" spans="1:1" ht="38.25" x14ac:dyDescent="0.25">
      <c r="A60" s="195" t="s">
        <v>208</v>
      </c>
    </row>
    <row r="61" spans="1:1" ht="38.25" x14ac:dyDescent="0.25">
      <c r="A61" s="195" t="s">
        <v>224</v>
      </c>
    </row>
    <row r="62" spans="1:1" x14ac:dyDescent="0.25">
      <c r="A62" s="195" t="s">
        <v>209</v>
      </c>
    </row>
    <row r="63" spans="1:1" x14ac:dyDescent="0.25">
      <c r="A63" s="69"/>
    </row>
    <row r="64" spans="1:1" ht="31.5" x14ac:dyDescent="0.25">
      <c r="A64" s="84" t="s">
        <v>51</v>
      </c>
    </row>
    <row r="65" spans="1:1" ht="21" x14ac:dyDescent="0.25">
      <c r="A65" s="107" t="s">
        <v>47</v>
      </c>
    </row>
    <row r="66" spans="1:1" ht="43.5" x14ac:dyDescent="0.25">
      <c r="A66" s="81" t="s">
        <v>48</v>
      </c>
    </row>
    <row r="67" spans="1:1" ht="21" x14ac:dyDescent="0.25">
      <c r="A67" s="54" t="s">
        <v>49</v>
      </c>
    </row>
    <row r="68" spans="1:1" x14ac:dyDescent="0.25">
      <c r="A68" s="56"/>
    </row>
    <row r="69" spans="1:1" x14ac:dyDescent="0.25">
      <c r="A69" s="57" t="s">
        <v>16</v>
      </c>
    </row>
    <row r="70" spans="1:1" ht="24" x14ac:dyDescent="0.25">
      <c r="A70" s="58" t="s">
        <v>25</v>
      </c>
    </row>
    <row r="71" spans="1:1" ht="24" x14ac:dyDescent="0.25">
      <c r="A71" s="58" t="s">
        <v>26</v>
      </c>
    </row>
    <row r="72" spans="1:1" x14ac:dyDescent="0.25">
      <c r="A72" s="56"/>
    </row>
  </sheetData>
  <mergeCells count="1">
    <mergeCell ref="A24:A2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72"/>
  <sheetViews>
    <sheetView topLeftCell="A3" zoomScaleNormal="100" workbookViewId="0">
      <selection activeCell="C13" sqref="C13"/>
    </sheetView>
  </sheetViews>
  <sheetFormatPr defaultColWidth="8.7109375" defaultRowHeight="15" x14ac:dyDescent="0.25"/>
  <cols>
    <col min="1" max="1" width="87" style="39" customWidth="1"/>
    <col min="2" max="16384" width="8.7109375" style="39"/>
  </cols>
  <sheetData>
    <row r="1" spans="1:2" x14ac:dyDescent="0.25">
      <c r="A1" s="18" t="s">
        <v>17</v>
      </c>
    </row>
    <row r="3" spans="1:2" x14ac:dyDescent="0.25">
      <c r="A3" s="108" t="s">
        <v>210</v>
      </c>
    </row>
    <row r="4" spans="1:2" x14ac:dyDescent="0.25">
      <c r="A4" s="78" t="s">
        <v>9</v>
      </c>
    </row>
    <row r="6" spans="1:2" ht="25.5" customHeight="1" x14ac:dyDescent="0.25">
      <c r="A6" s="31" t="s">
        <v>6</v>
      </c>
      <c r="B6" s="151" t="e">
        <f>'Каникулы в горах comiss'!B6</f>
        <v>#REF!</v>
      </c>
    </row>
    <row r="7" spans="1:2" ht="25.5" customHeight="1" x14ac:dyDescent="0.25">
      <c r="A7" s="31"/>
      <c r="B7" s="151" t="e">
        <f>'Каникулы в горах comiss'!B7</f>
        <v>#REF!</v>
      </c>
    </row>
    <row r="8" spans="1:2" x14ac:dyDescent="0.25">
      <c r="A8" s="13" t="s">
        <v>7</v>
      </c>
      <c r="B8" s="161"/>
    </row>
    <row r="9" spans="1:2" x14ac:dyDescent="0.25">
      <c r="A9" s="13">
        <v>1</v>
      </c>
      <c r="B9" s="162" t="e">
        <f>'Каникулы в горах comiss'!B9</f>
        <v>#REF!</v>
      </c>
    </row>
    <row r="10" spans="1:2" x14ac:dyDescent="0.25">
      <c r="A10" s="13">
        <v>2</v>
      </c>
      <c r="B10" s="162" t="e">
        <f>'Каникулы в горах comiss'!B10</f>
        <v>#REF!</v>
      </c>
    </row>
    <row r="11" spans="1:2" ht="18.75" customHeight="1" x14ac:dyDescent="0.25">
      <c r="A11" s="13" t="s">
        <v>8</v>
      </c>
      <c r="B11" s="162"/>
    </row>
    <row r="12" spans="1:2" x14ac:dyDescent="0.25">
      <c r="A12" s="13">
        <v>1</v>
      </c>
      <c r="B12" s="162" t="e">
        <f>'Каникулы в горах comiss'!B12</f>
        <v>#REF!</v>
      </c>
    </row>
    <row r="13" spans="1:2" x14ac:dyDescent="0.25">
      <c r="A13" s="13">
        <v>2</v>
      </c>
      <c r="B13" s="162" t="e">
        <f>'Каникулы в горах comiss'!B13</f>
        <v>#REF!</v>
      </c>
    </row>
    <row r="14" spans="1:2" s="161" customFormat="1" x14ac:dyDescent="0.25">
      <c r="A14" s="168" t="s">
        <v>218</v>
      </c>
      <c r="B14" s="162"/>
    </row>
    <row r="15" spans="1:2" s="161" customFormat="1" x14ac:dyDescent="0.25">
      <c r="A15" s="198">
        <v>1</v>
      </c>
      <c r="B15" s="162" t="e">
        <f t="shared" ref="B15" si="0">B12</f>
        <v>#REF!</v>
      </c>
    </row>
    <row r="16" spans="1:2" s="161" customFormat="1" x14ac:dyDescent="0.25">
      <c r="A16" s="198">
        <v>2</v>
      </c>
      <c r="B16" s="162" t="e">
        <f t="shared" ref="B16" si="1">B13</f>
        <v>#REF!</v>
      </c>
    </row>
    <row r="17" spans="1:2" x14ac:dyDescent="0.25">
      <c r="A17" s="13" t="s">
        <v>2</v>
      </c>
      <c r="B17" s="162"/>
    </row>
    <row r="18" spans="1:2" x14ac:dyDescent="0.25">
      <c r="A18" s="13">
        <v>1</v>
      </c>
      <c r="B18" s="162" t="e">
        <f>'Каникулы в горах comiss'!B18</f>
        <v>#REF!</v>
      </c>
    </row>
    <row r="19" spans="1:2" x14ac:dyDescent="0.25">
      <c r="A19" s="13">
        <v>2</v>
      </c>
      <c r="B19" s="162" t="e">
        <f>'Каникулы в горах comiss'!B19</f>
        <v>#REF!</v>
      </c>
    </row>
    <row r="20" spans="1:2" x14ac:dyDescent="0.25">
      <c r="A20" s="14" t="s">
        <v>3</v>
      </c>
      <c r="B20" s="162"/>
    </row>
    <row r="21" spans="1:2" x14ac:dyDescent="0.25">
      <c r="A21" s="13">
        <v>1</v>
      </c>
      <c r="B21" s="162" t="e">
        <f>'Каникулы в горах comiss'!B21</f>
        <v>#REF!</v>
      </c>
    </row>
    <row r="22" spans="1:2" x14ac:dyDescent="0.25">
      <c r="A22" s="13">
        <v>2</v>
      </c>
      <c r="B22" s="162" t="e">
        <f>'Каникулы в горах comiss'!B22</f>
        <v>#REF!</v>
      </c>
    </row>
    <row r="23" spans="1:2" x14ac:dyDescent="0.25">
      <c r="A23" s="38"/>
      <c r="B23" s="185"/>
    </row>
    <row r="24" spans="1:2" x14ac:dyDescent="0.25">
      <c r="A24" s="226" t="s">
        <v>44</v>
      </c>
      <c r="B24" s="161"/>
    </row>
    <row r="25" spans="1:2" x14ac:dyDescent="0.25">
      <c r="A25" s="227"/>
      <c r="B25" s="151" t="e">
        <f t="shared" ref="B25" si="2">B6</f>
        <v>#REF!</v>
      </c>
    </row>
    <row r="26" spans="1:2" s="40" customFormat="1" ht="34.5" customHeight="1" x14ac:dyDescent="0.2">
      <c r="A26" s="31" t="s">
        <v>6</v>
      </c>
      <c r="B26" s="151" t="e">
        <f t="shared" ref="B26" si="3">B7</f>
        <v>#REF!</v>
      </c>
    </row>
    <row r="27" spans="1:2" x14ac:dyDescent="0.25">
      <c r="A27" s="13" t="s">
        <v>7</v>
      </c>
    </row>
    <row r="28" spans="1:2" x14ac:dyDescent="0.25">
      <c r="A28" s="13">
        <v>1</v>
      </c>
      <c r="B28" s="27" t="e">
        <f t="shared" ref="B28" si="4">ROUNDUP(B9*0.85+35,)</f>
        <v>#REF!</v>
      </c>
    </row>
    <row r="29" spans="1:2" x14ac:dyDescent="0.25">
      <c r="A29" s="13">
        <v>2</v>
      </c>
      <c r="B29" s="27" t="e">
        <f t="shared" ref="B29" si="5">ROUNDUP(B10*0.85+35,)</f>
        <v>#REF!</v>
      </c>
    </row>
    <row r="30" spans="1:2" x14ac:dyDescent="0.25">
      <c r="A30" s="13" t="s">
        <v>8</v>
      </c>
      <c r="B30" s="27"/>
    </row>
    <row r="31" spans="1:2" x14ac:dyDescent="0.25">
      <c r="A31" s="13">
        <v>1</v>
      </c>
      <c r="B31" s="27" t="e">
        <f t="shared" ref="B31" si="6">ROUNDUP(B12*0.85+35,)</f>
        <v>#REF!</v>
      </c>
    </row>
    <row r="32" spans="1:2" x14ac:dyDescent="0.25">
      <c r="A32" s="13">
        <v>2</v>
      </c>
      <c r="B32" s="27" t="e">
        <f t="shared" ref="B32" si="7">ROUNDUP(B13*0.85+35,)</f>
        <v>#REF!</v>
      </c>
    </row>
    <row r="33" spans="1:2" s="161" customFormat="1" x14ac:dyDescent="0.25">
      <c r="A33" s="168" t="s">
        <v>218</v>
      </c>
      <c r="B33" s="162"/>
    </row>
    <row r="34" spans="1:2" s="161" customFormat="1" x14ac:dyDescent="0.25">
      <c r="A34" s="198">
        <v>1</v>
      </c>
      <c r="B34" s="162" t="e">
        <f t="shared" ref="B34" si="8">B31</f>
        <v>#REF!</v>
      </c>
    </row>
    <row r="35" spans="1:2" s="161" customFormat="1" x14ac:dyDescent="0.25">
      <c r="A35" s="198">
        <v>2</v>
      </c>
      <c r="B35" s="162" t="e">
        <f t="shared" ref="B35" si="9">B32</f>
        <v>#REF!</v>
      </c>
    </row>
    <row r="36" spans="1:2" x14ac:dyDescent="0.25">
      <c r="A36" s="13" t="s">
        <v>2</v>
      </c>
      <c r="B36" s="27"/>
    </row>
    <row r="37" spans="1:2" x14ac:dyDescent="0.25">
      <c r="A37" s="13">
        <v>1</v>
      </c>
      <c r="B37" s="27" t="e">
        <f t="shared" ref="B37" si="10">ROUNDUP(B18*0.85+35,)</f>
        <v>#REF!</v>
      </c>
    </row>
    <row r="38" spans="1:2" x14ac:dyDescent="0.25">
      <c r="A38" s="13">
        <v>2</v>
      </c>
      <c r="B38" s="27" t="e">
        <f t="shared" ref="B38" si="11">ROUNDUP(B19*0.85+35,)</f>
        <v>#REF!</v>
      </c>
    </row>
    <row r="39" spans="1:2" ht="19.5" customHeight="1" x14ac:dyDescent="0.25">
      <c r="A39" s="14" t="s">
        <v>3</v>
      </c>
      <c r="B39" s="27"/>
    </row>
    <row r="40" spans="1:2" x14ac:dyDescent="0.25">
      <c r="A40" s="13">
        <v>1</v>
      </c>
      <c r="B40" s="27" t="e">
        <f t="shared" ref="B40" si="12">ROUNDUP(B21*0.85+35,)</f>
        <v>#REF!</v>
      </c>
    </row>
    <row r="41" spans="1:2" x14ac:dyDescent="0.25">
      <c r="A41" s="13">
        <v>2</v>
      </c>
      <c r="B41" s="27" t="e">
        <f t="shared" ref="B41" si="13">ROUNDUP(B22*0.85+35,)</f>
        <v>#REF!</v>
      </c>
    </row>
    <row r="43" spans="1:2" ht="117.75" customHeight="1" x14ac:dyDescent="0.25">
      <c r="A43" s="128" t="s">
        <v>207</v>
      </c>
    </row>
    <row r="44" spans="1:2" ht="15.75" thickBot="1" x14ac:dyDescent="0.3">
      <c r="A44" s="109" t="s">
        <v>18</v>
      </c>
    </row>
    <row r="45" spans="1:2" ht="15.75" thickBot="1" x14ac:dyDescent="0.3">
      <c r="A45" s="110" t="s">
        <v>220</v>
      </c>
    </row>
    <row r="46" spans="1:2" x14ac:dyDescent="0.25">
      <c r="A46" s="111" t="s">
        <v>221</v>
      </c>
    </row>
    <row r="47" spans="1:2" x14ac:dyDescent="0.25">
      <c r="A47" s="47"/>
    </row>
    <row r="48" spans="1:2" x14ac:dyDescent="0.25">
      <c r="A48" s="52"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142" t="s">
        <v>103</v>
      </c>
    </row>
    <row r="54" spans="1:1" ht="24" x14ac:dyDescent="0.25">
      <c r="A54" s="99" t="s">
        <v>177</v>
      </c>
    </row>
    <row r="55" spans="1:1" x14ac:dyDescent="0.25">
      <c r="A55" s="43"/>
    </row>
    <row r="56" spans="1:1" ht="25.5" x14ac:dyDescent="0.25">
      <c r="A56" s="106" t="s">
        <v>211</v>
      </c>
    </row>
    <row r="57" spans="1:1" ht="38.25" x14ac:dyDescent="0.25">
      <c r="A57" s="221" t="s">
        <v>231</v>
      </c>
    </row>
    <row r="58" spans="1:1" ht="25.5" x14ac:dyDescent="0.25">
      <c r="A58" s="195" t="s">
        <v>222</v>
      </c>
    </row>
    <row r="59" spans="1:1" ht="25.5" x14ac:dyDescent="0.25">
      <c r="A59" s="195" t="s">
        <v>223</v>
      </c>
    </row>
    <row r="60" spans="1:1" ht="38.25" x14ac:dyDescent="0.25">
      <c r="A60" s="195" t="s">
        <v>208</v>
      </c>
    </row>
    <row r="61" spans="1:1" ht="38.25" x14ac:dyDescent="0.25">
      <c r="A61" s="195" t="s">
        <v>224</v>
      </c>
    </row>
    <row r="62" spans="1:1" x14ac:dyDescent="0.25">
      <c r="A62" s="195" t="s">
        <v>209</v>
      </c>
    </row>
    <row r="63" spans="1:1" x14ac:dyDescent="0.25">
      <c r="A63" s="69"/>
    </row>
    <row r="64" spans="1:1" ht="31.5" x14ac:dyDescent="0.25">
      <c r="A64" s="84" t="s">
        <v>51</v>
      </c>
    </row>
    <row r="65" spans="1:1" ht="21" x14ac:dyDescent="0.25">
      <c r="A65" s="107" t="s">
        <v>47</v>
      </c>
    </row>
    <row r="66" spans="1:1" ht="43.5" x14ac:dyDescent="0.25">
      <c r="A66" s="81" t="s">
        <v>48</v>
      </c>
    </row>
    <row r="67" spans="1:1" ht="21" x14ac:dyDescent="0.25">
      <c r="A67" s="54" t="s">
        <v>49</v>
      </c>
    </row>
    <row r="68" spans="1:1" x14ac:dyDescent="0.25">
      <c r="A68" s="56"/>
    </row>
    <row r="69" spans="1:1" x14ac:dyDescent="0.25">
      <c r="A69" s="57" t="s">
        <v>16</v>
      </c>
    </row>
    <row r="70" spans="1:1" ht="24" x14ac:dyDescent="0.25">
      <c r="A70" s="58" t="s">
        <v>25</v>
      </c>
    </row>
    <row r="71" spans="1:1" ht="24" x14ac:dyDescent="0.25">
      <c r="A71" s="58" t="s">
        <v>26</v>
      </c>
    </row>
    <row r="72" spans="1:1" x14ac:dyDescent="0.25">
      <c r="A72" s="56"/>
    </row>
  </sheetData>
  <mergeCells count="1">
    <mergeCell ref="A24:A2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51"/>
  <sheetViews>
    <sheetView topLeftCell="A25" zoomScaleNormal="100" workbookViewId="0">
      <selection activeCell="A34" sqref="A34"/>
    </sheetView>
  </sheetViews>
  <sheetFormatPr defaultColWidth="8.7109375" defaultRowHeight="15" x14ac:dyDescent="0.25"/>
  <cols>
    <col min="1" max="1" width="73.85546875" style="39" customWidth="1"/>
    <col min="2" max="16384" width="8.7109375" style="39"/>
  </cols>
  <sheetData>
    <row r="1" spans="1:2" x14ac:dyDescent="0.25">
      <c r="A1" s="157" t="s">
        <v>17</v>
      </c>
    </row>
    <row r="2" spans="1:2" x14ac:dyDescent="0.25">
      <c r="A2" s="156" t="s">
        <v>175</v>
      </c>
      <c r="B2" s="151" t="e">
        <f>'Осенние каникулы | FIT18 '!B2</f>
        <v>#REF!</v>
      </c>
    </row>
    <row r="3" spans="1:2" ht="25.5" customHeight="1" x14ac:dyDescent="0.25">
      <c r="A3" s="31" t="s">
        <v>6</v>
      </c>
      <c r="B3" s="151" t="e">
        <f>'Осенние каникулы | FIT18 '!B3</f>
        <v>#REF!</v>
      </c>
    </row>
    <row r="4" spans="1:2" x14ac:dyDescent="0.25">
      <c r="A4" s="13" t="s">
        <v>7</v>
      </c>
      <c r="B4" s="161"/>
    </row>
    <row r="5" spans="1:2" x14ac:dyDescent="0.25">
      <c r="A5" s="13">
        <v>1</v>
      </c>
      <c r="B5" s="166" t="e">
        <f>'Осенние каникулы | FIT18 '!B5</f>
        <v>#REF!</v>
      </c>
    </row>
    <row r="6" spans="1:2" x14ac:dyDescent="0.25">
      <c r="A6" s="13">
        <v>2</v>
      </c>
      <c r="B6" s="166" t="e">
        <f>'Осенние каникулы | FIT18 '!B6</f>
        <v>#REF!</v>
      </c>
    </row>
    <row r="7" spans="1:2" ht="18.75" customHeight="1" x14ac:dyDescent="0.25">
      <c r="A7" s="13" t="s">
        <v>8</v>
      </c>
      <c r="B7" s="166"/>
    </row>
    <row r="8" spans="1:2" x14ac:dyDescent="0.25">
      <c r="A8" s="13">
        <v>1</v>
      </c>
      <c r="B8" s="166" t="e">
        <f>'Осенние каникулы | FIT18 '!B8</f>
        <v>#REF!</v>
      </c>
    </row>
    <row r="9" spans="1:2" x14ac:dyDescent="0.25">
      <c r="A9" s="13">
        <v>2</v>
      </c>
      <c r="B9" s="166" t="e">
        <f>'Осенние каникулы | FIT18 '!B9</f>
        <v>#REF!</v>
      </c>
    </row>
    <row r="10" spans="1:2" x14ac:dyDescent="0.25">
      <c r="A10" s="13" t="s">
        <v>2</v>
      </c>
      <c r="B10" s="166"/>
    </row>
    <row r="11" spans="1:2" x14ac:dyDescent="0.25">
      <c r="A11" s="13">
        <v>1</v>
      </c>
      <c r="B11" s="166" t="e">
        <f>'Осенние каникулы | FIT18 '!B11</f>
        <v>#REF!</v>
      </c>
    </row>
    <row r="12" spans="1:2" x14ac:dyDescent="0.25">
      <c r="A12" s="13">
        <v>2</v>
      </c>
      <c r="B12" s="166" t="e">
        <f>'Осенние каникулы | FIT18 '!B12</f>
        <v>#REF!</v>
      </c>
    </row>
    <row r="13" spans="1:2" x14ac:dyDescent="0.25">
      <c r="A13" s="2" t="s">
        <v>96</v>
      </c>
      <c r="B13" s="166"/>
    </row>
    <row r="14" spans="1:2" x14ac:dyDescent="0.25">
      <c r="A14" s="13">
        <v>1</v>
      </c>
      <c r="B14" s="166" t="e">
        <f>'Осенние каникулы | FIT18 '!B14</f>
        <v>#REF!</v>
      </c>
    </row>
    <row r="15" spans="1:2" x14ac:dyDescent="0.25">
      <c r="A15" s="13">
        <v>2</v>
      </c>
      <c r="B15" s="166" t="e">
        <f>'Осенние каникулы | FIT18 '!B15</f>
        <v>#REF!</v>
      </c>
    </row>
    <row r="16" spans="1:2" x14ac:dyDescent="0.25">
      <c r="A16" s="15" t="s">
        <v>4</v>
      </c>
      <c r="B16" s="166"/>
    </row>
    <row r="17" spans="1:2" x14ac:dyDescent="0.25">
      <c r="A17" s="17" t="s">
        <v>1</v>
      </c>
      <c r="B17" s="166" t="e">
        <f>'Осенние каникулы | FIT18 '!B17</f>
        <v>#REF!</v>
      </c>
    </row>
    <row r="19" spans="1:2" ht="150" x14ac:dyDescent="0.25">
      <c r="A19" s="128" t="s">
        <v>185</v>
      </c>
    </row>
    <row r="20" spans="1:2" x14ac:dyDescent="0.25">
      <c r="A20" s="116" t="s">
        <v>18</v>
      </c>
    </row>
    <row r="21" spans="1:2" x14ac:dyDescent="0.25">
      <c r="A21" s="2" t="s">
        <v>180</v>
      </c>
    </row>
    <row r="22" spans="1:2" x14ac:dyDescent="0.25">
      <c r="A22" s="2" t="s">
        <v>176</v>
      </c>
    </row>
    <row r="23" spans="1:2" x14ac:dyDescent="0.25">
      <c r="A23" s="47"/>
    </row>
    <row r="24" spans="1:2" x14ac:dyDescent="0.25">
      <c r="A24" s="116" t="s">
        <v>11</v>
      </c>
    </row>
    <row r="26" spans="1:2" x14ac:dyDescent="0.25">
      <c r="A26" s="97" t="s">
        <v>39</v>
      </c>
    </row>
    <row r="27" spans="1:2" x14ac:dyDescent="0.25">
      <c r="A27" s="98" t="s">
        <v>12</v>
      </c>
    </row>
    <row r="28" spans="1:2" x14ac:dyDescent="0.25">
      <c r="A28" s="98" t="s">
        <v>13</v>
      </c>
    </row>
    <row r="29" spans="1:2" ht="24" x14ac:dyDescent="0.25">
      <c r="A29" s="99" t="s">
        <v>14</v>
      </c>
    </row>
    <row r="30" spans="1:2" x14ac:dyDescent="0.25">
      <c r="A30" s="142" t="s">
        <v>103</v>
      </c>
    </row>
    <row r="31" spans="1:2" ht="24" x14ac:dyDescent="0.25">
      <c r="A31" s="99" t="s">
        <v>177</v>
      </c>
    </row>
    <row r="32" spans="1:2" ht="33" customHeight="1" x14ac:dyDescent="0.25">
      <c r="A32" s="43"/>
    </row>
    <row r="33" spans="1:1" ht="26.25" x14ac:dyDescent="0.25">
      <c r="A33" s="129" t="s">
        <v>109</v>
      </c>
    </row>
    <row r="34" spans="1:1" ht="45" x14ac:dyDescent="0.25">
      <c r="A34" s="171" t="s">
        <v>178</v>
      </c>
    </row>
    <row r="35" spans="1:1" ht="22.5" x14ac:dyDescent="0.25">
      <c r="A35" s="171" t="s">
        <v>179</v>
      </c>
    </row>
    <row r="36" spans="1:1" ht="22.5" x14ac:dyDescent="0.25">
      <c r="A36" s="171" t="s">
        <v>186</v>
      </c>
    </row>
    <row r="37" spans="1:1" ht="22.5" x14ac:dyDescent="0.25">
      <c r="A37" s="171" t="s">
        <v>187</v>
      </c>
    </row>
    <row r="38" spans="1:1" ht="22.5" x14ac:dyDescent="0.25">
      <c r="A38" s="171" t="s">
        <v>188</v>
      </c>
    </row>
    <row r="39" spans="1:1" ht="33.75" x14ac:dyDescent="0.25">
      <c r="A39" s="171" t="s">
        <v>189</v>
      </c>
    </row>
    <row r="40" spans="1:1" ht="33.75" x14ac:dyDescent="0.25">
      <c r="A40" s="171" t="s">
        <v>190</v>
      </c>
    </row>
    <row r="41" spans="1:1" ht="42" x14ac:dyDescent="0.25">
      <c r="A41" s="84" t="s">
        <v>51</v>
      </c>
    </row>
    <row r="42" spans="1:1" ht="21" x14ac:dyDescent="0.25">
      <c r="A42" s="107" t="s">
        <v>47</v>
      </c>
    </row>
    <row r="43" spans="1:1" ht="54" x14ac:dyDescent="0.25">
      <c r="A43" s="81" t="s">
        <v>48</v>
      </c>
    </row>
    <row r="44" spans="1:1" ht="31.5" x14ac:dyDescent="0.25">
      <c r="A44" s="54" t="s">
        <v>49</v>
      </c>
    </row>
    <row r="45" spans="1:1" x14ac:dyDescent="0.25">
      <c r="A45" s="56"/>
    </row>
    <row r="46" spans="1:1" x14ac:dyDescent="0.25">
      <c r="A46" s="57" t="s">
        <v>16</v>
      </c>
    </row>
    <row r="47" spans="1:1" ht="24" x14ac:dyDescent="0.25">
      <c r="A47" s="58" t="s">
        <v>25</v>
      </c>
    </row>
    <row r="48" spans="1:1" ht="24" x14ac:dyDescent="0.25">
      <c r="A48" s="58" t="s">
        <v>26</v>
      </c>
    </row>
    <row r="49" spans="1:1" ht="24" x14ac:dyDescent="0.25">
      <c r="A49" s="58" t="s">
        <v>25</v>
      </c>
    </row>
    <row r="50" spans="1:1" ht="24" x14ac:dyDescent="0.25">
      <c r="A50" s="58" t="s">
        <v>26</v>
      </c>
    </row>
    <row r="51" spans="1:1" x14ac:dyDescent="0.25">
      <c r="A51" s="5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1"/>
  <sheetViews>
    <sheetView zoomScaleNormal="100" workbookViewId="0"/>
  </sheetViews>
  <sheetFormatPr defaultColWidth="8.7109375" defaultRowHeight="15" x14ac:dyDescent="0.25"/>
  <cols>
    <col min="1" max="1" width="87.42578125" style="39" customWidth="1"/>
    <col min="2" max="16384" width="8.7109375" style="39"/>
  </cols>
  <sheetData>
    <row r="1" spans="1:4" x14ac:dyDescent="0.25">
      <c r="A1" s="18" t="s">
        <v>17</v>
      </c>
    </row>
    <row r="2" spans="1:4" x14ac:dyDescent="0.25">
      <c r="A2" s="143" t="s">
        <v>69</v>
      </c>
    </row>
    <row r="3" spans="1:4" x14ac:dyDescent="0.25">
      <c r="A3" s="90" t="s">
        <v>9</v>
      </c>
    </row>
    <row r="4" spans="1:4" ht="25.5" customHeight="1" x14ac:dyDescent="0.25">
      <c r="A4" s="31" t="s">
        <v>6</v>
      </c>
      <c r="B4" s="151" t="e">
        <f>'C завтраками| Bed and breakfast'!#REF!</f>
        <v>#REF!</v>
      </c>
      <c r="C4" s="151" t="e">
        <f>'C завтраками| Bed and breakfast'!#REF!</f>
        <v>#REF!</v>
      </c>
      <c r="D4" s="104" t="e">
        <f>'C завтраками| Bed and breakfast'!#REF!</f>
        <v>#REF!</v>
      </c>
    </row>
    <row r="5" spans="1:4" ht="25.5" customHeight="1" x14ac:dyDescent="0.25">
      <c r="A5" s="31"/>
      <c r="B5" s="151" t="e">
        <f>'C завтраками| Bed and breakfast'!#REF!</f>
        <v>#REF!</v>
      </c>
      <c r="C5" s="151" t="e">
        <f>'C завтраками| Bed and breakfast'!#REF!</f>
        <v>#REF!</v>
      </c>
      <c r="D5" s="104" t="e">
        <f>'C завтраками| Bed and breakfast'!#REF!</f>
        <v>#REF!</v>
      </c>
    </row>
    <row r="6" spans="1:4" x14ac:dyDescent="0.25">
      <c r="A6" s="13" t="s">
        <v>7</v>
      </c>
      <c r="B6" s="161"/>
      <c r="C6" s="161"/>
      <c r="D6" s="161"/>
    </row>
    <row r="7" spans="1:4" x14ac:dyDescent="0.25">
      <c r="A7" s="13">
        <v>1</v>
      </c>
      <c r="B7" s="162" t="e">
        <f>'C завтраками| Bed and breakfast'!#REF!*0.9+B19</f>
        <v>#REF!</v>
      </c>
      <c r="C7" s="162" t="e">
        <f>'C завтраками| Bed and breakfast'!#REF!*0.9+C19</f>
        <v>#REF!</v>
      </c>
      <c r="D7" s="162" t="e">
        <f>'C завтраками| Bed and breakfast'!#REF!*0.9+D19</f>
        <v>#REF!</v>
      </c>
    </row>
    <row r="8" spans="1:4" x14ac:dyDescent="0.25">
      <c r="A8" s="13">
        <v>2</v>
      </c>
      <c r="B8" s="162" t="e">
        <f>'C завтраками| Bed and breakfast'!#REF!*0.9+B20</f>
        <v>#REF!</v>
      </c>
      <c r="C8" s="162" t="e">
        <f>'C завтраками| Bed and breakfast'!#REF!*0.9+C20</f>
        <v>#REF!</v>
      </c>
      <c r="D8" s="162" t="e">
        <f>'C завтраками| Bed and breakfast'!#REF!*0.9+D20</f>
        <v>#REF!</v>
      </c>
    </row>
    <row r="9" spans="1:4" ht="18.75" customHeight="1" x14ac:dyDescent="0.25">
      <c r="A9" s="13" t="s">
        <v>8</v>
      </c>
      <c r="B9" s="162"/>
      <c r="C9" s="162"/>
      <c r="D9" s="162"/>
    </row>
    <row r="10" spans="1:4" x14ac:dyDescent="0.25">
      <c r="A10" s="13">
        <v>1</v>
      </c>
      <c r="B10" s="162" t="e">
        <f>'C завтраками| Bed and breakfast'!#REF!*0.9+B19</f>
        <v>#REF!</v>
      </c>
      <c r="C10" s="162" t="e">
        <f>'C завтраками| Bed and breakfast'!#REF!*0.9+C19</f>
        <v>#REF!</v>
      </c>
      <c r="D10" s="162" t="e">
        <f>'C завтраками| Bed and breakfast'!#REF!*0.9+D19</f>
        <v>#REF!</v>
      </c>
    </row>
    <row r="11" spans="1:4" ht="14.25" customHeight="1" x14ac:dyDescent="0.25">
      <c r="A11" s="13">
        <v>2</v>
      </c>
      <c r="B11" s="162" t="e">
        <f>'C завтраками| Bed and breakfast'!#REF!*0.9+B20</f>
        <v>#REF!</v>
      </c>
      <c r="C11" s="162" t="e">
        <f>'C завтраками| Bed and breakfast'!#REF!*0.9+C20</f>
        <v>#REF!</v>
      </c>
      <c r="D11" s="162" t="e">
        <f>'C завтраками| Bed and breakfast'!#REF!*0.9+D20</f>
        <v>#REF!</v>
      </c>
    </row>
    <row r="12" spans="1:4" x14ac:dyDescent="0.25">
      <c r="A12" s="13" t="s">
        <v>2</v>
      </c>
      <c r="B12" s="162"/>
      <c r="C12" s="162"/>
      <c r="D12" s="162"/>
    </row>
    <row r="13" spans="1:4" x14ac:dyDescent="0.25">
      <c r="A13" s="13">
        <v>1</v>
      </c>
      <c r="B13" s="162" t="e">
        <f>'C завтраками| Bed and breakfast'!#REF!*0.9+B19</f>
        <v>#REF!</v>
      </c>
      <c r="C13" s="162" t="e">
        <f>'C завтраками| Bed and breakfast'!#REF!*0.9+C19</f>
        <v>#REF!</v>
      </c>
      <c r="D13" s="162" t="e">
        <f>'C завтраками| Bed and breakfast'!#REF!*0.9+D19</f>
        <v>#REF!</v>
      </c>
    </row>
    <row r="14" spans="1:4" x14ac:dyDescent="0.25">
      <c r="A14" s="13">
        <v>2</v>
      </c>
      <c r="B14" s="162" t="e">
        <f>'C завтраками| Bed and breakfast'!#REF!*0.9+B20</f>
        <v>#REF!</v>
      </c>
      <c r="C14" s="162" t="e">
        <f>'C завтраками| Bed and breakfast'!#REF!*0.9+C20</f>
        <v>#REF!</v>
      </c>
      <c r="D14" s="162" t="e">
        <f>'C завтраками| Bed and breakfast'!#REF!*0.9+D20</f>
        <v>#REF!</v>
      </c>
    </row>
    <row r="15" spans="1:4" x14ac:dyDescent="0.25">
      <c r="A15" s="14" t="s">
        <v>132</v>
      </c>
      <c r="B15" s="162"/>
      <c r="C15" s="162"/>
      <c r="D15" s="162"/>
    </row>
    <row r="16" spans="1:4" x14ac:dyDescent="0.25">
      <c r="A16" s="13">
        <v>1</v>
      </c>
      <c r="B16" s="162" t="e">
        <f>'C завтраками| Bed and breakfast'!#REF!*0.9+B19</f>
        <v>#REF!</v>
      </c>
      <c r="C16" s="162" t="e">
        <f>'C завтраками| Bed and breakfast'!#REF!*0.9+C19</f>
        <v>#REF!</v>
      </c>
      <c r="D16" s="162" t="e">
        <f>'C завтраками| Bed and breakfast'!#REF!*0.9+D19</f>
        <v>#REF!</v>
      </c>
    </row>
    <row r="17" spans="1:4" x14ac:dyDescent="0.25">
      <c r="A17" s="13">
        <v>2</v>
      </c>
      <c r="B17" s="162" t="e">
        <f>'C завтраками| Bed and breakfast'!#REF!*0.9+B20</f>
        <v>#REF!</v>
      </c>
      <c r="C17" s="162" t="e">
        <f>'C завтраками| Bed and breakfast'!#REF!*0.9+C20</f>
        <v>#REF!</v>
      </c>
      <c r="D17" s="162" t="e">
        <f>'C завтраками| Bed and breakfast'!#REF!*0.9+D20</f>
        <v>#REF!</v>
      </c>
    </row>
    <row r="18" spans="1:4" x14ac:dyDescent="0.25">
      <c r="A18" s="138" t="s">
        <v>118</v>
      </c>
      <c r="B18" s="185"/>
      <c r="C18" s="185"/>
      <c r="D18" s="185"/>
    </row>
    <row r="19" spans="1:4" x14ac:dyDescent="0.25">
      <c r="A19" s="137" t="s">
        <v>120</v>
      </c>
      <c r="B19" s="182">
        <v>2700</v>
      </c>
      <c r="C19" s="182">
        <v>2700</v>
      </c>
      <c r="D19" s="182">
        <v>2700</v>
      </c>
    </row>
    <row r="20" spans="1:4" x14ac:dyDescent="0.25">
      <c r="A20" s="137" t="s">
        <v>121</v>
      </c>
      <c r="B20" s="182">
        <f t="shared" ref="B20:D20" si="0">B19*2</f>
        <v>5400</v>
      </c>
      <c r="C20" s="182">
        <f t="shared" si="0"/>
        <v>5400</v>
      </c>
      <c r="D20" s="182">
        <f t="shared" si="0"/>
        <v>5400</v>
      </c>
    </row>
    <row r="21" spans="1:4" x14ac:dyDescent="0.25">
      <c r="A21" s="38"/>
    </row>
    <row r="22" spans="1:4" x14ac:dyDescent="0.25">
      <c r="A22" s="228" t="s">
        <v>44</v>
      </c>
    </row>
    <row r="23" spans="1:4" x14ac:dyDescent="0.25">
      <c r="A23" s="229"/>
      <c r="B23" s="165" t="e">
        <f t="shared" ref="B23:D23" si="1">B4</f>
        <v>#REF!</v>
      </c>
      <c r="C23" s="165" t="e">
        <f t="shared" si="1"/>
        <v>#REF!</v>
      </c>
      <c r="D23" s="159" t="e">
        <f t="shared" si="1"/>
        <v>#REF!</v>
      </c>
    </row>
    <row r="24" spans="1:4" s="40" customFormat="1" ht="34.5" customHeight="1" x14ac:dyDescent="0.2">
      <c r="A24" s="31" t="s">
        <v>6</v>
      </c>
      <c r="B24" s="165" t="e">
        <f t="shared" ref="B24:D24" si="2">B5</f>
        <v>#REF!</v>
      </c>
      <c r="C24" s="165" t="e">
        <f t="shared" si="2"/>
        <v>#REF!</v>
      </c>
      <c r="D24" s="159" t="e">
        <f t="shared" si="2"/>
        <v>#REF!</v>
      </c>
    </row>
    <row r="25" spans="1:4" x14ac:dyDescent="0.25">
      <c r="A25" s="13" t="s">
        <v>7</v>
      </c>
    </row>
    <row r="26" spans="1:4" x14ac:dyDescent="0.25">
      <c r="A26" s="13">
        <v>1</v>
      </c>
      <c r="B26" s="27" t="e">
        <f t="shared" ref="B26:D26" si="3">ROUNDUP(B7*0.9,)</f>
        <v>#REF!</v>
      </c>
      <c r="C26" s="27" t="e">
        <f t="shared" si="3"/>
        <v>#REF!</v>
      </c>
      <c r="D26" s="27" t="e">
        <f t="shared" si="3"/>
        <v>#REF!</v>
      </c>
    </row>
    <row r="27" spans="1:4" x14ac:dyDescent="0.25">
      <c r="A27" s="13">
        <v>2</v>
      </c>
      <c r="B27" s="27" t="e">
        <f t="shared" ref="B27:D27" si="4">ROUNDUP(B8*0.9,)</f>
        <v>#REF!</v>
      </c>
      <c r="C27" s="27" t="e">
        <f t="shared" si="4"/>
        <v>#REF!</v>
      </c>
      <c r="D27" s="27" t="e">
        <f t="shared" si="4"/>
        <v>#REF!</v>
      </c>
    </row>
    <row r="28" spans="1:4" x14ac:dyDescent="0.25">
      <c r="A28" s="13" t="s">
        <v>8</v>
      </c>
      <c r="B28" s="27"/>
      <c r="C28" s="27"/>
      <c r="D28" s="27"/>
    </row>
    <row r="29" spans="1:4" x14ac:dyDescent="0.25">
      <c r="A29" s="13">
        <v>1</v>
      </c>
      <c r="B29" s="27" t="e">
        <f t="shared" ref="B29:D29" si="5">ROUNDUP(B10*0.9,)</f>
        <v>#REF!</v>
      </c>
      <c r="C29" s="27" t="e">
        <f t="shared" si="5"/>
        <v>#REF!</v>
      </c>
      <c r="D29" s="27" t="e">
        <f t="shared" si="5"/>
        <v>#REF!</v>
      </c>
    </row>
    <row r="30" spans="1:4" x14ac:dyDescent="0.25">
      <c r="A30" s="13">
        <v>2</v>
      </c>
      <c r="B30" s="27" t="e">
        <f t="shared" ref="B30:D30" si="6">ROUNDUP(B11*0.9,)</f>
        <v>#REF!</v>
      </c>
      <c r="C30" s="27" t="e">
        <f t="shared" si="6"/>
        <v>#REF!</v>
      </c>
      <c r="D30" s="27" t="e">
        <f t="shared" si="6"/>
        <v>#REF!</v>
      </c>
    </row>
    <row r="31" spans="1:4" x14ac:dyDescent="0.25">
      <c r="A31" s="13" t="s">
        <v>2</v>
      </c>
      <c r="B31" s="27"/>
      <c r="C31" s="27"/>
      <c r="D31" s="27"/>
    </row>
    <row r="32" spans="1:4" x14ac:dyDescent="0.25">
      <c r="A32" s="13">
        <v>1</v>
      </c>
      <c r="B32" s="27" t="e">
        <f t="shared" ref="B32:D32" si="7">ROUNDUP(B13*0.9,)</f>
        <v>#REF!</v>
      </c>
      <c r="C32" s="27" t="e">
        <f t="shared" si="7"/>
        <v>#REF!</v>
      </c>
      <c r="D32" s="27" t="e">
        <f t="shared" si="7"/>
        <v>#REF!</v>
      </c>
    </row>
    <row r="33" spans="1:4" x14ac:dyDescent="0.25">
      <c r="A33" s="13">
        <v>2</v>
      </c>
      <c r="B33" s="27" t="e">
        <f t="shared" ref="B33:D33" si="8">ROUNDUP(B14*0.9,)</f>
        <v>#REF!</v>
      </c>
      <c r="C33" s="27" t="e">
        <f t="shared" si="8"/>
        <v>#REF!</v>
      </c>
      <c r="D33" s="27" t="e">
        <f t="shared" si="8"/>
        <v>#REF!</v>
      </c>
    </row>
    <row r="34" spans="1:4" ht="19.5" customHeight="1" x14ac:dyDescent="0.25">
      <c r="A34" s="14" t="s">
        <v>3</v>
      </c>
      <c r="B34" s="27"/>
      <c r="C34" s="27"/>
      <c r="D34" s="27"/>
    </row>
    <row r="35" spans="1:4" x14ac:dyDescent="0.25">
      <c r="A35" s="13">
        <v>1</v>
      </c>
      <c r="B35" s="27" t="e">
        <f t="shared" ref="B35:D35" si="9">ROUNDUP(B16*0.9,)</f>
        <v>#REF!</v>
      </c>
      <c r="C35" s="27" t="e">
        <f t="shared" si="9"/>
        <v>#REF!</v>
      </c>
      <c r="D35" s="27" t="e">
        <f t="shared" si="9"/>
        <v>#REF!</v>
      </c>
    </row>
    <row r="36" spans="1:4" ht="16.899999999999999" customHeight="1" x14ac:dyDescent="0.25">
      <c r="A36" s="13">
        <v>2</v>
      </c>
      <c r="B36" s="27" t="e">
        <f t="shared" ref="B36:D36" si="10">ROUNDUP(B17*0.9,)</f>
        <v>#REF!</v>
      </c>
      <c r="C36" s="27" t="e">
        <f t="shared" si="10"/>
        <v>#REF!</v>
      </c>
      <c r="D36" s="27" t="e">
        <f t="shared" si="10"/>
        <v>#REF!</v>
      </c>
    </row>
    <row r="38" spans="1:4" x14ac:dyDescent="0.25">
      <c r="A38" s="91" t="s">
        <v>11</v>
      </c>
    </row>
    <row r="39" spans="1:4" x14ac:dyDescent="0.25">
      <c r="A39" s="97" t="s">
        <v>39</v>
      </c>
    </row>
    <row r="40" spans="1:4" x14ac:dyDescent="0.25">
      <c r="A40" s="98" t="s">
        <v>12</v>
      </c>
    </row>
    <row r="41" spans="1:4" x14ac:dyDescent="0.25">
      <c r="A41" s="98" t="s">
        <v>13</v>
      </c>
    </row>
    <row r="42" spans="1:4" x14ac:dyDescent="0.25">
      <c r="A42" s="99" t="s">
        <v>14</v>
      </c>
    </row>
    <row r="43" spans="1:4" x14ac:dyDescent="0.25">
      <c r="A43" s="142" t="s">
        <v>103</v>
      </c>
    </row>
    <row r="44" spans="1:4" x14ac:dyDescent="0.25">
      <c r="A44" s="92" t="s">
        <v>61</v>
      </c>
    </row>
    <row r="45" spans="1:4" ht="60.75" x14ac:dyDescent="0.25">
      <c r="A45" s="93" t="s">
        <v>194</v>
      </c>
    </row>
    <row r="46" spans="1:4" ht="15.75" thickBot="1" x14ac:dyDescent="0.3">
      <c r="A46" s="83"/>
    </row>
    <row r="47" spans="1:4" ht="15.75" thickBot="1" x14ac:dyDescent="0.3">
      <c r="A47" s="178" t="s">
        <v>18</v>
      </c>
    </row>
    <row r="48" spans="1:4" x14ac:dyDescent="0.25">
      <c r="A48" s="186" t="s">
        <v>195</v>
      </c>
    </row>
    <row r="49" spans="1:1" ht="24.75" thickBot="1" x14ac:dyDescent="0.3">
      <c r="A49" s="190" t="s">
        <v>200</v>
      </c>
    </row>
    <row r="50" spans="1:1" ht="15.75" thickBot="1" x14ac:dyDescent="0.3">
      <c r="A50" s="181"/>
    </row>
    <row r="51" spans="1:1" ht="15" customHeight="1" x14ac:dyDescent="0.25">
      <c r="A51" s="230" t="s">
        <v>192</v>
      </c>
    </row>
    <row r="52" spans="1:1" ht="53.45" customHeight="1" thickBot="1" x14ac:dyDescent="0.3">
      <c r="A52" s="231"/>
    </row>
    <row r="53" spans="1:1" ht="14.45" customHeight="1" thickBot="1" x14ac:dyDescent="0.3">
      <c r="A53" s="139"/>
    </row>
    <row r="54" spans="1:1" ht="15.75" thickBot="1" x14ac:dyDescent="0.3">
      <c r="A54" s="179" t="s">
        <v>62</v>
      </c>
    </row>
    <row r="55" spans="1:1" x14ac:dyDescent="0.25">
      <c r="A55" s="187" t="s">
        <v>196</v>
      </c>
    </row>
    <row r="56" spans="1:1" ht="15.75" thickBot="1" x14ac:dyDescent="0.3">
      <c r="A56" s="188" t="s">
        <v>197</v>
      </c>
    </row>
    <row r="57" spans="1:1" ht="15.75" thickBot="1" x14ac:dyDescent="0.3">
      <c r="A57" s="188" t="s">
        <v>198</v>
      </c>
    </row>
    <row r="58" spans="1:1" ht="15.75" thickBot="1" x14ac:dyDescent="0.3">
      <c r="A58" s="188" t="s">
        <v>199</v>
      </c>
    </row>
    <row r="59" spans="1:1" ht="15.75" thickBot="1" x14ac:dyDescent="0.3">
      <c r="A59" s="189"/>
    </row>
    <row r="60" spans="1:1" ht="15.75" thickBot="1" x14ac:dyDescent="0.3">
      <c r="A60" s="180" t="s">
        <v>16</v>
      </c>
    </row>
    <row r="61" spans="1:1" ht="60" x14ac:dyDescent="0.25">
      <c r="A61" s="25" t="s">
        <v>191</v>
      </c>
    </row>
  </sheetData>
  <mergeCells count="2">
    <mergeCell ref="A22:A23"/>
    <mergeCell ref="A51:A5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zoomScaleNormal="100" workbookViewId="0"/>
  </sheetViews>
  <sheetFormatPr defaultColWidth="8.7109375" defaultRowHeight="15" x14ac:dyDescent="0.25"/>
  <cols>
    <col min="1" max="1" width="87.42578125" style="39" customWidth="1"/>
    <col min="2" max="16384" width="8.7109375" style="39"/>
  </cols>
  <sheetData>
    <row r="1" spans="1:4" x14ac:dyDescent="0.25">
      <c r="A1" s="18" t="s">
        <v>17</v>
      </c>
    </row>
    <row r="2" spans="1:4" x14ac:dyDescent="0.25">
      <c r="A2" s="143" t="s">
        <v>69</v>
      </c>
    </row>
    <row r="3" spans="1:4" x14ac:dyDescent="0.25">
      <c r="A3" s="90" t="s">
        <v>9</v>
      </c>
    </row>
    <row r="4" spans="1:4" ht="25.5" customHeight="1" x14ac:dyDescent="0.25">
      <c r="A4" s="31" t="s">
        <v>6</v>
      </c>
      <c r="B4" s="151" t="e">
        <f>'C завтраками| Bed and breakfast'!#REF!</f>
        <v>#REF!</v>
      </c>
      <c r="C4" s="151" t="e">
        <f>'C завтраками| Bed and breakfast'!#REF!</f>
        <v>#REF!</v>
      </c>
      <c r="D4" s="104" t="e">
        <f>'C завтраками| Bed and breakfast'!#REF!</f>
        <v>#REF!</v>
      </c>
    </row>
    <row r="5" spans="1:4" ht="25.5" customHeight="1" x14ac:dyDescent="0.25">
      <c r="A5" s="31"/>
      <c r="B5" s="151" t="e">
        <f>'C завтраками| Bed and breakfast'!#REF!</f>
        <v>#REF!</v>
      </c>
      <c r="C5" s="151" t="e">
        <f>'C завтраками| Bed and breakfast'!#REF!</f>
        <v>#REF!</v>
      </c>
      <c r="D5" s="104" t="e">
        <f>'C завтраками| Bed and breakfast'!#REF!</f>
        <v>#REF!</v>
      </c>
    </row>
    <row r="6" spans="1:4" x14ac:dyDescent="0.25">
      <c r="A6" s="13" t="s">
        <v>7</v>
      </c>
      <c r="B6" s="161"/>
      <c r="C6" s="161"/>
      <c r="D6" s="161"/>
    </row>
    <row r="7" spans="1:4" x14ac:dyDescent="0.25">
      <c r="A7" s="13">
        <v>1</v>
      </c>
      <c r="B7" s="162" t="e">
        <f>'C завтраками| Bed and breakfast'!#REF!*0.9</f>
        <v>#REF!</v>
      </c>
      <c r="C7" s="162" t="e">
        <f>'C завтраками| Bed and breakfast'!#REF!*0.9</f>
        <v>#REF!</v>
      </c>
      <c r="D7" s="162" t="e">
        <f>'C завтраками| Bed and breakfast'!#REF!*0.9</f>
        <v>#REF!</v>
      </c>
    </row>
    <row r="8" spans="1:4" x14ac:dyDescent="0.25">
      <c r="A8" s="13">
        <v>2</v>
      </c>
      <c r="B8" s="162" t="e">
        <f>'C завтраками| Bed and breakfast'!#REF!*0.9</f>
        <v>#REF!</v>
      </c>
      <c r="C8" s="162" t="e">
        <f>'C завтраками| Bed and breakfast'!#REF!*0.9</f>
        <v>#REF!</v>
      </c>
      <c r="D8" s="162" t="e">
        <f>'C завтраками| Bed and breakfast'!#REF!*0.9</f>
        <v>#REF!</v>
      </c>
    </row>
    <row r="9" spans="1:4" ht="18.75" customHeight="1" x14ac:dyDescent="0.25">
      <c r="A9" s="13" t="s">
        <v>8</v>
      </c>
      <c r="B9" s="162"/>
      <c r="C9" s="162"/>
      <c r="D9" s="162"/>
    </row>
    <row r="10" spans="1:4" x14ac:dyDescent="0.25">
      <c r="A10" s="13">
        <v>1</v>
      </c>
      <c r="B10" s="162" t="e">
        <f>'C завтраками| Bed and breakfast'!#REF!*0.9</f>
        <v>#REF!</v>
      </c>
      <c r="C10" s="162" t="e">
        <f>'C завтраками| Bed and breakfast'!#REF!*0.9</f>
        <v>#REF!</v>
      </c>
      <c r="D10" s="162" t="e">
        <f>'C завтраками| Bed and breakfast'!#REF!*0.9</f>
        <v>#REF!</v>
      </c>
    </row>
    <row r="11" spans="1:4" x14ac:dyDescent="0.25">
      <c r="A11" s="13">
        <v>2</v>
      </c>
      <c r="B11" s="162" t="e">
        <f>'C завтраками| Bed and breakfast'!#REF!*0.9</f>
        <v>#REF!</v>
      </c>
      <c r="C11" s="162" t="e">
        <f>'C завтраками| Bed and breakfast'!#REF!*0.9</f>
        <v>#REF!</v>
      </c>
      <c r="D11" s="162" t="e">
        <f>'C завтраками| Bed and breakfast'!#REF!*0.9</f>
        <v>#REF!</v>
      </c>
    </row>
    <row r="12" spans="1:4" x14ac:dyDescent="0.25">
      <c r="A12" s="13" t="s">
        <v>2</v>
      </c>
      <c r="B12" s="162"/>
      <c r="C12" s="162"/>
      <c r="D12" s="162"/>
    </row>
    <row r="13" spans="1:4" x14ac:dyDescent="0.25">
      <c r="A13" s="13">
        <v>1</v>
      </c>
      <c r="B13" s="162" t="e">
        <f>'C завтраками| Bed and breakfast'!#REF!*0.9</f>
        <v>#REF!</v>
      </c>
      <c r="C13" s="162" t="e">
        <f>'C завтраками| Bed and breakfast'!#REF!*0.9</f>
        <v>#REF!</v>
      </c>
      <c r="D13" s="162" t="e">
        <f>'C завтраками| Bed and breakfast'!#REF!*0.9</f>
        <v>#REF!</v>
      </c>
    </row>
    <row r="14" spans="1:4" x14ac:dyDescent="0.25">
      <c r="A14" s="13">
        <v>2</v>
      </c>
      <c r="B14" s="162" t="e">
        <f>'C завтраками| Bed and breakfast'!#REF!*0.9</f>
        <v>#REF!</v>
      </c>
      <c r="C14" s="162" t="e">
        <f>'C завтраками| Bed and breakfast'!#REF!*0.9</f>
        <v>#REF!</v>
      </c>
      <c r="D14" s="162" t="e">
        <f>'C завтраками| Bed and breakfast'!#REF!*0.9</f>
        <v>#REF!</v>
      </c>
    </row>
    <row r="15" spans="1:4" x14ac:dyDescent="0.25">
      <c r="A15" s="14" t="s">
        <v>132</v>
      </c>
      <c r="B15" s="162"/>
      <c r="C15" s="162"/>
      <c r="D15" s="162"/>
    </row>
    <row r="16" spans="1:4" x14ac:dyDescent="0.25">
      <c r="A16" s="13">
        <v>1</v>
      </c>
      <c r="B16" s="162" t="e">
        <f>'C завтраками| Bed and breakfast'!#REF!*0.9</f>
        <v>#REF!</v>
      </c>
      <c r="C16" s="162" t="e">
        <f>'C завтраками| Bed and breakfast'!#REF!*0.9</f>
        <v>#REF!</v>
      </c>
      <c r="D16" s="162" t="e">
        <f>'C завтраками| Bed and breakfast'!#REF!*0.9</f>
        <v>#REF!</v>
      </c>
    </row>
    <row r="17" spans="1:4" x14ac:dyDescent="0.25">
      <c r="A17" s="13">
        <v>2</v>
      </c>
      <c r="B17" s="162" t="e">
        <f>'C завтраками| Bed and breakfast'!#REF!*0.9</f>
        <v>#REF!</v>
      </c>
      <c r="C17" s="162" t="e">
        <f>'C завтраками| Bed and breakfast'!#REF!*0.9</f>
        <v>#REF!</v>
      </c>
      <c r="D17" s="162" t="e">
        <f>'C завтраками| Bed and breakfast'!#REF!*0.9</f>
        <v>#REF!</v>
      </c>
    </row>
    <row r="18" spans="1:4" x14ac:dyDescent="0.25">
      <c r="A18" s="38"/>
      <c r="B18" s="161"/>
      <c r="C18" s="161"/>
      <c r="D18" s="161"/>
    </row>
    <row r="19" spans="1:4" x14ac:dyDescent="0.25">
      <c r="A19" s="228" t="s">
        <v>44</v>
      </c>
      <c r="B19" s="161"/>
      <c r="C19" s="161"/>
      <c r="D19" s="161"/>
    </row>
    <row r="20" spans="1:4" x14ac:dyDescent="0.25">
      <c r="A20" s="229"/>
      <c r="B20" s="165" t="e">
        <f t="shared" ref="B20:D20" si="0">B4</f>
        <v>#REF!</v>
      </c>
      <c r="C20" s="165" t="e">
        <f t="shared" si="0"/>
        <v>#REF!</v>
      </c>
      <c r="D20" s="159" t="e">
        <f t="shared" si="0"/>
        <v>#REF!</v>
      </c>
    </row>
    <row r="21" spans="1:4" s="40" customFormat="1" ht="34.5" customHeight="1" x14ac:dyDescent="0.2">
      <c r="A21" s="31" t="s">
        <v>6</v>
      </c>
      <c r="B21" s="165" t="e">
        <f t="shared" ref="B21:D21" si="1">B5</f>
        <v>#REF!</v>
      </c>
      <c r="C21" s="165" t="e">
        <f t="shared" si="1"/>
        <v>#REF!</v>
      </c>
      <c r="D21" s="159" t="e">
        <f t="shared" si="1"/>
        <v>#REF!</v>
      </c>
    </row>
    <row r="22" spans="1:4" x14ac:dyDescent="0.25">
      <c r="A22" s="13" t="s">
        <v>7</v>
      </c>
      <c r="C22" s="161"/>
    </row>
    <row r="23" spans="1:4" x14ac:dyDescent="0.25">
      <c r="A23" s="13">
        <v>1</v>
      </c>
      <c r="B23" s="27" t="e">
        <f t="shared" ref="B23:D23" si="2">ROUNDUP(B7*0.87,)+25</f>
        <v>#REF!</v>
      </c>
      <c r="C23" s="162" t="e">
        <f t="shared" si="2"/>
        <v>#REF!</v>
      </c>
      <c r="D23" s="27" t="e">
        <f t="shared" si="2"/>
        <v>#REF!</v>
      </c>
    </row>
    <row r="24" spans="1:4" x14ac:dyDescent="0.25">
      <c r="A24" s="13">
        <v>2</v>
      </c>
      <c r="B24" s="27" t="e">
        <f t="shared" ref="B24:D24" si="3">ROUNDUP(B8*0.87,)+25</f>
        <v>#REF!</v>
      </c>
      <c r="C24" s="27" t="e">
        <f t="shared" si="3"/>
        <v>#REF!</v>
      </c>
      <c r="D24" s="27" t="e">
        <f t="shared" si="3"/>
        <v>#REF!</v>
      </c>
    </row>
    <row r="25" spans="1:4" x14ac:dyDescent="0.25">
      <c r="A25" s="13" t="s">
        <v>8</v>
      </c>
      <c r="B25" s="27"/>
      <c r="C25" s="27"/>
      <c r="D25" s="27"/>
    </row>
    <row r="26" spans="1:4" x14ac:dyDescent="0.25">
      <c r="A26" s="13">
        <v>1</v>
      </c>
      <c r="B26" s="27" t="e">
        <f t="shared" ref="B26:D26" si="4">ROUNDUP(B10*0.87,)+25</f>
        <v>#REF!</v>
      </c>
      <c r="C26" s="27" t="e">
        <f t="shared" si="4"/>
        <v>#REF!</v>
      </c>
      <c r="D26" s="27" t="e">
        <f t="shared" si="4"/>
        <v>#REF!</v>
      </c>
    </row>
    <row r="27" spans="1:4" x14ac:dyDescent="0.25">
      <c r="A27" s="13">
        <v>2</v>
      </c>
      <c r="B27" s="27" t="e">
        <f t="shared" ref="B27:D27" si="5">ROUNDUP(B11*0.87,)+25</f>
        <v>#REF!</v>
      </c>
      <c r="C27" s="27" t="e">
        <f t="shared" si="5"/>
        <v>#REF!</v>
      </c>
      <c r="D27" s="27" t="e">
        <f t="shared" si="5"/>
        <v>#REF!</v>
      </c>
    </row>
    <row r="28" spans="1:4" x14ac:dyDescent="0.25">
      <c r="A28" s="13" t="s">
        <v>2</v>
      </c>
      <c r="B28" s="27"/>
      <c r="C28" s="27"/>
      <c r="D28" s="27"/>
    </row>
    <row r="29" spans="1:4" x14ac:dyDescent="0.25">
      <c r="A29" s="13">
        <v>1</v>
      </c>
      <c r="B29" s="27" t="e">
        <f t="shared" ref="B29:D29" si="6">ROUNDUP(B13*0.87,)+25</f>
        <v>#REF!</v>
      </c>
      <c r="C29" s="27" t="e">
        <f t="shared" si="6"/>
        <v>#REF!</v>
      </c>
      <c r="D29" s="27" t="e">
        <f t="shared" si="6"/>
        <v>#REF!</v>
      </c>
    </row>
    <row r="30" spans="1:4" x14ac:dyDescent="0.25">
      <c r="A30" s="13">
        <v>2</v>
      </c>
      <c r="B30" s="27" t="e">
        <f t="shared" ref="B30:D30" si="7">ROUNDUP(B14*0.87,)+25</f>
        <v>#REF!</v>
      </c>
      <c r="C30" s="27" t="e">
        <f t="shared" si="7"/>
        <v>#REF!</v>
      </c>
      <c r="D30" s="27" t="e">
        <f t="shared" si="7"/>
        <v>#REF!</v>
      </c>
    </row>
    <row r="31" spans="1:4" ht="19.5" customHeight="1" x14ac:dyDescent="0.25">
      <c r="A31" s="14" t="s">
        <v>3</v>
      </c>
      <c r="B31" s="27"/>
      <c r="C31" s="27"/>
      <c r="D31" s="27"/>
    </row>
    <row r="32" spans="1:4" x14ac:dyDescent="0.25">
      <c r="A32" s="13">
        <v>1</v>
      </c>
      <c r="B32" s="27" t="e">
        <f t="shared" ref="B32:D32" si="8">ROUNDUP(B16*0.87,)+25</f>
        <v>#REF!</v>
      </c>
      <c r="C32" s="27" t="e">
        <f t="shared" si="8"/>
        <v>#REF!</v>
      </c>
      <c r="D32" s="27" t="e">
        <f t="shared" si="8"/>
        <v>#REF!</v>
      </c>
    </row>
    <row r="33" spans="1:4" ht="16.899999999999999" customHeight="1" x14ac:dyDescent="0.25">
      <c r="A33" s="13">
        <v>2</v>
      </c>
      <c r="B33" s="27" t="e">
        <f t="shared" ref="B33:D33" si="9">ROUNDUP(B17*0.87,)+25</f>
        <v>#REF!</v>
      </c>
      <c r="C33" s="27" t="e">
        <f t="shared" si="9"/>
        <v>#REF!</v>
      </c>
      <c r="D33" s="27" t="e">
        <f t="shared" si="9"/>
        <v>#REF!</v>
      </c>
    </row>
    <row r="34" spans="1:4" customFormat="1" ht="204.75" x14ac:dyDescent="0.25">
      <c r="A34" s="191" t="s">
        <v>206</v>
      </c>
    </row>
    <row r="36" spans="1:4" x14ac:dyDescent="0.25">
      <c r="A36" s="91" t="s">
        <v>11</v>
      </c>
    </row>
    <row r="37" spans="1:4" x14ac:dyDescent="0.25">
      <c r="A37" s="97" t="s">
        <v>39</v>
      </c>
    </row>
    <row r="38" spans="1:4" x14ac:dyDescent="0.25">
      <c r="A38" s="98" t="s">
        <v>12</v>
      </c>
    </row>
    <row r="39" spans="1:4" x14ac:dyDescent="0.25">
      <c r="A39" s="98" t="s">
        <v>13</v>
      </c>
    </row>
    <row r="40" spans="1:4" x14ac:dyDescent="0.25">
      <c r="A40" s="99" t="s">
        <v>14</v>
      </c>
    </row>
    <row r="41" spans="1:4" x14ac:dyDescent="0.25">
      <c r="A41" s="142" t="s">
        <v>103</v>
      </c>
    </row>
    <row r="42" spans="1:4" x14ac:dyDescent="0.25">
      <c r="A42" s="92" t="s">
        <v>61</v>
      </c>
    </row>
    <row r="43" spans="1:4" ht="36.75" x14ac:dyDescent="0.25">
      <c r="A43" s="93" t="s">
        <v>202</v>
      </c>
    </row>
    <row r="44" spans="1:4" ht="15.75" thickBot="1" x14ac:dyDescent="0.3">
      <c r="A44" s="83"/>
    </row>
    <row r="45" spans="1:4" ht="15.75" thickBot="1" x14ac:dyDescent="0.3">
      <c r="A45" s="178" t="s">
        <v>18</v>
      </c>
    </row>
    <row r="46" spans="1:4" x14ac:dyDescent="0.25">
      <c r="A46" s="186" t="s">
        <v>203</v>
      </c>
    </row>
    <row r="47" spans="1:4" ht="24.75" thickBot="1" x14ac:dyDescent="0.3">
      <c r="A47" s="190" t="s">
        <v>204</v>
      </c>
    </row>
    <row r="48" spans="1:4" x14ac:dyDescent="0.25">
      <c r="A48" s="181"/>
    </row>
    <row r="49" spans="1:1" ht="14.45" customHeight="1" thickBot="1" x14ac:dyDescent="0.3">
      <c r="A49" s="139"/>
    </row>
    <row r="50" spans="1:1" ht="15.75" thickBot="1" x14ac:dyDescent="0.3">
      <c r="A50" s="179" t="s">
        <v>62</v>
      </c>
    </row>
    <row r="51" spans="1:1" ht="15.75" thickBot="1" x14ac:dyDescent="0.3">
      <c r="A51" s="188" t="s">
        <v>205</v>
      </c>
    </row>
    <row r="52" spans="1:1" ht="15.75" thickBot="1" x14ac:dyDescent="0.3">
      <c r="A52" s="188" t="s">
        <v>198</v>
      </c>
    </row>
    <row r="53" spans="1:1" ht="15.75" thickBot="1" x14ac:dyDescent="0.3">
      <c r="A53" s="188" t="s">
        <v>199</v>
      </c>
    </row>
    <row r="54" spans="1:1" ht="15.75" thickBot="1" x14ac:dyDescent="0.3">
      <c r="A54" s="189"/>
    </row>
    <row r="55" spans="1:1" ht="15.75" thickBot="1" x14ac:dyDescent="0.3">
      <c r="A55" s="180" t="s">
        <v>16</v>
      </c>
    </row>
    <row r="56" spans="1:1" ht="60" x14ac:dyDescent="0.25">
      <c r="A56" s="25" t="s">
        <v>191</v>
      </c>
    </row>
  </sheetData>
  <mergeCells count="1">
    <mergeCell ref="A19:A2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zoomScaleNormal="100" workbookViewId="0"/>
  </sheetViews>
  <sheetFormatPr defaultColWidth="8.7109375" defaultRowHeight="15" x14ac:dyDescent="0.25"/>
  <cols>
    <col min="1" max="1" width="87.42578125" style="39" customWidth="1"/>
    <col min="2" max="2" width="8.7109375" style="39"/>
    <col min="3" max="3" width="8.7109375" style="161"/>
    <col min="4" max="16384" width="8.7109375" style="39"/>
  </cols>
  <sheetData>
    <row r="1" spans="1:4" x14ac:dyDescent="0.25">
      <c r="A1" s="18" t="s">
        <v>17</v>
      </c>
    </row>
    <row r="2" spans="1:4" x14ac:dyDescent="0.25">
      <c r="A2" s="143" t="s">
        <v>69</v>
      </c>
    </row>
    <row r="3" spans="1:4" x14ac:dyDescent="0.25">
      <c r="A3" s="90" t="s">
        <v>9</v>
      </c>
    </row>
    <row r="4" spans="1:4" ht="25.5" customHeight="1" x14ac:dyDescent="0.25">
      <c r="A4" s="31" t="s">
        <v>6</v>
      </c>
      <c r="B4" s="151" t="e">
        <f>'C завтраками| Bed and breakfast'!#REF!</f>
        <v>#REF!</v>
      </c>
      <c r="C4" s="151" t="e">
        <f>'C завтраками| Bed and breakfast'!#REF!</f>
        <v>#REF!</v>
      </c>
      <c r="D4" s="104" t="e">
        <f>'C завтраками| Bed and breakfast'!#REF!</f>
        <v>#REF!</v>
      </c>
    </row>
    <row r="5" spans="1:4" ht="25.5" customHeight="1" x14ac:dyDescent="0.25">
      <c r="A5" s="31"/>
      <c r="B5" s="151" t="e">
        <f>'C завтраками| Bed and breakfast'!#REF!</f>
        <v>#REF!</v>
      </c>
      <c r="C5" s="151" t="e">
        <f>'C завтраками| Bed and breakfast'!#REF!</f>
        <v>#REF!</v>
      </c>
      <c r="D5" s="104" t="e">
        <f>'C завтраками| Bed and breakfast'!#REF!</f>
        <v>#REF!</v>
      </c>
    </row>
    <row r="6" spans="1:4" x14ac:dyDescent="0.25">
      <c r="A6" s="13" t="s">
        <v>7</v>
      </c>
      <c r="B6" s="161"/>
      <c r="D6" s="161"/>
    </row>
    <row r="7" spans="1:4" x14ac:dyDescent="0.25">
      <c r="A7" s="13">
        <v>1</v>
      </c>
      <c r="B7" s="162" t="e">
        <f>'C завтраками| Bed and breakfast'!#REF!*0.9</f>
        <v>#REF!</v>
      </c>
      <c r="C7" s="162" t="e">
        <f>'C завтраками| Bed and breakfast'!#REF!*0.9</f>
        <v>#REF!</v>
      </c>
      <c r="D7" s="162" t="e">
        <f>'C завтраками| Bed and breakfast'!#REF!*0.9</f>
        <v>#REF!</v>
      </c>
    </row>
    <row r="8" spans="1:4" x14ac:dyDescent="0.25">
      <c r="A8" s="13">
        <v>2</v>
      </c>
      <c r="B8" s="162" t="e">
        <f>'C завтраками| Bed and breakfast'!#REF!*0.9</f>
        <v>#REF!</v>
      </c>
      <c r="C8" s="162" t="e">
        <f>'C завтраками| Bed and breakfast'!#REF!*0.9</f>
        <v>#REF!</v>
      </c>
      <c r="D8" s="162" t="e">
        <f>'C завтраками| Bed and breakfast'!#REF!*0.9</f>
        <v>#REF!</v>
      </c>
    </row>
    <row r="9" spans="1:4" ht="18.75" customHeight="1" x14ac:dyDescent="0.25">
      <c r="A9" s="13" t="s">
        <v>8</v>
      </c>
      <c r="B9" s="162"/>
      <c r="C9" s="162"/>
      <c r="D9" s="162"/>
    </row>
    <row r="10" spans="1:4" x14ac:dyDescent="0.25">
      <c r="A10" s="13">
        <v>1</v>
      </c>
      <c r="B10" s="162" t="e">
        <f>'C завтраками| Bed and breakfast'!#REF!*0.9</f>
        <v>#REF!</v>
      </c>
      <c r="C10" s="162" t="e">
        <f>'C завтраками| Bed and breakfast'!#REF!*0.9</f>
        <v>#REF!</v>
      </c>
      <c r="D10" s="162" t="e">
        <f>'C завтраками| Bed and breakfast'!#REF!*0.9</f>
        <v>#REF!</v>
      </c>
    </row>
    <row r="11" spans="1:4" x14ac:dyDescent="0.25">
      <c r="A11" s="13">
        <v>2</v>
      </c>
      <c r="B11" s="162" t="e">
        <f>'C завтраками| Bed and breakfast'!#REF!*0.9</f>
        <v>#REF!</v>
      </c>
      <c r="C11" s="162" t="e">
        <f>'C завтраками| Bed and breakfast'!#REF!*0.9</f>
        <v>#REF!</v>
      </c>
      <c r="D11" s="162" t="e">
        <f>'C завтраками| Bed and breakfast'!#REF!*0.9</f>
        <v>#REF!</v>
      </c>
    </row>
    <row r="12" spans="1:4" x14ac:dyDescent="0.25">
      <c r="A12" s="13" t="s">
        <v>2</v>
      </c>
      <c r="B12" s="162"/>
      <c r="C12" s="162"/>
      <c r="D12" s="162"/>
    </row>
    <row r="13" spans="1:4" x14ac:dyDescent="0.25">
      <c r="A13" s="13">
        <v>1</v>
      </c>
      <c r="B13" s="162" t="e">
        <f>'C завтраками| Bed and breakfast'!#REF!*0.9</f>
        <v>#REF!</v>
      </c>
      <c r="C13" s="162" t="e">
        <f>'C завтраками| Bed and breakfast'!#REF!*0.9</f>
        <v>#REF!</v>
      </c>
      <c r="D13" s="162" t="e">
        <f>'C завтраками| Bed and breakfast'!#REF!*0.9</f>
        <v>#REF!</v>
      </c>
    </row>
    <row r="14" spans="1:4" x14ac:dyDescent="0.25">
      <c r="A14" s="13">
        <v>2</v>
      </c>
      <c r="B14" s="162" t="e">
        <f>'C завтраками| Bed and breakfast'!#REF!*0.9</f>
        <v>#REF!</v>
      </c>
      <c r="C14" s="162" t="e">
        <f>'C завтраками| Bed and breakfast'!#REF!*0.9</f>
        <v>#REF!</v>
      </c>
      <c r="D14" s="162" t="e">
        <f>'C завтраками| Bed and breakfast'!#REF!*0.9</f>
        <v>#REF!</v>
      </c>
    </row>
    <row r="15" spans="1:4" x14ac:dyDescent="0.25">
      <c r="A15" s="14" t="s">
        <v>132</v>
      </c>
      <c r="B15" s="162"/>
      <c r="C15" s="162"/>
      <c r="D15" s="162"/>
    </row>
    <row r="16" spans="1:4" x14ac:dyDescent="0.25">
      <c r="A16" s="13">
        <v>1</v>
      </c>
      <c r="B16" s="162" t="e">
        <f>'C завтраками| Bed and breakfast'!#REF!*0.9</f>
        <v>#REF!</v>
      </c>
      <c r="C16" s="162" t="e">
        <f>'C завтраками| Bed and breakfast'!#REF!*0.9</f>
        <v>#REF!</v>
      </c>
      <c r="D16" s="162" t="e">
        <f>'C завтраками| Bed and breakfast'!#REF!*0.9</f>
        <v>#REF!</v>
      </c>
    </row>
    <row r="17" spans="1:4" x14ac:dyDescent="0.25">
      <c r="A17" s="13">
        <v>2</v>
      </c>
      <c r="B17" s="162" t="e">
        <f>'C завтраками| Bed and breakfast'!#REF!*0.9</f>
        <v>#REF!</v>
      </c>
      <c r="C17" s="162" t="e">
        <f>'C завтраками| Bed and breakfast'!#REF!*0.9</f>
        <v>#REF!</v>
      </c>
      <c r="D17" s="162" t="e">
        <f>'C завтраками| Bed and breakfast'!#REF!*0.9</f>
        <v>#REF!</v>
      </c>
    </row>
    <row r="18" spans="1:4" x14ac:dyDescent="0.25">
      <c r="A18" s="38"/>
      <c r="B18" s="161"/>
      <c r="D18" s="161"/>
    </row>
    <row r="19" spans="1:4" x14ac:dyDescent="0.25">
      <c r="A19" s="228" t="s">
        <v>44</v>
      </c>
      <c r="B19" s="161"/>
      <c r="D19" s="161"/>
    </row>
    <row r="20" spans="1:4" x14ac:dyDescent="0.25">
      <c r="A20" s="229"/>
      <c r="B20" s="165" t="e">
        <f t="shared" ref="B20:D21" si="0">B4</f>
        <v>#REF!</v>
      </c>
      <c r="C20" s="165" t="e">
        <f t="shared" si="0"/>
        <v>#REF!</v>
      </c>
      <c r="D20" s="159" t="e">
        <f t="shared" si="0"/>
        <v>#REF!</v>
      </c>
    </row>
    <row r="21" spans="1:4" s="40" customFormat="1" ht="34.5" customHeight="1" x14ac:dyDescent="0.2">
      <c r="A21" s="31" t="s">
        <v>6</v>
      </c>
      <c r="B21" s="165" t="e">
        <f t="shared" si="0"/>
        <v>#REF!</v>
      </c>
      <c r="C21" s="165" t="e">
        <f t="shared" si="0"/>
        <v>#REF!</v>
      </c>
      <c r="D21" s="159" t="e">
        <f t="shared" si="0"/>
        <v>#REF!</v>
      </c>
    </row>
    <row r="22" spans="1:4" x14ac:dyDescent="0.25">
      <c r="A22" s="13" t="s">
        <v>7</v>
      </c>
    </row>
    <row r="23" spans="1:4" x14ac:dyDescent="0.25">
      <c r="A23" s="13">
        <v>1</v>
      </c>
      <c r="B23" s="27" t="e">
        <f t="shared" ref="B23:D33" si="1">ROUNDUP(B7*0.85,)+35</f>
        <v>#REF!</v>
      </c>
      <c r="C23" s="162" t="e">
        <f t="shared" si="1"/>
        <v>#REF!</v>
      </c>
      <c r="D23" s="27" t="e">
        <f t="shared" si="1"/>
        <v>#REF!</v>
      </c>
    </row>
    <row r="24" spans="1:4" x14ac:dyDescent="0.25">
      <c r="A24" s="13">
        <v>2</v>
      </c>
      <c r="B24" s="27" t="e">
        <f t="shared" si="1"/>
        <v>#REF!</v>
      </c>
      <c r="C24" s="162" t="e">
        <f t="shared" si="1"/>
        <v>#REF!</v>
      </c>
      <c r="D24" s="27" t="e">
        <f t="shared" si="1"/>
        <v>#REF!</v>
      </c>
    </row>
    <row r="25" spans="1:4" x14ac:dyDescent="0.25">
      <c r="A25" s="13" t="s">
        <v>8</v>
      </c>
      <c r="B25" s="27"/>
      <c r="C25" s="162"/>
      <c r="D25" s="27"/>
    </row>
    <row r="26" spans="1:4" x14ac:dyDescent="0.25">
      <c r="A26" s="13">
        <v>1</v>
      </c>
      <c r="B26" s="27" t="e">
        <f t="shared" si="1"/>
        <v>#REF!</v>
      </c>
      <c r="C26" s="162" t="e">
        <f t="shared" si="1"/>
        <v>#REF!</v>
      </c>
      <c r="D26" s="27" t="e">
        <f t="shared" si="1"/>
        <v>#REF!</v>
      </c>
    </row>
    <row r="27" spans="1:4" x14ac:dyDescent="0.25">
      <c r="A27" s="13">
        <v>2</v>
      </c>
      <c r="B27" s="27" t="e">
        <f t="shared" si="1"/>
        <v>#REF!</v>
      </c>
      <c r="C27" s="162" t="e">
        <f t="shared" si="1"/>
        <v>#REF!</v>
      </c>
      <c r="D27" s="27" t="e">
        <f t="shared" si="1"/>
        <v>#REF!</v>
      </c>
    </row>
    <row r="28" spans="1:4" x14ac:dyDescent="0.25">
      <c r="A28" s="13" t="s">
        <v>2</v>
      </c>
      <c r="B28" s="27"/>
      <c r="C28" s="162"/>
      <c r="D28" s="27"/>
    </row>
    <row r="29" spans="1:4" x14ac:dyDescent="0.25">
      <c r="A29" s="13">
        <v>1</v>
      </c>
      <c r="B29" s="27" t="e">
        <f t="shared" si="1"/>
        <v>#REF!</v>
      </c>
      <c r="C29" s="162" t="e">
        <f t="shared" si="1"/>
        <v>#REF!</v>
      </c>
      <c r="D29" s="27" t="e">
        <f t="shared" si="1"/>
        <v>#REF!</v>
      </c>
    </row>
    <row r="30" spans="1:4" x14ac:dyDescent="0.25">
      <c r="A30" s="13">
        <v>2</v>
      </c>
      <c r="B30" s="27" t="e">
        <f t="shared" si="1"/>
        <v>#REF!</v>
      </c>
      <c r="C30" s="162" t="e">
        <f t="shared" si="1"/>
        <v>#REF!</v>
      </c>
      <c r="D30" s="27" t="e">
        <f t="shared" si="1"/>
        <v>#REF!</v>
      </c>
    </row>
    <row r="31" spans="1:4" ht="19.5" customHeight="1" x14ac:dyDescent="0.25">
      <c r="A31" s="14" t="s">
        <v>3</v>
      </c>
      <c r="B31" s="27"/>
      <c r="C31" s="162"/>
      <c r="D31" s="27"/>
    </row>
    <row r="32" spans="1:4" x14ac:dyDescent="0.25">
      <c r="A32" s="13">
        <v>1</v>
      </c>
      <c r="B32" s="27" t="e">
        <f t="shared" si="1"/>
        <v>#REF!</v>
      </c>
      <c r="C32" s="162" t="e">
        <f t="shared" si="1"/>
        <v>#REF!</v>
      </c>
      <c r="D32" s="27" t="e">
        <f t="shared" si="1"/>
        <v>#REF!</v>
      </c>
    </row>
    <row r="33" spans="1:4" ht="16.899999999999999" customHeight="1" x14ac:dyDescent="0.25">
      <c r="A33" s="13">
        <v>2</v>
      </c>
      <c r="B33" s="27" t="e">
        <f t="shared" si="1"/>
        <v>#REF!</v>
      </c>
      <c r="C33" s="162" t="e">
        <f t="shared" si="1"/>
        <v>#REF!</v>
      </c>
      <c r="D33" s="27" t="e">
        <f t="shared" si="1"/>
        <v>#REF!</v>
      </c>
    </row>
    <row r="34" spans="1:4" customFormat="1" ht="204.75" x14ac:dyDescent="0.25">
      <c r="A34" s="191" t="s">
        <v>206</v>
      </c>
      <c r="C34" s="161"/>
    </row>
    <row r="36" spans="1:4" x14ac:dyDescent="0.25">
      <c r="A36" s="91" t="s">
        <v>11</v>
      </c>
    </row>
    <row r="37" spans="1:4" x14ac:dyDescent="0.25">
      <c r="A37" s="97" t="s">
        <v>39</v>
      </c>
    </row>
    <row r="38" spans="1:4" x14ac:dyDescent="0.25">
      <c r="A38" s="98" t="s">
        <v>12</v>
      </c>
    </row>
    <row r="39" spans="1:4" x14ac:dyDescent="0.25">
      <c r="A39" s="98" t="s">
        <v>13</v>
      </c>
    </row>
    <row r="40" spans="1:4" x14ac:dyDescent="0.25">
      <c r="A40" s="99" t="s">
        <v>14</v>
      </c>
    </row>
    <row r="41" spans="1:4" x14ac:dyDescent="0.25">
      <c r="A41" s="142" t="s">
        <v>103</v>
      </c>
    </row>
    <row r="42" spans="1:4" x14ac:dyDescent="0.25">
      <c r="A42" s="92" t="s">
        <v>61</v>
      </c>
    </row>
    <row r="43" spans="1:4" ht="36.75" x14ac:dyDescent="0.25">
      <c r="A43" s="93" t="s">
        <v>202</v>
      </c>
    </row>
    <row r="44" spans="1:4" ht="15.75" thickBot="1" x14ac:dyDescent="0.3">
      <c r="A44" s="83"/>
    </row>
    <row r="45" spans="1:4" ht="15.75" thickBot="1" x14ac:dyDescent="0.3">
      <c r="A45" s="178" t="s">
        <v>18</v>
      </c>
    </row>
    <row r="46" spans="1:4" x14ac:dyDescent="0.25">
      <c r="A46" s="186" t="s">
        <v>203</v>
      </c>
    </row>
    <row r="47" spans="1:4" ht="24.75" thickBot="1" x14ac:dyDescent="0.3">
      <c r="A47" s="190" t="s">
        <v>204</v>
      </c>
    </row>
    <row r="48" spans="1:4" x14ac:dyDescent="0.25">
      <c r="A48" s="181"/>
    </row>
    <row r="49" spans="1:1" ht="14.45" customHeight="1" thickBot="1" x14ac:dyDescent="0.3">
      <c r="A49" s="139"/>
    </row>
    <row r="50" spans="1:1" ht="15.75" thickBot="1" x14ac:dyDescent="0.3">
      <c r="A50" s="179" t="s">
        <v>62</v>
      </c>
    </row>
    <row r="51" spans="1:1" ht="15.75" thickBot="1" x14ac:dyDescent="0.3">
      <c r="A51" s="188" t="s">
        <v>205</v>
      </c>
    </row>
    <row r="52" spans="1:1" ht="15.75" thickBot="1" x14ac:dyDescent="0.3">
      <c r="A52" s="188" t="s">
        <v>198</v>
      </c>
    </row>
    <row r="53" spans="1:1" ht="15.75" thickBot="1" x14ac:dyDescent="0.3">
      <c r="A53" s="188" t="s">
        <v>199</v>
      </c>
    </row>
    <row r="54" spans="1:1" ht="15.75" thickBot="1" x14ac:dyDescent="0.3">
      <c r="A54" s="189"/>
    </row>
    <row r="55" spans="1:1" ht="15.75" thickBot="1" x14ac:dyDescent="0.3">
      <c r="A55" s="180" t="s">
        <v>16</v>
      </c>
    </row>
    <row r="56" spans="1:1" ht="60" x14ac:dyDescent="0.25">
      <c r="A56" s="25" t="s">
        <v>191</v>
      </c>
    </row>
  </sheetData>
  <mergeCells count="1">
    <mergeCell ref="A19:A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topLeftCell="A7" zoomScaleNormal="100" workbookViewId="0">
      <selection activeCell="A52" sqref="A52"/>
    </sheetView>
  </sheetViews>
  <sheetFormatPr defaultColWidth="8.7109375" defaultRowHeight="15" x14ac:dyDescent="0.25"/>
  <cols>
    <col min="1" max="1" width="87.42578125" style="39" customWidth="1"/>
    <col min="2" max="16384" width="8.7109375" style="39"/>
  </cols>
  <sheetData>
    <row r="1" spans="1:31" x14ac:dyDescent="0.25">
      <c r="A1" s="18" t="s">
        <v>17</v>
      </c>
    </row>
    <row r="3" spans="1:31" x14ac:dyDescent="0.25">
      <c r="A3" s="108" t="s">
        <v>212</v>
      </c>
    </row>
    <row r="4" spans="1:31" x14ac:dyDescent="0.25">
      <c r="A4" s="78" t="s">
        <v>9</v>
      </c>
    </row>
    <row r="6" spans="1:31" ht="25.5" customHeight="1" x14ac:dyDescent="0.25">
      <c r="A6" s="31" t="s">
        <v>6</v>
      </c>
      <c r="B6" s="151">
        <v>45809</v>
      </c>
      <c r="C6" s="151">
        <f>'C завтраками| Bed and breakfast'!N5</f>
        <v>45810</v>
      </c>
      <c r="D6" s="151">
        <f>'C завтраками| Bed and breakfast'!O5</f>
        <v>45815</v>
      </c>
      <c r="E6" s="151">
        <f>'C завтраками| Bed and breakfast'!P5</f>
        <v>45817</v>
      </c>
      <c r="F6" s="151">
        <f>'C завтраками| Bed and breakfast'!Q5</f>
        <v>45820</v>
      </c>
      <c r="G6" s="151">
        <f>'C завтраками| Bed and breakfast'!R5</f>
        <v>45823</v>
      </c>
      <c r="H6" s="151">
        <f>'C завтраками| Bed and breakfast'!S5</f>
        <v>45837</v>
      </c>
      <c r="I6" s="151">
        <f>'C завтраками| Bed and breakfast'!T5</f>
        <v>45839</v>
      </c>
      <c r="J6" s="151">
        <f>'C завтраками| Bed and breakfast'!U5</f>
        <v>45849</v>
      </c>
      <c r="K6" s="151">
        <f>'C завтраками| Bed and breakfast'!V5</f>
        <v>45851</v>
      </c>
      <c r="L6" s="151">
        <f>'C завтраками| Bed and breakfast'!W5</f>
        <v>45852</v>
      </c>
      <c r="M6" s="151">
        <f>'C завтраками| Bed and breakfast'!X5</f>
        <v>45856</v>
      </c>
      <c r="N6" s="151">
        <f>'C завтраками| Bed and breakfast'!Y5</f>
        <v>45858</v>
      </c>
      <c r="O6" s="151">
        <f>'C завтраками| Bed and breakfast'!Z5</f>
        <v>45859</v>
      </c>
      <c r="P6" s="151">
        <f>'C завтраками| Bed and breakfast'!AA5</f>
        <v>45863</v>
      </c>
      <c r="Q6" s="151">
        <f>'C завтраками| Bed and breakfast'!AB5</f>
        <v>45865</v>
      </c>
      <c r="R6" s="151">
        <f>'C завтраками| Bed and breakfast'!AC5</f>
        <v>45870</v>
      </c>
      <c r="S6" s="151">
        <f>'C завтраками| Bed and breakfast'!AD5</f>
        <v>45872</v>
      </c>
      <c r="T6" s="151">
        <f>'C завтраками| Bed and breakfast'!AE5</f>
        <v>45877</v>
      </c>
      <c r="U6" s="151">
        <f>'C завтраками| Bed and breakfast'!AF5</f>
        <v>45879</v>
      </c>
      <c r="V6" s="151">
        <f>'C завтраками| Bed and breakfast'!AG5</f>
        <v>45884</v>
      </c>
      <c r="W6" s="151">
        <f>'C завтраками| Bed and breakfast'!AH5</f>
        <v>45886</v>
      </c>
      <c r="X6" s="151">
        <f>'C завтраками| Bed and breakfast'!AI5</f>
        <v>45891</v>
      </c>
      <c r="Y6" s="151">
        <f>'C завтраками| Bed and breakfast'!AJ5</f>
        <v>45893</v>
      </c>
      <c r="Z6" s="151">
        <f>'C завтраками| Bed and breakfast'!AK5</f>
        <v>45901</v>
      </c>
      <c r="AA6" s="151">
        <f>'C завтраками| Bed and breakfast'!AL5</f>
        <v>45905</v>
      </c>
      <c r="AB6" s="151">
        <f>'C завтраками| Bed and breakfast'!AM5</f>
        <v>45907</v>
      </c>
      <c r="AC6" s="151">
        <f>'C завтраками| Bed and breakfast'!AN5</f>
        <v>45909</v>
      </c>
      <c r="AD6" s="151">
        <f>'C завтраками| Bed and breakfast'!AO5</f>
        <v>45926</v>
      </c>
      <c r="AE6" s="151">
        <f>'C завтраками| Bed and breakfast'!AP5</f>
        <v>45928</v>
      </c>
    </row>
    <row r="7" spans="1:31" ht="25.5" customHeight="1" x14ac:dyDescent="0.25">
      <c r="A7" s="31"/>
      <c r="B7" s="151">
        <f>'C завтраками| Bed and breakfast'!M6</f>
        <v>45809</v>
      </c>
      <c r="C7" s="151">
        <f>'C завтраками| Bed and breakfast'!N6</f>
        <v>45814</v>
      </c>
      <c r="D7" s="151">
        <f>'C завтраками| Bed and breakfast'!O6</f>
        <v>45816</v>
      </c>
      <c r="E7" s="151">
        <f>'C завтраками| Bed and breakfast'!P6</f>
        <v>45819</v>
      </c>
      <c r="F7" s="151">
        <f>'C завтраками| Bed and breakfast'!Q6</f>
        <v>45822</v>
      </c>
      <c r="G7" s="151">
        <f>'C завтраками| Bed and breakfast'!R6</f>
        <v>45836</v>
      </c>
      <c r="H7" s="151">
        <f>'C завтраками| Bed and breakfast'!S6</f>
        <v>45838</v>
      </c>
      <c r="I7" s="151">
        <f>'C завтраками| Bed and breakfast'!T6</f>
        <v>45848</v>
      </c>
      <c r="J7" s="151">
        <f>'C завтраками| Bed and breakfast'!U6</f>
        <v>45850</v>
      </c>
      <c r="K7" s="151">
        <f>'C завтраками| Bed and breakfast'!V6</f>
        <v>45851</v>
      </c>
      <c r="L7" s="151">
        <f>'C завтраками| Bed and breakfast'!W6</f>
        <v>45855</v>
      </c>
      <c r="M7" s="151">
        <f>'C завтраками| Bed and breakfast'!X6</f>
        <v>45857</v>
      </c>
      <c r="N7" s="151">
        <f>'C завтраками| Bed and breakfast'!Y6</f>
        <v>45858</v>
      </c>
      <c r="O7" s="151">
        <f>'C завтраками| Bed and breakfast'!Z6</f>
        <v>45862</v>
      </c>
      <c r="P7" s="151">
        <f>'C завтраками| Bed and breakfast'!AA6</f>
        <v>45864</v>
      </c>
      <c r="Q7" s="151">
        <f>'C завтраками| Bed and breakfast'!AB6</f>
        <v>45869</v>
      </c>
      <c r="R7" s="151">
        <f>'C завтраками| Bed and breakfast'!AC6</f>
        <v>45871</v>
      </c>
      <c r="S7" s="151">
        <f>'C завтраками| Bed and breakfast'!AD6</f>
        <v>45876</v>
      </c>
      <c r="T7" s="151">
        <f>'C завтраками| Bed and breakfast'!AE6</f>
        <v>45878</v>
      </c>
      <c r="U7" s="151">
        <f>'C завтраками| Bed and breakfast'!AF6</f>
        <v>45883</v>
      </c>
      <c r="V7" s="151">
        <f>'C завтраками| Bed and breakfast'!AG6</f>
        <v>45885</v>
      </c>
      <c r="W7" s="151">
        <f>'C завтраками| Bed and breakfast'!AH6</f>
        <v>45890</v>
      </c>
      <c r="X7" s="151">
        <f>'C завтраками| Bed and breakfast'!AI6</f>
        <v>45892</v>
      </c>
      <c r="Y7" s="151">
        <f>'C завтраками| Bed and breakfast'!AJ6</f>
        <v>45900</v>
      </c>
      <c r="Z7" s="151">
        <f>'C завтраками| Bed and breakfast'!AK6</f>
        <v>45904</v>
      </c>
      <c r="AA7" s="151">
        <f>'C завтраками| Bed and breakfast'!AL6</f>
        <v>45906</v>
      </c>
      <c r="AB7" s="151">
        <f>'C завтраками| Bed and breakfast'!AM6</f>
        <v>45908</v>
      </c>
      <c r="AC7" s="151">
        <f>'C завтраками| Bed and breakfast'!AN6</f>
        <v>45925</v>
      </c>
      <c r="AD7" s="151">
        <f>'C завтраками| Bed and breakfast'!AO6</f>
        <v>45927</v>
      </c>
      <c r="AE7" s="151">
        <f>'C завтраками| Bed and breakfast'!AP6</f>
        <v>45930</v>
      </c>
    </row>
    <row r="8" spans="1:31" x14ac:dyDescent="0.25">
      <c r="A8" s="13" t="s">
        <v>7</v>
      </c>
    </row>
    <row r="9" spans="1:31" x14ac:dyDescent="0.25">
      <c r="A9" s="13">
        <v>1</v>
      </c>
      <c r="B9" s="27">
        <f>'C завтраками| Bed and breakfast'!M8*0.9</f>
        <v>9540</v>
      </c>
      <c r="C9" s="27">
        <f>'C завтраками| Bed and breakfast'!N8*0.9</f>
        <v>9540</v>
      </c>
      <c r="D9" s="27">
        <f>'C завтраками| Bed and breakfast'!O8*0.9</f>
        <v>9540</v>
      </c>
      <c r="E9" s="27">
        <f>'C завтраками| Bed and breakfast'!P8*0.9</f>
        <v>6480</v>
      </c>
      <c r="F9" s="27">
        <f>'C завтраками| Bed and breakfast'!Q8*0.9</f>
        <v>6480</v>
      </c>
      <c r="G9" s="27">
        <f>'C завтраками| Bed and breakfast'!R8*0.9</f>
        <v>6480</v>
      </c>
      <c r="H9" s="27">
        <f>'C завтраками| Bed and breakfast'!S8*0.9</f>
        <v>10890</v>
      </c>
      <c r="I9" s="27">
        <f>'C завтраками| Bed and breakfast'!T8*0.9</f>
        <v>10890</v>
      </c>
      <c r="J9" s="27">
        <f>'C завтраками| Bed and breakfast'!U8*0.9</f>
        <v>10890</v>
      </c>
      <c r="K9" s="27">
        <f>'C завтраками| Bed and breakfast'!V8*0.9</f>
        <v>7740</v>
      </c>
      <c r="L9" s="27">
        <f>'C завтраками| Bed and breakfast'!W8*0.9</f>
        <v>7740</v>
      </c>
      <c r="M9" s="27">
        <f>'C завтраками| Bed and breakfast'!X8*0.9</f>
        <v>8190</v>
      </c>
      <c r="N9" s="27">
        <f>'C завтраками| Bed and breakfast'!Y8*0.9</f>
        <v>7740</v>
      </c>
      <c r="O9" s="27">
        <f>'C завтраками| Bed and breakfast'!Z8*0.9</f>
        <v>8640</v>
      </c>
      <c r="P9" s="27">
        <f>'C завтраками| Bed and breakfast'!AA8*0.9</f>
        <v>9090</v>
      </c>
      <c r="Q9" s="27">
        <f>'C завтраками| Bed and breakfast'!AB8*0.9</f>
        <v>7740</v>
      </c>
      <c r="R9" s="27">
        <f>'C завтраками| Bed and breakfast'!AC8*0.9</f>
        <v>9540</v>
      </c>
      <c r="S9" s="27">
        <f>'C завтраками| Bed and breakfast'!AD8*0.9</f>
        <v>8640</v>
      </c>
      <c r="T9" s="27">
        <f>'C завтраками| Bed and breakfast'!AE8*0.9</f>
        <v>9540</v>
      </c>
      <c r="U9" s="27">
        <f>'C завтраками| Bed and breakfast'!AF8*0.9</f>
        <v>8640</v>
      </c>
      <c r="V9" s="27">
        <f>'C завтраками| Bed and breakfast'!AG8*0.9</f>
        <v>9540</v>
      </c>
      <c r="W9" s="27">
        <f>'C завтраками| Bed and breakfast'!AH8*0.9</f>
        <v>7740</v>
      </c>
      <c r="X9" s="27">
        <f>'C завтраками| Bed and breakfast'!AI8*0.9</f>
        <v>8640</v>
      </c>
      <c r="Y9" s="27">
        <f>'C завтраками| Bed and breakfast'!AJ8*0.9</f>
        <v>6480</v>
      </c>
      <c r="Z9" s="27">
        <f>'C завтраками| Bed and breakfast'!AK8*0.9</f>
        <v>6480</v>
      </c>
      <c r="AA9" s="27">
        <f>'C завтраками| Bed and breakfast'!AL8*0.9</f>
        <v>7110</v>
      </c>
      <c r="AB9" s="27">
        <f>'C завтраками| Bed and breakfast'!AM8*0.9</f>
        <v>6480</v>
      </c>
      <c r="AC9" s="27">
        <f>'C завтраками| Bed and breakfast'!AN8*0.9</f>
        <v>8640</v>
      </c>
      <c r="AD9" s="27">
        <f>'C завтраками| Bed and breakfast'!AO8*0.9</f>
        <v>6480</v>
      </c>
      <c r="AE9" s="27">
        <f>'C завтраками| Bed and breakfast'!AP8*0.9</f>
        <v>6480</v>
      </c>
    </row>
    <row r="10" spans="1:31" x14ac:dyDescent="0.25">
      <c r="A10" s="13">
        <v>2</v>
      </c>
      <c r="B10" s="27">
        <f>'C завтраками| Bed and breakfast'!M9*0.9</f>
        <v>10890</v>
      </c>
      <c r="C10" s="27">
        <f>'C завтраками| Bed and breakfast'!N9*0.9</f>
        <v>10890</v>
      </c>
      <c r="D10" s="27">
        <f>'C завтраками| Bed and breakfast'!O9*0.9</f>
        <v>10890</v>
      </c>
      <c r="E10" s="27">
        <f>'C завтраками| Bed and breakfast'!P9*0.9</f>
        <v>7830</v>
      </c>
      <c r="F10" s="27">
        <f>'C завтраками| Bed and breakfast'!Q9*0.9</f>
        <v>7830</v>
      </c>
      <c r="G10" s="27">
        <f>'C завтраками| Bed and breakfast'!R9*0.9</f>
        <v>7830</v>
      </c>
      <c r="H10" s="27">
        <f>'C завтраками| Bed and breakfast'!S9*0.9</f>
        <v>12240</v>
      </c>
      <c r="I10" s="27">
        <f>'C завтраками| Bed and breakfast'!T9*0.9</f>
        <v>12240</v>
      </c>
      <c r="J10" s="27">
        <f>'C завтраками| Bed and breakfast'!U9*0.9</f>
        <v>12240</v>
      </c>
      <c r="K10" s="27">
        <f>'C завтраками| Bed and breakfast'!V9*0.9</f>
        <v>9090</v>
      </c>
      <c r="L10" s="27">
        <f>'C завтраками| Bed and breakfast'!W9*0.9</f>
        <v>9090</v>
      </c>
      <c r="M10" s="27">
        <f>'C завтраками| Bed and breakfast'!X9*0.9</f>
        <v>9540</v>
      </c>
      <c r="N10" s="27">
        <f>'C завтраками| Bed and breakfast'!Y9*0.9</f>
        <v>9090</v>
      </c>
      <c r="O10" s="27">
        <f>'C завтраками| Bed and breakfast'!Z9*0.9</f>
        <v>9990</v>
      </c>
      <c r="P10" s="27">
        <f>'C завтраками| Bed and breakfast'!AA9*0.9</f>
        <v>10440</v>
      </c>
      <c r="Q10" s="27">
        <f>'C завтраками| Bed and breakfast'!AB9*0.9</f>
        <v>9090</v>
      </c>
      <c r="R10" s="27">
        <f>'C завтраками| Bed and breakfast'!AC9*0.9</f>
        <v>10890</v>
      </c>
      <c r="S10" s="27">
        <f>'C завтраками| Bed and breakfast'!AD9*0.9</f>
        <v>9990</v>
      </c>
      <c r="T10" s="27">
        <f>'C завтраками| Bed and breakfast'!AE9*0.9</f>
        <v>10890</v>
      </c>
      <c r="U10" s="27">
        <f>'C завтраками| Bed and breakfast'!AF9*0.9</f>
        <v>9990</v>
      </c>
      <c r="V10" s="27">
        <f>'C завтраками| Bed and breakfast'!AG9*0.9</f>
        <v>10890</v>
      </c>
      <c r="W10" s="27">
        <f>'C завтраками| Bed and breakfast'!AH9*0.9</f>
        <v>9090</v>
      </c>
      <c r="X10" s="27">
        <f>'C завтраками| Bed and breakfast'!AI9*0.9</f>
        <v>9990</v>
      </c>
      <c r="Y10" s="27">
        <f>'C завтраками| Bed and breakfast'!AJ9*0.9</f>
        <v>7830</v>
      </c>
      <c r="Z10" s="27">
        <f>'C завтраками| Bed and breakfast'!AK9*0.9</f>
        <v>7830</v>
      </c>
      <c r="AA10" s="27">
        <f>'C завтраками| Bed and breakfast'!AL9*0.9</f>
        <v>8460</v>
      </c>
      <c r="AB10" s="27">
        <f>'C завтраками| Bed and breakfast'!AM9*0.9</f>
        <v>7830</v>
      </c>
      <c r="AC10" s="27">
        <f>'C завтраками| Bed and breakfast'!AN9*0.9</f>
        <v>9990</v>
      </c>
      <c r="AD10" s="27">
        <f>'C завтраками| Bed and breakfast'!AO9*0.9</f>
        <v>7830</v>
      </c>
      <c r="AE10" s="27">
        <f>'C завтраками| Bed and breakfast'!AP9*0.9</f>
        <v>7830</v>
      </c>
    </row>
    <row r="11" spans="1:31" ht="18.75" customHeight="1" x14ac:dyDescent="0.25">
      <c r="A11" s="13" t="s">
        <v>8</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row>
    <row r="12" spans="1:31" x14ac:dyDescent="0.25">
      <c r="A12" s="13">
        <v>1</v>
      </c>
      <c r="B12" s="27">
        <f>'C завтраками| Bed and breakfast'!M11*0.9</f>
        <v>10890</v>
      </c>
      <c r="C12" s="27">
        <f>'C завтраками| Bed and breakfast'!N11*0.9</f>
        <v>10890</v>
      </c>
      <c r="D12" s="27">
        <f>'C завтраками| Bed and breakfast'!O11*0.9</f>
        <v>10890</v>
      </c>
      <c r="E12" s="27">
        <f>'C завтраками| Bed and breakfast'!P11*0.9</f>
        <v>7830</v>
      </c>
      <c r="F12" s="27">
        <f>'C завтраками| Bed and breakfast'!Q11*0.9</f>
        <v>7830</v>
      </c>
      <c r="G12" s="27">
        <f>'C завтраками| Bed and breakfast'!R11*0.9</f>
        <v>7830</v>
      </c>
      <c r="H12" s="27">
        <f>'C завтраками| Bed and breakfast'!S11*0.9</f>
        <v>12240</v>
      </c>
      <c r="I12" s="27">
        <f>'C завтраками| Bed and breakfast'!T11*0.9</f>
        <v>12690</v>
      </c>
      <c r="J12" s="27">
        <f>'C завтраками| Bed and breakfast'!U11*0.9</f>
        <v>12690</v>
      </c>
      <c r="K12" s="27">
        <f>'C завтраками| Bed and breakfast'!V11*0.9</f>
        <v>9540</v>
      </c>
      <c r="L12" s="27">
        <f>'C завтраками| Bed and breakfast'!W11*0.9</f>
        <v>9540</v>
      </c>
      <c r="M12" s="27">
        <f>'C завтраками| Bed and breakfast'!X11*0.9</f>
        <v>9990</v>
      </c>
      <c r="N12" s="27">
        <f>'C завтраками| Bed and breakfast'!Y11*0.9</f>
        <v>9540</v>
      </c>
      <c r="O12" s="27">
        <f>'C завтраками| Bed and breakfast'!Z11*0.9</f>
        <v>10440</v>
      </c>
      <c r="P12" s="27">
        <f>'C завтраками| Bed and breakfast'!AA11*0.9</f>
        <v>10890</v>
      </c>
      <c r="Q12" s="27">
        <f>'C завтраками| Bed and breakfast'!AB11*0.9</f>
        <v>9540</v>
      </c>
      <c r="R12" s="27">
        <f>'C завтраками| Bed and breakfast'!AC11*0.9</f>
        <v>11340</v>
      </c>
      <c r="S12" s="27">
        <f>'C завтраками| Bed and breakfast'!AD11*0.9</f>
        <v>10440</v>
      </c>
      <c r="T12" s="27">
        <f>'C завтраками| Bed and breakfast'!AE11*0.9</f>
        <v>11340</v>
      </c>
      <c r="U12" s="27">
        <f>'C завтраками| Bed and breakfast'!AF11*0.9</f>
        <v>10440</v>
      </c>
      <c r="V12" s="27">
        <f>'C завтраками| Bed and breakfast'!AG11*0.9</f>
        <v>11340</v>
      </c>
      <c r="W12" s="27">
        <f>'C завтраками| Bed and breakfast'!AH11*0.9</f>
        <v>9540</v>
      </c>
      <c r="X12" s="27">
        <f>'C завтраками| Bed and breakfast'!AI11*0.9</f>
        <v>10440</v>
      </c>
      <c r="Y12" s="27">
        <f>'C завтраками| Bed and breakfast'!AJ11*0.9</f>
        <v>8280</v>
      </c>
      <c r="Z12" s="27">
        <f>'C завтраками| Bed and breakfast'!AK11*0.9</f>
        <v>8280</v>
      </c>
      <c r="AA12" s="27">
        <f>'C завтраками| Bed and breakfast'!AL11*0.9</f>
        <v>8910</v>
      </c>
      <c r="AB12" s="27">
        <f>'C завтраками| Bed and breakfast'!AM11*0.9</f>
        <v>8280</v>
      </c>
      <c r="AC12" s="27">
        <f>'C завтраками| Bed and breakfast'!AN11*0.9</f>
        <v>10440</v>
      </c>
      <c r="AD12" s="27">
        <f>'C завтраками| Bed and breakfast'!AO11*0.9</f>
        <v>8280</v>
      </c>
      <c r="AE12" s="27">
        <f>'C завтраками| Bed and breakfast'!AP11*0.9</f>
        <v>8280</v>
      </c>
    </row>
    <row r="13" spans="1:31" x14ac:dyDescent="0.25">
      <c r="A13" s="13">
        <v>2</v>
      </c>
      <c r="B13" s="27">
        <f>'C завтраками| Bed and breakfast'!M12*0.9</f>
        <v>12240</v>
      </c>
      <c r="C13" s="27">
        <f>'C завтраками| Bed and breakfast'!N12*0.9</f>
        <v>12240</v>
      </c>
      <c r="D13" s="27">
        <f>'C завтраками| Bed and breakfast'!O12*0.9</f>
        <v>12240</v>
      </c>
      <c r="E13" s="27">
        <f>'C завтраками| Bed and breakfast'!P12*0.9</f>
        <v>9180</v>
      </c>
      <c r="F13" s="27">
        <f>'C завтраками| Bed and breakfast'!Q12*0.9</f>
        <v>9180</v>
      </c>
      <c r="G13" s="27">
        <f>'C завтраками| Bed and breakfast'!R12*0.9</f>
        <v>9180</v>
      </c>
      <c r="H13" s="27">
        <f>'C завтраками| Bed and breakfast'!S12*0.9</f>
        <v>13590</v>
      </c>
      <c r="I13" s="27">
        <f>'C завтраками| Bed and breakfast'!T12*0.9</f>
        <v>14040</v>
      </c>
      <c r="J13" s="27">
        <f>'C завтраками| Bed and breakfast'!U12*0.9</f>
        <v>14040</v>
      </c>
      <c r="K13" s="27">
        <f>'C завтраками| Bed and breakfast'!V12*0.9</f>
        <v>10890</v>
      </c>
      <c r="L13" s="27">
        <f>'C завтраками| Bed and breakfast'!W12*0.9</f>
        <v>10890</v>
      </c>
      <c r="M13" s="27">
        <f>'C завтраками| Bed and breakfast'!X12*0.9</f>
        <v>11340</v>
      </c>
      <c r="N13" s="27">
        <f>'C завтраками| Bed and breakfast'!Y12*0.9</f>
        <v>10890</v>
      </c>
      <c r="O13" s="27">
        <f>'C завтраками| Bed and breakfast'!Z12*0.9</f>
        <v>11790</v>
      </c>
      <c r="P13" s="27">
        <f>'C завтраками| Bed and breakfast'!AA12*0.9</f>
        <v>12240</v>
      </c>
      <c r="Q13" s="27">
        <f>'C завтраками| Bed and breakfast'!AB12*0.9</f>
        <v>10890</v>
      </c>
      <c r="R13" s="27">
        <f>'C завтраками| Bed and breakfast'!AC12*0.9</f>
        <v>12690</v>
      </c>
      <c r="S13" s="27">
        <f>'C завтраками| Bed and breakfast'!AD12*0.9</f>
        <v>11790</v>
      </c>
      <c r="T13" s="27">
        <f>'C завтраками| Bed and breakfast'!AE12*0.9</f>
        <v>12690</v>
      </c>
      <c r="U13" s="27">
        <f>'C завтраками| Bed and breakfast'!AF12*0.9</f>
        <v>11790</v>
      </c>
      <c r="V13" s="27">
        <f>'C завтраками| Bed and breakfast'!AG12*0.9</f>
        <v>12690</v>
      </c>
      <c r="W13" s="27">
        <f>'C завтраками| Bed and breakfast'!AH12*0.9</f>
        <v>10890</v>
      </c>
      <c r="X13" s="27">
        <f>'C завтраками| Bed and breakfast'!AI12*0.9</f>
        <v>11790</v>
      </c>
      <c r="Y13" s="27">
        <f>'C завтраками| Bed and breakfast'!AJ12*0.9</f>
        <v>9630</v>
      </c>
      <c r="Z13" s="27">
        <f>'C завтраками| Bed and breakfast'!AK12*0.9</f>
        <v>9630</v>
      </c>
      <c r="AA13" s="27">
        <f>'C завтраками| Bed and breakfast'!AL12*0.9</f>
        <v>10260</v>
      </c>
      <c r="AB13" s="27">
        <f>'C завтраками| Bed and breakfast'!AM12*0.9</f>
        <v>9630</v>
      </c>
      <c r="AC13" s="27">
        <f>'C завтраками| Bed and breakfast'!AN12*0.9</f>
        <v>11790</v>
      </c>
      <c r="AD13" s="27">
        <f>'C завтраками| Bed and breakfast'!AO12*0.9</f>
        <v>9630</v>
      </c>
      <c r="AE13" s="27">
        <f>'C завтраками| Bed and breakfast'!AP12*0.9</f>
        <v>9630</v>
      </c>
    </row>
    <row r="14" spans="1:31" s="161" customFormat="1" ht="18.75" customHeight="1" x14ac:dyDescent="0.25">
      <c r="A14" s="168" t="s">
        <v>218</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row>
    <row r="15" spans="1:31" s="161" customFormat="1" x14ac:dyDescent="0.25">
      <c r="A15" s="198">
        <v>1</v>
      </c>
      <c r="B15" s="27">
        <f>'C завтраками| Bed and breakfast'!M14*0.9</f>
        <v>10890</v>
      </c>
      <c r="C15" s="27">
        <f>'C завтраками| Bed and breakfast'!N14*0.9</f>
        <v>10890</v>
      </c>
      <c r="D15" s="27">
        <f>'C завтраками| Bed and breakfast'!O14*0.9</f>
        <v>10890</v>
      </c>
      <c r="E15" s="27">
        <f>'C завтраками| Bed and breakfast'!P14*0.9</f>
        <v>7830</v>
      </c>
      <c r="F15" s="27">
        <f>'C завтраками| Bed and breakfast'!Q14*0.9</f>
        <v>7830</v>
      </c>
      <c r="G15" s="27">
        <f>'C завтраками| Bed and breakfast'!R14*0.9</f>
        <v>7830</v>
      </c>
      <c r="H15" s="27">
        <f>'C завтраками| Bed and breakfast'!S14*0.9</f>
        <v>12240</v>
      </c>
      <c r="I15" s="27">
        <f>'C завтраками| Bed and breakfast'!T14*0.9</f>
        <v>12690</v>
      </c>
      <c r="J15" s="27">
        <f>'C завтраками| Bed and breakfast'!U14*0.9</f>
        <v>12690</v>
      </c>
      <c r="K15" s="27">
        <f>'C завтраками| Bed and breakfast'!V14*0.9</f>
        <v>9540</v>
      </c>
      <c r="L15" s="27">
        <f>'C завтраками| Bed and breakfast'!W14*0.9</f>
        <v>9540</v>
      </c>
      <c r="M15" s="27">
        <f>'C завтраками| Bed and breakfast'!X14*0.9</f>
        <v>9990</v>
      </c>
      <c r="N15" s="27">
        <f>'C завтраками| Bed and breakfast'!Y14*0.9</f>
        <v>9540</v>
      </c>
      <c r="O15" s="27">
        <f>'C завтраками| Bed and breakfast'!Z14*0.9</f>
        <v>10440</v>
      </c>
      <c r="P15" s="27">
        <f>'C завтраками| Bed and breakfast'!AA14*0.9</f>
        <v>10890</v>
      </c>
      <c r="Q15" s="27">
        <f>'C завтраками| Bed and breakfast'!AB14*0.9</f>
        <v>9540</v>
      </c>
      <c r="R15" s="27">
        <f>'C завтраками| Bed and breakfast'!AC14*0.9</f>
        <v>11340</v>
      </c>
      <c r="S15" s="27">
        <f>'C завтраками| Bed and breakfast'!AD14*0.9</f>
        <v>10440</v>
      </c>
      <c r="T15" s="27">
        <f>'C завтраками| Bed and breakfast'!AE14*0.9</f>
        <v>11340</v>
      </c>
      <c r="U15" s="27">
        <f>'C завтраками| Bed and breakfast'!AF14*0.9</f>
        <v>10440</v>
      </c>
      <c r="V15" s="27">
        <f>'C завтраками| Bed and breakfast'!AG14*0.9</f>
        <v>11340</v>
      </c>
      <c r="W15" s="27">
        <f>'C завтраками| Bed and breakfast'!AH14*0.9</f>
        <v>9540</v>
      </c>
      <c r="X15" s="27">
        <f>'C завтраками| Bed and breakfast'!AI14*0.9</f>
        <v>10440</v>
      </c>
      <c r="Y15" s="27">
        <f>'C завтраками| Bed and breakfast'!AJ14*0.9</f>
        <v>8280</v>
      </c>
      <c r="Z15" s="27">
        <f>'C завтраками| Bed and breakfast'!AK14*0.9</f>
        <v>8280</v>
      </c>
      <c r="AA15" s="27">
        <f>'C завтраками| Bed and breakfast'!AL14*0.9</f>
        <v>8910</v>
      </c>
      <c r="AB15" s="27">
        <f>'C завтраками| Bed and breakfast'!AM14*0.9</f>
        <v>8280</v>
      </c>
      <c r="AC15" s="27">
        <f>'C завтраками| Bed and breakfast'!AN14*0.9</f>
        <v>10440</v>
      </c>
      <c r="AD15" s="27">
        <f>'C завтраками| Bed and breakfast'!AO14*0.9</f>
        <v>8280</v>
      </c>
      <c r="AE15" s="27">
        <f>'C завтраками| Bed and breakfast'!AP14*0.9</f>
        <v>8280</v>
      </c>
    </row>
    <row r="16" spans="1:31" s="161" customFormat="1" x14ac:dyDescent="0.25">
      <c r="A16" s="198">
        <v>2</v>
      </c>
      <c r="B16" s="27">
        <f>'C завтраками| Bed and breakfast'!M15*0.9</f>
        <v>12240</v>
      </c>
      <c r="C16" s="27">
        <f>'C завтраками| Bed and breakfast'!N15*0.9</f>
        <v>12240</v>
      </c>
      <c r="D16" s="27">
        <f>'C завтраками| Bed and breakfast'!O15*0.9</f>
        <v>12240</v>
      </c>
      <c r="E16" s="27">
        <f>'C завтраками| Bed and breakfast'!P15*0.9</f>
        <v>9180</v>
      </c>
      <c r="F16" s="27">
        <f>'C завтраками| Bed and breakfast'!Q15*0.9</f>
        <v>9180</v>
      </c>
      <c r="G16" s="27">
        <f>'C завтраками| Bed and breakfast'!R15*0.9</f>
        <v>9180</v>
      </c>
      <c r="H16" s="27">
        <f>'C завтраками| Bed and breakfast'!S15*0.9</f>
        <v>13590</v>
      </c>
      <c r="I16" s="27">
        <f>'C завтраками| Bed and breakfast'!T15*0.9</f>
        <v>14040</v>
      </c>
      <c r="J16" s="27">
        <f>'C завтраками| Bed and breakfast'!U15*0.9</f>
        <v>14040</v>
      </c>
      <c r="K16" s="27">
        <f>'C завтраками| Bed and breakfast'!V15*0.9</f>
        <v>10890</v>
      </c>
      <c r="L16" s="27">
        <f>'C завтраками| Bed and breakfast'!W15*0.9</f>
        <v>10890</v>
      </c>
      <c r="M16" s="27">
        <f>'C завтраками| Bed and breakfast'!X15*0.9</f>
        <v>11340</v>
      </c>
      <c r="N16" s="27">
        <f>'C завтраками| Bed and breakfast'!Y15*0.9</f>
        <v>10890</v>
      </c>
      <c r="O16" s="27">
        <f>'C завтраками| Bed and breakfast'!Z15*0.9</f>
        <v>11790</v>
      </c>
      <c r="P16" s="27">
        <f>'C завтраками| Bed and breakfast'!AA15*0.9</f>
        <v>12240</v>
      </c>
      <c r="Q16" s="27">
        <f>'C завтраками| Bed and breakfast'!AB15*0.9</f>
        <v>10890</v>
      </c>
      <c r="R16" s="27">
        <f>'C завтраками| Bed and breakfast'!AC15*0.9</f>
        <v>12690</v>
      </c>
      <c r="S16" s="27">
        <f>'C завтраками| Bed and breakfast'!AD15*0.9</f>
        <v>11790</v>
      </c>
      <c r="T16" s="27">
        <f>'C завтраками| Bed and breakfast'!AE15*0.9</f>
        <v>12690</v>
      </c>
      <c r="U16" s="27">
        <f>'C завтраками| Bed and breakfast'!AF15*0.9</f>
        <v>11790</v>
      </c>
      <c r="V16" s="27">
        <f>'C завтраками| Bed and breakfast'!AG15*0.9</f>
        <v>12690</v>
      </c>
      <c r="W16" s="27">
        <f>'C завтраками| Bed and breakfast'!AH15*0.9</f>
        <v>10890</v>
      </c>
      <c r="X16" s="27">
        <f>'C завтраками| Bed and breakfast'!AI15*0.9</f>
        <v>11790</v>
      </c>
      <c r="Y16" s="27">
        <f>'C завтраками| Bed and breakfast'!AJ15*0.9</f>
        <v>9630</v>
      </c>
      <c r="Z16" s="27">
        <f>'C завтраками| Bed and breakfast'!AK15*0.9</f>
        <v>9630</v>
      </c>
      <c r="AA16" s="27">
        <f>'C завтраками| Bed and breakfast'!AL15*0.9</f>
        <v>10260</v>
      </c>
      <c r="AB16" s="27">
        <f>'C завтраками| Bed and breakfast'!AM15*0.9</f>
        <v>9630</v>
      </c>
      <c r="AC16" s="27">
        <f>'C завтраками| Bed and breakfast'!AN15*0.9</f>
        <v>11790</v>
      </c>
      <c r="AD16" s="27">
        <f>'C завтраками| Bed and breakfast'!AO15*0.9</f>
        <v>9630</v>
      </c>
      <c r="AE16" s="27">
        <f>'C завтраками| Bed and breakfast'!AP15*0.9</f>
        <v>9630</v>
      </c>
    </row>
    <row r="17" spans="1:31" x14ac:dyDescent="0.25">
      <c r="A17" s="13" t="s">
        <v>2</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row>
    <row r="18" spans="1:31" x14ac:dyDescent="0.25">
      <c r="A18" s="13">
        <v>1</v>
      </c>
      <c r="B18" s="27">
        <f>'C завтраками| Bed and breakfast'!M17*0.9</f>
        <v>14490</v>
      </c>
      <c r="C18" s="27">
        <f>'C завтраками| Bed and breakfast'!N17*0.9</f>
        <v>14490</v>
      </c>
      <c r="D18" s="27">
        <f>'C завтраками| Bed and breakfast'!O17*0.9</f>
        <v>14490</v>
      </c>
      <c r="E18" s="27">
        <f>'C завтраками| Bed and breakfast'!P17*0.9</f>
        <v>11430</v>
      </c>
      <c r="F18" s="27">
        <f>'C завтраками| Bed and breakfast'!Q17*0.9</f>
        <v>11430</v>
      </c>
      <c r="G18" s="27">
        <f>'C завтраками| Bed and breakfast'!R17*0.9</f>
        <v>11430</v>
      </c>
      <c r="H18" s="27">
        <f>'C завтраками| Bed and breakfast'!S17*0.9</f>
        <v>15840</v>
      </c>
      <c r="I18" s="27">
        <f>'C завтраками| Bed and breakfast'!T17*0.9</f>
        <v>15840</v>
      </c>
      <c r="J18" s="27">
        <f>'C завтраками| Bed and breakfast'!U17*0.9</f>
        <v>15840</v>
      </c>
      <c r="K18" s="27">
        <f>'C завтраками| Bed and breakfast'!V17*0.9</f>
        <v>12690</v>
      </c>
      <c r="L18" s="27">
        <f>'C завтраками| Bed and breakfast'!W17*0.9</f>
        <v>12690</v>
      </c>
      <c r="M18" s="27">
        <f>'C завтраками| Bed and breakfast'!X17*0.9</f>
        <v>13140</v>
      </c>
      <c r="N18" s="27">
        <f>'C завтраками| Bed and breakfast'!Y17*0.9</f>
        <v>12690</v>
      </c>
      <c r="O18" s="27">
        <f>'C завтраками| Bed and breakfast'!Z17*0.9</f>
        <v>13590</v>
      </c>
      <c r="P18" s="27">
        <f>'C завтраками| Bed and breakfast'!AA17*0.9</f>
        <v>14040</v>
      </c>
      <c r="Q18" s="27">
        <f>'C завтраками| Bed and breakfast'!AB17*0.9</f>
        <v>12690</v>
      </c>
      <c r="R18" s="27">
        <f>'C завтраками| Bed and breakfast'!AC17*0.9</f>
        <v>14490</v>
      </c>
      <c r="S18" s="27">
        <f>'C завтраками| Bed and breakfast'!AD17*0.9</f>
        <v>13590</v>
      </c>
      <c r="T18" s="27">
        <f>'C завтраками| Bed and breakfast'!AE17*0.9</f>
        <v>14490</v>
      </c>
      <c r="U18" s="27">
        <f>'C завтраками| Bed and breakfast'!AF17*0.9</f>
        <v>13590</v>
      </c>
      <c r="V18" s="27">
        <f>'C завтраками| Bed and breakfast'!AG17*0.9</f>
        <v>14490</v>
      </c>
      <c r="W18" s="27">
        <f>'C завтраками| Bed and breakfast'!AH17*0.9</f>
        <v>12690</v>
      </c>
      <c r="X18" s="27">
        <f>'C завтраками| Bed and breakfast'!AI17*0.9</f>
        <v>13590</v>
      </c>
      <c r="Y18" s="27">
        <f>'C завтраками| Bed and breakfast'!AJ17*0.9</f>
        <v>11430</v>
      </c>
      <c r="Z18" s="27">
        <f>'C завтраками| Bed and breakfast'!AK17*0.9</f>
        <v>11430</v>
      </c>
      <c r="AA18" s="27">
        <f>'C завтраками| Bed and breakfast'!AL17*0.9</f>
        <v>12060</v>
      </c>
      <c r="AB18" s="27">
        <f>'C завтраками| Bed and breakfast'!AM17*0.9</f>
        <v>11430</v>
      </c>
      <c r="AC18" s="27">
        <f>'C завтраками| Bed and breakfast'!AN17*0.9</f>
        <v>13590</v>
      </c>
      <c r="AD18" s="27">
        <f>'C завтраками| Bed and breakfast'!AO17*0.9</f>
        <v>11430</v>
      </c>
      <c r="AE18" s="27">
        <f>'C завтраками| Bed and breakfast'!AP17*0.9</f>
        <v>11430</v>
      </c>
    </row>
    <row r="19" spans="1:31" x14ac:dyDescent="0.25">
      <c r="A19" s="13">
        <v>2</v>
      </c>
      <c r="B19" s="27">
        <f>'C завтраками| Bed and breakfast'!M18*0.9</f>
        <v>15840</v>
      </c>
      <c r="C19" s="27">
        <f>'C завтраками| Bed and breakfast'!N18*0.9</f>
        <v>15840</v>
      </c>
      <c r="D19" s="27">
        <f>'C завтраками| Bed and breakfast'!O18*0.9</f>
        <v>15840</v>
      </c>
      <c r="E19" s="27">
        <f>'C завтраками| Bed and breakfast'!P18*0.9</f>
        <v>12780</v>
      </c>
      <c r="F19" s="27">
        <f>'C завтраками| Bed and breakfast'!Q18*0.9</f>
        <v>12780</v>
      </c>
      <c r="G19" s="27">
        <f>'C завтраками| Bed and breakfast'!R18*0.9</f>
        <v>12780</v>
      </c>
      <c r="H19" s="27">
        <f>'C завтраками| Bed and breakfast'!S18*0.9</f>
        <v>17190</v>
      </c>
      <c r="I19" s="27">
        <f>'C завтраками| Bed and breakfast'!T18*0.9</f>
        <v>17190</v>
      </c>
      <c r="J19" s="27">
        <f>'C завтраками| Bed and breakfast'!U18*0.9</f>
        <v>17190</v>
      </c>
      <c r="K19" s="27">
        <f>'C завтраками| Bed and breakfast'!V18*0.9</f>
        <v>14040</v>
      </c>
      <c r="L19" s="27">
        <f>'C завтраками| Bed and breakfast'!W18*0.9</f>
        <v>14040</v>
      </c>
      <c r="M19" s="27">
        <f>'C завтраками| Bed and breakfast'!X18*0.9</f>
        <v>14490</v>
      </c>
      <c r="N19" s="27">
        <f>'C завтраками| Bed and breakfast'!Y18*0.9</f>
        <v>14040</v>
      </c>
      <c r="O19" s="27">
        <f>'C завтраками| Bed and breakfast'!Z18*0.9</f>
        <v>14940</v>
      </c>
      <c r="P19" s="27">
        <f>'C завтраками| Bed and breakfast'!AA18*0.9</f>
        <v>15390</v>
      </c>
      <c r="Q19" s="27">
        <f>'C завтраками| Bed and breakfast'!AB18*0.9</f>
        <v>14040</v>
      </c>
      <c r="R19" s="27">
        <f>'C завтраками| Bed and breakfast'!AC18*0.9</f>
        <v>15840</v>
      </c>
      <c r="S19" s="27">
        <f>'C завтраками| Bed and breakfast'!AD18*0.9</f>
        <v>14940</v>
      </c>
      <c r="T19" s="27">
        <f>'C завтраками| Bed and breakfast'!AE18*0.9</f>
        <v>15840</v>
      </c>
      <c r="U19" s="27">
        <f>'C завтраками| Bed and breakfast'!AF18*0.9</f>
        <v>14940</v>
      </c>
      <c r="V19" s="27">
        <f>'C завтраками| Bed and breakfast'!AG18*0.9</f>
        <v>15840</v>
      </c>
      <c r="W19" s="27">
        <f>'C завтраками| Bed and breakfast'!AH18*0.9</f>
        <v>14040</v>
      </c>
      <c r="X19" s="27">
        <f>'C завтраками| Bed and breakfast'!AI18*0.9</f>
        <v>14940</v>
      </c>
      <c r="Y19" s="27">
        <f>'C завтраками| Bed and breakfast'!AJ18*0.9</f>
        <v>12780</v>
      </c>
      <c r="Z19" s="27">
        <f>'C завтраками| Bed and breakfast'!AK18*0.9</f>
        <v>12780</v>
      </c>
      <c r="AA19" s="27">
        <f>'C завтраками| Bed and breakfast'!AL18*0.9</f>
        <v>13410</v>
      </c>
      <c r="AB19" s="27">
        <f>'C завтраками| Bed and breakfast'!AM18*0.9</f>
        <v>12780</v>
      </c>
      <c r="AC19" s="27">
        <f>'C завтраками| Bed and breakfast'!AN18*0.9</f>
        <v>14940</v>
      </c>
      <c r="AD19" s="27">
        <f>'C завтраками| Bed and breakfast'!AO18*0.9</f>
        <v>12780</v>
      </c>
      <c r="AE19" s="27">
        <f>'C завтраками| Bed and breakfast'!AP18*0.9</f>
        <v>12780</v>
      </c>
    </row>
    <row r="20" spans="1:31" x14ac:dyDescent="0.25">
      <c r="A20" s="14" t="s">
        <v>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row>
    <row r="21" spans="1:31" x14ac:dyDescent="0.25">
      <c r="A21" s="13">
        <v>1</v>
      </c>
      <c r="B21" s="27">
        <f>'C завтраками| Bed and breakfast'!M20*0.9</f>
        <v>17190</v>
      </c>
      <c r="C21" s="27">
        <f>'C завтраками| Bed and breakfast'!N20*0.9</f>
        <v>17190</v>
      </c>
      <c r="D21" s="27">
        <f>'C завтраками| Bed and breakfast'!O20*0.9</f>
        <v>17190</v>
      </c>
      <c r="E21" s="27">
        <f>'C завтраками| Bed and breakfast'!P20*0.9</f>
        <v>14130</v>
      </c>
      <c r="F21" s="27">
        <f>'C завтраками| Bed and breakfast'!Q20*0.9</f>
        <v>14130</v>
      </c>
      <c r="G21" s="27">
        <f>'C завтраками| Bed and breakfast'!R20*0.9</f>
        <v>14130</v>
      </c>
      <c r="H21" s="27">
        <f>'C завтраками| Bed and breakfast'!S20*0.9</f>
        <v>18540</v>
      </c>
      <c r="I21" s="27">
        <f>'C завтраками| Bed and breakfast'!T20*0.9</f>
        <v>18540</v>
      </c>
      <c r="J21" s="27">
        <f>'C завтраками| Bed and breakfast'!U20*0.9</f>
        <v>18540</v>
      </c>
      <c r="K21" s="27">
        <f>'C завтраками| Bed and breakfast'!V20*0.9</f>
        <v>15390</v>
      </c>
      <c r="L21" s="27">
        <f>'C завтраками| Bed and breakfast'!W20*0.9</f>
        <v>15390</v>
      </c>
      <c r="M21" s="27">
        <f>'C завтраками| Bed and breakfast'!X20*0.9</f>
        <v>15840</v>
      </c>
      <c r="N21" s="27">
        <f>'C завтраками| Bed and breakfast'!Y20*0.9</f>
        <v>15390</v>
      </c>
      <c r="O21" s="27">
        <f>'C завтраками| Bed and breakfast'!Z20*0.9</f>
        <v>16290</v>
      </c>
      <c r="P21" s="27">
        <f>'C завтраками| Bed and breakfast'!AA20*0.9</f>
        <v>16740</v>
      </c>
      <c r="Q21" s="27">
        <f>'C завтраками| Bed and breakfast'!AB20*0.9</f>
        <v>15390</v>
      </c>
      <c r="R21" s="27">
        <f>'C завтраками| Bed and breakfast'!AC20*0.9</f>
        <v>17190</v>
      </c>
      <c r="S21" s="27">
        <f>'C завтраками| Bed and breakfast'!AD20*0.9</f>
        <v>16290</v>
      </c>
      <c r="T21" s="27">
        <f>'C завтраками| Bed and breakfast'!AE20*0.9</f>
        <v>17190</v>
      </c>
      <c r="U21" s="27">
        <f>'C завтраками| Bed and breakfast'!AF20*0.9</f>
        <v>16290</v>
      </c>
      <c r="V21" s="27">
        <f>'C завтраками| Bed and breakfast'!AG20*0.9</f>
        <v>17190</v>
      </c>
      <c r="W21" s="27">
        <f>'C завтраками| Bed and breakfast'!AH20*0.9</f>
        <v>15390</v>
      </c>
      <c r="X21" s="27">
        <f>'C завтраками| Bed and breakfast'!AI20*0.9</f>
        <v>16290</v>
      </c>
      <c r="Y21" s="27">
        <f>'C завтраками| Bed and breakfast'!AJ20*0.9</f>
        <v>14130</v>
      </c>
      <c r="Z21" s="27">
        <f>'C завтраками| Bed and breakfast'!AK20*0.9</f>
        <v>14130</v>
      </c>
      <c r="AA21" s="27">
        <f>'C завтраками| Bed and breakfast'!AL20*0.9</f>
        <v>14760</v>
      </c>
      <c r="AB21" s="27">
        <f>'C завтраками| Bed and breakfast'!AM20*0.9</f>
        <v>14130</v>
      </c>
      <c r="AC21" s="27">
        <f>'C завтраками| Bed and breakfast'!AN20*0.9</f>
        <v>16290</v>
      </c>
      <c r="AD21" s="27">
        <f>'C завтраками| Bed and breakfast'!AO20*0.9</f>
        <v>14130</v>
      </c>
      <c r="AE21" s="27">
        <f>'C завтраками| Bed and breakfast'!AP20*0.9</f>
        <v>14130</v>
      </c>
    </row>
    <row r="22" spans="1:31" x14ac:dyDescent="0.25">
      <c r="A22" s="13">
        <v>2</v>
      </c>
      <c r="B22" s="27">
        <f>'C завтраками| Bed and breakfast'!M21*0.9</f>
        <v>18540</v>
      </c>
      <c r="C22" s="27">
        <f>'C завтраками| Bed and breakfast'!N21*0.9</f>
        <v>18540</v>
      </c>
      <c r="D22" s="27">
        <f>'C завтраками| Bed and breakfast'!O21*0.9</f>
        <v>18540</v>
      </c>
      <c r="E22" s="27">
        <f>'C завтраками| Bed and breakfast'!P21*0.9</f>
        <v>15480</v>
      </c>
      <c r="F22" s="27">
        <f>'C завтраками| Bed and breakfast'!Q21*0.9</f>
        <v>15480</v>
      </c>
      <c r="G22" s="27">
        <f>'C завтраками| Bed and breakfast'!R21*0.9</f>
        <v>15480</v>
      </c>
      <c r="H22" s="27">
        <f>'C завтраками| Bed and breakfast'!S21*0.9</f>
        <v>19890</v>
      </c>
      <c r="I22" s="27">
        <f>'C завтраками| Bed and breakfast'!T21*0.9</f>
        <v>19890</v>
      </c>
      <c r="J22" s="27">
        <f>'C завтраками| Bed and breakfast'!U21*0.9</f>
        <v>19890</v>
      </c>
      <c r="K22" s="27">
        <f>'C завтраками| Bed and breakfast'!V21*0.9</f>
        <v>16740</v>
      </c>
      <c r="L22" s="27">
        <f>'C завтраками| Bed and breakfast'!W21*0.9</f>
        <v>16740</v>
      </c>
      <c r="M22" s="27">
        <f>'C завтраками| Bed and breakfast'!X21*0.9</f>
        <v>17190</v>
      </c>
      <c r="N22" s="27">
        <f>'C завтраками| Bed and breakfast'!Y21*0.9</f>
        <v>16740</v>
      </c>
      <c r="O22" s="27">
        <f>'C завтраками| Bed and breakfast'!Z21*0.9</f>
        <v>17640</v>
      </c>
      <c r="P22" s="27">
        <f>'C завтраками| Bed and breakfast'!AA21*0.9</f>
        <v>18090</v>
      </c>
      <c r="Q22" s="27">
        <f>'C завтраками| Bed and breakfast'!AB21*0.9</f>
        <v>16740</v>
      </c>
      <c r="R22" s="27">
        <f>'C завтраками| Bed and breakfast'!AC21*0.9</f>
        <v>18540</v>
      </c>
      <c r="S22" s="27">
        <f>'C завтраками| Bed and breakfast'!AD21*0.9</f>
        <v>17640</v>
      </c>
      <c r="T22" s="27">
        <f>'C завтраками| Bed and breakfast'!AE21*0.9</f>
        <v>18540</v>
      </c>
      <c r="U22" s="27">
        <f>'C завтраками| Bed and breakfast'!AF21*0.9</f>
        <v>17640</v>
      </c>
      <c r="V22" s="27">
        <f>'C завтраками| Bed and breakfast'!AG21*0.9</f>
        <v>18540</v>
      </c>
      <c r="W22" s="27">
        <f>'C завтраками| Bed and breakfast'!AH21*0.9</f>
        <v>16740</v>
      </c>
      <c r="X22" s="27">
        <f>'C завтраками| Bed and breakfast'!AI21*0.9</f>
        <v>17640</v>
      </c>
      <c r="Y22" s="27">
        <f>'C завтраками| Bed and breakfast'!AJ21*0.9</f>
        <v>15480</v>
      </c>
      <c r="Z22" s="27">
        <f>'C завтраками| Bed and breakfast'!AK21*0.9</f>
        <v>15480</v>
      </c>
      <c r="AA22" s="27">
        <f>'C завтраками| Bed and breakfast'!AL21*0.9</f>
        <v>16110</v>
      </c>
      <c r="AB22" s="27">
        <f>'C завтраками| Bed and breakfast'!AM21*0.9</f>
        <v>15480</v>
      </c>
      <c r="AC22" s="27">
        <f>'C завтраками| Bed and breakfast'!AN21*0.9</f>
        <v>17640</v>
      </c>
      <c r="AD22" s="27">
        <f>'C завтраками| Bed and breakfast'!AO21*0.9</f>
        <v>15480</v>
      </c>
      <c r="AE22" s="27">
        <f>'C завтраками| Bed and breakfast'!AP21*0.9</f>
        <v>15480</v>
      </c>
    </row>
    <row r="23" spans="1:31" ht="120" x14ac:dyDescent="0.25">
      <c r="A23" s="224" t="s">
        <v>256</v>
      </c>
    </row>
    <row r="24" spans="1:31" x14ac:dyDescent="0.25">
      <c r="A24" s="116" t="s">
        <v>18</v>
      </c>
    </row>
    <row r="25" spans="1:31" x14ac:dyDescent="0.25">
      <c r="A25" s="41" t="s">
        <v>248</v>
      </c>
    </row>
    <row r="26" spans="1:31" x14ac:dyDescent="0.25">
      <c r="A26" s="41" t="s">
        <v>249</v>
      </c>
    </row>
    <row r="27" spans="1:31" x14ac:dyDescent="0.25">
      <c r="A27" s="181"/>
    </row>
    <row r="28" spans="1:31" x14ac:dyDescent="0.25">
      <c r="A28" s="116" t="s">
        <v>11</v>
      </c>
    </row>
    <row r="29" spans="1:31" x14ac:dyDescent="0.25">
      <c r="A29" s="97" t="s">
        <v>39</v>
      </c>
    </row>
    <row r="30" spans="1:31" x14ac:dyDescent="0.25">
      <c r="A30" s="98" t="s">
        <v>12</v>
      </c>
    </row>
    <row r="31" spans="1:31" x14ac:dyDescent="0.25">
      <c r="A31" s="98" t="s">
        <v>13</v>
      </c>
    </row>
    <row r="32" spans="1:31" x14ac:dyDescent="0.25">
      <c r="A32" s="99" t="s">
        <v>14</v>
      </c>
    </row>
    <row r="33" spans="1:1" x14ac:dyDescent="0.25">
      <c r="A33" s="142" t="s">
        <v>103</v>
      </c>
    </row>
    <row r="34" spans="1:1" x14ac:dyDescent="0.25">
      <c r="A34" s="24" t="s">
        <v>250</v>
      </c>
    </row>
    <row r="35" spans="1:1" x14ac:dyDescent="0.25">
      <c r="A35" s="43"/>
    </row>
    <row r="36" spans="1:1" ht="31.5" x14ac:dyDescent="0.25">
      <c r="A36" s="117" t="s">
        <v>217</v>
      </c>
    </row>
    <row r="37" spans="1:1" s="161" customFormat="1" ht="42" x14ac:dyDescent="0.25">
      <c r="A37" s="158" t="s">
        <v>213</v>
      </c>
    </row>
    <row r="38" spans="1:1" s="161" customFormat="1" ht="21" x14ac:dyDescent="0.25">
      <c r="A38" s="158" t="s">
        <v>214</v>
      </c>
    </row>
    <row r="39" spans="1:1" s="161" customFormat="1" ht="21" x14ac:dyDescent="0.25">
      <c r="A39" s="158" t="s">
        <v>251</v>
      </c>
    </row>
    <row r="40" spans="1:1" s="161" customFormat="1" ht="52.5" x14ac:dyDescent="0.25">
      <c r="A40" s="158" t="s">
        <v>252</v>
      </c>
    </row>
    <row r="41" spans="1:1" s="161" customFormat="1" ht="42" x14ac:dyDescent="0.25">
      <c r="A41" s="117" t="s">
        <v>253</v>
      </c>
    </row>
    <row r="42" spans="1:1" ht="31.5" x14ac:dyDescent="0.25">
      <c r="A42" s="158" t="s">
        <v>254</v>
      </c>
    </row>
    <row r="43" spans="1:1" ht="21" x14ac:dyDescent="0.25">
      <c r="A43" s="158" t="s">
        <v>255</v>
      </c>
    </row>
    <row r="44" spans="1:1" ht="31.5" x14ac:dyDescent="0.25">
      <c r="A44" s="84" t="s">
        <v>51</v>
      </c>
    </row>
    <row r="45" spans="1:1" ht="63" x14ac:dyDescent="0.25">
      <c r="A45" s="120" t="s">
        <v>215</v>
      </c>
    </row>
    <row r="46" spans="1:1" ht="21" x14ac:dyDescent="0.25">
      <c r="A46" s="107" t="s">
        <v>47</v>
      </c>
    </row>
    <row r="47" spans="1:1" ht="43.5" x14ac:dyDescent="0.25">
      <c r="A47" s="81" t="s">
        <v>216</v>
      </c>
    </row>
    <row r="48" spans="1:1" ht="21" x14ac:dyDescent="0.25">
      <c r="A48" s="54" t="s">
        <v>49</v>
      </c>
    </row>
    <row r="49" spans="1:1" x14ac:dyDescent="0.25">
      <c r="A49" s="56"/>
    </row>
    <row r="50" spans="1:1" x14ac:dyDescent="0.25">
      <c r="A50" s="57" t="s">
        <v>16</v>
      </c>
    </row>
    <row r="51" spans="1:1" ht="24" x14ac:dyDescent="0.25">
      <c r="A51" s="58" t="s">
        <v>258</v>
      </c>
    </row>
    <row r="52" spans="1:1" x14ac:dyDescent="0.25">
      <c r="A52" s="58"/>
    </row>
    <row r="53" spans="1:1" x14ac:dyDescent="0.25">
      <c r="A53" s="225"/>
    </row>
    <row r="54" spans="1:1" x14ac:dyDescent="0.25">
      <c r="A54" s="225"/>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1"/>
  <sheetViews>
    <sheetView zoomScaleNormal="100" workbookViewId="0"/>
  </sheetViews>
  <sheetFormatPr defaultColWidth="8.7109375" defaultRowHeight="15" x14ac:dyDescent="0.25"/>
  <cols>
    <col min="1" max="1" width="87.42578125" style="39" customWidth="1"/>
    <col min="2" max="16384" width="8.7109375" style="39"/>
  </cols>
  <sheetData>
    <row r="1" spans="1:4" x14ac:dyDescent="0.25">
      <c r="A1" s="18" t="s">
        <v>17</v>
      </c>
    </row>
    <row r="2" spans="1:4" x14ac:dyDescent="0.25">
      <c r="A2" s="143" t="s">
        <v>69</v>
      </c>
    </row>
    <row r="3" spans="1:4" x14ac:dyDescent="0.25">
      <c r="A3" s="90" t="s">
        <v>9</v>
      </c>
    </row>
    <row r="4" spans="1:4" ht="25.5" customHeight="1" x14ac:dyDescent="0.25">
      <c r="A4" s="31" t="s">
        <v>6</v>
      </c>
      <c r="B4" s="151" t="e">
        <f>'Отдыхай катай|FIT15'!B4</f>
        <v>#REF!</v>
      </c>
      <c r="C4" s="151" t="e">
        <f>'Отдыхай катай|FIT15'!C4</f>
        <v>#REF!</v>
      </c>
      <c r="D4" s="104" t="e">
        <f>'Отдыхай катай|FIT15'!D4</f>
        <v>#REF!</v>
      </c>
    </row>
    <row r="5" spans="1:4" ht="25.5" customHeight="1" x14ac:dyDescent="0.25">
      <c r="A5" s="31"/>
      <c r="B5" s="151" t="e">
        <f>'Отдыхай катай|FIT15'!B5</f>
        <v>#REF!</v>
      </c>
      <c r="C5" s="151" t="e">
        <f>'Отдыхай катай|FIT15'!C5</f>
        <v>#REF!</v>
      </c>
      <c r="D5" s="104" t="e">
        <f>'Отдыхай катай|FIT15'!D5</f>
        <v>#REF!</v>
      </c>
    </row>
    <row r="6" spans="1:4" x14ac:dyDescent="0.25">
      <c r="A6" s="13" t="s">
        <v>7</v>
      </c>
      <c r="B6" s="161"/>
      <c r="C6" s="161"/>
      <c r="D6" s="161"/>
    </row>
    <row r="7" spans="1:4" x14ac:dyDescent="0.25">
      <c r="A7" s="13">
        <v>1</v>
      </c>
      <c r="B7" s="162" t="e">
        <f>'Отдыхай катай|FIT15'!B7</f>
        <v>#REF!</v>
      </c>
      <c r="C7" s="162" t="e">
        <f>'Отдыхай катай|FIT15'!C7</f>
        <v>#REF!</v>
      </c>
      <c r="D7" s="162" t="e">
        <f>'Отдыхай катай|FIT15'!D7</f>
        <v>#REF!</v>
      </c>
    </row>
    <row r="8" spans="1:4" x14ac:dyDescent="0.25">
      <c r="A8" s="13">
        <v>2</v>
      </c>
      <c r="B8" s="162" t="e">
        <f>'Отдыхай катай|FIT15'!B8</f>
        <v>#REF!</v>
      </c>
      <c r="C8" s="162" t="e">
        <f>'Отдыхай катай|FIT15'!C8</f>
        <v>#REF!</v>
      </c>
      <c r="D8" s="162" t="e">
        <f>'Отдыхай катай|FIT15'!D8</f>
        <v>#REF!</v>
      </c>
    </row>
    <row r="9" spans="1:4" ht="18.75" customHeight="1" x14ac:dyDescent="0.25">
      <c r="A9" s="13" t="s">
        <v>8</v>
      </c>
      <c r="B9" s="162"/>
      <c r="C9" s="162"/>
      <c r="D9" s="162"/>
    </row>
    <row r="10" spans="1:4" x14ac:dyDescent="0.25">
      <c r="A10" s="13">
        <v>1</v>
      </c>
      <c r="B10" s="162" t="e">
        <f>'Отдыхай катай|FIT15'!B10</f>
        <v>#REF!</v>
      </c>
      <c r="C10" s="162" t="e">
        <f>'Отдыхай катай|FIT15'!C10</f>
        <v>#REF!</v>
      </c>
      <c r="D10" s="162" t="e">
        <f>'Отдыхай катай|FIT15'!D10</f>
        <v>#REF!</v>
      </c>
    </row>
    <row r="11" spans="1:4" x14ac:dyDescent="0.25">
      <c r="A11" s="13">
        <v>2</v>
      </c>
      <c r="B11" s="27" t="e">
        <f>'Отдыхай катай|FIT15'!B11</f>
        <v>#REF!</v>
      </c>
      <c r="C11" s="27" t="e">
        <f>'Отдыхай катай|FIT15'!C11</f>
        <v>#REF!</v>
      </c>
      <c r="D11" s="27" t="e">
        <f>'Отдыхай катай|FIT15'!D11</f>
        <v>#REF!</v>
      </c>
    </row>
    <row r="12" spans="1:4" x14ac:dyDescent="0.25">
      <c r="A12" s="13" t="s">
        <v>2</v>
      </c>
      <c r="B12" s="27"/>
      <c r="C12" s="27"/>
      <c r="D12" s="27"/>
    </row>
    <row r="13" spans="1:4" x14ac:dyDescent="0.25">
      <c r="A13" s="13">
        <v>1</v>
      </c>
      <c r="B13" s="27" t="e">
        <f>'Отдыхай катай|FIT15'!B13</f>
        <v>#REF!</v>
      </c>
      <c r="C13" s="27" t="e">
        <f>'Отдыхай катай|FIT15'!C13</f>
        <v>#REF!</v>
      </c>
      <c r="D13" s="27" t="e">
        <f>'Отдыхай катай|FIT15'!D13</f>
        <v>#REF!</v>
      </c>
    </row>
    <row r="14" spans="1:4" x14ac:dyDescent="0.25">
      <c r="A14" s="13">
        <v>2</v>
      </c>
      <c r="B14" s="27" t="e">
        <f>'Отдыхай катай|FIT15'!B14</f>
        <v>#REF!</v>
      </c>
      <c r="C14" s="27" t="e">
        <f>'Отдыхай катай|FIT15'!C14</f>
        <v>#REF!</v>
      </c>
      <c r="D14" s="27" t="e">
        <f>'Отдыхай катай|FIT15'!D14</f>
        <v>#REF!</v>
      </c>
    </row>
    <row r="15" spans="1:4" x14ac:dyDescent="0.25">
      <c r="A15" s="14" t="s">
        <v>132</v>
      </c>
      <c r="B15" s="27"/>
      <c r="C15" s="27"/>
      <c r="D15" s="27"/>
    </row>
    <row r="16" spans="1:4" x14ac:dyDescent="0.25">
      <c r="A16" s="13">
        <v>1</v>
      </c>
      <c r="B16" s="27" t="e">
        <f>'Отдыхай катай|FIT15'!B16</f>
        <v>#REF!</v>
      </c>
      <c r="C16" s="27" t="e">
        <f>'Отдыхай катай|FIT15'!C16</f>
        <v>#REF!</v>
      </c>
      <c r="D16" s="27" t="e">
        <f>'Отдыхай катай|FIT15'!D16</f>
        <v>#REF!</v>
      </c>
    </row>
    <row r="17" spans="1:4" x14ac:dyDescent="0.25">
      <c r="A17" s="13">
        <v>2</v>
      </c>
      <c r="B17" s="27" t="e">
        <f>'Отдыхай катай|FIT15'!B17</f>
        <v>#REF!</v>
      </c>
      <c r="C17" s="27" t="e">
        <f>'Отдыхай катай|FIT15'!C17</f>
        <v>#REF!</v>
      </c>
      <c r="D17" s="27" t="e">
        <f>'Отдыхай катай|FIT15'!D17</f>
        <v>#REF!</v>
      </c>
    </row>
    <row r="18" spans="1:4" x14ac:dyDescent="0.25">
      <c r="A18" s="138" t="s">
        <v>118</v>
      </c>
      <c r="B18" s="80"/>
      <c r="C18" s="80"/>
      <c r="D18" s="80"/>
    </row>
    <row r="19" spans="1:4" x14ac:dyDescent="0.25">
      <c r="A19" s="137" t="s">
        <v>120</v>
      </c>
      <c r="B19" s="182">
        <v>2700</v>
      </c>
      <c r="C19" s="182">
        <v>2700</v>
      </c>
      <c r="D19" s="182">
        <v>2700</v>
      </c>
    </row>
    <row r="20" spans="1:4" x14ac:dyDescent="0.25">
      <c r="A20" s="137" t="s">
        <v>121</v>
      </c>
      <c r="B20" s="182">
        <f t="shared" ref="B20:D20" si="0">B19*2</f>
        <v>5400</v>
      </c>
      <c r="C20" s="182">
        <f t="shared" si="0"/>
        <v>5400</v>
      </c>
      <c r="D20" s="182">
        <f t="shared" si="0"/>
        <v>5400</v>
      </c>
    </row>
    <row r="21" spans="1:4" x14ac:dyDescent="0.25">
      <c r="A21" s="38"/>
    </row>
    <row r="22" spans="1:4" x14ac:dyDescent="0.25">
      <c r="A22" s="228" t="s">
        <v>44</v>
      </c>
    </row>
    <row r="23" spans="1:4" x14ac:dyDescent="0.25">
      <c r="A23" s="229"/>
      <c r="B23" s="165" t="e">
        <f t="shared" ref="B23:D23" si="1">B4</f>
        <v>#REF!</v>
      </c>
      <c r="C23" s="165" t="e">
        <f t="shared" si="1"/>
        <v>#REF!</v>
      </c>
      <c r="D23" s="159" t="e">
        <f t="shared" si="1"/>
        <v>#REF!</v>
      </c>
    </row>
    <row r="24" spans="1:4" s="40" customFormat="1" ht="34.5" customHeight="1" x14ac:dyDescent="0.2">
      <c r="A24" s="31" t="s">
        <v>6</v>
      </c>
      <c r="B24" s="165" t="e">
        <f t="shared" ref="B24:D24" si="2">B5</f>
        <v>#REF!</v>
      </c>
      <c r="C24" s="165" t="e">
        <f t="shared" si="2"/>
        <v>#REF!</v>
      </c>
      <c r="D24" s="159" t="e">
        <f t="shared" si="2"/>
        <v>#REF!</v>
      </c>
    </row>
    <row r="25" spans="1:4" x14ac:dyDescent="0.25">
      <c r="A25" s="13" t="s">
        <v>7</v>
      </c>
    </row>
    <row r="26" spans="1:4" x14ac:dyDescent="0.25">
      <c r="A26" s="13">
        <v>1</v>
      </c>
      <c r="B26" s="27" t="e">
        <f t="shared" ref="B26:D26" si="3">ROUNDUP(B7*0.87,)</f>
        <v>#REF!</v>
      </c>
      <c r="C26" s="27" t="e">
        <f t="shared" si="3"/>
        <v>#REF!</v>
      </c>
      <c r="D26" s="27" t="e">
        <f t="shared" si="3"/>
        <v>#REF!</v>
      </c>
    </row>
    <row r="27" spans="1:4" x14ac:dyDescent="0.25">
      <c r="A27" s="13">
        <v>2</v>
      </c>
      <c r="B27" s="27" t="e">
        <f t="shared" ref="B27:D27" si="4">ROUNDUP(B8*0.87,)</f>
        <v>#REF!</v>
      </c>
      <c r="C27" s="27" t="e">
        <f t="shared" si="4"/>
        <v>#REF!</v>
      </c>
      <c r="D27" s="27" t="e">
        <f t="shared" si="4"/>
        <v>#REF!</v>
      </c>
    </row>
    <row r="28" spans="1:4" x14ac:dyDescent="0.25">
      <c r="A28" s="13" t="s">
        <v>8</v>
      </c>
      <c r="B28" s="27"/>
      <c r="C28" s="27"/>
      <c r="D28" s="27"/>
    </row>
    <row r="29" spans="1:4" x14ac:dyDescent="0.25">
      <c r="A29" s="13">
        <v>1</v>
      </c>
      <c r="B29" s="27" t="e">
        <f t="shared" ref="B29:D29" si="5">ROUNDUP(B10*0.87,)</f>
        <v>#REF!</v>
      </c>
      <c r="C29" s="27" t="e">
        <f t="shared" si="5"/>
        <v>#REF!</v>
      </c>
      <c r="D29" s="27" t="e">
        <f t="shared" si="5"/>
        <v>#REF!</v>
      </c>
    </row>
    <row r="30" spans="1:4" x14ac:dyDescent="0.25">
      <c r="A30" s="13">
        <v>2</v>
      </c>
      <c r="B30" s="27" t="e">
        <f t="shared" ref="B30:D30" si="6">ROUNDUP(B11*0.87,)</f>
        <v>#REF!</v>
      </c>
      <c r="C30" s="27" t="e">
        <f t="shared" si="6"/>
        <v>#REF!</v>
      </c>
      <c r="D30" s="27" t="e">
        <f t="shared" si="6"/>
        <v>#REF!</v>
      </c>
    </row>
    <row r="31" spans="1:4" x14ac:dyDescent="0.25">
      <c r="A31" s="13" t="s">
        <v>2</v>
      </c>
      <c r="B31" s="27"/>
      <c r="C31" s="27"/>
      <c r="D31" s="27"/>
    </row>
    <row r="32" spans="1:4" x14ac:dyDescent="0.25">
      <c r="A32" s="13">
        <v>1</v>
      </c>
      <c r="B32" s="27" t="e">
        <f t="shared" ref="B32:D32" si="7">ROUNDUP(B13*0.87,)</f>
        <v>#REF!</v>
      </c>
      <c r="C32" s="27" t="e">
        <f t="shared" si="7"/>
        <v>#REF!</v>
      </c>
      <c r="D32" s="27" t="e">
        <f t="shared" si="7"/>
        <v>#REF!</v>
      </c>
    </row>
    <row r="33" spans="1:4" x14ac:dyDescent="0.25">
      <c r="A33" s="13">
        <v>2</v>
      </c>
      <c r="B33" s="27" t="e">
        <f t="shared" ref="B33:D33" si="8">ROUNDUP(B14*0.87,)</f>
        <v>#REF!</v>
      </c>
      <c r="C33" s="27" t="e">
        <f t="shared" si="8"/>
        <v>#REF!</v>
      </c>
      <c r="D33" s="27" t="e">
        <f t="shared" si="8"/>
        <v>#REF!</v>
      </c>
    </row>
    <row r="34" spans="1:4" ht="19.5" customHeight="1" x14ac:dyDescent="0.25">
      <c r="A34" s="14" t="s">
        <v>3</v>
      </c>
      <c r="B34" s="27"/>
      <c r="C34" s="27"/>
      <c r="D34" s="27"/>
    </row>
    <row r="35" spans="1:4" x14ac:dyDescent="0.25">
      <c r="A35" s="13">
        <v>1</v>
      </c>
      <c r="B35" s="27" t="e">
        <f t="shared" ref="B35:D35" si="9">ROUNDUP(B16*0.87,)</f>
        <v>#REF!</v>
      </c>
      <c r="C35" s="27" t="e">
        <f t="shared" si="9"/>
        <v>#REF!</v>
      </c>
      <c r="D35" s="27" t="e">
        <f t="shared" si="9"/>
        <v>#REF!</v>
      </c>
    </row>
    <row r="36" spans="1:4" ht="16.899999999999999" customHeight="1" x14ac:dyDescent="0.25">
      <c r="A36" s="13">
        <v>2</v>
      </c>
      <c r="B36" s="27" t="e">
        <f t="shared" ref="B36:D36" si="10">ROUNDUP(B17*0.87,)</f>
        <v>#REF!</v>
      </c>
      <c r="C36" s="27" t="e">
        <f t="shared" si="10"/>
        <v>#REF!</v>
      </c>
      <c r="D36" s="27" t="e">
        <f t="shared" si="10"/>
        <v>#REF!</v>
      </c>
    </row>
    <row r="38" spans="1:4" x14ac:dyDescent="0.25">
      <c r="A38" s="91" t="s">
        <v>11</v>
      </c>
    </row>
    <row r="39" spans="1:4" x14ac:dyDescent="0.25">
      <c r="A39" s="97" t="s">
        <v>39</v>
      </c>
    </row>
    <row r="40" spans="1:4" x14ac:dyDescent="0.25">
      <c r="A40" s="98" t="s">
        <v>12</v>
      </c>
    </row>
    <row r="41" spans="1:4" x14ac:dyDescent="0.25">
      <c r="A41" s="98" t="s">
        <v>13</v>
      </c>
    </row>
    <row r="42" spans="1:4" x14ac:dyDescent="0.25">
      <c r="A42" s="99" t="s">
        <v>14</v>
      </c>
    </row>
    <row r="43" spans="1:4" x14ac:dyDescent="0.25">
      <c r="A43" s="142" t="s">
        <v>103</v>
      </c>
    </row>
    <row r="44" spans="1:4" x14ac:dyDescent="0.25">
      <c r="A44" s="92" t="s">
        <v>61</v>
      </c>
    </row>
    <row r="45" spans="1:4" ht="60.75" x14ac:dyDescent="0.25">
      <c r="A45" s="93" t="s">
        <v>194</v>
      </c>
    </row>
    <row r="46" spans="1:4" ht="15.75" thickBot="1" x14ac:dyDescent="0.3">
      <c r="A46" s="83"/>
    </row>
    <row r="47" spans="1:4" ht="15.75" thickBot="1" x14ac:dyDescent="0.3">
      <c r="A47" s="178" t="s">
        <v>18</v>
      </c>
    </row>
    <row r="48" spans="1:4" x14ac:dyDescent="0.25">
      <c r="A48" s="186" t="s">
        <v>195</v>
      </c>
    </row>
    <row r="49" spans="1:1" ht="24.75" thickBot="1" x14ac:dyDescent="0.3">
      <c r="A49" s="190" t="s">
        <v>200</v>
      </c>
    </row>
    <row r="50" spans="1:1" ht="15.75" thickBot="1" x14ac:dyDescent="0.3">
      <c r="A50" s="181"/>
    </row>
    <row r="51" spans="1:1" ht="15" customHeight="1" x14ac:dyDescent="0.25">
      <c r="A51" s="230" t="s">
        <v>192</v>
      </c>
    </row>
    <row r="52" spans="1:1" ht="54" customHeight="1" thickBot="1" x14ac:dyDescent="0.3">
      <c r="A52" s="231"/>
    </row>
    <row r="53" spans="1:1" ht="14.45" customHeight="1" thickBot="1" x14ac:dyDescent="0.3">
      <c r="A53" s="139"/>
    </row>
    <row r="54" spans="1:1" ht="15.75" thickBot="1" x14ac:dyDescent="0.3">
      <c r="A54" s="179" t="s">
        <v>62</v>
      </c>
    </row>
    <row r="55" spans="1:1" x14ac:dyDescent="0.25">
      <c r="A55" s="187" t="s">
        <v>196</v>
      </c>
    </row>
    <row r="56" spans="1:1" ht="15.75" thickBot="1" x14ac:dyDescent="0.3">
      <c r="A56" s="188" t="s">
        <v>197</v>
      </c>
    </row>
    <row r="57" spans="1:1" ht="15.75" thickBot="1" x14ac:dyDescent="0.3">
      <c r="A57" s="188" t="s">
        <v>198</v>
      </c>
    </row>
    <row r="58" spans="1:1" ht="15.75" thickBot="1" x14ac:dyDescent="0.3">
      <c r="A58" s="188" t="s">
        <v>199</v>
      </c>
    </row>
    <row r="59" spans="1:1" ht="15.75" thickBot="1" x14ac:dyDescent="0.3">
      <c r="A59" s="189"/>
    </row>
    <row r="60" spans="1:1" ht="15.75" thickBot="1" x14ac:dyDescent="0.3">
      <c r="A60" s="180" t="s">
        <v>16</v>
      </c>
    </row>
    <row r="61" spans="1:1" ht="60" x14ac:dyDescent="0.25">
      <c r="A61" s="25" t="s">
        <v>191</v>
      </c>
    </row>
  </sheetData>
  <mergeCells count="2">
    <mergeCell ref="A22:A23"/>
    <mergeCell ref="A51:A5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46"/>
  <sheetViews>
    <sheetView zoomScaleNormal="100" workbookViewId="0"/>
  </sheetViews>
  <sheetFormatPr defaultColWidth="8.7109375" defaultRowHeight="15" x14ac:dyDescent="0.25"/>
  <cols>
    <col min="1" max="1" width="87.7109375" style="39" customWidth="1"/>
    <col min="2" max="16384" width="8.7109375" style="39"/>
  </cols>
  <sheetData>
    <row r="1" spans="1:4" x14ac:dyDescent="0.25">
      <c r="A1" s="18" t="s">
        <v>17</v>
      </c>
    </row>
    <row r="2" spans="1:4" x14ac:dyDescent="0.25">
      <c r="A2" s="143" t="s">
        <v>69</v>
      </c>
    </row>
    <row r="3" spans="1:4" x14ac:dyDescent="0.25">
      <c r="A3" s="90" t="s">
        <v>9</v>
      </c>
    </row>
    <row r="4" spans="1:4" ht="25.5" customHeight="1" x14ac:dyDescent="0.25">
      <c r="A4" s="31" t="s">
        <v>6</v>
      </c>
      <c r="B4" s="151" t="e">
        <f>'Отдыхай катай|FIT15'!B4</f>
        <v>#REF!</v>
      </c>
      <c r="C4" s="151" t="e">
        <f>'Отдыхай катай|FIT15'!C4</f>
        <v>#REF!</v>
      </c>
      <c r="D4" s="104" t="e">
        <f>'Отдыхай катай|FIT15'!D4</f>
        <v>#REF!</v>
      </c>
    </row>
    <row r="5" spans="1:4" ht="25.5" customHeight="1" x14ac:dyDescent="0.25">
      <c r="A5" s="31"/>
      <c r="B5" s="151" t="e">
        <f>'Отдыхай катай|FIT15'!B5</f>
        <v>#REF!</v>
      </c>
      <c r="C5" s="151" t="e">
        <f>'Отдыхай катай|FIT15'!C5</f>
        <v>#REF!</v>
      </c>
      <c r="D5" s="104" t="e">
        <f>'Отдыхай катай|FIT15'!D5</f>
        <v>#REF!</v>
      </c>
    </row>
    <row r="6" spans="1:4" x14ac:dyDescent="0.25">
      <c r="A6" s="13" t="s">
        <v>7</v>
      </c>
    </row>
    <row r="7" spans="1:4" x14ac:dyDescent="0.25">
      <c r="A7" s="13">
        <v>1</v>
      </c>
      <c r="B7" s="27" t="e">
        <f>'Отдыхай катай|FIT15'!B7</f>
        <v>#REF!</v>
      </c>
      <c r="C7" s="27" t="e">
        <f>'Отдыхай катай|FIT15'!C7</f>
        <v>#REF!</v>
      </c>
      <c r="D7" s="27" t="e">
        <f>'Отдыхай катай|FIT15'!D7</f>
        <v>#REF!</v>
      </c>
    </row>
    <row r="8" spans="1:4" x14ac:dyDescent="0.25">
      <c r="A8" s="13">
        <v>2</v>
      </c>
      <c r="B8" s="27" t="e">
        <f>'Отдыхай катай|FIT15'!B8</f>
        <v>#REF!</v>
      </c>
      <c r="C8" s="27" t="e">
        <f>'Отдыхай катай|FIT15'!C8</f>
        <v>#REF!</v>
      </c>
      <c r="D8" s="27" t="e">
        <f>'Отдыхай катай|FIT15'!D8</f>
        <v>#REF!</v>
      </c>
    </row>
    <row r="9" spans="1:4" ht="18.75" customHeight="1" x14ac:dyDescent="0.25">
      <c r="A9" s="13" t="s">
        <v>8</v>
      </c>
      <c r="B9" s="27"/>
      <c r="C9" s="27"/>
      <c r="D9" s="27"/>
    </row>
    <row r="10" spans="1:4" x14ac:dyDescent="0.25">
      <c r="A10" s="13">
        <v>1</v>
      </c>
      <c r="B10" s="27" t="e">
        <f>'Отдыхай катай|FIT15'!B10</f>
        <v>#REF!</v>
      </c>
      <c r="C10" s="27" t="e">
        <f>'Отдыхай катай|FIT15'!C10</f>
        <v>#REF!</v>
      </c>
      <c r="D10" s="27" t="e">
        <f>'Отдыхай катай|FIT15'!D10</f>
        <v>#REF!</v>
      </c>
    </row>
    <row r="11" spans="1:4" x14ac:dyDescent="0.25">
      <c r="A11" s="13">
        <v>2</v>
      </c>
      <c r="B11" s="27" t="e">
        <f>'Отдыхай катай|FIT15'!B11</f>
        <v>#REF!</v>
      </c>
      <c r="C11" s="27" t="e">
        <f>'Отдыхай катай|FIT15'!C11</f>
        <v>#REF!</v>
      </c>
      <c r="D11" s="27" t="e">
        <f>'Отдыхай катай|FIT15'!D11</f>
        <v>#REF!</v>
      </c>
    </row>
    <row r="12" spans="1:4" x14ac:dyDescent="0.25">
      <c r="A12" s="13" t="s">
        <v>2</v>
      </c>
      <c r="B12" s="27"/>
      <c r="C12" s="27"/>
      <c r="D12" s="27"/>
    </row>
    <row r="13" spans="1:4" x14ac:dyDescent="0.25">
      <c r="A13" s="13">
        <v>1</v>
      </c>
      <c r="B13" s="27" t="e">
        <f>'Отдыхай катай|FIT15'!B13</f>
        <v>#REF!</v>
      </c>
      <c r="C13" s="27" t="e">
        <f>'Отдыхай катай|FIT15'!C13</f>
        <v>#REF!</v>
      </c>
      <c r="D13" s="27" t="e">
        <f>'Отдыхай катай|FIT15'!D13</f>
        <v>#REF!</v>
      </c>
    </row>
    <row r="14" spans="1:4" x14ac:dyDescent="0.25">
      <c r="A14" s="13">
        <v>2</v>
      </c>
      <c r="B14" s="27" t="e">
        <f>'Отдыхай катай|FIT15'!B14</f>
        <v>#REF!</v>
      </c>
      <c r="C14" s="27" t="e">
        <f>'Отдыхай катай|FIT15'!C14</f>
        <v>#REF!</v>
      </c>
      <c r="D14" s="27" t="e">
        <f>'Отдыхай катай|FIT15'!D14</f>
        <v>#REF!</v>
      </c>
    </row>
    <row r="15" spans="1:4" x14ac:dyDescent="0.25">
      <c r="A15" s="14" t="s">
        <v>132</v>
      </c>
      <c r="B15" s="27"/>
      <c r="C15" s="27"/>
      <c r="D15" s="27"/>
    </row>
    <row r="16" spans="1:4" x14ac:dyDescent="0.25">
      <c r="A16" s="13">
        <v>1</v>
      </c>
      <c r="B16" s="27" t="e">
        <f>'Отдыхай катай|FIT15'!B16</f>
        <v>#REF!</v>
      </c>
      <c r="C16" s="27" t="e">
        <f>'Отдыхай катай|FIT15'!C16</f>
        <v>#REF!</v>
      </c>
      <c r="D16" s="27" t="e">
        <f>'Отдыхай катай|FIT15'!D16</f>
        <v>#REF!</v>
      </c>
    </row>
    <row r="17" spans="1:4" x14ac:dyDescent="0.25">
      <c r="A17" s="13">
        <v>2</v>
      </c>
      <c r="B17" s="27" t="e">
        <f>'Отдыхай катай|FIT15'!B17</f>
        <v>#REF!</v>
      </c>
      <c r="C17" s="27" t="e">
        <f>'Отдыхай катай|FIT15'!C17</f>
        <v>#REF!</v>
      </c>
      <c r="D17" s="27" t="e">
        <f>'Отдыхай катай|FIT15'!D17</f>
        <v>#REF!</v>
      </c>
    </row>
    <row r="18" spans="1:4" x14ac:dyDescent="0.25">
      <c r="A18" s="138" t="s">
        <v>118</v>
      </c>
      <c r="B18" s="80"/>
      <c r="C18" s="80"/>
      <c r="D18" s="80"/>
    </row>
    <row r="19" spans="1:4" x14ac:dyDescent="0.25">
      <c r="A19" s="137" t="s">
        <v>120</v>
      </c>
      <c r="B19" s="182">
        <v>2700</v>
      </c>
      <c r="C19" s="182">
        <v>2700</v>
      </c>
      <c r="D19" s="182">
        <v>2700</v>
      </c>
    </row>
    <row r="20" spans="1:4" x14ac:dyDescent="0.25">
      <c r="A20" s="137" t="s">
        <v>121</v>
      </c>
      <c r="B20" s="182">
        <f t="shared" ref="B20:D20" si="0">B19*2</f>
        <v>5400</v>
      </c>
      <c r="C20" s="182">
        <f t="shared" si="0"/>
        <v>5400</v>
      </c>
      <c r="D20" s="182">
        <f t="shared" si="0"/>
        <v>5400</v>
      </c>
    </row>
    <row r="21" spans="1:4" x14ac:dyDescent="0.25">
      <c r="A21" s="38"/>
    </row>
    <row r="23" spans="1:4" x14ac:dyDescent="0.25">
      <c r="A23" s="91" t="s">
        <v>11</v>
      </c>
    </row>
    <row r="24" spans="1:4" x14ac:dyDescent="0.25">
      <c r="A24" s="97" t="s">
        <v>39</v>
      </c>
    </row>
    <row r="25" spans="1:4" x14ac:dyDescent="0.25">
      <c r="A25" s="98" t="s">
        <v>12</v>
      </c>
    </row>
    <row r="26" spans="1:4" x14ac:dyDescent="0.25">
      <c r="A26" s="98" t="s">
        <v>13</v>
      </c>
    </row>
    <row r="27" spans="1:4" x14ac:dyDescent="0.25">
      <c r="A27" s="99" t="s">
        <v>14</v>
      </c>
    </row>
    <row r="28" spans="1:4" x14ac:dyDescent="0.25">
      <c r="A28" s="142" t="s">
        <v>103</v>
      </c>
    </row>
    <row r="29" spans="1:4" x14ac:dyDescent="0.25">
      <c r="A29" s="92" t="s">
        <v>61</v>
      </c>
    </row>
    <row r="30" spans="1:4" ht="60.75" x14ac:dyDescent="0.25">
      <c r="A30" s="93" t="s">
        <v>194</v>
      </c>
    </row>
    <row r="31" spans="1:4" ht="15.75" thickBot="1" x14ac:dyDescent="0.3">
      <c r="A31" s="83"/>
    </row>
    <row r="32" spans="1:4" ht="15.75" thickBot="1" x14ac:dyDescent="0.3">
      <c r="A32" s="178" t="s">
        <v>18</v>
      </c>
    </row>
    <row r="33" spans="1:1" x14ac:dyDescent="0.25">
      <c r="A33" s="186" t="s">
        <v>195</v>
      </c>
    </row>
    <row r="34" spans="1:1" ht="24.75" thickBot="1" x14ac:dyDescent="0.3">
      <c r="A34" s="190" t="s">
        <v>200</v>
      </c>
    </row>
    <row r="35" spans="1:1" ht="15.75" thickBot="1" x14ac:dyDescent="0.3">
      <c r="A35" s="181"/>
    </row>
    <row r="36" spans="1:1" ht="15" customHeight="1" x14ac:dyDescent="0.25">
      <c r="A36" s="230" t="s">
        <v>192</v>
      </c>
    </row>
    <row r="37" spans="1:1" ht="57" customHeight="1" thickBot="1" x14ac:dyDescent="0.3">
      <c r="A37" s="231"/>
    </row>
    <row r="38" spans="1:1" ht="15.75" thickBot="1" x14ac:dyDescent="0.3">
      <c r="A38" s="139"/>
    </row>
    <row r="39" spans="1:1" ht="15.75" thickBot="1" x14ac:dyDescent="0.3">
      <c r="A39" s="179" t="s">
        <v>62</v>
      </c>
    </row>
    <row r="40" spans="1:1" x14ac:dyDescent="0.25">
      <c r="A40" s="187" t="s">
        <v>196</v>
      </c>
    </row>
    <row r="41" spans="1:1" ht="15.75" thickBot="1" x14ac:dyDescent="0.3">
      <c r="A41" s="188" t="s">
        <v>197</v>
      </c>
    </row>
    <row r="42" spans="1:1" ht="15.75" thickBot="1" x14ac:dyDescent="0.3">
      <c r="A42" s="188" t="s">
        <v>198</v>
      </c>
    </row>
    <row r="43" spans="1:1" ht="15.75" thickBot="1" x14ac:dyDescent="0.3">
      <c r="A43" s="188" t="s">
        <v>199</v>
      </c>
    </row>
    <row r="44" spans="1:1" ht="15.75" thickBot="1" x14ac:dyDescent="0.3">
      <c r="A44" s="189"/>
    </row>
    <row r="45" spans="1:1" ht="15.75" thickBot="1" x14ac:dyDescent="0.3">
      <c r="A45" s="180" t="s">
        <v>16</v>
      </c>
    </row>
    <row r="46" spans="1:1" ht="60" x14ac:dyDescent="0.25">
      <c r="A46" s="25" t="s">
        <v>191</v>
      </c>
    </row>
  </sheetData>
  <mergeCells count="1">
    <mergeCell ref="A36:A3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8"/>
  <sheetViews>
    <sheetView zoomScaleNormal="100" workbookViewId="0">
      <selection activeCell="C15" sqref="C15"/>
    </sheetView>
  </sheetViews>
  <sheetFormatPr defaultColWidth="8.7109375" defaultRowHeight="15" x14ac:dyDescent="0.25"/>
  <cols>
    <col min="1" max="1" width="87.42578125" style="39" customWidth="1"/>
    <col min="2" max="16384" width="8.7109375" style="39"/>
  </cols>
  <sheetData>
    <row r="1" spans="1:2" x14ac:dyDescent="0.25">
      <c r="A1" s="157" t="s">
        <v>17</v>
      </c>
    </row>
    <row r="2" spans="1:2" x14ac:dyDescent="0.25">
      <c r="A2" s="156" t="s">
        <v>175</v>
      </c>
      <c r="B2" s="165" t="e">
        <f>'C завтраками| Bed and breakfast'!#REF!</f>
        <v>#REF!</v>
      </c>
    </row>
    <row r="3" spans="1:2" ht="25.5" customHeight="1" x14ac:dyDescent="0.25">
      <c r="A3" s="31" t="s">
        <v>6</v>
      </c>
      <c r="B3" s="165" t="e">
        <f>'C завтраками| Bed and breakfast'!#REF!</f>
        <v>#REF!</v>
      </c>
    </row>
    <row r="4" spans="1:2" x14ac:dyDescent="0.25">
      <c r="A4" s="13" t="s">
        <v>7</v>
      </c>
      <c r="B4" s="161"/>
    </row>
    <row r="5" spans="1:2" x14ac:dyDescent="0.25">
      <c r="A5" s="13">
        <v>1</v>
      </c>
      <c r="B5" s="162" t="e">
        <f>'C завтраками| Bed and breakfast'!#REF!*0.9</f>
        <v>#REF!</v>
      </c>
    </row>
    <row r="6" spans="1:2" x14ac:dyDescent="0.25">
      <c r="A6" s="13">
        <v>2</v>
      </c>
      <c r="B6" s="162" t="e">
        <f>'C завтраками| Bed and breakfast'!#REF!*0.9</f>
        <v>#REF!</v>
      </c>
    </row>
    <row r="7" spans="1:2" ht="18.75" customHeight="1" x14ac:dyDescent="0.25">
      <c r="A7" s="13" t="s">
        <v>8</v>
      </c>
      <c r="B7" s="162"/>
    </row>
    <row r="8" spans="1:2" x14ac:dyDescent="0.25">
      <c r="A8" s="13">
        <v>1</v>
      </c>
      <c r="B8" s="162" t="e">
        <f>'C завтраками| Bed and breakfast'!#REF!*0.9</f>
        <v>#REF!</v>
      </c>
    </row>
    <row r="9" spans="1:2" x14ac:dyDescent="0.25">
      <c r="A9" s="13">
        <v>2</v>
      </c>
      <c r="B9" s="162" t="e">
        <f>'C завтраками| Bed and breakfast'!#REF!*0.9</f>
        <v>#REF!</v>
      </c>
    </row>
    <row r="10" spans="1:2" x14ac:dyDescent="0.25">
      <c r="A10" s="13" t="s">
        <v>2</v>
      </c>
      <c r="B10" s="162"/>
    </row>
    <row r="11" spans="1:2" x14ac:dyDescent="0.25">
      <c r="A11" s="13">
        <v>1</v>
      </c>
      <c r="B11" s="162" t="e">
        <f>'C завтраками| Bed and breakfast'!#REF!*0.9</f>
        <v>#REF!</v>
      </c>
    </row>
    <row r="12" spans="1:2" x14ac:dyDescent="0.25">
      <c r="A12" s="13">
        <v>2</v>
      </c>
      <c r="B12" s="162" t="e">
        <f>'C завтраками| Bed and breakfast'!#REF!*0.9</f>
        <v>#REF!</v>
      </c>
    </row>
    <row r="13" spans="1:2" x14ac:dyDescent="0.25">
      <c r="A13" s="2" t="s">
        <v>96</v>
      </c>
      <c r="B13" s="162"/>
    </row>
    <row r="14" spans="1:2" x14ac:dyDescent="0.25">
      <c r="A14" s="13">
        <v>1</v>
      </c>
      <c r="B14" s="162" t="e">
        <f>'C завтраками| Bed and breakfast'!#REF!*0.9</f>
        <v>#REF!</v>
      </c>
    </row>
    <row r="15" spans="1:2" x14ac:dyDescent="0.25">
      <c r="A15" s="13">
        <v>2</v>
      </c>
      <c r="B15" s="162" t="e">
        <f>'C завтраками| Bed and breakfast'!#REF!*0.9</f>
        <v>#REF!</v>
      </c>
    </row>
    <row r="16" spans="1:2" x14ac:dyDescent="0.25">
      <c r="A16" s="15" t="s">
        <v>4</v>
      </c>
      <c r="B16" s="162"/>
    </row>
    <row r="17" spans="1:2" x14ac:dyDescent="0.25">
      <c r="A17" s="17" t="s">
        <v>1</v>
      </c>
      <c r="B17" s="162" t="e">
        <f>'C завтраками| Bed and breakfast'!#REF!*0.9</f>
        <v>#REF!</v>
      </c>
    </row>
    <row r="18" spans="1:2" x14ac:dyDescent="0.25">
      <c r="A18" s="38"/>
      <c r="B18" s="161"/>
    </row>
    <row r="19" spans="1:2" s="40" customFormat="1" ht="34.5" customHeight="1" x14ac:dyDescent="0.2">
      <c r="A19" s="155" t="s">
        <v>44</v>
      </c>
      <c r="B19" s="151" t="e">
        <f t="shared" ref="B19" si="0">B2</f>
        <v>#REF!</v>
      </c>
    </row>
    <row r="20" spans="1:2" s="40" customFormat="1" ht="34.5" customHeight="1" x14ac:dyDescent="0.2">
      <c r="A20" s="31" t="s">
        <v>6</v>
      </c>
      <c r="B20" s="151" t="e">
        <f t="shared" ref="B20" si="1">B3</f>
        <v>#REF!</v>
      </c>
    </row>
    <row r="21" spans="1:2" x14ac:dyDescent="0.25">
      <c r="A21" s="13" t="s">
        <v>7</v>
      </c>
      <c r="B21" s="161"/>
    </row>
    <row r="22" spans="1:2" x14ac:dyDescent="0.25">
      <c r="A22" s="13">
        <v>1</v>
      </c>
      <c r="B22" s="167" t="e">
        <f t="shared" ref="B22" si="2">ROUNDUP(B5*0.9,)</f>
        <v>#REF!</v>
      </c>
    </row>
    <row r="23" spans="1:2" x14ac:dyDescent="0.25">
      <c r="A23" s="13">
        <v>2</v>
      </c>
      <c r="B23" s="168" t="e">
        <f t="shared" ref="B23" si="3">ROUNDUP(B6*0.9,)</f>
        <v>#REF!</v>
      </c>
    </row>
    <row r="24" spans="1:2" x14ac:dyDescent="0.25">
      <c r="A24" s="13" t="s">
        <v>8</v>
      </c>
      <c r="B24" s="168"/>
    </row>
    <row r="25" spans="1:2" x14ac:dyDescent="0.25">
      <c r="A25" s="13">
        <v>1</v>
      </c>
      <c r="B25" s="168" t="e">
        <f t="shared" ref="B25" si="4">ROUNDUP(B8*0.9,)</f>
        <v>#REF!</v>
      </c>
    </row>
    <row r="26" spans="1:2" x14ac:dyDescent="0.25">
      <c r="A26" s="13">
        <v>2</v>
      </c>
      <c r="B26" s="168" t="e">
        <f t="shared" ref="B26" si="5">ROUNDUP(B9*0.9,)</f>
        <v>#REF!</v>
      </c>
    </row>
    <row r="27" spans="1:2" x14ac:dyDescent="0.25">
      <c r="A27" s="13" t="s">
        <v>2</v>
      </c>
      <c r="B27" s="168"/>
    </row>
    <row r="28" spans="1:2" x14ac:dyDescent="0.25">
      <c r="A28" s="13">
        <v>1</v>
      </c>
      <c r="B28" s="168" t="e">
        <f t="shared" ref="B28" si="6">ROUNDUP(B11*0.9,)</f>
        <v>#REF!</v>
      </c>
    </row>
    <row r="29" spans="1:2" x14ac:dyDescent="0.25">
      <c r="A29" s="13">
        <v>2</v>
      </c>
      <c r="B29" s="168" t="e">
        <f t="shared" ref="B29" si="7">ROUNDUP(B12*0.9,)</f>
        <v>#REF!</v>
      </c>
    </row>
    <row r="30" spans="1:2" ht="19.5" customHeight="1" x14ac:dyDescent="0.25">
      <c r="A30" s="9" t="s">
        <v>96</v>
      </c>
      <c r="B30" s="168"/>
    </row>
    <row r="31" spans="1:2" x14ac:dyDescent="0.25">
      <c r="A31" s="13">
        <v>1</v>
      </c>
      <c r="B31" s="168" t="e">
        <f t="shared" ref="B31" si="8">ROUNDUP(B14*0.9,)</f>
        <v>#REF!</v>
      </c>
    </row>
    <row r="32" spans="1:2" x14ac:dyDescent="0.25">
      <c r="A32" s="13">
        <v>2</v>
      </c>
      <c r="B32" s="168" t="e">
        <f t="shared" ref="B32" si="9">ROUNDUP(B15*0.9,)</f>
        <v>#REF!</v>
      </c>
    </row>
    <row r="33" spans="1:2" x14ac:dyDescent="0.25">
      <c r="A33" s="15" t="s">
        <v>4</v>
      </c>
      <c r="B33" s="168"/>
    </row>
    <row r="34" spans="1:2" x14ac:dyDescent="0.25">
      <c r="A34" s="17" t="s">
        <v>1</v>
      </c>
      <c r="B34" s="168" t="e">
        <f t="shared" ref="B34" si="10">ROUNDUP(B17*0.9,)</f>
        <v>#REF!</v>
      </c>
    </row>
    <row r="36" spans="1:2" ht="130.9" customHeight="1" x14ac:dyDescent="0.25">
      <c r="A36" s="128" t="s">
        <v>185</v>
      </c>
    </row>
    <row r="37" spans="1:2" x14ac:dyDescent="0.25">
      <c r="A37" s="116" t="s">
        <v>18</v>
      </c>
    </row>
    <row r="38" spans="1:2" x14ac:dyDescent="0.25">
      <c r="A38" s="2" t="s">
        <v>180</v>
      </c>
    </row>
    <row r="39" spans="1:2" x14ac:dyDescent="0.25">
      <c r="A39" s="2" t="s">
        <v>176</v>
      </c>
    </row>
    <row r="40" spans="1:2" x14ac:dyDescent="0.25">
      <c r="A40" s="47"/>
    </row>
    <row r="41" spans="1:2" x14ac:dyDescent="0.25">
      <c r="A41" s="116" t="s">
        <v>11</v>
      </c>
    </row>
    <row r="43" spans="1:2" x14ac:dyDescent="0.25">
      <c r="A43" s="97" t="s">
        <v>39</v>
      </c>
    </row>
    <row r="44" spans="1:2" x14ac:dyDescent="0.25">
      <c r="A44" s="98" t="s">
        <v>12</v>
      </c>
    </row>
    <row r="45" spans="1:2" x14ac:dyDescent="0.25">
      <c r="A45" s="98" t="s">
        <v>13</v>
      </c>
    </row>
    <row r="46" spans="1:2" x14ac:dyDescent="0.25">
      <c r="A46" s="99" t="s">
        <v>14</v>
      </c>
    </row>
    <row r="47" spans="1:2" x14ac:dyDescent="0.25">
      <c r="A47" s="142" t="s">
        <v>103</v>
      </c>
    </row>
    <row r="48" spans="1:2" ht="24" x14ac:dyDescent="0.25">
      <c r="A48" s="99" t="s">
        <v>177</v>
      </c>
    </row>
    <row r="49" spans="1:1" x14ac:dyDescent="0.25">
      <c r="A49" s="43"/>
    </row>
    <row r="50" spans="1:1" ht="26.25" x14ac:dyDescent="0.25">
      <c r="A50" s="129" t="s">
        <v>109</v>
      </c>
    </row>
    <row r="51" spans="1:1" ht="33.75" x14ac:dyDescent="0.25">
      <c r="A51" s="171" t="s">
        <v>178</v>
      </c>
    </row>
    <row r="52" spans="1:1" ht="22.5" x14ac:dyDescent="0.25">
      <c r="A52" s="171" t="s">
        <v>179</v>
      </c>
    </row>
    <row r="53" spans="1:1" ht="22.5" x14ac:dyDescent="0.25">
      <c r="A53" s="171" t="s">
        <v>186</v>
      </c>
    </row>
    <row r="54" spans="1:1" ht="22.5" x14ac:dyDescent="0.25">
      <c r="A54" s="171" t="s">
        <v>187</v>
      </c>
    </row>
    <row r="55" spans="1:1" ht="22.5" x14ac:dyDescent="0.25">
      <c r="A55" s="171" t="s">
        <v>188</v>
      </c>
    </row>
    <row r="56" spans="1:1" ht="33.75" x14ac:dyDescent="0.25">
      <c r="A56" s="171" t="s">
        <v>189</v>
      </c>
    </row>
    <row r="57" spans="1:1" ht="33.75" x14ac:dyDescent="0.25">
      <c r="A57" s="171" t="s">
        <v>190</v>
      </c>
    </row>
    <row r="58" spans="1:1" ht="31.5" x14ac:dyDescent="0.25">
      <c r="A58" s="84" t="s">
        <v>51</v>
      </c>
    </row>
    <row r="59" spans="1:1" ht="21" x14ac:dyDescent="0.25">
      <c r="A59" s="107" t="s">
        <v>47</v>
      </c>
    </row>
    <row r="60" spans="1:1" ht="43.5" x14ac:dyDescent="0.25">
      <c r="A60" s="81" t="s">
        <v>48</v>
      </c>
    </row>
    <row r="61" spans="1:1" ht="21" x14ac:dyDescent="0.25">
      <c r="A61" s="54" t="s">
        <v>49</v>
      </c>
    </row>
    <row r="62" spans="1:1" x14ac:dyDescent="0.25">
      <c r="A62" s="56"/>
    </row>
    <row r="63" spans="1:1" x14ac:dyDescent="0.25">
      <c r="A63" s="57" t="s">
        <v>16</v>
      </c>
    </row>
    <row r="64" spans="1:1" ht="24" x14ac:dyDescent="0.25">
      <c r="A64" s="58" t="s">
        <v>25</v>
      </c>
    </row>
    <row r="65" spans="1:1" ht="24" x14ac:dyDescent="0.25">
      <c r="A65" s="58" t="s">
        <v>26</v>
      </c>
    </row>
    <row r="66" spans="1:1" ht="24" x14ac:dyDescent="0.25">
      <c r="A66" s="58" t="s">
        <v>25</v>
      </c>
    </row>
    <row r="67" spans="1:1" ht="24" x14ac:dyDescent="0.25">
      <c r="A67" s="58" t="s">
        <v>26</v>
      </c>
    </row>
    <row r="68" spans="1:1" x14ac:dyDescent="0.25">
      <c r="A68" s="5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9"/>
  <sheetViews>
    <sheetView zoomScaleNormal="100" workbookViewId="0">
      <selection activeCell="B1" sqref="B1:B1048576"/>
    </sheetView>
  </sheetViews>
  <sheetFormatPr defaultColWidth="8.7109375" defaultRowHeight="15" x14ac:dyDescent="0.25"/>
  <cols>
    <col min="1" max="1" width="72.28515625" style="39" customWidth="1"/>
    <col min="2" max="16384" width="8.7109375" style="39"/>
  </cols>
  <sheetData>
    <row r="1" spans="1:2" x14ac:dyDescent="0.25">
      <c r="A1" s="157" t="s">
        <v>17</v>
      </c>
    </row>
    <row r="2" spans="1:2" x14ac:dyDescent="0.25">
      <c r="A2" s="156" t="s">
        <v>175</v>
      </c>
      <c r="B2" s="165" t="e">
        <f>'Осенние каникулы | FIT15 '!B2</f>
        <v>#REF!</v>
      </c>
    </row>
    <row r="3" spans="1:2" ht="25.5" customHeight="1" x14ac:dyDescent="0.25">
      <c r="A3" s="31" t="s">
        <v>6</v>
      </c>
      <c r="B3" s="165" t="e">
        <f>'Осенние каникулы | FIT15 '!B3</f>
        <v>#REF!</v>
      </c>
    </row>
    <row r="4" spans="1:2" x14ac:dyDescent="0.25">
      <c r="A4" s="13" t="s">
        <v>7</v>
      </c>
      <c r="B4" s="161"/>
    </row>
    <row r="5" spans="1:2" x14ac:dyDescent="0.25">
      <c r="A5" s="13">
        <v>1</v>
      </c>
      <c r="B5" s="162" t="e">
        <f>'Осенние каникулы | FIT15 '!B5</f>
        <v>#REF!</v>
      </c>
    </row>
    <row r="6" spans="1:2" x14ac:dyDescent="0.25">
      <c r="A6" s="13">
        <v>2</v>
      </c>
      <c r="B6" s="162" t="e">
        <f>'Осенние каникулы | FIT15 '!B6</f>
        <v>#REF!</v>
      </c>
    </row>
    <row r="7" spans="1:2" ht="18.75" customHeight="1" x14ac:dyDescent="0.25">
      <c r="A7" s="13" t="s">
        <v>8</v>
      </c>
      <c r="B7" s="162"/>
    </row>
    <row r="8" spans="1:2" x14ac:dyDescent="0.25">
      <c r="A8" s="13">
        <v>1</v>
      </c>
      <c r="B8" s="162" t="e">
        <f>'Осенние каникулы | FIT15 '!B8</f>
        <v>#REF!</v>
      </c>
    </row>
    <row r="9" spans="1:2" x14ac:dyDescent="0.25">
      <c r="A9" s="13">
        <v>2</v>
      </c>
      <c r="B9" s="162" t="e">
        <f>'Осенние каникулы | FIT15 '!B9</f>
        <v>#REF!</v>
      </c>
    </row>
    <row r="10" spans="1:2" x14ac:dyDescent="0.25">
      <c r="A10" s="13" t="s">
        <v>2</v>
      </c>
      <c r="B10" s="162"/>
    </row>
    <row r="11" spans="1:2" x14ac:dyDescent="0.25">
      <c r="A11" s="13">
        <v>1</v>
      </c>
      <c r="B11" s="162" t="e">
        <f>'Осенние каникулы | FIT15 '!B11</f>
        <v>#REF!</v>
      </c>
    </row>
    <row r="12" spans="1:2" x14ac:dyDescent="0.25">
      <c r="A12" s="13">
        <v>2</v>
      </c>
      <c r="B12" s="162" t="e">
        <f>'Осенние каникулы | FIT15 '!B12</f>
        <v>#REF!</v>
      </c>
    </row>
    <row r="13" spans="1:2" x14ac:dyDescent="0.25">
      <c r="A13" s="2" t="s">
        <v>96</v>
      </c>
      <c r="B13" s="162"/>
    </row>
    <row r="14" spans="1:2" x14ac:dyDescent="0.25">
      <c r="A14" s="13">
        <v>1</v>
      </c>
      <c r="B14" s="162" t="e">
        <f>'Осенние каникулы | FIT15 '!B14</f>
        <v>#REF!</v>
      </c>
    </row>
    <row r="15" spans="1:2" x14ac:dyDescent="0.25">
      <c r="A15" s="13">
        <v>2</v>
      </c>
      <c r="B15" s="162" t="e">
        <f>'Осенние каникулы | FIT15 '!B15</f>
        <v>#REF!</v>
      </c>
    </row>
    <row r="16" spans="1:2" x14ac:dyDescent="0.25">
      <c r="A16" s="15" t="s">
        <v>4</v>
      </c>
      <c r="B16" s="162"/>
    </row>
    <row r="17" spans="1:2" x14ac:dyDescent="0.25">
      <c r="A17" s="17" t="s">
        <v>1</v>
      </c>
      <c r="B17" s="162" t="e">
        <f>'Осенние каникулы | FIT15 '!B17</f>
        <v>#REF!</v>
      </c>
    </row>
    <row r="18" spans="1:2" x14ac:dyDescent="0.25">
      <c r="A18" s="38"/>
      <c r="B18" s="161"/>
    </row>
    <row r="19" spans="1:2" s="40" customFormat="1" ht="34.5" customHeight="1" x14ac:dyDescent="0.2">
      <c r="A19" s="155" t="s">
        <v>44</v>
      </c>
      <c r="B19" s="151" t="e">
        <f t="shared" ref="B19" si="0">B2</f>
        <v>#REF!</v>
      </c>
    </row>
    <row r="20" spans="1:2" s="40" customFormat="1" ht="34.5" customHeight="1" x14ac:dyDescent="0.2">
      <c r="A20" s="31" t="s">
        <v>6</v>
      </c>
      <c r="B20" s="151" t="e">
        <f t="shared" ref="B20" si="1">B3</f>
        <v>#REF!</v>
      </c>
    </row>
    <row r="21" spans="1:2" x14ac:dyDescent="0.25">
      <c r="A21" s="13" t="s">
        <v>7</v>
      </c>
      <c r="B21" s="161"/>
    </row>
    <row r="22" spans="1:2" x14ac:dyDescent="0.25">
      <c r="A22" s="13">
        <v>1</v>
      </c>
      <c r="B22" s="167" t="e">
        <f t="shared" ref="B22" si="2">ROUNDUP(B5*0.87,)</f>
        <v>#REF!</v>
      </c>
    </row>
    <row r="23" spans="1:2" x14ac:dyDescent="0.25">
      <c r="A23" s="13">
        <v>2</v>
      </c>
      <c r="B23" s="168" t="e">
        <f t="shared" ref="B23" si="3">ROUNDUP(B6*0.87,)</f>
        <v>#REF!</v>
      </c>
    </row>
    <row r="24" spans="1:2" ht="24" x14ac:dyDescent="0.25">
      <c r="A24" s="13" t="s">
        <v>8</v>
      </c>
      <c r="B24" s="168"/>
    </row>
    <row r="25" spans="1:2" x14ac:dyDescent="0.25">
      <c r="A25" s="13">
        <v>1</v>
      </c>
      <c r="B25" s="168" t="e">
        <f t="shared" ref="B25" si="4">ROUNDUP(B8*0.87,)</f>
        <v>#REF!</v>
      </c>
    </row>
    <row r="26" spans="1:2" x14ac:dyDescent="0.25">
      <c r="A26" s="13">
        <v>2</v>
      </c>
      <c r="B26" s="168" t="e">
        <f t="shared" ref="B26" si="5">ROUNDUP(B9*0.87,)</f>
        <v>#REF!</v>
      </c>
    </row>
    <row r="27" spans="1:2" x14ac:dyDescent="0.25">
      <c r="A27" s="13" t="s">
        <v>2</v>
      </c>
      <c r="B27" s="168"/>
    </row>
    <row r="28" spans="1:2" x14ac:dyDescent="0.25">
      <c r="A28" s="13">
        <v>1</v>
      </c>
      <c r="B28" s="168" t="e">
        <f t="shared" ref="B28" si="6">ROUNDUP(B11*0.87,)</f>
        <v>#REF!</v>
      </c>
    </row>
    <row r="29" spans="1:2" x14ac:dyDescent="0.25">
      <c r="A29" s="13">
        <v>2</v>
      </c>
      <c r="B29" s="168" t="e">
        <f t="shared" ref="B29" si="7">ROUNDUP(B12*0.87,)</f>
        <v>#REF!</v>
      </c>
    </row>
    <row r="30" spans="1:2" ht="19.5" customHeight="1" x14ac:dyDescent="0.25">
      <c r="A30" s="9" t="s">
        <v>96</v>
      </c>
      <c r="B30" s="168"/>
    </row>
    <row r="31" spans="1:2" x14ac:dyDescent="0.25">
      <c r="A31" s="13">
        <v>1</v>
      </c>
      <c r="B31" s="168" t="e">
        <f t="shared" ref="B31" si="8">ROUNDUP(B14*0.87,)</f>
        <v>#REF!</v>
      </c>
    </row>
    <row r="32" spans="1:2" x14ac:dyDescent="0.25">
      <c r="A32" s="13">
        <v>2</v>
      </c>
      <c r="B32" s="168" t="e">
        <f t="shared" ref="B32" si="9">ROUNDUP(B15*0.87,)</f>
        <v>#REF!</v>
      </c>
    </row>
    <row r="33" spans="1:2" x14ac:dyDescent="0.25">
      <c r="A33" s="15" t="s">
        <v>4</v>
      </c>
      <c r="B33" s="168"/>
    </row>
    <row r="34" spans="1:2" x14ac:dyDescent="0.25">
      <c r="A34" s="17" t="s">
        <v>1</v>
      </c>
      <c r="B34" s="168" t="e">
        <f t="shared" ref="B34" si="10">ROUNDUP(B17*0.87,)</f>
        <v>#REF!</v>
      </c>
    </row>
    <row r="37" spans="1:2" ht="165" x14ac:dyDescent="0.25">
      <c r="A37" s="128" t="s">
        <v>185</v>
      </c>
    </row>
    <row r="38" spans="1:2" x14ac:dyDescent="0.25">
      <c r="A38" s="116" t="s">
        <v>18</v>
      </c>
    </row>
    <row r="39" spans="1:2" x14ac:dyDescent="0.25">
      <c r="A39" s="2" t="s">
        <v>180</v>
      </c>
    </row>
    <row r="40" spans="1:2" x14ac:dyDescent="0.25">
      <c r="A40" s="2" t="s">
        <v>176</v>
      </c>
    </row>
    <row r="41" spans="1:2" x14ac:dyDescent="0.25">
      <c r="A41" s="47"/>
    </row>
    <row r="42" spans="1:2" x14ac:dyDescent="0.25">
      <c r="A42" s="116" t="s">
        <v>11</v>
      </c>
    </row>
    <row r="44" spans="1:2" x14ac:dyDescent="0.25">
      <c r="A44" s="97" t="s">
        <v>39</v>
      </c>
    </row>
    <row r="45" spans="1:2" x14ac:dyDescent="0.25">
      <c r="A45" s="98" t="s">
        <v>12</v>
      </c>
    </row>
    <row r="46" spans="1:2" x14ac:dyDescent="0.25">
      <c r="A46" s="98" t="s">
        <v>13</v>
      </c>
    </row>
    <row r="47" spans="1:2" ht="24" x14ac:dyDescent="0.25">
      <c r="A47" s="99" t="s">
        <v>14</v>
      </c>
    </row>
    <row r="48" spans="1:2" x14ac:dyDescent="0.25">
      <c r="A48" s="142" t="s">
        <v>103</v>
      </c>
    </row>
    <row r="49" spans="1:1" ht="24" x14ac:dyDescent="0.25">
      <c r="A49" s="99" t="s">
        <v>177</v>
      </c>
    </row>
    <row r="50" spans="1:1" x14ac:dyDescent="0.25">
      <c r="A50" s="43"/>
    </row>
    <row r="51" spans="1:1" ht="26.25" x14ac:dyDescent="0.25">
      <c r="A51" s="129" t="s">
        <v>109</v>
      </c>
    </row>
    <row r="52" spans="1:1" ht="45" x14ac:dyDescent="0.25">
      <c r="A52" s="171" t="s">
        <v>178</v>
      </c>
    </row>
    <row r="53" spans="1:1" ht="22.5" x14ac:dyDescent="0.25">
      <c r="A53" s="171" t="s">
        <v>179</v>
      </c>
    </row>
    <row r="54" spans="1:1" ht="33.75" x14ac:dyDescent="0.25">
      <c r="A54" s="171" t="s">
        <v>186</v>
      </c>
    </row>
    <row r="55" spans="1:1" ht="22.5" x14ac:dyDescent="0.25">
      <c r="A55" s="171" t="s">
        <v>187</v>
      </c>
    </row>
    <row r="56" spans="1:1" ht="22.5" x14ac:dyDescent="0.25">
      <c r="A56" s="171" t="s">
        <v>188</v>
      </c>
    </row>
    <row r="57" spans="1:1" ht="33.75" x14ac:dyDescent="0.25">
      <c r="A57" s="171" t="s">
        <v>189</v>
      </c>
    </row>
    <row r="58" spans="1:1" ht="33.75" x14ac:dyDescent="0.25">
      <c r="A58" s="171" t="s">
        <v>190</v>
      </c>
    </row>
    <row r="59" spans="1:1" ht="42" x14ac:dyDescent="0.25">
      <c r="A59" s="84" t="s">
        <v>51</v>
      </c>
    </row>
    <row r="60" spans="1:1" ht="21" x14ac:dyDescent="0.25">
      <c r="A60" s="107" t="s">
        <v>47</v>
      </c>
    </row>
    <row r="61" spans="1:1" ht="54" x14ac:dyDescent="0.25">
      <c r="A61" s="81" t="s">
        <v>48</v>
      </c>
    </row>
    <row r="62" spans="1:1" ht="31.5" x14ac:dyDescent="0.25">
      <c r="A62" s="54" t="s">
        <v>49</v>
      </c>
    </row>
    <row r="63" spans="1:1" x14ac:dyDescent="0.25">
      <c r="A63" s="56"/>
    </row>
    <row r="64" spans="1:1" x14ac:dyDescent="0.25">
      <c r="A64" s="57" t="s">
        <v>16</v>
      </c>
    </row>
    <row r="65" spans="1:1" ht="24" x14ac:dyDescent="0.25">
      <c r="A65" s="58" t="s">
        <v>25</v>
      </c>
    </row>
    <row r="66" spans="1:1" ht="24" x14ac:dyDescent="0.25">
      <c r="A66" s="58" t="s">
        <v>26</v>
      </c>
    </row>
    <row r="67" spans="1:1" ht="24" x14ac:dyDescent="0.25">
      <c r="A67" s="58" t="s">
        <v>25</v>
      </c>
    </row>
    <row r="68" spans="1:1" ht="24" x14ac:dyDescent="0.25">
      <c r="A68" s="58" t="s">
        <v>26</v>
      </c>
    </row>
    <row r="69" spans="1:1" x14ac:dyDescent="0.25">
      <c r="A69" s="55"/>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
  <sheetViews>
    <sheetView zoomScale="110" zoomScaleNormal="110" workbookViewId="0">
      <selection activeCell="I32" sqref="I32"/>
    </sheetView>
  </sheetViews>
  <sheetFormatPr defaultColWidth="9.140625" defaultRowHeight="12" x14ac:dyDescent="0.2"/>
  <cols>
    <col min="1" max="1" width="75.28515625" style="5" customWidth="1"/>
    <col min="2" max="16384" width="9.140625" style="5"/>
  </cols>
  <sheetData>
    <row r="1" spans="1:4" ht="12" customHeight="1" x14ac:dyDescent="0.2">
      <c r="A1" s="18" t="s">
        <v>17</v>
      </c>
    </row>
    <row r="2" spans="1:4" ht="12" customHeight="1" x14ac:dyDescent="0.2">
      <c r="A2" s="172" t="s">
        <v>181</v>
      </c>
    </row>
    <row r="3" spans="1:4" ht="10.35" customHeight="1" x14ac:dyDescent="0.2">
      <c r="A3" s="16"/>
    </row>
    <row r="4" spans="1:4" ht="11.45" customHeight="1" x14ac:dyDescent="0.2">
      <c r="A4" s="30" t="s">
        <v>9</v>
      </c>
    </row>
    <row r="5" spans="1:4" s="36" customFormat="1" ht="33.75" customHeight="1" x14ac:dyDescent="0.25">
      <c r="A5" s="31" t="s">
        <v>6</v>
      </c>
      <c r="B5" s="151">
        <f>'4=3 | FIT18'!B5</f>
        <v>45770</v>
      </c>
      <c r="C5" s="151">
        <f>'4=3 | FIT18'!C5</f>
        <v>45772</v>
      </c>
      <c r="D5" s="151">
        <f>'4=3 | FIT18'!D5</f>
        <v>45777</v>
      </c>
    </row>
    <row r="6" spans="1:4" x14ac:dyDescent="0.2">
      <c r="A6" s="31"/>
      <c r="B6" s="151">
        <f>'4=3 | FIT18'!B6</f>
        <v>45771</v>
      </c>
      <c r="C6" s="151">
        <f>'4=3 | FIT18'!C6</f>
        <v>45776</v>
      </c>
      <c r="D6" s="151">
        <f>'4=3 | FIT18'!D6</f>
        <v>45777</v>
      </c>
    </row>
    <row r="7" spans="1:4" x14ac:dyDescent="0.2">
      <c r="A7" s="1" t="s">
        <v>7</v>
      </c>
      <c r="B7" s="163"/>
      <c r="C7" s="163"/>
      <c r="D7" s="163"/>
    </row>
    <row r="8" spans="1:4" x14ac:dyDescent="0.2">
      <c r="A8" s="1">
        <v>1</v>
      </c>
      <c r="B8" s="166">
        <f>'4=3 | FIT18'!B8</f>
        <v>4350</v>
      </c>
      <c r="C8" s="166">
        <f>'4=3 | FIT18'!C8</f>
        <v>4350</v>
      </c>
      <c r="D8" s="166">
        <f>'4=3 | FIT18'!D8</f>
        <v>4875</v>
      </c>
    </row>
    <row r="9" spans="1:4" x14ac:dyDescent="0.2">
      <c r="A9" s="1">
        <v>2</v>
      </c>
      <c r="B9" s="166">
        <f>'4=3 | FIT18'!B9</f>
        <v>5475</v>
      </c>
      <c r="C9" s="166">
        <f>'4=3 | FIT18'!C9</f>
        <v>5475</v>
      </c>
      <c r="D9" s="166">
        <f>'4=3 | FIT18'!D9</f>
        <v>6000</v>
      </c>
    </row>
    <row r="10" spans="1:4" x14ac:dyDescent="0.2">
      <c r="A10" s="1" t="s">
        <v>8</v>
      </c>
      <c r="B10" s="166"/>
      <c r="C10" s="166"/>
      <c r="D10" s="166"/>
    </row>
    <row r="11" spans="1:4" x14ac:dyDescent="0.2">
      <c r="A11" s="1">
        <v>1</v>
      </c>
      <c r="B11" s="166">
        <f>'4=3 | FIT18'!B11</f>
        <v>5475</v>
      </c>
      <c r="C11" s="166">
        <f>'4=3 | FIT18'!C11</f>
        <v>5475</v>
      </c>
      <c r="D11" s="166">
        <f>'4=3 | FIT18'!D11</f>
        <v>6000</v>
      </c>
    </row>
    <row r="12" spans="1:4" x14ac:dyDescent="0.2">
      <c r="A12" s="1">
        <v>2</v>
      </c>
      <c r="B12" s="166">
        <f>'4=3 | FIT18'!B12</f>
        <v>6600</v>
      </c>
      <c r="C12" s="166">
        <f>'4=3 | FIT18'!C12</f>
        <v>6600</v>
      </c>
      <c r="D12" s="166">
        <f>'4=3 | FIT18'!D12</f>
        <v>7125</v>
      </c>
    </row>
    <row r="13" spans="1:4" x14ac:dyDescent="0.2">
      <c r="A13" s="2" t="s">
        <v>2</v>
      </c>
      <c r="B13" s="166"/>
      <c r="C13" s="166"/>
      <c r="D13" s="166"/>
    </row>
    <row r="14" spans="1:4" x14ac:dyDescent="0.2">
      <c r="A14" s="1">
        <v>1</v>
      </c>
      <c r="B14" s="166">
        <f>'4=3 | FIT18'!B14</f>
        <v>5475</v>
      </c>
      <c r="C14" s="166">
        <f>'4=3 | FIT18'!C14</f>
        <v>5475</v>
      </c>
      <c r="D14" s="166">
        <f>'4=3 | FIT18'!D14</f>
        <v>6000</v>
      </c>
    </row>
    <row r="15" spans="1:4" x14ac:dyDescent="0.2">
      <c r="A15" s="1">
        <v>2</v>
      </c>
      <c r="B15" s="166">
        <f>'4=3 | FIT18'!B15</f>
        <v>6600</v>
      </c>
      <c r="C15" s="166">
        <f>'4=3 | FIT18'!C15</f>
        <v>6600</v>
      </c>
      <c r="D15" s="166">
        <f>'4=3 | FIT18'!D15</f>
        <v>7125</v>
      </c>
    </row>
    <row r="16" spans="1:4" x14ac:dyDescent="0.2">
      <c r="A16" s="9" t="s">
        <v>131</v>
      </c>
      <c r="B16" s="166"/>
      <c r="C16" s="166"/>
      <c r="D16" s="166"/>
    </row>
    <row r="17" spans="1:4" x14ac:dyDescent="0.2">
      <c r="A17" s="1">
        <v>1</v>
      </c>
      <c r="B17" s="166">
        <f>'4=3 | FIT18'!B17</f>
        <v>8475</v>
      </c>
      <c r="C17" s="166">
        <f>'4=3 | FIT18'!C17</f>
        <v>8475</v>
      </c>
      <c r="D17" s="166">
        <f>'4=3 | FIT18'!D17</f>
        <v>9000</v>
      </c>
    </row>
    <row r="18" spans="1:4" x14ac:dyDescent="0.2">
      <c r="A18" s="1">
        <v>2</v>
      </c>
      <c r="B18" s="166">
        <f>'4=3 | FIT18'!B18</f>
        <v>9600</v>
      </c>
      <c r="C18" s="166">
        <f>'4=3 | FIT18'!C18</f>
        <v>9600</v>
      </c>
      <c r="D18" s="166">
        <f>'4=3 | FIT18'!D18</f>
        <v>10125</v>
      </c>
    </row>
    <row r="19" spans="1:4" x14ac:dyDescent="0.2">
      <c r="A19" s="7" t="s">
        <v>4</v>
      </c>
      <c r="B19" s="166"/>
      <c r="C19" s="166"/>
      <c r="D19" s="166"/>
    </row>
    <row r="20" spans="1:4" x14ac:dyDescent="0.2">
      <c r="A20" s="3" t="s">
        <v>1</v>
      </c>
      <c r="B20" s="166">
        <f>'4=3 | FIT18'!B20</f>
        <v>10725</v>
      </c>
      <c r="C20" s="166">
        <f>'4=3 | FIT18'!C20</f>
        <v>10725</v>
      </c>
      <c r="D20" s="166">
        <f>'4=3 | FIT18'!D20</f>
        <v>11250</v>
      </c>
    </row>
    <row r="21" spans="1:4" hidden="1" x14ac:dyDescent="0.2">
      <c r="A21" s="7" t="s">
        <v>5</v>
      </c>
      <c r="B21" s="166" t="e">
        <f>'4=3 | COMISSION'!#REF!</f>
        <v>#REF!</v>
      </c>
      <c r="C21" s="166" t="e">
        <f>'4=3 | COMISSION'!#REF!</f>
        <v>#REF!</v>
      </c>
      <c r="D21" s="166" t="e">
        <f>'4=3 | COMISSION'!#REF!</f>
        <v>#REF!</v>
      </c>
    </row>
    <row r="22" spans="1:4" hidden="1" x14ac:dyDescent="0.2">
      <c r="A22" s="3" t="s">
        <v>0</v>
      </c>
      <c r="B22" s="166" t="e">
        <f>'4=3 | COMISSION'!#REF!</f>
        <v>#REF!</v>
      </c>
      <c r="C22" s="166" t="e">
        <f>'4=3 | COMISSION'!#REF!</f>
        <v>#REF!</v>
      </c>
      <c r="D22" s="166" t="e">
        <f>'4=3 | COMISSION'!#REF!</f>
        <v>#REF!</v>
      </c>
    </row>
    <row r="23" spans="1:4" ht="17.25" customHeight="1" x14ac:dyDescent="0.2">
      <c r="A23" s="72" t="s">
        <v>44</v>
      </c>
      <c r="B23" s="169"/>
      <c r="C23" s="169"/>
      <c r="D23" s="169"/>
    </row>
    <row r="24" spans="1:4" x14ac:dyDescent="0.2">
      <c r="A24" s="31" t="s">
        <v>6</v>
      </c>
      <c r="B24" s="151">
        <f t="shared" ref="B24:D24" si="0">B5</f>
        <v>45770</v>
      </c>
      <c r="C24" s="151">
        <f t="shared" si="0"/>
        <v>45772</v>
      </c>
      <c r="D24" s="151">
        <f t="shared" si="0"/>
        <v>45777</v>
      </c>
    </row>
    <row r="25" spans="1:4" ht="20.25" customHeight="1" x14ac:dyDescent="0.2">
      <c r="A25" s="31"/>
      <c r="B25" s="151">
        <f t="shared" ref="B25:D25" si="1">B6</f>
        <v>45771</v>
      </c>
      <c r="C25" s="151">
        <f t="shared" si="1"/>
        <v>45776</v>
      </c>
      <c r="D25" s="151">
        <f t="shared" si="1"/>
        <v>45777</v>
      </c>
    </row>
    <row r="26" spans="1:4" x14ac:dyDescent="0.2">
      <c r="A26" s="1" t="s">
        <v>7</v>
      </c>
      <c r="B26" s="163"/>
      <c r="C26" s="163"/>
      <c r="D26" s="163"/>
    </row>
    <row r="27" spans="1:4" x14ac:dyDescent="0.2">
      <c r="A27" s="1">
        <v>1</v>
      </c>
      <c r="B27" s="167">
        <f t="shared" ref="B27:D27" si="2">ROUNDUP(B8*0.9,)</f>
        <v>3915</v>
      </c>
      <c r="C27" s="167">
        <f t="shared" si="2"/>
        <v>3915</v>
      </c>
      <c r="D27" s="167">
        <f t="shared" si="2"/>
        <v>4388</v>
      </c>
    </row>
    <row r="28" spans="1:4" x14ac:dyDescent="0.2">
      <c r="A28" s="1">
        <v>2</v>
      </c>
      <c r="B28" s="168">
        <f t="shared" ref="B28:D28" si="3">ROUNDUP(B9*0.9,)</f>
        <v>4928</v>
      </c>
      <c r="C28" s="168">
        <f t="shared" si="3"/>
        <v>4928</v>
      </c>
      <c r="D28" s="168">
        <f t="shared" si="3"/>
        <v>5400</v>
      </c>
    </row>
    <row r="29" spans="1:4" x14ac:dyDescent="0.2">
      <c r="A29" s="1" t="s">
        <v>8</v>
      </c>
      <c r="B29" s="168"/>
      <c r="C29" s="168"/>
      <c r="D29" s="168"/>
    </row>
    <row r="30" spans="1:4" x14ac:dyDescent="0.2">
      <c r="A30" s="1">
        <v>1</v>
      </c>
      <c r="B30" s="168">
        <f t="shared" ref="B30:D30" si="4">ROUNDUP(B11*0.9,)</f>
        <v>4928</v>
      </c>
      <c r="C30" s="168">
        <f t="shared" si="4"/>
        <v>4928</v>
      </c>
      <c r="D30" s="168">
        <f t="shared" si="4"/>
        <v>5400</v>
      </c>
    </row>
    <row r="31" spans="1:4" x14ac:dyDescent="0.2">
      <c r="A31" s="1">
        <v>2</v>
      </c>
      <c r="B31" s="168">
        <f t="shared" ref="B31:D31" si="5">ROUNDUP(B12*0.9,)</f>
        <v>5940</v>
      </c>
      <c r="C31" s="168">
        <f t="shared" si="5"/>
        <v>5940</v>
      </c>
      <c r="D31" s="168">
        <f t="shared" si="5"/>
        <v>6413</v>
      </c>
    </row>
    <row r="32" spans="1:4" x14ac:dyDescent="0.2">
      <c r="A32" s="2" t="s">
        <v>2</v>
      </c>
      <c r="B32" s="168"/>
      <c r="C32" s="168"/>
      <c r="D32" s="168"/>
    </row>
    <row r="33" spans="1:4" x14ac:dyDescent="0.2">
      <c r="A33" s="1">
        <v>1</v>
      </c>
      <c r="B33" s="168">
        <f t="shared" ref="B33:D33" si="6">ROUNDUP(B14*0.9,)</f>
        <v>4928</v>
      </c>
      <c r="C33" s="168">
        <f t="shared" si="6"/>
        <v>4928</v>
      </c>
      <c r="D33" s="168">
        <f t="shared" si="6"/>
        <v>5400</v>
      </c>
    </row>
    <row r="34" spans="1:4" x14ac:dyDescent="0.2">
      <c r="A34" s="1">
        <v>2</v>
      </c>
      <c r="B34" s="168">
        <f t="shared" ref="B34:D34" si="7">ROUNDUP(B15*0.9,)</f>
        <v>5940</v>
      </c>
      <c r="C34" s="168">
        <f t="shared" si="7"/>
        <v>5940</v>
      </c>
      <c r="D34" s="168">
        <f t="shared" si="7"/>
        <v>6413</v>
      </c>
    </row>
    <row r="35" spans="1:4" x14ac:dyDescent="0.2">
      <c r="A35" s="9" t="s">
        <v>96</v>
      </c>
      <c r="B35" s="168"/>
      <c r="C35" s="168"/>
      <c r="D35" s="168"/>
    </row>
    <row r="36" spans="1:4" x14ac:dyDescent="0.2">
      <c r="A36" s="1">
        <v>1</v>
      </c>
      <c r="B36" s="168">
        <f t="shared" ref="B36:D36" si="8">ROUNDUP(B17*0.9,)</f>
        <v>7628</v>
      </c>
      <c r="C36" s="168">
        <f t="shared" si="8"/>
        <v>7628</v>
      </c>
      <c r="D36" s="168">
        <f t="shared" si="8"/>
        <v>8100</v>
      </c>
    </row>
    <row r="37" spans="1:4" x14ac:dyDescent="0.2">
      <c r="A37" s="1">
        <v>2</v>
      </c>
      <c r="B37" s="168">
        <f t="shared" ref="B37:D37" si="9">ROUNDUP(B18*0.9,)</f>
        <v>8640</v>
      </c>
      <c r="C37" s="168">
        <f t="shared" si="9"/>
        <v>8640</v>
      </c>
      <c r="D37" s="168">
        <f t="shared" si="9"/>
        <v>9113</v>
      </c>
    </row>
    <row r="38" spans="1:4" x14ac:dyDescent="0.2">
      <c r="A38" s="7" t="s">
        <v>4</v>
      </c>
      <c r="B38" s="168"/>
      <c r="C38" s="168"/>
      <c r="D38" s="168"/>
    </row>
    <row r="39" spans="1:4" x14ac:dyDescent="0.2">
      <c r="A39" s="3" t="s">
        <v>1</v>
      </c>
      <c r="B39" s="168">
        <f t="shared" ref="B39:D39" si="10">ROUNDUP(B20*0.9,)</f>
        <v>9653</v>
      </c>
      <c r="C39" s="168">
        <f t="shared" si="10"/>
        <v>9653</v>
      </c>
      <c r="D39" s="168">
        <f t="shared" si="10"/>
        <v>10125</v>
      </c>
    </row>
    <row r="40" spans="1:4" hidden="1" x14ac:dyDescent="0.2">
      <c r="A40" s="7" t="s">
        <v>5</v>
      </c>
    </row>
    <row r="41" spans="1:4" hidden="1" x14ac:dyDescent="0.2">
      <c r="A41" s="3" t="s">
        <v>0</v>
      </c>
    </row>
    <row r="42" spans="1:4" ht="11.45" customHeight="1" x14ac:dyDescent="0.2">
      <c r="A42" s="21"/>
    </row>
    <row r="43" spans="1:4" ht="12" customHeight="1" x14ac:dyDescent="0.2"/>
    <row r="44" spans="1:4" ht="9.6" customHeight="1" thickBot="1" x14ac:dyDescent="0.25"/>
    <row r="45" spans="1:4" ht="11.45" customHeight="1" thickBot="1" x14ac:dyDescent="0.25">
      <c r="A45" s="73" t="s">
        <v>11</v>
      </c>
    </row>
    <row r="46" spans="1:4" ht="11.45" customHeight="1" x14ac:dyDescent="0.2">
      <c r="A46" s="142" t="s">
        <v>12</v>
      </c>
    </row>
    <row r="47" spans="1:4" ht="11.45" customHeight="1" x14ac:dyDescent="0.2">
      <c r="A47" s="142" t="s">
        <v>13</v>
      </c>
    </row>
    <row r="48" spans="1:4" ht="26.45" customHeight="1" x14ac:dyDescent="0.2">
      <c r="A48" s="102" t="s">
        <v>14</v>
      </c>
    </row>
    <row r="49" spans="1:1" x14ac:dyDescent="0.2">
      <c r="A49" s="142" t="s">
        <v>103</v>
      </c>
    </row>
    <row r="50" spans="1:1" ht="11.45" customHeight="1" thickBot="1" x14ac:dyDescent="0.25"/>
    <row r="51" spans="1:1" ht="12.75" thickBot="1" x14ac:dyDescent="0.25">
      <c r="A51" s="173" t="s">
        <v>16</v>
      </c>
    </row>
    <row r="52" spans="1:1" ht="72.75" thickBot="1" x14ac:dyDescent="0.25">
      <c r="A52" s="174" t="s">
        <v>52</v>
      </c>
    </row>
    <row r="53" spans="1:1" ht="12.75" thickBot="1" x14ac:dyDescent="0.25">
      <c r="A53" s="75" t="s">
        <v>77</v>
      </c>
    </row>
    <row r="54" spans="1:1" ht="12.75" thickBot="1" x14ac:dyDescent="0.25">
      <c r="A54" s="113" t="s">
        <v>242</v>
      </c>
    </row>
    <row r="55" spans="1:1" x14ac:dyDescent="0.2">
      <c r="A55" s="175" t="s">
        <v>243</v>
      </c>
    </row>
    <row r="56" spans="1:1" ht="12.75" thickBot="1" x14ac:dyDescent="0.25">
      <c r="A56" s="176"/>
    </row>
    <row r="57" spans="1:1" ht="12.75" thickBot="1" x14ac:dyDescent="0.25">
      <c r="A57" s="75" t="s">
        <v>182</v>
      </c>
    </row>
    <row r="58" spans="1:1" x14ac:dyDescent="0.2">
      <c r="A58" s="177" t="s">
        <v>183</v>
      </c>
    </row>
    <row r="59" spans="1:1" x14ac:dyDescent="0.2">
      <c r="A59" s="177" t="s">
        <v>184</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1"/>
  <sheetViews>
    <sheetView zoomScaleNormal="100" workbookViewId="0">
      <selection activeCell="B30" sqref="B30"/>
    </sheetView>
  </sheetViews>
  <sheetFormatPr defaultColWidth="9.140625" defaultRowHeight="12" x14ac:dyDescent="0.2"/>
  <cols>
    <col min="1" max="1" width="91.42578125" style="5" customWidth="1"/>
    <col min="2" max="16384" width="9.140625" style="163"/>
  </cols>
  <sheetData>
    <row r="1" spans="1:7" ht="12" customHeight="1" x14ac:dyDescent="0.2">
      <c r="A1" s="8" t="s">
        <v>17</v>
      </c>
    </row>
    <row r="2" spans="1:7" ht="12" customHeight="1" x14ac:dyDescent="0.2">
      <c r="A2" s="16" t="s">
        <v>235</v>
      </c>
    </row>
    <row r="3" spans="1:7" ht="8.4499999999999993" customHeight="1" x14ac:dyDescent="0.2">
      <c r="A3" s="8"/>
    </row>
    <row r="4" spans="1:7" ht="11.45" customHeight="1" x14ac:dyDescent="0.2">
      <c r="A4" s="206" t="s">
        <v>9</v>
      </c>
    </row>
    <row r="5" spans="1:7" s="149" customFormat="1" ht="23.1" customHeight="1" x14ac:dyDescent="0.25">
      <c r="A5" s="31" t="s">
        <v>6</v>
      </c>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row>
    <row r="6" spans="1:7" s="149" customFormat="1" ht="23.1" customHeight="1" x14ac:dyDescent="0.25">
      <c r="A6" s="31"/>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row>
    <row r="7" spans="1:7" x14ac:dyDescent="0.2">
      <c r="A7" s="168" t="s">
        <v>7</v>
      </c>
    </row>
    <row r="8" spans="1:7" x14ac:dyDescent="0.2">
      <c r="A8" s="1">
        <v>1</v>
      </c>
      <c r="B8" s="167" t="e">
        <f>'C завтраками| Bed and breakfast'!#REF!</f>
        <v>#REF!</v>
      </c>
      <c r="C8" s="167" t="e">
        <f>'C завтраками| Bed and breakfast'!#REF!</f>
        <v>#REF!</v>
      </c>
      <c r="D8" s="167" t="e">
        <f>'C завтраками| Bed and breakfast'!#REF!</f>
        <v>#REF!</v>
      </c>
      <c r="E8" s="167" t="e">
        <f>'C завтраками| Bed and breakfast'!#REF!</f>
        <v>#REF!</v>
      </c>
      <c r="F8" s="167" t="e">
        <f>'C завтраками| Bed and breakfast'!#REF!</f>
        <v>#REF!</v>
      </c>
      <c r="G8" s="167" t="e">
        <f>'C завтраками| Bed and breakfast'!#REF!</f>
        <v>#REF!</v>
      </c>
    </row>
    <row r="9" spans="1:7" x14ac:dyDescent="0.2">
      <c r="A9" s="1">
        <v>2</v>
      </c>
      <c r="B9" s="167" t="e">
        <f>'C завтраками| Bed and breakfast'!#REF!</f>
        <v>#REF!</v>
      </c>
      <c r="C9" s="167" t="e">
        <f>'C завтраками| Bed and breakfast'!#REF!</f>
        <v>#REF!</v>
      </c>
      <c r="D9" s="167" t="e">
        <f>'C завтраками| Bed and breakfast'!#REF!</f>
        <v>#REF!</v>
      </c>
      <c r="E9" s="167" t="e">
        <f>'C завтраками| Bed and breakfast'!#REF!</f>
        <v>#REF!</v>
      </c>
      <c r="F9" s="167" t="e">
        <f>'C завтраками| Bed and breakfast'!#REF!</f>
        <v>#REF!</v>
      </c>
      <c r="G9" s="167" t="e">
        <f>'C завтраками| Bed and breakfast'!#REF!</f>
        <v>#REF!</v>
      </c>
    </row>
    <row r="10" spans="1:7" x14ac:dyDescent="0.2">
      <c r="A10" s="168" t="s">
        <v>8</v>
      </c>
      <c r="B10" s="167"/>
      <c r="C10" s="167"/>
      <c r="D10" s="167"/>
      <c r="E10" s="167"/>
      <c r="F10" s="167"/>
      <c r="G10" s="167"/>
    </row>
    <row r="11" spans="1:7" x14ac:dyDescent="0.2">
      <c r="A11" s="1">
        <v>1</v>
      </c>
      <c r="B11" s="167" t="e">
        <f>'C завтраками| Bed and breakfast'!#REF!</f>
        <v>#REF!</v>
      </c>
      <c r="C11" s="167" t="e">
        <f>'C завтраками| Bed and breakfast'!#REF!</f>
        <v>#REF!</v>
      </c>
      <c r="D11" s="167" t="e">
        <f>'C завтраками| Bed and breakfast'!#REF!</f>
        <v>#REF!</v>
      </c>
      <c r="E11" s="167" t="e">
        <f>'C завтраками| Bed and breakfast'!#REF!</f>
        <v>#REF!</v>
      </c>
      <c r="F11" s="167" t="e">
        <f>'C завтраками| Bed and breakfast'!#REF!</f>
        <v>#REF!</v>
      </c>
      <c r="G11" s="167" t="e">
        <f>'C завтраками| Bed and breakfast'!#REF!</f>
        <v>#REF!</v>
      </c>
    </row>
    <row r="12" spans="1:7" ht="13.5" customHeight="1" x14ac:dyDescent="0.2">
      <c r="A12" s="1">
        <v>2</v>
      </c>
      <c r="B12" s="167" t="e">
        <f>'C завтраками| Bed and breakfast'!#REF!</f>
        <v>#REF!</v>
      </c>
      <c r="C12" s="167" t="e">
        <f>'C завтраками| Bed and breakfast'!#REF!</f>
        <v>#REF!</v>
      </c>
      <c r="D12" s="167" t="e">
        <f>'C завтраками| Bed and breakfast'!#REF!</f>
        <v>#REF!</v>
      </c>
      <c r="E12" s="167" t="e">
        <f>'C завтраками| Bed and breakfast'!#REF!</f>
        <v>#REF!</v>
      </c>
      <c r="F12" s="167" t="e">
        <f>'C завтраками| Bed and breakfast'!#REF!</f>
        <v>#REF!</v>
      </c>
      <c r="G12" s="167" t="e">
        <f>'C завтраками| Bed and breakfast'!#REF!</f>
        <v>#REF!</v>
      </c>
    </row>
    <row r="13" spans="1:7" x14ac:dyDescent="0.2">
      <c r="A13" s="168" t="s">
        <v>218</v>
      </c>
      <c r="B13" s="162"/>
      <c r="C13" s="162"/>
      <c r="D13" s="162"/>
      <c r="E13" s="162"/>
      <c r="F13" s="162"/>
      <c r="G13" s="162"/>
    </row>
    <row r="14" spans="1:7" x14ac:dyDescent="0.2">
      <c r="A14" s="198">
        <v>1</v>
      </c>
      <c r="B14" s="162" t="e">
        <f t="shared" ref="B14:G15" si="0">B11</f>
        <v>#REF!</v>
      </c>
      <c r="C14" s="162" t="e">
        <f t="shared" si="0"/>
        <v>#REF!</v>
      </c>
      <c r="D14" s="162" t="e">
        <f t="shared" si="0"/>
        <v>#REF!</v>
      </c>
      <c r="E14" s="162" t="e">
        <f t="shared" si="0"/>
        <v>#REF!</v>
      </c>
      <c r="F14" s="162" t="e">
        <f t="shared" si="0"/>
        <v>#REF!</v>
      </c>
      <c r="G14" s="162" t="e">
        <f t="shared" si="0"/>
        <v>#REF!</v>
      </c>
    </row>
    <row r="15" spans="1:7" x14ac:dyDescent="0.2">
      <c r="A15" s="198">
        <v>2</v>
      </c>
      <c r="B15" s="162" t="e">
        <f t="shared" si="0"/>
        <v>#REF!</v>
      </c>
      <c r="C15" s="162" t="e">
        <f t="shared" si="0"/>
        <v>#REF!</v>
      </c>
      <c r="D15" s="162" t="e">
        <f t="shared" si="0"/>
        <v>#REF!</v>
      </c>
      <c r="E15" s="162" t="e">
        <f t="shared" si="0"/>
        <v>#REF!</v>
      </c>
      <c r="F15" s="162" t="e">
        <f t="shared" si="0"/>
        <v>#REF!</v>
      </c>
      <c r="G15" s="162" t="e">
        <f t="shared" si="0"/>
        <v>#REF!</v>
      </c>
    </row>
    <row r="16" spans="1:7" x14ac:dyDescent="0.2">
      <c r="A16" s="222" t="s">
        <v>2</v>
      </c>
      <c r="B16" s="167"/>
      <c r="C16" s="167"/>
      <c r="D16" s="167"/>
      <c r="E16" s="167"/>
      <c r="F16" s="167"/>
      <c r="G16" s="167"/>
    </row>
    <row r="17" spans="1:7" x14ac:dyDescent="0.2">
      <c r="A17" s="1">
        <v>1</v>
      </c>
      <c r="B17" s="167" t="e">
        <f>'C завтраками| Bed and breakfast'!#REF!</f>
        <v>#REF!</v>
      </c>
      <c r="C17" s="167" t="e">
        <f>'C завтраками| Bed and breakfast'!#REF!</f>
        <v>#REF!</v>
      </c>
      <c r="D17" s="167" t="e">
        <f>'C завтраками| Bed and breakfast'!#REF!</f>
        <v>#REF!</v>
      </c>
      <c r="E17" s="167" t="e">
        <f>'C завтраками| Bed and breakfast'!#REF!</f>
        <v>#REF!</v>
      </c>
      <c r="F17" s="167" t="e">
        <f>'C завтраками| Bed and breakfast'!#REF!</f>
        <v>#REF!</v>
      </c>
      <c r="G17" s="167" t="e">
        <f>'C завтраками| Bed and breakfast'!#REF!</f>
        <v>#REF!</v>
      </c>
    </row>
    <row r="18" spans="1:7" x14ac:dyDescent="0.2">
      <c r="A18" s="1">
        <v>2</v>
      </c>
      <c r="B18" s="167" t="e">
        <f>'C завтраками| Bed and breakfast'!#REF!</f>
        <v>#REF!</v>
      </c>
      <c r="C18" s="167" t="e">
        <f>'C завтраками| Bed and breakfast'!#REF!</f>
        <v>#REF!</v>
      </c>
      <c r="D18" s="167" t="e">
        <f>'C завтраками| Bed and breakfast'!#REF!</f>
        <v>#REF!</v>
      </c>
      <c r="E18" s="167" t="e">
        <f>'C завтраками| Bed and breakfast'!#REF!</f>
        <v>#REF!</v>
      </c>
      <c r="F18" s="167" t="e">
        <f>'C завтраками| Bed and breakfast'!#REF!</f>
        <v>#REF!</v>
      </c>
      <c r="G18" s="167" t="e">
        <f>'C завтраками| Bed and breakfast'!#REF!</f>
        <v>#REF!</v>
      </c>
    </row>
    <row r="19" spans="1:7" x14ac:dyDescent="0.2">
      <c r="A19" s="152" t="s">
        <v>131</v>
      </c>
      <c r="B19" s="167"/>
      <c r="C19" s="167"/>
      <c r="D19" s="167"/>
      <c r="E19" s="167"/>
      <c r="F19" s="167"/>
      <c r="G19" s="167"/>
    </row>
    <row r="20" spans="1:7" x14ac:dyDescent="0.2">
      <c r="A20" s="1">
        <v>1</v>
      </c>
      <c r="B20" s="167" t="e">
        <f>'C завтраками| Bed and breakfast'!#REF!</f>
        <v>#REF!</v>
      </c>
      <c r="C20" s="167" t="e">
        <f>'C завтраками| Bed and breakfast'!#REF!</f>
        <v>#REF!</v>
      </c>
      <c r="D20" s="167" t="e">
        <f>'C завтраками| Bed and breakfast'!#REF!</f>
        <v>#REF!</v>
      </c>
      <c r="E20" s="167" t="e">
        <f>'C завтраками| Bed and breakfast'!#REF!</f>
        <v>#REF!</v>
      </c>
      <c r="F20" s="167" t="e">
        <f>'C завтраками| Bed and breakfast'!#REF!</f>
        <v>#REF!</v>
      </c>
      <c r="G20" s="167" t="e">
        <f>'C завтраками| Bed and breakfast'!#REF!</f>
        <v>#REF!</v>
      </c>
    </row>
    <row r="21" spans="1:7" x14ac:dyDescent="0.2">
      <c r="A21" s="1">
        <v>2</v>
      </c>
      <c r="B21" s="167" t="e">
        <f>'C завтраками| Bed and breakfast'!#REF!</f>
        <v>#REF!</v>
      </c>
      <c r="C21" s="167" t="e">
        <f>'C завтраками| Bed and breakfast'!#REF!</f>
        <v>#REF!</v>
      </c>
      <c r="D21" s="167" t="e">
        <f>'C завтраками| Bed and breakfast'!#REF!</f>
        <v>#REF!</v>
      </c>
      <c r="E21" s="167" t="e">
        <f>'C завтраками| Bed and breakfast'!#REF!</f>
        <v>#REF!</v>
      </c>
      <c r="F21" s="167" t="e">
        <f>'C завтраками| Bed and breakfast'!#REF!</f>
        <v>#REF!</v>
      </c>
      <c r="G21" s="167" t="e">
        <f>'C завтраками| Bed and breakfast'!#REF!</f>
        <v>#REF!</v>
      </c>
    </row>
    <row r="22" spans="1:7" x14ac:dyDescent="0.2">
      <c r="A22" s="223" t="s">
        <v>4</v>
      </c>
      <c r="B22" s="167"/>
      <c r="C22" s="167"/>
      <c r="D22" s="167"/>
      <c r="E22" s="167"/>
      <c r="F22" s="167"/>
      <c r="G22" s="167"/>
    </row>
    <row r="23" spans="1:7" x14ac:dyDescent="0.2">
      <c r="A23" s="3" t="s">
        <v>1</v>
      </c>
      <c r="B23" s="167" t="e">
        <f>'C завтраками| Bed and breakfast'!#REF!</f>
        <v>#REF!</v>
      </c>
      <c r="C23" s="167" t="e">
        <f>'C завтраками| Bed and breakfast'!#REF!</f>
        <v>#REF!</v>
      </c>
      <c r="D23" s="167" t="e">
        <f>'C завтраками| Bed and breakfast'!#REF!</f>
        <v>#REF!</v>
      </c>
      <c r="E23" s="167" t="e">
        <f>'C завтраками| Bed and breakfast'!#REF!</f>
        <v>#REF!</v>
      </c>
      <c r="F23" s="167" t="e">
        <f>'C завтраками| Bed and breakfast'!#REF!</f>
        <v>#REF!</v>
      </c>
      <c r="G23" s="167" t="e">
        <f>'C завтраками| Bed and breakfast'!#REF!</f>
        <v>#REF!</v>
      </c>
    </row>
    <row r="24" spans="1:7" hidden="1" x14ac:dyDescent="0.2">
      <c r="A24" s="7" t="s">
        <v>5</v>
      </c>
      <c r="B24" s="167"/>
      <c r="C24" s="167"/>
      <c r="D24" s="167"/>
      <c r="E24" s="167"/>
      <c r="F24" s="167"/>
      <c r="G24" s="167"/>
    </row>
    <row r="25" spans="1:7" hidden="1" x14ac:dyDescent="0.2">
      <c r="A25" s="3" t="s">
        <v>0</v>
      </c>
      <c r="B25" s="167" t="e">
        <f>'C завтраками| Bed and breakfast'!#REF!</f>
        <v>#REF!</v>
      </c>
      <c r="C25" s="167" t="e">
        <f>'C завтраками| Bed and breakfast'!#REF!</f>
        <v>#REF!</v>
      </c>
      <c r="D25" s="167" t="e">
        <f>'C завтраками| Bed and breakfast'!#REF!</f>
        <v>#REF!</v>
      </c>
      <c r="E25" s="167" t="e">
        <f>'C завтраками| Bed and breakfast'!#REF!</f>
        <v>#REF!</v>
      </c>
      <c r="F25" s="167" t="e">
        <f>'C завтраками| Bed and breakfast'!#REF!</f>
        <v>#REF!</v>
      </c>
      <c r="G25" s="167" t="e">
        <f>'C завтраками| Bed and breakfast'!#REF!</f>
        <v>#REF!</v>
      </c>
    </row>
    <row r="26" spans="1:7" ht="26.25" customHeight="1" x14ac:dyDescent="0.2">
      <c r="A26" s="72" t="s">
        <v>44</v>
      </c>
    </row>
    <row r="27" spans="1:7" s="149" customFormat="1" ht="21.75" customHeight="1" x14ac:dyDescent="0.25">
      <c r="A27" s="31" t="s">
        <v>6</v>
      </c>
      <c r="B27" s="151" t="e">
        <f t="shared" ref="B27:G28" si="1">B5</f>
        <v>#REF!</v>
      </c>
      <c r="C27" s="151" t="e">
        <f t="shared" si="1"/>
        <v>#REF!</v>
      </c>
      <c r="D27" s="151" t="e">
        <f t="shared" si="1"/>
        <v>#REF!</v>
      </c>
      <c r="E27" s="151" t="e">
        <f t="shared" si="1"/>
        <v>#REF!</v>
      </c>
      <c r="F27" s="151" t="e">
        <f t="shared" si="1"/>
        <v>#REF!</v>
      </c>
      <c r="G27" s="151" t="e">
        <f t="shared" si="1"/>
        <v>#REF!</v>
      </c>
    </row>
    <row r="28" spans="1:7" x14ac:dyDescent="0.2">
      <c r="A28" s="31"/>
      <c r="B28" s="151" t="e">
        <f t="shared" si="1"/>
        <v>#REF!</v>
      </c>
      <c r="C28" s="151" t="e">
        <f t="shared" si="1"/>
        <v>#REF!</v>
      </c>
      <c r="D28" s="151" t="e">
        <f t="shared" si="1"/>
        <v>#REF!</v>
      </c>
      <c r="E28" s="151" t="e">
        <f t="shared" si="1"/>
        <v>#REF!</v>
      </c>
      <c r="F28" s="151" t="e">
        <f t="shared" si="1"/>
        <v>#REF!</v>
      </c>
      <c r="G28" s="151" t="e">
        <f t="shared" si="1"/>
        <v>#REF!</v>
      </c>
    </row>
    <row r="29" spans="1:7" x14ac:dyDescent="0.2">
      <c r="A29" s="168" t="s">
        <v>7</v>
      </c>
    </row>
    <row r="30" spans="1:7" x14ac:dyDescent="0.2">
      <c r="A30" s="1">
        <v>1</v>
      </c>
      <c r="B30" s="167" t="e">
        <f t="shared" ref="B30:G30" si="2">ROUNDUP(B8*0.75,)+25</f>
        <v>#REF!</v>
      </c>
      <c r="C30" s="167" t="e">
        <f t="shared" si="2"/>
        <v>#REF!</v>
      </c>
      <c r="D30" s="167" t="e">
        <f t="shared" si="2"/>
        <v>#REF!</v>
      </c>
      <c r="E30" s="167" t="e">
        <f t="shared" si="2"/>
        <v>#REF!</v>
      </c>
      <c r="F30" s="167" t="e">
        <f t="shared" si="2"/>
        <v>#REF!</v>
      </c>
      <c r="G30" s="167" t="e">
        <f t="shared" si="2"/>
        <v>#REF!</v>
      </c>
    </row>
    <row r="31" spans="1:7" x14ac:dyDescent="0.2">
      <c r="A31" s="1">
        <v>2</v>
      </c>
      <c r="B31" s="167" t="e">
        <f t="shared" ref="B31:G45" si="3">ROUNDUP(B9*0.75,)+25</f>
        <v>#REF!</v>
      </c>
      <c r="C31" s="167" t="e">
        <f t="shared" si="3"/>
        <v>#REF!</v>
      </c>
      <c r="D31" s="167" t="e">
        <f t="shared" si="3"/>
        <v>#REF!</v>
      </c>
      <c r="E31" s="167" t="e">
        <f t="shared" si="3"/>
        <v>#REF!</v>
      </c>
      <c r="F31" s="167" t="e">
        <f t="shared" si="3"/>
        <v>#REF!</v>
      </c>
      <c r="G31" s="167" t="e">
        <f t="shared" si="3"/>
        <v>#REF!</v>
      </c>
    </row>
    <row r="32" spans="1:7" x14ac:dyDescent="0.2">
      <c r="A32" s="168" t="s">
        <v>8</v>
      </c>
      <c r="B32" s="167"/>
      <c r="C32" s="167"/>
      <c r="D32" s="167"/>
      <c r="E32" s="167"/>
      <c r="F32" s="167"/>
      <c r="G32" s="167"/>
    </row>
    <row r="33" spans="1:7" x14ac:dyDescent="0.2">
      <c r="A33" s="1">
        <v>1</v>
      </c>
      <c r="B33" s="167" t="e">
        <f t="shared" si="3"/>
        <v>#REF!</v>
      </c>
      <c r="C33" s="167" t="e">
        <f t="shared" si="3"/>
        <v>#REF!</v>
      </c>
      <c r="D33" s="167" t="e">
        <f t="shared" si="3"/>
        <v>#REF!</v>
      </c>
      <c r="E33" s="167" t="e">
        <f t="shared" si="3"/>
        <v>#REF!</v>
      </c>
      <c r="F33" s="167" t="e">
        <f t="shared" si="3"/>
        <v>#REF!</v>
      </c>
      <c r="G33" s="167" t="e">
        <f t="shared" si="3"/>
        <v>#REF!</v>
      </c>
    </row>
    <row r="34" spans="1:7" x14ac:dyDescent="0.2">
      <c r="A34" s="1">
        <v>2</v>
      </c>
      <c r="B34" s="167" t="e">
        <f t="shared" si="3"/>
        <v>#REF!</v>
      </c>
      <c r="C34" s="167" t="e">
        <f t="shared" si="3"/>
        <v>#REF!</v>
      </c>
      <c r="D34" s="167" t="e">
        <f t="shared" si="3"/>
        <v>#REF!</v>
      </c>
      <c r="E34" s="167" t="e">
        <f t="shared" si="3"/>
        <v>#REF!</v>
      </c>
      <c r="F34" s="167" t="e">
        <f t="shared" si="3"/>
        <v>#REF!</v>
      </c>
      <c r="G34" s="167" t="e">
        <f t="shared" si="3"/>
        <v>#REF!</v>
      </c>
    </row>
    <row r="35" spans="1:7" x14ac:dyDescent="0.2">
      <c r="A35" s="168" t="s">
        <v>218</v>
      </c>
      <c r="B35" s="167"/>
      <c r="C35" s="167"/>
      <c r="D35" s="167"/>
      <c r="E35" s="167"/>
      <c r="F35" s="167"/>
      <c r="G35" s="167"/>
    </row>
    <row r="36" spans="1:7" x14ac:dyDescent="0.2">
      <c r="A36" s="198">
        <v>1</v>
      </c>
      <c r="B36" s="167" t="e">
        <f t="shared" si="3"/>
        <v>#REF!</v>
      </c>
      <c r="C36" s="167" t="e">
        <f t="shared" si="3"/>
        <v>#REF!</v>
      </c>
      <c r="D36" s="167" t="e">
        <f t="shared" si="3"/>
        <v>#REF!</v>
      </c>
      <c r="E36" s="167" t="e">
        <f t="shared" si="3"/>
        <v>#REF!</v>
      </c>
      <c r="F36" s="167" t="e">
        <f t="shared" si="3"/>
        <v>#REF!</v>
      </c>
      <c r="G36" s="167" t="e">
        <f t="shared" si="3"/>
        <v>#REF!</v>
      </c>
    </row>
    <row r="37" spans="1:7" x14ac:dyDescent="0.2">
      <c r="A37" s="198">
        <v>2</v>
      </c>
      <c r="B37" s="167" t="e">
        <f t="shared" si="3"/>
        <v>#REF!</v>
      </c>
      <c r="C37" s="167" t="e">
        <f t="shared" si="3"/>
        <v>#REF!</v>
      </c>
      <c r="D37" s="167" t="e">
        <f t="shared" si="3"/>
        <v>#REF!</v>
      </c>
      <c r="E37" s="167" t="e">
        <f t="shared" si="3"/>
        <v>#REF!</v>
      </c>
      <c r="F37" s="167" t="e">
        <f t="shared" si="3"/>
        <v>#REF!</v>
      </c>
      <c r="G37" s="167" t="e">
        <f t="shared" si="3"/>
        <v>#REF!</v>
      </c>
    </row>
    <row r="38" spans="1:7" x14ac:dyDescent="0.2">
      <c r="A38" s="222" t="s">
        <v>2</v>
      </c>
      <c r="B38" s="167"/>
      <c r="C38" s="167"/>
      <c r="D38" s="167"/>
      <c r="E38" s="167"/>
      <c r="F38" s="167"/>
      <c r="G38" s="167"/>
    </row>
    <row r="39" spans="1:7" x14ac:dyDescent="0.2">
      <c r="A39" s="1">
        <v>1</v>
      </c>
      <c r="B39" s="167" t="e">
        <f t="shared" si="3"/>
        <v>#REF!</v>
      </c>
      <c r="C39" s="167" t="e">
        <f t="shared" si="3"/>
        <v>#REF!</v>
      </c>
      <c r="D39" s="167" t="e">
        <f t="shared" si="3"/>
        <v>#REF!</v>
      </c>
      <c r="E39" s="167" t="e">
        <f t="shared" si="3"/>
        <v>#REF!</v>
      </c>
      <c r="F39" s="167" t="e">
        <f t="shared" si="3"/>
        <v>#REF!</v>
      </c>
      <c r="G39" s="167" t="e">
        <f t="shared" si="3"/>
        <v>#REF!</v>
      </c>
    </row>
    <row r="40" spans="1:7" x14ac:dyDescent="0.2">
      <c r="A40" s="1">
        <v>2</v>
      </c>
      <c r="B40" s="167" t="e">
        <f t="shared" si="3"/>
        <v>#REF!</v>
      </c>
      <c r="C40" s="167" t="e">
        <f t="shared" si="3"/>
        <v>#REF!</v>
      </c>
      <c r="D40" s="167" t="e">
        <f t="shared" si="3"/>
        <v>#REF!</v>
      </c>
      <c r="E40" s="167" t="e">
        <f t="shared" si="3"/>
        <v>#REF!</v>
      </c>
      <c r="F40" s="167" t="e">
        <f t="shared" si="3"/>
        <v>#REF!</v>
      </c>
      <c r="G40" s="167" t="e">
        <f t="shared" si="3"/>
        <v>#REF!</v>
      </c>
    </row>
    <row r="41" spans="1:7" x14ac:dyDescent="0.2">
      <c r="A41" s="152" t="s">
        <v>131</v>
      </c>
      <c r="B41" s="167"/>
      <c r="C41" s="167"/>
      <c r="D41" s="167"/>
      <c r="E41" s="167"/>
      <c r="F41" s="167"/>
      <c r="G41" s="167"/>
    </row>
    <row r="42" spans="1:7" x14ac:dyDescent="0.2">
      <c r="A42" s="1">
        <v>1</v>
      </c>
      <c r="B42" s="167" t="e">
        <f t="shared" si="3"/>
        <v>#REF!</v>
      </c>
      <c r="C42" s="167" t="e">
        <f t="shared" si="3"/>
        <v>#REF!</v>
      </c>
      <c r="D42" s="167" t="e">
        <f t="shared" si="3"/>
        <v>#REF!</v>
      </c>
      <c r="E42" s="167" t="e">
        <f t="shared" si="3"/>
        <v>#REF!</v>
      </c>
      <c r="F42" s="167" t="e">
        <f t="shared" si="3"/>
        <v>#REF!</v>
      </c>
      <c r="G42" s="167" t="e">
        <f t="shared" si="3"/>
        <v>#REF!</v>
      </c>
    </row>
    <row r="43" spans="1:7" x14ac:dyDescent="0.2">
      <c r="A43" s="1">
        <v>2</v>
      </c>
      <c r="B43" s="167" t="e">
        <f t="shared" si="3"/>
        <v>#REF!</v>
      </c>
      <c r="C43" s="167" t="e">
        <f t="shared" si="3"/>
        <v>#REF!</v>
      </c>
      <c r="D43" s="167" t="e">
        <f t="shared" si="3"/>
        <v>#REF!</v>
      </c>
      <c r="E43" s="167" t="e">
        <f t="shared" si="3"/>
        <v>#REF!</v>
      </c>
      <c r="F43" s="167" t="e">
        <f t="shared" si="3"/>
        <v>#REF!</v>
      </c>
      <c r="G43" s="167" t="e">
        <f t="shared" si="3"/>
        <v>#REF!</v>
      </c>
    </row>
    <row r="44" spans="1:7" x14ac:dyDescent="0.2">
      <c r="A44" s="223" t="s">
        <v>4</v>
      </c>
      <c r="B44" s="167"/>
      <c r="C44" s="167"/>
      <c r="D44" s="167"/>
      <c r="E44" s="167"/>
      <c r="F44" s="167"/>
      <c r="G44" s="167"/>
    </row>
    <row r="45" spans="1:7" x14ac:dyDescent="0.2">
      <c r="A45" s="3" t="s">
        <v>1</v>
      </c>
      <c r="B45" s="167" t="e">
        <f t="shared" si="3"/>
        <v>#REF!</v>
      </c>
      <c r="C45" s="167" t="e">
        <f t="shared" si="3"/>
        <v>#REF!</v>
      </c>
      <c r="D45" s="167" t="e">
        <f t="shared" si="3"/>
        <v>#REF!</v>
      </c>
      <c r="E45" s="167" t="e">
        <f t="shared" si="3"/>
        <v>#REF!</v>
      </c>
      <c r="F45" s="167" t="e">
        <f t="shared" si="3"/>
        <v>#REF!</v>
      </c>
      <c r="G45" s="167" t="e">
        <f t="shared" si="3"/>
        <v>#REF!</v>
      </c>
    </row>
    <row r="46" spans="1:7" hidden="1" x14ac:dyDescent="0.2">
      <c r="A46" s="7" t="s">
        <v>5</v>
      </c>
    </row>
    <row r="47" spans="1:7" hidden="1" x14ac:dyDescent="0.2">
      <c r="A47" s="3" t="s">
        <v>0</v>
      </c>
    </row>
    <row r="48" spans="1:7" x14ac:dyDescent="0.2">
      <c r="A48" s="125" t="s">
        <v>101</v>
      </c>
    </row>
    <row r="49" spans="1:1" ht="11.45" customHeight="1" x14ac:dyDescent="0.2">
      <c r="A49" s="206" t="s">
        <v>11</v>
      </c>
    </row>
    <row r="50" spans="1:1" ht="12.75" customHeight="1" x14ac:dyDescent="0.2">
      <c r="A50" s="4" t="s">
        <v>12</v>
      </c>
    </row>
    <row r="51" spans="1:1" ht="12.75" customHeight="1" x14ac:dyDescent="0.2">
      <c r="A51" s="4" t="s">
        <v>239</v>
      </c>
    </row>
    <row r="52" spans="1:1" ht="12.75" customHeight="1" x14ac:dyDescent="0.2">
      <c r="A52" s="4" t="s">
        <v>13</v>
      </c>
    </row>
    <row r="53" spans="1:1" ht="12.75" customHeight="1" x14ac:dyDescent="0.2">
      <c r="A53" s="4" t="s">
        <v>14</v>
      </c>
    </row>
    <row r="54" spans="1:1" ht="12.75" customHeight="1" x14ac:dyDescent="0.2">
      <c r="A54" s="204" t="s">
        <v>103</v>
      </c>
    </row>
    <row r="55" spans="1:1" ht="11.45" customHeight="1" x14ac:dyDescent="0.2">
      <c r="A55" s="4"/>
    </row>
    <row r="56" spans="1:1" ht="11.45" customHeight="1" thickBot="1" x14ac:dyDescent="0.25">
      <c r="A56" s="200" t="s">
        <v>16</v>
      </c>
    </row>
    <row r="57" spans="1:1" ht="72.75" thickBot="1" x14ac:dyDescent="0.25">
      <c r="A57" s="170" t="s">
        <v>236</v>
      </c>
    </row>
    <row r="58" spans="1:1" ht="12.75" thickBot="1" x14ac:dyDescent="0.25"/>
    <row r="59" spans="1:1" ht="12.75" thickBot="1" x14ac:dyDescent="0.25">
      <c r="A59" s="75" t="s">
        <v>77</v>
      </c>
    </row>
    <row r="60" spans="1:1" ht="12.75" thickBot="1" x14ac:dyDescent="0.25">
      <c r="A60" s="113" t="s">
        <v>237</v>
      </c>
    </row>
    <row r="61" spans="1:1" x14ac:dyDescent="0.2">
      <c r="A61" s="146" t="s">
        <v>238</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1"/>
  <sheetViews>
    <sheetView zoomScaleNormal="100" workbookViewId="0">
      <selection activeCell="B31" sqref="B31"/>
    </sheetView>
  </sheetViews>
  <sheetFormatPr defaultColWidth="9.140625" defaultRowHeight="12" x14ac:dyDescent="0.2"/>
  <cols>
    <col min="1" max="1" width="91.42578125" style="5" customWidth="1"/>
    <col min="2" max="16384" width="9.140625" style="163"/>
  </cols>
  <sheetData>
    <row r="1" spans="1:7" ht="12" customHeight="1" x14ac:dyDescent="0.2">
      <c r="A1" s="8" t="s">
        <v>17</v>
      </c>
    </row>
    <row r="2" spans="1:7" ht="12" customHeight="1" x14ac:dyDescent="0.2">
      <c r="A2" s="16" t="s">
        <v>235</v>
      </c>
    </row>
    <row r="3" spans="1:7" ht="8.4499999999999993" customHeight="1" x14ac:dyDescent="0.2">
      <c r="A3" s="8"/>
    </row>
    <row r="4" spans="1:7" ht="11.45" customHeight="1" x14ac:dyDescent="0.2">
      <c r="A4" s="206" t="s">
        <v>9</v>
      </c>
    </row>
    <row r="5" spans="1:7" s="149" customFormat="1" ht="23.1" customHeight="1" x14ac:dyDescent="0.25">
      <c r="A5" s="31" t="s">
        <v>6</v>
      </c>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row>
    <row r="6" spans="1:7" s="149" customFormat="1" ht="23.1" customHeight="1" x14ac:dyDescent="0.25">
      <c r="A6" s="31"/>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row>
    <row r="7" spans="1:7" x14ac:dyDescent="0.2">
      <c r="A7" s="168" t="s">
        <v>7</v>
      </c>
    </row>
    <row r="8" spans="1:7" x14ac:dyDescent="0.2">
      <c r="A8" s="1">
        <v>1</v>
      </c>
      <c r="B8" s="167" t="e">
        <f>'C завтраками| Bed and breakfast'!#REF!</f>
        <v>#REF!</v>
      </c>
      <c r="C8" s="167" t="e">
        <f>'C завтраками| Bed and breakfast'!#REF!</f>
        <v>#REF!</v>
      </c>
      <c r="D8" s="167" t="e">
        <f>'C завтраками| Bed and breakfast'!#REF!</f>
        <v>#REF!</v>
      </c>
      <c r="E8" s="167" t="e">
        <f>'C завтраками| Bed and breakfast'!#REF!</f>
        <v>#REF!</v>
      </c>
      <c r="F8" s="167" t="e">
        <f>'C завтраками| Bed and breakfast'!#REF!</f>
        <v>#REF!</v>
      </c>
      <c r="G8" s="167" t="e">
        <f>'C завтраками| Bed and breakfast'!#REF!</f>
        <v>#REF!</v>
      </c>
    </row>
    <row r="9" spans="1:7" x14ac:dyDescent="0.2">
      <c r="A9" s="1">
        <v>2</v>
      </c>
      <c r="B9" s="167" t="e">
        <f>'C завтраками| Bed and breakfast'!#REF!</f>
        <v>#REF!</v>
      </c>
      <c r="C9" s="167" t="e">
        <f>'C завтраками| Bed and breakfast'!#REF!</f>
        <v>#REF!</v>
      </c>
      <c r="D9" s="167" t="e">
        <f>'C завтраками| Bed and breakfast'!#REF!</f>
        <v>#REF!</v>
      </c>
      <c r="E9" s="167" t="e">
        <f>'C завтраками| Bed and breakfast'!#REF!</f>
        <v>#REF!</v>
      </c>
      <c r="F9" s="167" t="e">
        <f>'C завтраками| Bed and breakfast'!#REF!</f>
        <v>#REF!</v>
      </c>
      <c r="G9" s="167" t="e">
        <f>'C завтраками| Bed and breakfast'!#REF!</f>
        <v>#REF!</v>
      </c>
    </row>
    <row r="10" spans="1:7" x14ac:dyDescent="0.2">
      <c r="A10" s="168" t="s">
        <v>8</v>
      </c>
      <c r="B10" s="167"/>
      <c r="C10" s="167"/>
      <c r="D10" s="167"/>
      <c r="E10" s="167"/>
      <c r="F10" s="167"/>
      <c r="G10" s="167"/>
    </row>
    <row r="11" spans="1:7" x14ac:dyDescent="0.2">
      <c r="A11" s="1">
        <v>1</v>
      </c>
      <c r="B11" s="167" t="e">
        <f>'C завтраками| Bed and breakfast'!#REF!</f>
        <v>#REF!</v>
      </c>
      <c r="C11" s="167" t="e">
        <f>'C завтраками| Bed and breakfast'!#REF!</f>
        <v>#REF!</v>
      </c>
      <c r="D11" s="167" t="e">
        <f>'C завтраками| Bed and breakfast'!#REF!</f>
        <v>#REF!</v>
      </c>
      <c r="E11" s="167" t="e">
        <f>'C завтраками| Bed and breakfast'!#REF!</f>
        <v>#REF!</v>
      </c>
      <c r="F11" s="167" t="e">
        <f>'C завтраками| Bed and breakfast'!#REF!</f>
        <v>#REF!</v>
      </c>
      <c r="G11" s="167" t="e">
        <f>'C завтраками| Bed and breakfast'!#REF!</f>
        <v>#REF!</v>
      </c>
    </row>
    <row r="12" spans="1:7" ht="13.5" customHeight="1" x14ac:dyDescent="0.2">
      <c r="A12" s="1">
        <v>2</v>
      </c>
      <c r="B12" s="167" t="e">
        <f>'C завтраками| Bed and breakfast'!#REF!</f>
        <v>#REF!</v>
      </c>
      <c r="C12" s="167" t="e">
        <f>'C завтраками| Bed and breakfast'!#REF!</f>
        <v>#REF!</v>
      </c>
      <c r="D12" s="167" t="e">
        <f>'C завтраками| Bed and breakfast'!#REF!</f>
        <v>#REF!</v>
      </c>
      <c r="E12" s="167" t="e">
        <f>'C завтраками| Bed and breakfast'!#REF!</f>
        <v>#REF!</v>
      </c>
      <c r="F12" s="167" t="e">
        <f>'C завтраками| Bed and breakfast'!#REF!</f>
        <v>#REF!</v>
      </c>
      <c r="G12" s="167" t="e">
        <f>'C завтраками| Bed and breakfast'!#REF!</f>
        <v>#REF!</v>
      </c>
    </row>
    <row r="13" spans="1:7" x14ac:dyDescent="0.2">
      <c r="A13" s="168" t="s">
        <v>218</v>
      </c>
      <c r="B13" s="162"/>
      <c r="C13" s="162"/>
      <c r="D13" s="162"/>
      <c r="E13" s="162"/>
      <c r="F13" s="162"/>
      <c r="G13" s="162"/>
    </row>
    <row r="14" spans="1:7" x14ac:dyDescent="0.2">
      <c r="A14" s="198">
        <v>1</v>
      </c>
      <c r="B14" s="162" t="e">
        <f t="shared" ref="B14:G15" si="0">B11</f>
        <v>#REF!</v>
      </c>
      <c r="C14" s="162" t="e">
        <f t="shared" si="0"/>
        <v>#REF!</v>
      </c>
      <c r="D14" s="162" t="e">
        <f t="shared" si="0"/>
        <v>#REF!</v>
      </c>
      <c r="E14" s="162" t="e">
        <f t="shared" si="0"/>
        <v>#REF!</v>
      </c>
      <c r="F14" s="162" t="e">
        <f t="shared" si="0"/>
        <v>#REF!</v>
      </c>
      <c r="G14" s="162" t="e">
        <f t="shared" si="0"/>
        <v>#REF!</v>
      </c>
    </row>
    <row r="15" spans="1:7" x14ac:dyDescent="0.2">
      <c r="A15" s="198">
        <v>2</v>
      </c>
      <c r="B15" s="162" t="e">
        <f t="shared" si="0"/>
        <v>#REF!</v>
      </c>
      <c r="C15" s="162" t="e">
        <f t="shared" si="0"/>
        <v>#REF!</v>
      </c>
      <c r="D15" s="162" t="e">
        <f t="shared" si="0"/>
        <v>#REF!</v>
      </c>
      <c r="E15" s="162" t="e">
        <f t="shared" si="0"/>
        <v>#REF!</v>
      </c>
      <c r="F15" s="162" t="e">
        <f t="shared" si="0"/>
        <v>#REF!</v>
      </c>
      <c r="G15" s="162" t="e">
        <f t="shared" si="0"/>
        <v>#REF!</v>
      </c>
    </row>
    <row r="16" spans="1:7" x14ac:dyDescent="0.2">
      <c r="A16" s="222" t="s">
        <v>2</v>
      </c>
      <c r="B16" s="167"/>
      <c r="C16" s="167"/>
      <c r="D16" s="167"/>
      <c r="E16" s="167"/>
      <c r="F16" s="167"/>
      <c r="G16" s="167"/>
    </row>
    <row r="17" spans="1:7" x14ac:dyDescent="0.2">
      <c r="A17" s="1">
        <v>1</v>
      </c>
      <c r="B17" s="167" t="e">
        <f>'C завтраками| Bed and breakfast'!#REF!</f>
        <v>#REF!</v>
      </c>
      <c r="C17" s="167" t="e">
        <f>'C завтраками| Bed and breakfast'!#REF!</f>
        <v>#REF!</v>
      </c>
      <c r="D17" s="167" t="e">
        <f>'C завтраками| Bed and breakfast'!#REF!</f>
        <v>#REF!</v>
      </c>
      <c r="E17" s="167" t="e">
        <f>'C завтраками| Bed and breakfast'!#REF!</f>
        <v>#REF!</v>
      </c>
      <c r="F17" s="167" t="e">
        <f>'C завтраками| Bed and breakfast'!#REF!</f>
        <v>#REF!</v>
      </c>
      <c r="G17" s="167" t="e">
        <f>'C завтраками| Bed and breakfast'!#REF!</f>
        <v>#REF!</v>
      </c>
    </row>
    <row r="18" spans="1:7" x14ac:dyDescent="0.2">
      <c r="A18" s="1">
        <v>2</v>
      </c>
      <c r="B18" s="167" t="e">
        <f>'C завтраками| Bed and breakfast'!#REF!</f>
        <v>#REF!</v>
      </c>
      <c r="C18" s="167" t="e">
        <f>'C завтраками| Bed and breakfast'!#REF!</f>
        <v>#REF!</v>
      </c>
      <c r="D18" s="167" t="e">
        <f>'C завтраками| Bed and breakfast'!#REF!</f>
        <v>#REF!</v>
      </c>
      <c r="E18" s="167" t="e">
        <f>'C завтраками| Bed and breakfast'!#REF!</f>
        <v>#REF!</v>
      </c>
      <c r="F18" s="167" t="e">
        <f>'C завтраками| Bed and breakfast'!#REF!</f>
        <v>#REF!</v>
      </c>
      <c r="G18" s="167" t="e">
        <f>'C завтраками| Bed and breakfast'!#REF!</f>
        <v>#REF!</v>
      </c>
    </row>
    <row r="19" spans="1:7" x14ac:dyDescent="0.2">
      <c r="A19" s="152" t="s">
        <v>131</v>
      </c>
      <c r="B19" s="167"/>
      <c r="C19" s="167"/>
      <c r="D19" s="167"/>
      <c r="E19" s="167"/>
      <c r="F19" s="167"/>
      <c r="G19" s="167"/>
    </row>
    <row r="20" spans="1:7" x14ac:dyDescent="0.2">
      <c r="A20" s="1">
        <v>1</v>
      </c>
      <c r="B20" s="167" t="e">
        <f>'C завтраками| Bed and breakfast'!#REF!</f>
        <v>#REF!</v>
      </c>
      <c r="C20" s="167" t="e">
        <f>'C завтраками| Bed and breakfast'!#REF!</f>
        <v>#REF!</v>
      </c>
      <c r="D20" s="167" t="e">
        <f>'C завтраками| Bed and breakfast'!#REF!</f>
        <v>#REF!</v>
      </c>
      <c r="E20" s="167" t="e">
        <f>'C завтраками| Bed and breakfast'!#REF!</f>
        <v>#REF!</v>
      </c>
      <c r="F20" s="167" t="e">
        <f>'C завтраками| Bed and breakfast'!#REF!</f>
        <v>#REF!</v>
      </c>
      <c r="G20" s="167" t="e">
        <f>'C завтраками| Bed and breakfast'!#REF!</f>
        <v>#REF!</v>
      </c>
    </row>
    <row r="21" spans="1:7" x14ac:dyDescent="0.2">
      <c r="A21" s="1">
        <v>2</v>
      </c>
      <c r="B21" s="167" t="e">
        <f>'C завтраками| Bed and breakfast'!#REF!</f>
        <v>#REF!</v>
      </c>
      <c r="C21" s="167" t="e">
        <f>'C завтраками| Bed and breakfast'!#REF!</f>
        <v>#REF!</v>
      </c>
      <c r="D21" s="167" t="e">
        <f>'C завтраками| Bed and breakfast'!#REF!</f>
        <v>#REF!</v>
      </c>
      <c r="E21" s="167" t="e">
        <f>'C завтраками| Bed and breakfast'!#REF!</f>
        <v>#REF!</v>
      </c>
      <c r="F21" s="167" t="e">
        <f>'C завтраками| Bed and breakfast'!#REF!</f>
        <v>#REF!</v>
      </c>
      <c r="G21" s="167" t="e">
        <f>'C завтраками| Bed and breakfast'!#REF!</f>
        <v>#REF!</v>
      </c>
    </row>
    <row r="22" spans="1:7" x14ac:dyDescent="0.2">
      <c r="A22" s="223" t="s">
        <v>4</v>
      </c>
      <c r="B22" s="167"/>
      <c r="C22" s="167"/>
      <c r="D22" s="167"/>
      <c r="E22" s="167"/>
      <c r="F22" s="167"/>
      <c r="G22" s="167"/>
    </row>
    <row r="23" spans="1:7" x14ac:dyDescent="0.2">
      <c r="A23" s="3" t="s">
        <v>1</v>
      </c>
      <c r="B23" s="167" t="e">
        <f>'C завтраками| Bed and breakfast'!#REF!</f>
        <v>#REF!</v>
      </c>
      <c r="C23" s="167" t="e">
        <f>'C завтраками| Bed and breakfast'!#REF!</f>
        <v>#REF!</v>
      </c>
      <c r="D23" s="167" t="e">
        <f>'C завтраками| Bed and breakfast'!#REF!</f>
        <v>#REF!</v>
      </c>
      <c r="E23" s="167" t="e">
        <f>'C завтраками| Bed and breakfast'!#REF!</f>
        <v>#REF!</v>
      </c>
      <c r="F23" s="167" t="e">
        <f>'C завтраками| Bed and breakfast'!#REF!</f>
        <v>#REF!</v>
      </c>
      <c r="G23" s="167" t="e">
        <f>'C завтраками| Bed and breakfast'!#REF!</f>
        <v>#REF!</v>
      </c>
    </row>
    <row r="24" spans="1:7" hidden="1" x14ac:dyDescent="0.2">
      <c r="A24" s="7" t="s">
        <v>5</v>
      </c>
      <c r="B24" s="167"/>
      <c r="C24" s="167"/>
      <c r="D24" s="167"/>
      <c r="E24" s="167"/>
      <c r="F24" s="167"/>
      <c r="G24" s="167"/>
    </row>
    <row r="25" spans="1:7" hidden="1" x14ac:dyDescent="0.2">
      <c r="A25" s="3" t="s">
        <v>0</v>
      </c>
      <c r="B25" s="167" t="e">
        <f>'C завтраками| Bed and breakfast'!#REF!</f>
        <v>#REF!</v>
      </c>
      <c r="C25" s="167" t="e">
        <f>'C завтраками| Bed and breakfast'!#REF!</f>
        <v>#REF!</v>
      </c>
      <c r="D25" s="167" t="e">
        <f>'C завтраками| Bed and breakfast'!#REF!</f>
        <v>#REF!</v>
      </c>
      <c r="E25" s="167" t="e">
        <f>'C завтраками| Bed and breakfast'!#REF!</f>
        <v>#REF!</v>
      </c>
      <c r="F25" s="167" t="e">
        <f>'C завтраками| Bed and breakfast'!#REF!</f>
        <v>#REF!</v>
      </c>
      <c r="G25" s="167" t="e">
        <f>'C завтраками| Bed and breakfast'!#REF!</f>
        <v>#REF!</v>
      </c>
    </row>
    <row r="26" spans="1:7" ht="26.25" customHeight="1" x14ac:dyDescent="0.2">
      <c r="A26" s="72" t="s">
        <v>44</v>
      </c>
    </row>
    <row r="27" spans="1:7" s="149" customFormat="1" ht="21.75" customHeight="1" x14ac:dyDescent="0.25">
      <c r="A27" s="31" t="s">
        <v>6</v>
      </c>
      <c r="B27" s="151" t="e">
        <f t="shared" ref="B27:G28" si="1">B5</f>
        <v>#REF!</v>
      </c>
      <c r="C27" s="151" t="e">
        <f t="shared" si="1"/>
        <v>#REF!</v>
      </c>
      <c r="D27" s="151" t="e">
        <f t="shared" si="1"/>
        <v>#REF!</v>
      </c>
      <c r="E27" s="151" t="e">
        <f t="shared" si="1"/>
        <v>#REF!</v>
      </c>
      <c r="F27" s="151" t="e">
        <f t="shared" si="1"/>
        <v>#REF!</v>
      </c>
      <c r="G27" s="151" t="e">
        <f t="shared" si="1"/>
        <v>#REF!</v>
      </c>
    </row>
    <row r="28" spans="1:7" x14ac:dyDescent="0.2">
      <c r="A28" s="31"/>
      <c r="B28" s="151" t="e">
        <f t="shared" si="1"/>
        <v>#REF!</v>
      </c>
      <c r="C28" s="151" t="e">
        <f t="shared" si="1"/>
        <v>#REF!</v>
      </c>
      <c r="D28" s="151" t="e">
        <f t="shared" si="1"/>
        <v>#REF!</v>
      </c>
      <c r="E28" s="151" t="e">
        <f t="shared" si="1"/>
        <v>#REF!</v>
      </c>
      <c r="F28" s="151" t="e">
        <f t="shared" si="1"/>
        <v>#REF!</v>
      </c>
      <c r="G28" s="151" t="e">
        <f t="shared" si="1"/>
        <v>#REF!</v>
      </c>
    </row>
    <row r="29" spans="1:7" x14ac:dyDescent="0.2">
      <c r="A29" s="168" t="s">
        <v>7</v>
      </c>
    </row>
    <row r="30" spans="1:7" x14ac:dyDescent="0.2">
      <c r="A30" s="1">
        <v>1</v>
      </c>
      <c r="B30" s="167" t="e">
        <f t="shared" ref="B30:G30" si="2">ROUNDUP(B8*0.75,)</f>
        <v>#REF!</v>
      </c>
      <c r="C30" s="167" t="e">
        <f t="shared" si="2"/>
        <v>#REF!</v>
      </c>
      <c r="D30" s="167" t="e">
        <f t="shared" si="2"/>
        <v>#REF!</v>
      </c>
      <c r="E30" s="167" t="e">
        <f t="shared" si="2"/>
        <v>#REF!</v>
      </c>
      <c r="F30" s="167" t="e">
        <f t="shared" si="2"/>
        <v>#REF!</v>
      </c>
      <c r="G30" s="167" t="e">
        <f t="shared" si="2"/>
        <v>#REF!</v>
      </c>
    </row>
    <row r="31" spans="1:7" x14ac:dyDescent="0.2">
      <c r="A31" s="1">
        <v>2</v>
      </c>
      <c r="B31" s="167" t="e">
        <f t="shared" ref="B31:G45" si="3">ROUNDUP(B9*0.75,)</f>
        <v>#REF!</v>
      </c>
      <c r="C31" s="167" t="e">
        <f t="shared" si="3"/>
        <v>#REF!</v>
      </c>
      <c r="D31" s="167" t="e">
        <f t="shared" si="3"/>
        <v>#REF!</v>
      </c>
      <c r="E31" s="167" t="e">
        <f t="shared" si="3"/>
        <v>#REF!</v>
      </c>
      <c r="F31" s="167" t="e">
        <f t="shared" si="3"/>
        <v>#REF!</v>
      </c>
      <c r="G31" s="167" t="e">
        <f t="shared" si="3"/>
        <v>#REF!</v>
      </c>
    </row>
    <row r="32" spans="1:7" x14ac:dyDescent="0.2">
      <c r="A32" s="168" t="s">
        <v>8</v>
      </c>
      <c r="B32" s="167"/>
      <c r="C32" s="167"/>
      <c r="D32" s="167"/>
      <c r="E32" s="167"/>
      <c r="F32" s="167"/>
      <c r="G32" s="167"/>
    </row>
    <row r="33" spans="1:7" x14ac:dyDescent="0.2">
      <c r="A33" s="1">
        <v>1</v>
      </c>
      <c r="B33" s="167" t="e">
        <f t="shared" si="3"/>
        <v>#REF!</v>
      </c>
      <c r="C33" s="167" t="e">
        <f t="shared" si="3"/>
        <v>#REF!</v>
      </c>
      <c r="D33" s="167" t="e">
        <f t="shared" si="3"/>
        <v>#REF!</v>
      </c>
      <c r="E33" s="167" t="e">
        <f t="shared" si="3"/>
        <v>#REF!</v>
      </c>
      <c r="F33" s="167" t="e">
        <f t="shared" si="3"/>
        <v>#REF!</v>
      </c>
      <c r="G33" s="167" t="e">
        <f t="shared" si="3"/>
        <v>#REF!</v>
      </c>
    </row>
    <row r="34" spans="1:7" x14ac:dyDescent="0.2">
      <c r="A34" s="1">
        <v>2</v>
      </c>
      <c r="B34" s="167" t="e">
        <f t="shared" si="3"/>
        <v>#REF!</v>
      </c>
      <c r="C34" s="167" t="e">
        <f t="shared" si="3"/>
        <v>#REF!</v>
      </c>
      <c r="D34" s="167" t="e">
        <f t="shared" si="3"/>
        <v>#REF!</v>
      </c>
      <c r="E34" s="167" t="e">
        <f t="shared" si="3"/>
        <v>#REF!</v>
      </c>
      <c r="F34" s="167" t="e">
        <f t="shared" si="3"/>
        <v>#REF!</v>
      </c>
      <c r="G34" s="167" t="e">
        <f t="shared" si="3"/>
        <v>#REF!</v>
      </c>
    </row>
    <row r="35" spans="1:7" x14ac:dyDescent="0.2">
      <c r="A35" s="168" t="s">
        <v>218</v>
      </c>
      <c r="B35" s="167"/>
      <c r="C35" s="167"/>
      <c r="D35" s="167"/>
      <c r="E35" s="167"/>
      <c r="F35" s="167"/>
      <c r="G35" s="167"/>
    </row>
    <row r="36" spans="1:7" x14ac:dyDescent="0.2">
      <c r="A36" s="198">
        <v>1</v>
      </c>
      <c r="B36" s="167" t="e">
        <f t="shared" si="3"/>
        <v>#REF!</v>
      </c>
      <c r="C36" s="167" t="e">
        <f t="shared" si="3"/>
        <v>#REF!</v>
      </c>
      <c r="D36" s="167" t="e">
        <f t="shared" si="3"/>
        <v>#REF!</v>
      </c>
      <c r="E36" s="167" t="e">
        <f t="shared" si="3"/>
        <v>#REF!</v>
      </c>
      <c r="F36" s="167" t="e">
        <f t="shared" si="3"/>
        <v>#REF!</v>
      </c>
      <c r="G36" s="167" t="e">
        <f t="shared" si="3"/>
        <v>#REF!</v>
      </c>
    </row>
    <row r="37" spans="1:7" x14ac:dyDescent="0.2">
      <c r="A37" s="198">
        <v>2</v>
      </c>
      <c r="B37" s="167" t="e">
        <f t="shared" si="3"/>
        <v>#REF!</v>
      </c>
      <c r="C37" s="167" t="e">
        <f t="shared" si="3"/>
        <v>#REF!</v>
      </c>
      <c r="D37" s="167" t="e">
        <f t="shared" si="3"/>
        <v>#REF!</v>
      </c>
      <c r="E37" s="167" t="e">
        <f t="shared" si="3"/>
        <v>#REF!</v>
      </c>
      <c r="F37" s="167" t="e">
        <f t="shared" si="3"/>
        <v>#REF!</v>
      </c>
      <c r="G37" s="167" t="e">
        <f t="shared" si="3"/>
        <v>#REF!</v>
      </c>
    </row>
    <row r="38" spans="1:7" x14ac:dyDescent="0.2">
      <c r="A38" s="222" t="s">
        <v>2</v>
      </c>
      <c r="B38" s="167"/>
      <c r="C38" s="167"/>
      <c r="D38" s="167"/>
      <c r="E38" s="167"/>
      <c r="F38" s="167"/>
      <c r="G38" s="167"/>
    </row>
    <row r="39" spans="1:7" x14ac:dyDescent="0.2">
      <c r="A39" s="1">
        <v>1</v>
      </c>
      <c r="B39" s="167" t="e">
        <f t="shared" si="3"/>
        <v>#REF!</v>
      </c>
      <c r="C39" s="167" t="e">
        <f t="shared" si="3"/>
        <v>#REF!</v>
      </c>
      <c r="D39" s="167" t="e">
        <f t="shared" si="3"/>
        <v>#REF!</v>
      </c>
      <c r="E39" s="167" t="e">
        <f t="shared" si="3"/>
        <v>#REF!</v>
      </c>
      <c r="F39" s="167" t="e">
        <f t="shared" si="3"/>
        <v>#REF!</v>
      </c>
      <c r="G39" s="167" t="e">
        <f t="shared" si="3"/>
        <v>#REF!</v>
      </c>
    </row>
    <row r="40" spans="1:7" x14ac:dyDescent="0.2">
      <c r="A40" s="1">
        <v>2</v>
      </c>
      <c r="B40" s="167" t="e">
        <f t="shared" si="3"/>
        <v>#REF!</v>
      </c>
      <c r="C40" s="167" t="e">
        <f t="shared" si="3"/>
        <v>#REF!</v>
      </c>
      <c r="D40" s="167" t="e">
        <f t="shared" si="3"/>
        <v>#REF!</v>
      </c>
      <c r="E40" s="167" t="e">
        <f t="shared" si="3"/>
        <v>#REF!</v>
      </c>
      <c r="F40" s="167" t="e">
        <f t="shared" si="3"/>
        <v>#REF!</v>
      </c>
      <c r="G40" s="167" t="e">
        <f t="shared" si="3"/>
        <v>#REF!</v>
      </c>
    </row>
    <row r="41" spans="1:7" x14ac:dyDescent="0.2">
      <c r="A41" s="152" t="s">
        <v>131</v>
      </c>
      <c r="B41" s="167"/>
      <c r="C41" s="167"/>
      <c r="D41" s="167"/>
      <c r="E41" s="167"/>
      <c r="F41" s="167"/>
      <c r="G41" s="167"/>
    </row>
    <row r="42" spans="1:7" x14ac:dyDescent="0.2">
      <c r="A42" s="1">
        <v>1</v>
      </c>
      <c r="B42" s="167" t="e">
        <f t="shared" si="3"/>
        <v>#REF!</v>
      </c>
      <c r="C42" s="167" t="e">
        <f t="shared" si="3"/>
        <v>#REF!</v>
      </c>
      <c r="D42" s="167" t="e">
        <f t="shared" si="3"/>
        <v>#REF!</v>
      </c>
      <c r="E42" s="167" t="e">
        <f t="shared" si="3"/>
        <v>#REF!</v>
      </c>
      <c r="F42" s="167" t="e">
        <f t="shared" si="3"/>
        <v>#REF!</v>
      </c>
      <c r="G42" s="167" t="e">
        <f t="shared" si="3"/>
        <v>#REF!</v>
      </c>
    </row>
    <row r="43" spans="1:7" x14ac:dyDescent="0.2">
      <c r="A43" s="1">
        <v>2</v>
      </c>
      <c r="B43" s="167" t="e">
        <f t="shared" si="3"/>
        <v>#REF!</v>
      </c>
      <c r="C43" s="167" t="e">
        <f t="shared" si="3"/>
        <v>#REF!</v>
      </c>
      <c r="D43" s="167" t="e">
        <f t="shared" si="3"/>
        <v>#REF!</v>
      </c>
      <c r="E43" s="167" t="e">
        <f t="shared" si="3"/>
        <v>#REF!</v>
      </c>
      <c r="F43" s="167" t="e">
        <f t="shared" si="3"/>
        <v>#REF!</v>
      </c>
      <c r="G43" s="167" t="e">
        <f t="shared" si="3"/>
        <v>#REF!</v>
      </c>
    </row>
    <row r="44" spans="1:7" x14ac:dyDescent="0.2">
      <c r="A44" s="223" t="s">
        <v>4</v>
      </c>
      <c r="B44" s="167"/>
      <c r="C44" s="167"/>
      <c r="D44" s="167"/>
      <c r="E44" s="167"/>
      <c r="F44" s="167"/>
      <c r="G44" s="167"/>
    </row>
    <row r="45" spans="1:7" x14ac:dyDescent="0.2">
      <c r="A45" s="3" t="s">
        <v>1</v>
      </c>
      <c r="B45" s="167" t="e">
        <f t="shared" si="3"/>
        <v>#REF!</v>
      </c>
      <c r="C45" s="167" t="e">
        <f t="shared" si="3"/>
        <v>#REF!</v>
      </c>
      <c r="D45" s="167" t="e">
        <f t="shared" si="3"/>
        <v>#REF!</v>
      </c>
      <c r="E45" s="167" t="e">
        <f t="shared" si="3"/>
        <v>#REF!</v>
      </c>
      <c r="F45" s="167" t="e">
        <f t="shared" si="3"/>
        <v>#REF!</v>
      </c>
      <c r="G45" s="167" t="e">
        <f t="shared" si="3"/>
        <v>#REF!</v>
      </c>
    </row>
    <row r="46" spans="1:7" hidden="1" x14ac:dyDescent="0.2">
      <c r="A46" s="7" t="s">
        <v>5</v>
      </c>
    </row>
    <row r="47" spans="1:7" hidden="1" x14ac:dyDescent="0.2">
      <c r="A47" s="3" t="s">
        <v>0</v>
      </c>
    </row>
    <row r="48" spans="1:7" x14ac:dyDescent="0.2">
      <c r="A48" s="125" t="s">
        <v>101</v>
      </c>
    </row>
    <row r="49" spans="1:1" ht="11.45" customHeight="1" x14ac:dyDescent="0.2">
      <c r="A49" s="206" t="s">
        <v>11</v>
      </c>
    </row>
    <row r="50" spans="1:1" ht="12.75" customHeight="1" x14ac:dyDescent="0.2">
      <c r="A50" s="4" t="s">
        <v>12</v>
      </c>
    </row>
    <row r="51" spans="1:1" ht="12.75" customHeight="1" x14ac:dyDescent="0.2">
      <c r="A51" s="4" t="s">
        <v>239</v>
      </c>
    </row>
    <row r="52" spans="1:1" ht="12.75" customHeight="1" x14ac:dyDescent="0.2">
      <c r="A52" s="4" t="s">
        <v>13</v>
      </c>
    </row>
    <row r="53" spans="1:1" ht="12.75" customHeight="1" x14ac:dyDescent="0.2">
      <c r="A53" s="4" t="s">
        <v>14</v>
      </c>
    </row>
    <row r="54" spans="1:1" ht="11.45" customHeight="1" x14ac:dyDescent="0.2">
      <c r="A54" s="204" t="s">
        <v>103</v>
      </c>
    </row>
    <row r="55" spans="1:1" ht="11.45" customHeight="1" x14ac:dyDescent="0.2">
      <c r="A55" s="4"/>
    </row>
    <row r="56" spans="1:1" ht="12.75" thickBot="1" x14ac:dyDescent="0.25">
      <c r="A56" s="200" t="s">
        <v>16</v>
      </c>
    </row>
    <row r="57" spans="1:1" ht="72.75" thickBot="1" x14ac:dyDescent="0.25">
      <c r="A57" s="170" t="s">
        <v>236</v>
      </c>
    </row>
    <row r="58" spans="1:1" ht="12.75" thickBot="1" x14ac:dyDescent="0.25"/>
    <row r="59" spans="1:1" ht="12.75" thickBot="1" x14ac:dyDescent="0.25">
      <c r="A59" s="75" t="s">
        <v>77</v>
      </c>
    </row>
    <row r="60" spans="1:1" ht="12.75" thickBot="1" x14ac:dyDescent="0.25">
      <c r="A60" s="113" t="s">
        <v>237</v>
      </c>
    </row>
    <row r="61" spans="1:1" x14ac:dyDescent="0.2">
      <c r="A61" s="146" t="s">
        <v>238</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0"/>
  <sheetViews>
    <sheetView topLeftCell="A5" zoomScaleNormal="100" workbookViewId="0">
      <selection activeCell="I32" sqref="I32"/>
    </sheetView>
  </sheetViews>
  <sheetFormatPr defaultColWidth="9.140625" defaultRowHeight="12" x14ac:dyDescent="0.2"/>
  <cols>
    <col min="1" max="1" width="91.42578125" style="5" customWidth="1"/>
    <col min="2" max="16384" width="9.140625" style="163"/>
  </cols>
  <sheetData>
    <row r="1" spans="1:42" ht="12" customHeight="1" x14ac:dyDescent="0.2">
      <c r="A1" s="8" t="s">
        <v>17</v>
      </c>
    </row>
    <row r="2" spans="1:42" ht="12" customHeight="1" x14ac:dyDescent="0.2">
      <c r="A2" s="16" t="s">
        <v>10</v>
      </c>
    </row>
    <row r="3" spans="1:42" ht="8.4499999999999993" customHeight="1" x14ac:dyDescent="0.2">
      <c r="A3" s="8"/>
    </row>
    <row r="4" spans="1:42" ht="11.45" customHeight="1" x14ac:dyDescent="0.2">
      <c r="A4" s="64" t="s">
        <v>9</v>
      </c>
    </row>
    <row r="5" spans="1:42" s="149" customFormat="1" ht="23.1" customHeight="1" x14ac:dyDescent="0.25">
      <c r="A5" s="31" t="s">
        <v>6</v>
      </c>
      <c r="B5" s="151">
        <f>'C завтраками| Bed and breakfast'!B5</f>
        <v>45770</v>
      </c>
      <c r="C5" s="151">
        <f>'C завтраками| Bed and breakfast'!C5</f>
        <v>45772</v>
      </c>
      <c r="D5" s="151">
        <f>'C завтраками| Bed and breakfast'!D5</f>
        <v>45777</v>
      </c>
      <c r="E5" s="151">
        <f>'C завтраками| Bed and breakfast'!E5</f>
        <v>45778</v>
      </c>
      <c r="F5" s="151">
        <f>'C завтраками| Bed and breakfast'!F5</f>
        <v>45780</v>
      </c>
      <c r="G5" s="151">
        <f>'C завтраками| Bed and breakfast'!G5</f>
        <v>45781</v>
      </c>
      <c r="H5" s="151">
        <f>'C завтраками| Bed and breakfast'!H5</f>
        <v>45782</v>
      </c>
      <c r="I5" s="151">
        <f>'C завтраками| Bed and breakfast'!I5</f>
        <v>45785</v>
      </c>
      <c r="J5" s="151">
        <f>'C завтраками| Bed and breakfast'!J5</f>
        <v>45786</v>
      </c>
      <c r="K5" s="151">
        <f>'C завтраками| Bed and breakfast'!K5</f>
        <v>45788</v>
      </c>
      <c r="L5" s="151">
        <f>'C завтраками| Bed and breakfast'!L5</f>
        <v>45793</v>
      </c>
      <c r="M5" s="151">
        <f>'C завтраками| Bed and breakfast'!M5</f>
        <v>45808</v>
      </c>
      <c r="N5" s="151">
        <f>'C завтраками| Bed and breakfast'!N5</f>
        <v>45810</v>
      </c>
      <c r="O5" s="151">
        <f>'C завтраками| Bed and breakfast'!O5</f>
        <v>45815</v>
      </c>
      <c r="P5" s="151">
        <f>'C завтраками| Bed and breakfast'!P5</f>
        <v>45817</v>
      </c>
      <c r="Q5" s="151">
        <f>'C завтраками| Bed and breakfast'!Q5</f>
        <v>45820</v>
      </c>
      <c r="R5" s="151">
        <f>'C завтраками| Bed and breakfast'!R5</f>
        <v>45823</v>
      </c>
      <c r="S5" s="151">
        <f>'C завтраками| Bed and breakfast'!S5</f>
        <v>45837</v>
      </c>
      <c r="T5" s="151">
        <f>'C завтраками| Bed and breakfast'!T5</f>
        <v>45839</v>
      </c>
      <c r="U5" s="151">
        <f>'C завтраками| Bed and breakfast'!U5</f>
        <v>45849</v>
      </c>
      <c r="V5" s="151">
        <f>'C завтраками| Bed and breakfast'!V5</f>
        <v>45851</v>
      </c>
      <c r="W5" s="151">
        <f>'C завтраками| Bed and breakfast'!W5</f>
        <v>45852</v>
      </c>
      <c r="X5" s="151">
        <f>'C завтраками| Bed and breakfast'!X5</f>
        <v>45856</v>
      </c>
      <c r="Y5" s="151">
        <f>'C завтраками| Bed and breakfast'!Y5</f>
        <v>45858</v>
      </c>
      <c r="Z5" s="151">
        <f>'C завтраками| Bed and breakfast'!Z5</f>
        <v>45859</v>
      </c>
      <c r="AA5" s="151">
        <f>'C завтраками| Bed and breakfast'!AA5</f>
        <v>45863</v>
      </c>
      <c r="AB5" s="151">
        <f>'C завтраками| Bed and breakfast'!AB5</f>
        <v>45865</v>
      </c>
      <c r="AC5" s="151">
        <f>'C завтраками| Bed and breakfast'!AC5</f>
        <v>45870</v>
      </c>
      <c r="AD5" s="151">
        <f>'C завтраками| Bed and breakfast'!AD5</f>
        <v>45872</v>
      </c>
      <c r="AE5" s="151">
        <f>'C завтраками| Bed and breakfast'!AE5</f>
        <v>45877</v>
      </c>
      <c r="AF5" s="151">
        <f>'C завтраками| Bed and breakfast'!AF5</f>
        <v>45879</v>
      </c>
      <c r="AG5" s="151">
        <f>'C завтраками| Bed and breakfast'!AG5</f>
        <v>45884</v>
      </c>
      <c r="AH5" s="151">
        <f>'C завтраками| Bed and breakfast'!AH5</f>
        <v>45886</v>
      </c>
      <c r="AI5" s="151">
        <f>'C завтраками| Bed and breakfast'!AI5</f>
        <v>45891</v>
      </c>
      <c r="AJ5" s="151">
        <f>'C завтраками| Bed and breakfast'!AJ5</f>
        <v>45893</v>
      </c>
      <c r="AK5" s="151">
        <f>'C завтраками| Bed and breakfast'!AK5</f>
        <v>45901</v>
      </c>
      <c r="AL5" s="151">
        <f>'C завтраками| Bed and breakfast'!AL5</f>
        <v>45905</v>
      </c>
      <c r="AM5" s="151">
        <f>'C завтраками| Bed and breakfast'!AM5</f>
        <v>45907</v>
      </c>
      <c r="AN5" s="151">
        <f>'C завтраками| Bed and breakfast'!AN5</f>
        <v>45909</v>
      </c>
      <c r="AO5" s="151">
        <f>'C завтраками| Bed and breakfast'!AO5</f>
        <v>45926</v>
      </c>
      <c r="AP5" s="151">
        <f>'C завтраками| Bed and breakfast'!AP5</f>
        <v>45928</v>
      </c>
    </row>
    <row r="6" spans="1:42" s="149" customFormat="1" ht="23.1" customHeight="1" x14ac:dyDescent="0.25">
      <c r="A6" s="31"/>
      <c r="B6" s="151">
        <f>'C завтраками| Bed and breakfast'!B6</f>
        <v>45771</v>
      </c>
      <c r="C6" s="151">
        <f>'C завтраками| Bed and breakfast'!C6</f>
        <v>45776</v>
      </c>
      <c r="D6" s="151">
        <f>'C завтраками| Bed and breakfast'!D6</f>
        <v>45777</v>
      </c>
      <c r="E6" s="151">
        <f>'C завтраками| Bed and breakfast'!E6</f>
        <v>45779</v>
      </c>
      <c r="F6" s="151">
        <f>'C завтраками| Bed and breakfast'!F6</f>
        <v>45780</v>
      </c>
      <c r="G6" s="151">
        <f>'C завтраками| Bed and breakfast'!G6</f>
        <v>45781</v>
      </c>
      <c r="H6" s="151">
        <f>'C завтраками| Bed and breakfast'!H6</f>
        <v>45784</v>
      </c>
      <c r="I6" s="151">
        <f>'C завтраками| Bed and breakfast'!I6</f>
        <v>45785</v>
      </c>
      <c r="J6" s="151">
        <f>'C завтраками| Bed and breakfast'!J6</f>
        <v>45787</v>
      </c>
      <c r="K6" s="151">
        <f>'C завтраками| Bed and breakfast'!K6</f>
        <v>45792</v>
      </c>
      <c r="L6" s="151">
        <f>'C завтраками| Bed and breakfast'!L6</f>
        <v>45807</v>
      </c>
      <c r="M6" s="151">
        <f>'C завтраками| Bed and breakfast'!M6</f>
        <v>45809</v>
      </c>
      <c r="N6" s="151">
        <f>'C завтраками| Bed and breakfast'!N6</f>
        <v>45814</v>
      </c>
      <c r="O6" s="151">
        <f>'C завтраками| Bed and breakfast'!O6</f>
        <v>45816</v>
      </c>
      <c r="P6" s="151">
        <f>'C завтраками| Bed and breakfast'!P6</f>
        <v>45819</v>
      </c>
      <c r="Q6" s="151">
        <f>'C завтраками| Bed and breakfast'!Q6</f>
        <v>45822</v>
      </c>
      <c r="R6" s="151">
        <f>'C завтраками| Bed and breakfast'!R6</f>
        <v>45836</v>
      </c>
      <c r="S6" s="151">
        <f>'C завтраками| Bed and breakfast'!S6</f>
        <v>45838</v>
      </c>
      <c r="T6" s="151">
        <f>'C завтраками| Bed and breakfast'!T6</f>
        <v>45848</v>
      </c>
      <c r="U6" s="151">
        <f>'C завтраками| Bed and breakfast'!U6</f>
        <v>45850</v>
      </c>
      <c r="V6" s="151">
        <f>'C завтраками| Bed and breakfast'!V6</f>
        <v>45851</v>
      </c>
      <c r="W6" s="151">
        <f>'C завтраками| Bed and breakfast'!W6</f>
        <v>45855</v>
      </c>
      <c r="X6" s="151">
        <f>'C завтраками| Bed and breakfast'!X6</f>
        <v>45857</v>
      </c>
      <c r="Y6" s="151">
        <f>'C завтраками| Bed and breakfast'!Y6</f>
        <v>45858</v>
      </c>
      <c r="Z6" s="151">
        <f>'C завтраками| Bed and breakfast'!Z6</f>
        <v>45862</v>
      </c>
      <c r="AA6" s="151">
        <f>'C завтраками| Bed and breakfast'!AA6</f>
        <v>45864</v>
      </c>
      <c r="AB6" s="151">
        <f>'C завтраками| Bed and breakfast'!AB6</f>
        <v>45869</v>
      </c>
      <c r="AC6" s="151">
        <f>'C завтраками| Bed and breakfast'!AC6</f>
        <v>45871</v>
      </c>
      <c r="AD6" s="151">
        <f>'C завтраками| Bed and breakfast'!AD6</f>
        <v>45876</v>
      </c>
      <c r="AE6" s="151">
        <f>'C завтраками| Bed and breakfast'!AE6</f>
        <v>45878</v>
      </c>
      <c r="AF6" s="151">
        <f>'C завтраками| Bed and breakfast'!AF6</f>
        <v>45883</v>
      </c>
      <c r="AG6" s="151">
        <f>'C завтраками| Bed and breakfast'!AG6</f>
        <v>45885</v>
      </c>
      <c r="AH6" s="151">
        <f>'C завтраками| Bed and breakfast'!AH6</f>
        <v>45890</v>
      </c>
      <c r="AI6" s="151">
        <f>'C завтраками| Bed and breakfast'!AI6</f>
        <v>45892</v>
      </c>
      <c r="AJ6" s="151">
        <f>'C завтраками| Bed and breakfast'!AJ6</f>
        <v>45900</v>
      </c>
      <c r="AK6" s="151">
        <f>'C завтраками| Bed and breakfast'!AK6</f>
        <v>45904</v>
      </c>
      <c r="AL6" s="151">
        <f>'C завтраками| Bed and breakfast'!AL6</f>
        <v>45906</v>
      </c>
      <c r="AM6" s="151">
        <f>'C завтраками| Bed and breakfast'!AM6</f>
        <v>45908</v>
      </c>
      <c r="AN6" s="151">
        <f>'C завтраками| Bed and breakfast'!AN6</f>
        <v>45925</v>
      </c>
      <c r="AO6" s="151">
        <f>'C завтраками| Bed and breakfast'!AO6</f>
        <v>45927</v>
      </c>
      <c r="AP6" s="151">
        <f>'C завтраками| Bed and breakfast'!AP6</f>
        <v>45930</v>
      </c>
    </row>
    <row r="7" spans="1:42" x14ac:dyDescent="0.2">
      <c r="A7" s="168" t="s">
        <v>7</v>
      </c>
    </row>
    <row r="8" spans="1:42" x14ac:dyDescent="0.2">
      <c r="A8" s="1">
        <v>1</v>
      </c>
      <c r="B8" s="167">
        <f>'C завтраками| Bed and breakfast'!B8</f>
        <v>5800</v>
      </c>
      <c r="C8" s="167">
        <f>'C завтраками| Bed and breakfast'!C8</f>
        <v>5800</v>
      </c>
      <c r="D8" s="167">
        <f>'C завтраками| Bed and breakfast'!D8</f>
        <v>6500</v>
      </c>
      <c r="E8" s="167">
        <f>'C завтраками| Bed and breakfast'!E8</f>
        <v>8600</v>
      </c>
      <c r="F8" s="167">
        <f>'C завтраками| Bed and breakfast'!F8</f>
        <v>7900</v>
      </c>
      <c r="G8" s="167">
        <f>'C завтраками| Bed and breakfast'!G8</f>
        <v>7200</v>
      </c>
      <c r="H8" s="167">
        <f>'C завтраками| Bed and breakfast'!H8</f>
        <v>6500</v>
      </c>
      <c r="I8" s="167">
        <f>'C завтраками| Bed and breakfast'!I8</f>
        <v>6500</v>
      </c>
      <c r="J8" s="167">
        <f>'C завтраками| Bed and breakfast'!J8</f>
        <v>7200</v>
      </c>
      <c r="K8" s="167">
        <f>'C завтраками| Bed and breakfast'!K8</f>
        <v>5800</v>
      </c>
      <c r="L8" s="167">
        <f>'C завтраками| Bed and breakfast'!L8</f>
        <v>6500</v>
      </c>
      <c r="M8" s="167">
        <f>'C завтраками| Bed and breakfast'!M8</f>
        <v>10600</v>
      </c>
      <c r="N8" s="167">
        <f>'C завтраками| Bed and breakfast'!N8</f>
        <v>10600</v>
      </c>
      <c r="O8" s="167">
        <f>'C завтраками| Bed and breakfast'!O8</f>
        <v>10600</v>
      </c>
      <c r="P8" s="167">
        <f>'C завтраками| Bed and breakfast'!P8</f>
        <v>7200</v>
      </c>
      <c r="Q8" s="167">
        <f>'C завтраками| Bed and breakfast'!Q8</f>
        <v>7200</v>
      </c>
      <c r="R8" s="167">
        <f>'C завтраками| Bed and breakfast'!R8</f>
        <v>7200</v>
      </c>
      <c r="S8" s="167">
        <f>'C завтраками| Bed and breakfast'!S8</f>
        <v>12100</v>
      </c>
      <c r="T8" s="167">
        <f>'C завтраками| Bed and breakfast'!T8</f>
        <v>12100</v>
      </c>
      <c r="U8" s="167">
        <f>'C завтраками| Bed and breakfast'!U8</f>
        <v>12100</v>
      </c>
      <c r="V8" s="167">
        <f>'C завтраками| Bed and breakfast'!V8</f>
        <v>8600</v>
      </c>
      <c r="W8" s="167">
        <f>'C завтраками| Bed and breakfast'!W8</f>
        <v>8600</v>
      </c>
      <c r="X8" s="167">
        <f>'C завтраками| Bed and breakfast'!X8</f>
        <v>9100</v>
      </c>
      <c r="Y8" s="167">
        <f>'C завтраками| Bed and breakfast'!Y8</f>
        <v>8600</v>
      </c>
      <c r="Z8" s="167">
        <f>'C завтраками| Bed and breakfast'!Z8</f>
        <v>9600</v>
      </c>
      <c r="AA8" s="167">
        <f>'C завтраками| Bed and breakfast'!AA8</f>
        <v>10100</v>
      </c>
      <c r="AB8" s="167">
        <f>'C завтраками| Bed and breakfast'!AB8</f>
        <v>8600</v>
      </c>
      <c r="AC8" s="167">
        <f>'C завтраками| Bed and breakfast'!AC8</f>
        <v>10600</v>
      </c>
      <c r="AD8" s="167">
        <f>'C завтраками| Bed and breakfast'!AD8</f>
        <v>9600</v>
      </c>
      <c r="AE8" s="167">
        <f>'C завтраками| Bed and breakfast'!AE8</f>
        <v>10600</v>
      </c>
      <c r="AF8" s="167">
        <f>'C завтраками| Bed and breakfast'!AF8</f>
        <v>9600</v>
      </c>
      <c r="AG8" s="167">
        <f>'C завтраками| Bed and breakfast'!AG8</f>
        <v>10600</v>
      </c>
      <c r="AH8" s="167">
        <f>'C завтраками| Bed and breakfast'!AH8</f>
        <v>8600</v>
      </c>
      <c r="AI8" s="167">
        <f>'C завтраками| Bed and breakfast'!AI8</f>
        <v>9600</v>
      </c>
      <c r="AJ8" s="167">
        <f>'C завтраками| Bed and breakfast'!AJ8</f>
        <v>7200</v>
      </c>
      <c r="AK8" s="167">
        <f>'C завтраками| Bed and breakfast'!AK8</f>
        <v>7200</v>
      </c>
      <c r="AL8" s="167">
        <f>'C завтраками| Bed and breakfast'!AL8</f>
        <v>7900</v>
      </c>
      <c r="AM8" s="167">
        <f>'C завтраками| Bed and breakfast'!AM8</f>
        <v>7200</v>
      </c>
      <c r="AN8" s="167">
        <f>'C завтраками| Bed and breakfast'!AN8</f>
        <v>9600</v>
      </c>
      <c r="AO8" s="167">
        <f>'C завтраками| Bed and breakfast'!AO8</f>
        <v>7200</v>
      </c>
      <c r="AP8" s="167">
        <f>'C завтраками| Bed and breakfast'!AP8</f>
        <v>7200</v>
      </c>
    </row>
    <row r="9" spans="1:42" x14ac:dyDescent="0.2">
      <c r="A9" s="1">
        <v>2</v>
      </c>
      <c r="B9" s="167">
        <f>'C завтраками| Bed and breakfast'!B9</f>
        <v>7300</v>
      </c>
      <c r="C9" s="167">
        <f>'C завтраками| Bed and breakfast'!C9</f>
        <v>7300</v>
      </c>
      <c r="D9" s="167">
        <f>'C завтраками| Bed and breakfast'!D9</f>
        <v>8000</v>
      </c>
      <c r="E9" s="167">
        <f>'C завтраками| Bed and breakfast'!E9</f>
        <v>10100</v>
      </c>
      <c r="F9" s="167">
        <f>'C завтраками| Bed and breakfast'!F9</f>
        <v>9400</v>
      </c>
      <c r="G9" s="167">
        <f>'C завтраками| Bed and breakfast'!G9</f>
        <v>8700</v>
      </c>
      <c r="H9" s="167">
        <f>'C завтраками| Bed and breakfast'!H9</f>
        <v>8000</v>
      </c>
      <c r="I9" s="167">
        <f>'C завтраками| Bed and breakfast'!I9</f>
        <v>8000</v>
      </c>
      <c r="J9" s="167">
        <f>'C завтраками| Bed and breakfast'!J9</f>
        <v>8700</v>
      </c>
      <c r="K9" s="167">
        <f>'C завтраками| Bed and breakfast'!K9</f>
        <v>7300</v>
      </c>
      <c r="L9" s="167">
        <f>'C завтраками| Bed and breakfast'!L9</f>
        <v>8000</v>
      </c>
      <c r="M9" s="167">
        <f>'C завтраками| Bed and breakfast'!M9</f>
        <v>12100</v>
      </c>
      <c r="N9" s="167">
        <f>'C завтраками| Bed and breakfast'!N9</f>
        <v>12100</v>
      </c>
      <c r="O9" s="167">
        <f>'C завтраками| Bed and breakfast'!O9</f>
        <v>12100</v>
      </c>
      <c r="P9" s="167">
        <f>'C завтраками| Bed and breakfast'!P9</f>
        <v>8700</v>
      </c>
      <c r="Q9" s="167">
        <f>'C завтраками| Bed and breakfast'!Q9</f>
        <v>8700</v>
      </c>
      <c r="R9" s="167">
        <f>'C завтраками| Bed and breakfast'!R9</f>
        <v>8700</v>
      </c>
      <c r="S9" s="167">
        <f>'C завтраками| Bed and breakfast'!S9</f>
        <v>13600</v>
      </c>
      <c r="T9" s="167">
        <f>'C завтраками| Bed and breakfast'!T9</f>
        <v>13600</v>
      </c>
      <c r="U9" s="167">
        <f>'C завтраками| Bed and breakfast'!U9</f>
        <v>13600</v>
      </c>
      <c r="V9" s="167">
        <f>'C завтраками| Bed and breakfast'!V9</f>
        <v>10100</v>
      </c>
      <c r="W9" s="167">
        <f>'C завтраками| Bed and breakfast'!W9</f>
        <v>10100</v>
      </c>
      <c r="X9" s="167">
        <f>'C завтраками| Bed and breakfast'!X9</f>
        <v>10600</v>
      </c>
      <c r="Y9" s="167">
        <f>'C завтраками| Bed and breakfast'!Y9</f>
        <v>10100</v>
      </c>
      <c r="Z9" s="167">
        <f>'C завтраками| Bed and breakfast'!Z9</f>
        <v>11100</v>
      </c>
      <c r="AA9" s="167">
        <f>'C завтраками| Bed and breakfast'!AA9</f>
        <v>11600</v>
      </c>
      <c r="AB9" s="167">
        <f>'C завтраками| Bed and breakfast'!AB9</f>
        <v>10100</v>
      </c>
      <c r="AC9" s="167">
        <f>'C завтраками| Bed and breakfast'!AC9</f>
        <v>12100</v>
      </c>
      <c r="AD9" s="167">
        <f>'C завтраками| Bed and breakfast'!AD9</f>
        <v>11100</v>
      </c>
      <c r="AE9" s="167">
        <f>'C завтраками| Bed and breakfast'!AE9</f>
        <v>12100</v>
      </c>
      <c r="AF9" s="167">
        <f>'C завтраками| Bed and breakfast'!AF9</f>
        <v>11100</v>
      </c>
      <c r="AG9" s="167">
        <f>'C завтраками| Bed and breakfast'!AG9</f>
        <v>12100</v>
      </c>
      <c r="AH9" s="167">
        <f>'C завтраками| Bed and breakfast'!AH9</f>
        <v>10100</v>
      </c>
      <c r="AI9" s="167">
        <f>'C завтраками| Bed and breakfast'!AI9</f>
        <v>11100</v>
      </c>
      <c r="AJ9" s="167">
        <f>'C завтраками| Bed and breakfast'!AJ9</f>
        <v>8700</v>
      </c>
      <c r="AK9" s="167">
        <f>'C завтраками| Bed and breakfast'!AK9</f>
        <v>8700</v>
      </c>
      <c r="AL9" s="167">
        <f>'C завтраками| Bed and breakfast'!AL9</f>
        <v>9400</v>
      </c>
      <c r="AM9" s="167">
        <f>'C завтраками| Bed and breakfast'!AM9</f>
        <v>8700</v>
      </c>
      <c r="AN9" s="167">
        <f>'C завтраками| Bed and breakfast'!AN9</f>
        <v>11100</v>
      </c>
      <c r="AO9" s="167">
        <f>'C завтраками| Bed and breakfast'!AO9</f>
        <v>8700</v>
      </c>
      <c r="AP9" s="167">
        <f>'C завтраками| Bed and breakfast'!AP9</f>
        <v>8700</v>
      </c>
    </row>
    <row r="10" spans="1:42"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'C завтраками| Bed and breakfast'!B11</f>
        <v>7300</v>
      </c>
      <c r="C11" s="167">
        <f>'C завтраками| Bed and breakfast'!C11</f>
        <v>7300</v>
      </c>
      <c r="D11" s="167">
        <f>'C завтраками| Bed and breakfast'!D11</f>
        <v>8000</v>
      </c>
      <c r="E11" s="167">
        <f>'C завтраками| Bed and breakfast'!E11</f>
        <v>10100</v>
      </c>
      <c r="F11" s="167">
        <f>'C завтраками| Bed and breakfast'!F11</f>
        <v>9400</v>
      </c>
      <c r="G11" s="167">
        <f>'C завтраками| Bed and breakfast'!G11</f>
        <v>8700</v>
      </c>
      <c r="H11" s="167">
        <f>'C завтраками| Bed and breakfast'!H11</f>
        <v>8000</v>
      </c>
      <c r="I11" s="167">
        <f>'C завтраками| Bed and breakfast'!I11</f>
        <v>8000</v>
      </c>
      <c r="J11" s="167">
        <f>'C завтраками| Bed and breakfast'!J11</f>
        <v>8700</v>
      </c>
      <c r="K11" s="167">
        <f>'C завтраками| Bed and breakfast'!K11</f>
        <v>7300</v>
      </c>
      <c r="L11" s="167">
        <f>'C завтраками| Bed and breakfast'!L11</f>
        <v>8000</v>
      </c>
      <c r="M11" s="167">
        <f>'C завтраками| Bed and breakfast'!M11</f>
        <v>12100</v>
      </c>
      <c r="N11" s="167">
        <f>'C завтраками| Bed and breakfast'!N11</f>
        <v>12100</v>
      </c>
      <c r="O11" s="167">
        <f>'C завтраками| Bed and breakfast'!O11</f>
        <v>12100</v>
      </c>
      <c r="P11" s="167">
        <f>'C завтраками| Bed and breakfast'!P11</f>
        <v>8700</v>
      </c>
      <c r="Q11" s="167">
        <f>'C завтраками| Bed and breakfast'!Q11</f>
        <v>8700</v>
      </c>
      <c r="R11" s="167">
        <f>'C завтраками| Bed and breakfast'!R11</f>
        <v>8700</v>
      </c>
      <c r="S11" s="167">
        <f>'C завтраками| Bed and breakfast'!S11</f>
        <v>13600</v>
      </c>
      <c r="T11" s="167">
        <f>'C завтраками| Bed and breakfast'!T11</f>
        <v>14100</v>
      </c>
      <c r="U11" s="167">
        <f>'C завтраками| Bed and breakfast'!U11</f>
        <v>14100</v>
      </c>
      <c r="V11" s="167">
        <f>'C завтраками| Bed and breakfast'!V11</f>
        <v>10600</v>
      </c>
      <c r="W11" s="167">
        <f>'C завтраками| Bed and breakfast'!W11</f>
        <v>10600</v>
      </c>
      <c r="X11" s="167">
        <f>'C завтраками| Bed and breakfast'!X11</f>
        <v>11100</v>
      </c>
      <c r="Y11" s="167">
        <f>'C завтраками| Bed and breakfast'!Y11</f>
        <v>10600</v>
      </c>
      <c r="Z11" s="167">
        <f>'C завтраками| Bed and breakfast'!Z11</f>
        <v>11600</v>
      </c>
      <c r="AA11" s="167">
        <f>'C завтраками| Bed and breakfast'!AA11</f>
        <v>12100</v>
      </c>
      <c r="AB11" s="167">
        <f>'C завтраками| Bed and breakfast'!AB11</f>
        <v>10600</v>
      </c>
      <c r="AC11" s="167">
        <f>'C завтраками| Bed and breakfast'!AC11</f>
        <v>12600</v>
      </c>
      <c r="AD11" s="167">
        <f>'C завтраками| Bed and breakfast'!AD11</f>
        <v>11600</v>
      </c>
      <c r="AE11" s="167">
        <f>'C завтраками| Bed and breakfast'!AE11</f>
        <v>12600</v>
      </c>
      <c r="AF11" s="167">
        <f>'C завтраками| Bed and breakfast'!AF11</f>
        <v>11600</v>
      </c>
      <c r="AG11" s="167">
        <f>'C завтраками| Bed and breakfast'!AG11</f>
        <v>12600</v>
      </c>
      <c r="AH11" s="167">
        <f>'C завтраками| Bed and breakfast'!AH11</f>
        <v>10600</v>
      </c>
      <c r="AI11" s="167">
        <f>'C завтраками| Bed and breakfast'!AI11</f>
        <v>11600</v>
      </c>
      <c r="AJ11" s="167">
        <f>'C завтраками| Bed and breakfast'!AJ11</f>
        <v>9200</v>
      </c>
      <c r="AK11" s="167">
        <f>'C завтраками| Bed and breakfast'!AK11</f>
        <v>9200</v>
      </c>
      <c r="AL11" s="167">
        <f>'C завтраками| Bed and breakfast'!AL11</f>
        <v>9900</v>
      </c>
      <c r="AM11" s="167">
        <f>'C завтраками| Bed and breakfast'!AM11</f>
        <v>9200</v>
      </c>
      <c r="AN11" s="167">
        <f>'C завтраками| Bed and breakfast'!AN11</f>
        <v>11600</v>
      </c>
      <c r="AO11" s="167">
        <f>'C завтраками| Bed and breakfast'!AO11</f>
        <v>9200</v>
      </c>
      <c r="AP11" s="167">
        <f>'C завтраками| Bed and breakfast'!AP11</f>
        <v>9200</v>
      </c>
    </row>
    <row r="12" spans="1:42" x14ac:dyDescent="0.2">
      <c r="A12" s="1">
        <v>2</v>
      </c>
      <c r="B12" s="167">
        <f>'C завтраками| Bed and breakfast'!B12</f>
        <v>8800</v>
      </c>
      <c r="C12" s="167">
        <f>'C завтраками| Bed and breakfast'!C12</f>
        <v>8800</v>
      </c>
      <c r="D12" s="167">
        <f>'C завтраками| Bed and breakfast'!D12</f>
        <v>9500</v>
      </c>
      <c r="E12" s="167">
        <f>'C завтраками| Bed and breakfast'!E12</f>
        <v>11600</v>
      </c>
      <c r="F12" s="167">
        <f>'C завтраками| Bed and breakfast'!F12</f>
        <v>10900</v>
      </c>
      <c r="G12" s="167">
        <f>'C завтраками| Bed and breakfast'!G12</f>
        <v>10200</v>
      </c>
      <c r="H12" s="167">
        <f>'C завтраками| Bed and breakfast'!H12</f>
        <v>9500</v>
      </c>
      <c r="I12" s="167">
        <f>'C завтраками| Bed and breakfast'!I12</f>
        <v>9500</v>
      </c>
      <c r="J12" s="167">
        <f>'C завтраками| Bed and breakfast'!J12</f>
        <v>10200</v>
      </c>
      <c r="K12" s="167">
        <f>'C завтраками| Bed and breakfast'!K12</f>
        <v>8800</v>
      </c>
      <c r="L12" s="167">
        <f>'C завтраками| Bed and breakfast'!L12</f>
        <v>9500</v>
      </c>
      <c r="M12" s="167">
        <f>'C завтраками| Bed and breakfast'!M12</f>
        <v>13600</v>
      </c>
      <c r="N12" s="167">
        <f>'C завтраками| Bed and breakfast'!N12</f>
        <v>13600</v>
      </c>
      <c r="O12" s="167">
        <f>'C завтраками| Bed and breakfast'!O12</f>
        <v>13600</v>
      </c>
      <c r="P12" s="167">
        <f>'C завтраками| Bed and breakfast'!P12</f>
        <v>10200</v>
      </c>
      <c r="Q12" s="167">
        <f>'C завтраками| Bed and breakfast'!Q12</f>
        <v>10200</v>
      </c>
      <c r="R12" s="167">
        <f>'C завтраками| Bed and breakfast'!R12</f>
        <v>10200</v>
      </c>
      <c r="S12" s="167">
        <f>'C завтраками| Bed and breakfast'!S12</f>
        <v>15100</v>
      </c>
      <c r="T12" s="167">
        <f>'C завтраками| Bed and breakfast'!T12</f>
        <v>15600</v>
      </c>
      <c r="U12" s="167">
        <f>'C завтраками| Bed and breakfast'!U12</f>
        <v>15600</v>
      </c>
      <c r="V12" s="167">
        <f>'C завтраками| Bed and breakfast'!V12</f>
        <v>12100</v>
      </c>
      <c r="W12" s="167">
        <f>'C завтраками| Bed and breakfast'!W12</f>
        <v>12100</v>
      </c>
      <c r="X12" s="167">
        <f>'C завтраками| Bed and breakfast'!X12</f>
        <v>12600</v>
      </c>
      <c r="Y12" s="167">
        <f>'C завтраками| Bed and breakfast'!Y12</f>
        <v>12100</v>
      </c>
      <c r="Z12" s="167">
        <f>'C завтраками| Bed and breakfast'!Z12</f>
        <v>13100</v>
      </c>
      <c r="AA12" s="167">
        <f>'C завтраками| Bed and breakfast'!AA12</f>
        <v>13600</v>
      </c>
      <c r="AB12" s="167">
        <f>'C завтраками| Bed and breakfast'!AB12</f>
        <v>12100</v>
      </c>
      <c r="AC12" s="167">
        <f>'C завтраками| Bed and breakfast'!AC12</f>
        <v>14100</v>
      </c>
      <c r="AD12" s="167">
        <f>'C завтраками| Bed and breakfast'!AD12</f>
        <v>13100</v>
      </c>
      <c r="AE12" s="167">
        <f>'C завтраками| Bed and breakfast'!AE12</f>
        <v>14100</v>
      </c>
      <c r="AF12" s="167">
        <f>'C завтраками| Bed and breakfast'!AF12</f>
        <v>13100</v>
      </c>
      <c r="AG12" s="167">
        <f>'C завтраками| Bed and breakfast'!AG12</f>
        <v>14100</v>
      </c>
      <c r="AH12" s="167">
        <f>'C завтраками| Bed and breakfast'!AH12</f>
        <v>12100</v>
      </c>
      <c r="AI12" s="167">
        <f>'C завтраками| Bed and breakfast'!AI12</f>
        <v>13100</v>
      </c>
      <c r="AJ12" s="167">
        <f>'C завтраками| Bed and breakfast'!AJ12</f>
        <v>10700</v>
      </c>
      <c r="AK12" s="167">
        <f>'C завтраками| Bed and breakfast'!AK12</f>
        <v>10700</v>
      </c>
      <c r="AL12" s="167">
        <f>'C завтраками| Bed and breakfast'!AL12</f>
        <v>11400</v>
      </c>
      <c r="AM12" s="167">
        <f>'C завтраками| Bed and breakfast'!AM12</f>
        <v>10700</v>
      </c>
      <c r="AN12" s="167">
        <f>'C завтраками| Bed and breakfast'!AN12</f>
        <v>13100</v>
      </c>
      <c r="AO12" s="167">
        <f>'C завтраками| Bed and breakfast'!AO12</f>
        <v>10700</v>
      </c>
      <c r="AP12" s="167">
        <f>'C завтраками| Bed and breakfast'!AP12</f>
        <v>10700</v>
      </c>
    </row>
    <row r="13" spans="1:42" x14ac:dyDescent="0.2">
      <c r="A13" s="168" t="s">
        <v>218</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2" x14ac:dyDescent="0.2">
      <c r="A14" s="198">
        <v>1</v>
      </c>
      <c r="B14" s="162">
        <f t="shared" ref="B14:AP14" si="0">B11</f>
        <v>7300</v>
      </c>
      <c r="C14" s="162">
        <f t="shared" si="0"/>
        <v>7300</v>
      </c>
      <c r="D14" s="162">
        <f t="shared" si="0"/>
        <v>8000</v>
      </c>
      <c r="E14" s="162">
        <f t="shared" si="0"/>
        <v>10100</v>
      </c>
      <c r="F14" s="162">
        <f t="shared" si="0"/>
        <v>9400</v>
      </c>
      <c r="G14" s="162">
        <f t="shared" si="0"/>
        <v>8700</v>
      </c>
      <c r="H14" s="162">
        <f t="shared" si="0"/>
        <v>8000</v>
      </c>
      <c r="I14" s="162">
        <f t="shared" si="0"/>
        <v>8000</v>
      </c>
      <c r="J14" s="162">
        <f t="shared" si="0"/>
        <v>8700</v>
      </c>
      <c r="K14" s="162">
        <f t="shared" si="0"/>
        <v>7300</v>
      </c>
      <c r="L14" s="162">
        <f t="shared" si="0"/>
        <v>8000</v>
      </c>
      <c r="M14" s="162">
        <f t="shared" si="0"/>
        <v>12100</v>
      </c>
      <c r="N14" s="162">
        <f t="shared" si="0"/>
        <v>12100</v>
      </c>
      <c r="O14" s="162">
        <f t="shared" si="0"/>
        <v>12100</v>
      </c>
      <c r="P14" s="162">
        <f t="shared" si="0"/>
        <v>8700</v>
      </c>
      <c r="Q14" s="162">
        <f t="shared" si="0"/>
        <v>8700</v>
      </c>
      <c r="R14" s="162">
        <f t="shared" si="0"/>
        <v>8700</v>
      </c>
      <c r="S14" s="162">
        <f t="shared" si="0"/>
        <v>13600</v>
      </c>
      <c r="T14" s="162">
        <f t="shared" si="0"/>
        <v>14100</v>
      </c>
      <c r="U14" s="162">
        <f t="shared" si="0"/>
        <v>14100</v>
      </c>
      <c r="V14" s="162">
        <f t="shared" si="0"/>
        <v>10600</v>
      </c>
      <c r="W14" s="162">
        <f t="shared" si="0"/>
        <v>10600</v>
      </c>
      <c r="X14" s="162">
        <f t="shared" si="0"/>
        <v>11100</v>
      </c>
      <c r="Y14" s="162">
        <f t="shared" si="0"/>
        <v>10600</v>
      </c>
      <c r="Z14" s="162">
        <f t="shared" si="0"/>
        <v>11600</v>
      </c>
      <c r="AA14" s="162">
        <f t="shared" si="0"/>
        <v>12100</v>
      </c>
      <c r="AB14" s="162">
        <f t="shared" si="0"/>
        <v>10600</v>
      </c>
      <c r="AC14" s="162">
        <f t="shared" si="0"/>
        <v>12600</v>
      </c>
      <c r="AD14" s="162">
        <f t="shared" si="0"/>
        <v>11600</v>
      </c>
      <c r="AE14" s="162">
        <f t="shared" si="0"/>
        <v>12600</v>
      </c>
      <c r="AF14" s="162">
        <f t="shared" si="0"/>
        <v>11600</v>
      </c>
      <c r="AG14" s="162">
        <f t="shared" si="0"/>
        <v>12600</v>
      </c>
      <c r="AH14" s="162">
        <f t="shared" si="0"/>
        <v>10600</v>
      </c>
      <c r="AI14" s="162">
        <f t="shared" si="0"/>
        <v>11600</v>
      </c>
      <c r="AJ14" s="162">
        <f t="shared" si="0"/>
        <v>9200</v>
      </c>
      <c r="AK14" s="162">
        <f t="shared" si="0"/>
        <v>9200</v>
      </c>
      <c r="AL14" s="162">
        <f t="shared" si="0"/>
        <v>9900</v>
      </c>
      <c r="AM14" s="162">
        <f t="shared" si="0"/>
        <v>9200</v>
      </c>
      <c r="AN14" s="162">
        <f t="shared" si="0"/>
        <v>11600</v>
      </c>
      <c r="AO14" s="162">
        <f t="shared" si="0"/>
        <v>9200</v>
      </c>
      <c r="AP14" s="162">
        <f t="shared" si="0"/>
        <v>9200</v>
      </c>
    </row>
    <row r="15" spans="1:42" x14ac:dyDescent="0.2">
      <c r="A15" s="198">
        <v>2</v>
      </c>
      <c r="B15" s="162">
        <f t="shared" ref="B15:AP15" si="1">B12</f>
        <v>8800</v>
      </c>
      <c r="C15" s="162">
        <f t="shared" si="1"/>
        <v>8800</v>
      </c>
      <c r="D15" s="162">
        <f t="shared" si="1"/>
        <v>9500</v>
      </c>
      <c r="E15" s="162">
        <f t="shared" si="1"/>
        <v>11600</v>
      </c>
      <c r="F15" s="162">
        <f t="shared" si="1"/>
        <v>10900</v>
      </c>
      <c r="G15" s="162">
        <f t="shared" si="1"/>
        <v>10200</v>
      </c>
      <c r="H15" s="162">
        <f t="shared" si="1"/>
        <v>9500</v>
      </c>
      <c r="I15" s="162">
        <f t="shared" si="1"/>
        <v>9500</v>
      </c>
      <c r="J15" s="162">
        <f t="shared" si="1"/>
        <v>10200</v>
      </c>
      <c r="K15" s="162">
        <f t="shared" si="1"/>
        <v>8800</v>
      </c>
      <c r="L15" s="162">
        <f t="shared" si="1"/>
        <v>9500</v>
      </c>
      <c r="M15" s="162">
        <f t="shared" si="1"/>
        <v>13600</v>
      </c>
      <c r="N15" s="162">
        <f t="shared" si="1"/>
        <v>13600</v>
      </c>
      <c r="O15" s="162">
        <f t="shared" si="1"/>
        <v>13600</v>
      </c>
      <c r="P15" s="162">
        <f t="shared" si="1"/>
        <v>10200</v>
      </c>
      <c r="Q15" s="162">
        <f t="shared" si="1"/>
        <v>10200</v>
      </c>
      <c r="R15" s="162">
        <f t="shared" si="1"/>
        <v>10200</v>
      </c>
      <c r="S15" s="162">
        <f t="shared" si="1"/>
        <v>15100</v>
      </c>
      <c r="T15" s="162">
        <f t="shared" si="1"/>
        <v>15600</v>
      </c>
      <c r="U15" s="162">
        <f t="shared" si="1"/>
        <v>15600</v>
      </c>
      <c r="V15" s="162">
        <f t="shared" si="1"/>
        <v>12100</v>
      </c>
      <c r="W15" s="162">
        <f t="shared" si="1"/>
        <v>12100</v>
      </c>
      <c r="X15" s="162">
        <f t="shared" si="1"/>
        <v>12600</v>
      </c>
      <c r="Y15" s="162">
        <f t="shared" si="1"/>
        <v>12100</v>
      </c>
      <c r="Z15" s="162">
        <f t="shared" si="1"/>
        <v>13100</v>
      </c>
      <c r="AA15" s="162">
        <f t="shared" si="1"/>
        <v>13600</v>
      </c>
      <c r="AB15" s="162">
        <f t="shared" si="1"/>
        <v>12100</v>
      </c>
      <c r="AC15" s="162">
        <f t="shared" si="1"/>
        <v>14100</v>
      </c>
      <c r="AD15" s="162">
        <f t="shared" si="1"/>
        <v>13100</v>
      </c>
      <c r="AE15" s="162">
        <f t="shared" si="1"/>
        <v>14100</v>
      </c>
      <c r="AF15" s="162">
        <f t="shared" si="1"/>
        <v>13100</v>
      </c>
      <c r="AG15" s="162">
        <f t="shared" si="1"/>
        <v>14100</v>
      </c>
      <c r="AH15" s="162">
        <f t="shared" si="1"/>
        <v>12100</v>
      </c>
      <c r="AI15" s="162">
        <f t="shared" si="1"/>
        <v>13100</v>
      </c>
      <c r="AJ15" s="162">
        <f t="shared" si="1"/>
        <v>10700</v>
      </c>
      <c r="AK15" s="162">
        <f t="shared" si="1"/>
        <v>10700</v>
      </c>
      <c r="AL15" s="162">
        <f t="shared" si="1"/>
        <v>11400</v>
      </c>
      <c r="AM15" s="162">
        <f t="shared" si="1"/>
        <v>10700</v>
      </c>
      <c r="AN15" s="162">
        <f t="shared" si="1"/>
        <v>13100</v>
      </c>
      <c r="AO15" s="162">
        <f t="shared" si="1"/>
        <v>10700</v>
      </c>
      <c r="AP15" s="162">
        <f t="shared" si="1"/>
        <v>10700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'C завтраками| Bed and breakfast'!B17</f>
        <v>11300</v>
      </c>
      <c r="C17" s="167">
        <f>'C завтраками| Bed and breakfast'!C17</f>
        <v>11300</v>
      </c>
      <c r="D17" s="167">
        <f>'C завтраками| Bed and breakfast'!D17</f>
        <v>12000</v>
      </c>
      <c r="E17" s="167">
        <f>'C завтраками| Bed and breakfast'!E17</f>
        <v>14100</v>
      </c>
      <c r="F17" s="167">
        <f>'C завтраками| Bed and breakfast'!F17</f>
        <v>13400</v>
      </c>
      <c r="G17" s="167">
        <f>'C завтраками| Bed and breakfast'!G17</f>
        <v>12700</v>
      </c>
      <c r="H17" s="167">
        <f>'C завтраками| Bed and breakfast'!H17</f>
        <v>12000</v>
      </c>
      <c r="I17" s="167">
        <f>'C завтраками| Bed and breakfast'!I17</f>
        <v>12000</v>
      </c>
      <c r="J17" s="167">
        <f>'C завтраками| Bed and breakfast'!J17</f>
        <v>12700</v>
      </c>
      <c r="K17" s="167">
        <f>'C завтраками| Bed and breakfast'!K17</f>
        <v>11300</v>
      </c>
      <c r="L17" s="167">
        <f>'C завтраками| Bed and breakfast'!L17</f>
        <v>12000</v>
      </c>
      <c r="M17" s="167">
        <f>'C завтраками| Bed and breakfast'!M17</f>
        <v>16100</v>
      </c>
      <c r="N17" s="167">
        <f>'C завтраками| Bed and breakfast'!N17</f>
        <v>16100</v>
      </c>
      <c r="O17" s="167">
        <f>'C завтраками| Bed and breakfast'!O17</f>
        <v>16100</v>
      </c>
      <c r="P17" s="167">
        <f>'C завтраками| Bed and breakfast'!P17</f>
        <v>12700</v>
      </c>
      <c r="Q17" s="167">
        <f>'C завтраками| Bed and breakfast'!Q17</f>
        <v>12700</v>
      </c>
      <c r="R17" s="167">
        <f>'C завтраками| Bed and breakfast'!R17</f>
        <v>12700</v>
      </c>
      <c r="S17" s="167">
        <f>'C завтраками| Bed and breakfast'!S17</f>
        <v>17600</v>
      </c>
      <c r="T17" s="167">
        <f>'C завтраками| Bed and breakfast'!T17</f>
        <v>17600</v>
      </c>
      <c r="U17" s="167">
        <f>'C завтраками| Bed and breakfast'!U17</f>
        <v>17600</v>
      </c>
      <c r="V17" s="167">
        <f>'C завтраками| Bed and breakfast'!V17</f>
        <v>14100</v>
      </c>
      <c r="W17" s="167">
        <f>'C завтраками| Bed and breakfast'!W17</f>
        <v>14100</v>
      </c>
      <c r="X17" s="167">
        <f>'C завтраками| Bed and breakfast'!X17</f>
        <v>14600</v>
      </c>
      <c r="Y17" s="167">
        <f>'C завтраками| Bed and breakfast'!Y17</f>
        <v>14100</v>
      </c>
      <c r="Z17" s="167">
        <f>'C завтраками| Bed and breakfast'!Z17</f>
        <v>15100</v>
      </c>
      <c r="AA17" s="167">
        <f>'C завтраками| Bed and breakfast'!AA17</f>
        <v>15600</v>
      </c>
      <c r="AB17" s="167">
        <f>'C завтраками| Bed and breakfast'!AB17</f>
        <v>14100</v>
      </c>
      <c r="AC17" s="167">
        <f>'C завтраками| Bed and breakfast'!AC17</f>
        <v>16100</v>
      </c>
      <c r="AD17" s="167">
        <f>'C завтраками| Bed and breakfast'!AD17</f>
        <v>15100</v>
      </c>
      <c r="AE17" s="167">
        <f>'C завтраками| Bed and breakfast'!AE17</f>
        <v>16100</v>
      </c>
      <c r="AF17" s="167">
        <f>'C завтраками| Bed and breakfast'!AF17</f>
        <v>15100</v>
      </c>
      <c r="AG17" s="167">
        <f>'C завтраками| Bed and breakfast'!AG17</f>
        <v>16100</v>
      </c>
      <c r="AH17" s="167">
        <f>'C завтраками| Bed and breakfast'!AH17</f>
        <v>14100</v>
      </c>
      <c r="AI17" s="167">
        <f>'C завтраками| Bed and breakfast'!AI17</f>
        <v>15100</v>
      </c>
      <c r="AJ17" s="167">
        <f>'C завтраками| Bed and breakfast'!AJ17</f>
        <v>12700</v>
      </c>
      <c r="AK17" s="167">
        <f>'C завтраками| Bed and breakfast'!AK17</f>
        <v>12700</v>
      </c>
      <c r="AL17" s="167">
        <f>'C завтраками| Bed and breakfast'!AL17</f>
        <v>13400</v>
      </c>
      <c r="AM17" s="167">
        <f>'C завтраками| Bed and breakfast'!AM17</f>
        <v>12700</v>
      </c>
      <c r="AN17" s="167">
        <f>'C завтраками| Bed and breakfast'!AN17</f>
        <v>15100</v>
      </c>
      <c r="AO17" s="167">
        <f>'C завтраками| Bed and breakfast'!AO17</f>
        <v>12700</v>
      </c>
      <c r="AP17" s="167">
        <f>'C завтраками| Bed and breakfast'!AP17</f>
        <v>12700</v>
      </c>
    </row>
    <row r="18" spans="1:42" x14ac:dyDescent="0.2">
      <c r="A18" s="1">
        <v>2</v>
      </c>
      <c r="B18" s="167">
        <f>'C завтраками| Bed and breakfast'!B18</f>
        <v>12800</v>
      </c>
      <c r="C18" s="167">
        <f>'C завтраками| Bed and breakfast'!C18</f>
        <v>12800</v>
      </c>
      <c r="D18" s="167">
        <f>'C завтраками| Bed and breakfast'!D18</f>
        <v>13500</v>
      </c>
      <c r="E18" s="167">
        <f>'C завтраками| Bed and breakfast'!E18</f>
        <v>15600</v>
      </c>
      <c r="F18" s="167">
        <f>'C завтраками| Bed and breakfast'!F18</f>
        <v>14900</v>
      </c>
      <c r="G18" s="167">
        <f>'C завтраками| Bed and breakfast'!G18</f>
        <v>14200</v>
      </c>
      <c r="H18" s="167">
        <f>'C завтраками| Bed and breakfast'!H18</f>
        <v>13500</v>
      </c>
      <c r="I18" s="167">
        <f>'C завтраками| Bed and breakfast'!I18</f>
        <v>13500</v>
      </c>
      <c r="J18" s="167">
        <f>'C завтраками| Bed and breakfast'!J18</f>
        <v>14200</v>
      </c>
      <c r="K18" s="167">
        <f>'C завтраками| Bed and breakfast'!K18</f>
        <v>12800</v>
      </c>
      <c r="L18" s="167">
        <f>'C завтраками| Bed and breakfast'!L18</f>
        <v>13500</v>
      </c>
      <c r="M18" s="167">
        <f>'C завтраками| Bed and breakfast'!M18</f>
        <v>17600</v>
      </c>
      <c r="N18" s="167">
        <f>'C завтраками| Bed and breakfast'!N18</f>
        <v>17600</v>
      </c>
      <c r="O18" s="167">
        <f>'C завтраками| Bed and breakfast'!O18</f>
        <v>17600</v>
      </c>
      <c r="P18" s="167">
        <f>'C завтраками| Bed and breakfast'!P18</f>
        <v>14200</v>
      </c>
      <c r="Q18" s="167">
        <f>'C завтраками| Bed and breakfast'!Q18</f>
        <v>14200</v>
      </c>
      <c r="R18" s="167">
        <f>'C завтраками| Bed and breakfast'!R18</f>
        <v>14200</v>
      </c>
      <c r="S18" s="167">
        <f>'C завтраками| Bed and breakfast'!S18</f>
        <v>19100</v>
      </c>
      <c r="T18" s="167">
        <f>'C завтраками| Bed and breakfast'!T18</f>
        <v>19100</v>
      </c>
      <c r="U18" s="167">
        <f>'C завтраками| Bed and breakfast'!U18</f>
        <v>19100</v>
      </c>
      <c r="V18" s="167">
        <f>'C завтраками| Bed and breakfast'!V18</f>
        <v>15600</v>
      </c>
      <c r="W18" s="167">
        <f>'C завтраками| Bed and breakfast'!W18</f>
        <v>15600</v>
      </c>
      <c r="X18" s="167">
        <f>'C завтраками| Bed and breakfast'!X18</f>
        <v>16100</v>
      </c>
      <c r="Y18" s="167">
        <f>'C завтраками| Bed and breakfast'!Y18</f>
        <v>15600</v>
      </c>
      <c r="Z18" s="167">
        <f>'C завтраками| Bed and breakfast'!Z18</f>
        <v>16600</v>
      </c>
      <c r="AA18" s="167">
        <f>'C завтраками| Bed and breakfast'!AA18</f>
        <v>17100</v>
      </c>
      <c r="AB18" s="167">
        <f>'C завтраками| Bed and breakfast'!AB18</f>
        <v>15600</v>
      </c>
      <c r="AC18" s="167">
        <f>'C завтраками| Bed and breakfast'!AC18</f>
        <v>17600</v>
      </c>
      <c r="AD18" s="167">
        <f>'C завтраками| Bed and breakfast'!AD18</f>
        <v>16600</v>
      </c>
      <c r="AE18" s="167">
        <f>'C завтраками| Bed and breakfast'!AE18</f>
        <v>17600</v>
      </c>
      <c r="AF18" s="167">
        <f>'C завтраками| Bed and breakfast'!AF18</f>
        <v>16600</v>
      </c>
      <c r="AG18" s="167">
        <f>'C завтраками| Bed and breakfast'!AG18</f>
        <v>17600</v>
      </c>
      <c r="AH18" s="167">
        <f>'C завтраками| Bed and breakfast'!AH18</f>
        <v>15600</v>
      </c>
      <c r="AI18" s="167">
        <f>'C завтраками| Bed and breakfast'!AI18</f>
        <v>16600</v>
      </c>
      <c r="AJ18" s="167">
        <f>'C завтраками| Bed and breakfast'!AJ18</f>
        <v>14200</v>
      </c>
      <c r="AK18" s="167">
        <f>'C завтраками| Bed and breakfast'!AK18</f>
        <v>14200</v>
      </c>
      <c r="AL18" s="167">
        <f>'C завтраками| Bed and breakfast'!AL18</f>
        <v>14900</v>
      </c>
      <c r="AM18" s="167">
        <f>'C завтраками| Bed and breakfast'!AM18</f>
        <v>14200</v>
      </c>
      <c r="AN18" s="167">
        <f>'C завтраками| Bed and breakfast'!AN18</f>
        <v>16600</v>
      </c>
      <c r="AO18" s="167">
        <f>'C завтраками| Bed and breakfast'!AO18</f>
        <v>14200</v>
      </c>
      <c r="AP18" s="167">
        <f>'C завтраками| Bed and breakfast'!AP18</f>
        <v>14200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'C завтраками| Bed and breakfast'!B20</f>
        <v>14300</v>
      </c>
      <c r="C20" s="167">
        <f>'C завтраками| Bed and breakfast'!C20</f>
        <v>14300</v>
      </c>
      <c r="D20" s="167">
        <f>'C завтраками| Bed and breakfast'!D20</f>
        <v>15000</v>
      </c>
      <c r="E20" s="167">
        <f>'C завтраками| Bed and breakfast'!E20</f>
        <v>17100</v>
      </c>
      <c r="F20" s="167">
        <f>'C завтраками| Bed and breakfast'!F20</f>
        <v>16400</v>
      </c>
      <c r="G20" s="167">
        <f>'C завтраками| Bed and breakfast'!G20</f>
        <v>15700</v>
      </c>
      <c r="H20" s="167">
        <f>'C завтраками| Bed and breakfast'!H20</f>
        <v>15000</v>
      </c>
      <c r="I20" s="167">
        <f>'C завтраками| Bed and breakfast'!I20</f>
        <v>15000</v>
      </c>
      <c r="J20" s="167">
        <f>'C завтраками| Bed and breakfast'!J20</f>
        <v>15700</v>
      </c>
      <c r="K20" s="167">
        <f>'C завтраками| Bed and breakfast'!K20</f>
        <v>14300</v>
      </c>
      <c r="L20" s="167">
        <f>'C завтраками| Bed and breakfast'!L20</f>
        <v>15000</v>
      </c>
      <c r="M20" s="167">
        <f>'C завтраками| Bed and breakfast'!M20</f>
        <v>19100</v>
      </c>
      <c r="N20" s="167">
        <f>'C завтраками| Bed and breakfast'!N20</f>
        <v>19100</v>
      </c>
      <c r="O20" s="167">
        <f>'C завтраками| Bed and breakfast'!O20</f>
        <v>19100</v>
      </c>
      <c r="P20" s="167">
        <f>'C завтраками| Bed and breakfast'!P20</f>
        <v>15700</v>
      </c>
      <c r="Q20" s="167">
        <f>'C завтраками| Bed and breakfast'!Q20</f>
        <v>15700</v>
      </c>
      <c r="R20" s="167">
        <f>'C завтраками| Bed and breakfast'!R20</f>
        <v>15700</v>
      </c>
      <c r="S20" s="167">
        <f>'C завтраками| Bed and breakfast'!S20</f>
        <v>20600</v>
      </c>
      <c r="T20" s="167">
        <f>'C завтраками| Bed and breakfast'!T20</f>
        <v>20600</v>
      </c>
      <c r="U20" s="167">
        <f>'C завтраками| Bed and breakfast'!U20</f>
        <v>20600</v>
      </c>
      <c r="V20" s="167">
        <f>'C завтраками| Bed and breakfast'!V20</f>
        <v>17100</v>
      </c>
      <c r="W20" s="167">
        <f>'C завтраками| Bed and breakfast'!W20</f>
        <v>17100</v>
      </c>
      <c r="X20" s="167">
        <f>'C завтраками| Bed and breakfast'!X20</f>
        <v>17600</v>
      </c>
      <c r="Y20" s="167">
        <f>'C завтраками| Bed and breakfast'!Y20</f>
        <v>17100</v>
      </c>
      <c r="Z20" s="167">
        <f>'C завтраками| Bed and breakfast'!Z20</f>
        <v>18100</v>
      </c>
      <c r="AA20" s="167">
        <f>'C завтраками| Bed and breakfast'!AA20</f>
        <v>18600</v>
      </c>
      <c r="AB20" s="167">
        <f>'C завтраками| Bed and breakfast'!AB20</f>
        <v>17100</v>
      </c>
      <c r="AC20" s="167">
        <f>'C завтраками| Bed and breakfast'!AC20</f>
        <v>19100</v>
      </c>
      <c r="AD20" s="167">
        <f>'C завтраками| Bed and breakfast'!AD20</f>
        <v>18100</v>
      </c>
      <c r="AE20" s="167">
        <f>'C завтраками| Bed and breakfast'!AE20</f>
        <v>19100</v>
      </c>
      <c r="AF20" s="167">
        <f>'C завтраками| Bed and breakfast'!AF20</f>
        <v>18100</v>
      </c>
      <c r="AG20" s="167">
        <f>'C завтраками| Bed and breakfast'!AG20</f>
        <v>19100</v>
      </c>
      <c r="AH20" s="167">
        <f>'C завтраками| Bed and breakfast'!AH20</f>
        <v>17100</v>
      </c>
      <c r="AI20" s="167">
        <f>'C завтраками| Bed and breakfast'!AI20</f>
        <v>18100</v>
      </c>
      <c r="AJ20" s="167">
        <f>'C завтраками| Bed and breakfast'!AJ20</f>
        <v>15700</v>
      </c>
      <c r="AK20" s="167">
        <f>'C завтраками| Bed and breakfast'!AK20</f>
        <v>15700</v>
      </c>
      <c r="AL20" s="167">
        <f>'C завтраками| Bed and breakfast'!AL20</f>
        <v>16400</v>
      </c>
      <c r="AM20" s="167">
        <f>'C завтраками| Bed and breakfast'!AM20</f>
        <v>15700</v>
      </c>
      <c r="AN20" s="167">
        <f>'C завтраками| Bed and breakfast'!AN20</f>
        <v>18100</v>
      </c>
      <c r="AO20" s="167">
        <f>'C завтраками| Bed and breakfast'!AO20</f>
        <v>15700</v>
      </c>
      <c r="AP20" s="167">
        <f>'C завтраками| Bed and breakfast'!AP20</f>
        <v>15700</v>
      </c>
    </row>
    <row r="21" spans="1:42" x14ac:dyDescent="0.2">
      <c r="A21" s="1">
        <v>2</v>
      </c>
      <c r="B21" s="167">
        <f>'C завтраками| Bed and breakfast'!B21</f>
        <v>15800</v>
      </c>
      <c r="C21" s="167">
        <f>'C завтраками| Bed and breakfast'!C21</f>
        <v>15800</v>
      </c>
      <c r="D21" s="167">
        <f>'C завтраками| Bed and breakfast'!D21</f>
        <v>16500</v>
      </c>
      <c r="E21" s="167">
        <f>'C завтраками| Bed and breakfast'!E21</f>
        <v>18600</v>
      </c>
      <c r="F21" s="167">
        <f>'C завтраками| Bed and breakfast'!F21</f>
        <v>17900</v>
      </c>
      <c r="G21" s="167">
        <f>'C завтраками| Bed and breakfast'!G21</f>
        <v>17200</v>
      </c>
      <c r="H21" s="167">
        <f>'C завтраками| Bed and breakfast'!H21</f>
        <v>16500</v>
      </c>
      <c r="I21" s="167">
        <f>'C завтраками| Bed and breakfast'!I21</f>
        <v>16500</v>
      </c>
      <c r="J21" s="167">
        <f>'C завтраками| Bed and breakfast'!J21</f>
        <v>17200</v>
      </c>
      <c r="K21" s="167">
        <f>'C завтраками| Bed and breakfast'!K21</f>
        <v>15800</v>
      </c>
      <c r="L21" s="167">
        <f>'C завтраками| Bed and breakfast'!L21</f>
        <v>16500</v>
      </c>
      <c r="M21" s="167">
        <f>'C завтраками| Bed and breakfast'!M21</f>
        <v>20600</v>
      </c>
      <c r="N21" s="167">
        <f>'C завтраками| Bed and breakfast'!N21</f>
        <v>20600</v>
      </c>
      <c r="O21" s="167">
        <f>'C завтраками| Bed and breakfast'!O21</f>
        <v>20600</v>
      </c>
      <c r="P21" s="167">
        <f>'C завтраками| Bed and breakfast'!P21</f>
        <v>17200</v>
      </c>
      <c r="Q21" s="167">
        <f>'C завтраками| Bed and breakfast'!Q21</f>
        <v>17200</v>
      </c>
      <c r="R21" s="167">
        <f>'C завтраками| Bed and breakfast'!R21</f>
        <v>17200</v>
      </c>
      <c r="S21" s="167">
        <f>'C завтраками| Bed and breakfast'!S21</f>
        <v>22100</v>
      </c>
      <c r="T21" s="167">
        <f>'C завтраками| Bed and breakfast'!T21</f>
        <v>22100</v>
      </c>
      <c r="U21" s="167">
        <f>'C завтраками| Bed and breakfast'!U21</f>
        <v>22100</v>
      </c>
      <c r="V21" s="167">
        <f>'C завтраками| Bed and breakfast'!V21</f>
        <v>18600</v>
      </c>
      <c r="W21" s="167">
        <f>'C завтраками| Bed and breakfast'!W21</f>
        <v>18600</v>
      </c>
      <c r="X21" s="167">
        <f>'C завтраками| Bed and breakfast'!X21</f>
        <v>19100</v>
      </c>
      <c r="Y21" s="167">
        <f>'C завтраками| Bed and breakfast'!Y21</f>
        <v>18600</v>
      </c>
      <c r="Z21" s="167">
        <f>'C завтраками| Bed and breakfast'!Z21</f>
        <v>19600</v>
      </c>
      <c r="AA21" s="167">
        <f>'C завтраками| Bed and breakfast'!AA21</f>
        <v>20100</v>
      </c>
      <c r="AB21" s="167">
        <f>'C завтраками| Bed and breakfast'!AB21</f>
        <v>18600</v>
      </c>
      <c r="AC21" s="167">
        <f>'C завтраками| Bed and breakfast'!AC21</f>
        <v>20600</v>
      </c>
      <c r="AD21" s="167">
        <f>'C завтраками| Bed and breakfast'!AD21</f>
        <v>19600</v>
      </c>
      <c r="AE21" s="167">
        <f>'C завтраками| Bed and breakfast'!AE21</f>
        <v>20600</v>
      </c>
      <c r="AF21" s="167">
        <f>'C завтраками| Bed and breakfast'!AF21</f>
        <v>19600</v>
      </c>
      <c r="AG21" s="167">
        <f>'C завтраками| Bed and breakfast'!AG21</f>
        <v>20600</v>
      </c>
      <c r="AH21" s="167">
        <f>'C завтраками| Bed and breakfast'!AH21</f>
        <v>18600</v>
      </c>
      <c r="AI21" s="167">
        <f>'C завтраками| Bed and breakfast'!AI21</f>
        <v>19600</v>
      </c>
      <c r="AJ21" s="167">
        <f>'C завтраками| Bed and breakfast'!AJ21</f>
        <v>17200</v>
      </c>
      <c r="AK21" s="167">
        <f>'C завтраками| Bed and breakfast'!AK21</f>
        <v>17200</v>
      </c>
      <c r="AL21" s="167">
        <f>'C завтраками| Bed and breakfast'!AL21</f>
        <v>17900</v>
      </c>
      <c r="AM21" s="167">
        <f>'C завтраками| Bed and breakfast'!AM21</f>
        <v>17200</v>
      </c>
      <c r="AN21" s="167">
        <f>'C завтраками| Bed and breakfast'!AN21</f>
        <v>19600</v>
      </c>
      <c r="AO21" s="167">
        <f>'C завтраками| Bed and breakfast'!AO21</f>
        <v>17200</v>
      </c>
      <c r="AP21" s="167">
        <f>'C завтраками| Bed and breakfast'!AP21</f>
        <v>17200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'C завтраками| Bed and breakfast'!B23</f>
        <v>62300</v>
      </c>
      <c r="C23" s="167">
        <f>'C завтраками| Bed and breakfast'!C23</f>
        <v>62300</v>
      </c>
      <c r="D23" s="167">
        <f>'C завтраками| Bed and breakfast'!D23</f>
        <v>63000</v>
      </c>
      <c r="E23" s="167">
        <f>'C завтраками| Bed and breakfast'!E23</f>
        <v>65100</v>
      </c>
      <c r="F23" s="167">
        <f>'C завтраками| Bed and breakfast'!F23</f>
        <v>64400</v>
      </c>
      <c r="G23" s="167">
        <f>'C завтраками| Bed and breakfast'!G23</f>
        <v>63700</v>
      </c>
      <c r="H23" s="167">
        <f>'C завтраками| Bed and breakfast'!H23</f>
        <v>63000</v>
      </c>
      <c r="I23" s="167">
        <f>'C завтраками| Bed and breakfast'!I23</f>
        <v>63000</v>
      </c>
      <c r="J23" s="167">
        <f>'C завтраками| Bed and breakfast'!J23</f>
        <v>63700</v>
      </c>
      <c r="K23" s="167">
        <f>'C завтраками| Bed and breakfast'!K23</f>
        <v>62300</v>
      </c>
      <c r="L23" s="167">
        <f>'C завтраками| Bed and breakfast'!L23</f>
        <v>63000</v>
      </c>
      <c r="M23" s="167">
        <f>'C завтраками| Bed and breakfast'!M23</f>
        <v>67100</v>
      </c>
      <c r="N23" s="167">
        <f>'C завтраками| Bed and breakfast'!N23</f>
        <v>67100</v>
      </c>
      <c r="O23" s="167">
        <f>'C завтраками| Bed and breakfast'!O23</f>
        <v>67100</v>
      </c>
      <c r="P23" s="167">
        <f>'C завтраками| Bed and breakfast'!P23</f>
        <v>63700</v>
      </c>
      <c r="Q23" s="167">
        <f>'C завтраками| Bed and breakfast'!Q23</f>
        <v>63700</v>
      </c>
      <c r="R23" s="167">
        <f>'C завтраками| Bed and breakfast'!R23</f>
        <v>63700</v>
      </c>
      <c r="S23" s="167">
        <f>'C завтраками| Bed and breakfast'!S23</f>
        <v>68600</v>
      </c>
      <c r="T23" s="167">
        <f>'C завтраками| Bed and breakfast'!T23</f>
        <v>68600</v>
      </c>
      <c r="U23" s="167">
        <f>'C завтраками| Bed and breakfast'!U23</f>
        <v>68600</v>
      </c>
      <c r="V23" s="167">
        <f>'C завтраками| Bed and breakfast'!V23</f>
        <v>65100</v>
      </c>
      <c r="W23" s="167">
        <f>'C завтраками| Bed and breakfast'!W23</f>
        <v>65100</v>
      </c>
      <c r="X23" s="167">
        <f>'C завтраками| Bed and breakfast'!X23</f>
        <v>65600</v>
      </c>
      <c r="Y23" s="167">
        <f>'C завтраками| Bed and breakfast'!Y23</f>
        <v>65100</v>
      </c>
      <c r="Z23" s="167">
        <f>'C завтраками| Bed and breakfast'!Z23</f>
        <v>66100</v>
      </c>
      <c r="AA23" s="167">
        <f>'C завтраками| Bed and breakfast'!AA23</f>
        <v>66600</v>
      </c>
      <c r="AB23" s="167">
        <f>'C завтраками| Bed and breakfast'!AB23</f>
        <v>65100</v>
      </c>
      <c r="AC23" s="167">
        <f>'C завтраками| Bed and breakfast'!AC23</f>
        <v>67100</v>
      </c>
      <c r="AD23" s="167">
        <f>'C завтраками| Bed and breakfast'!AD23</f>
        <v>66100</v>
      </c>
      <c r="AE23" s="167">
        <f>'C завтраками| Bed and breakfast'!AE23</f>
        <v>67100</v>
      </c>
      <c r="AF23" s="167">
        <f>'C завтраками| Bed and breakfast'!AF23</f>
        <v>66100</v>
      </c>
      <c r="AG23" s="167">
        <f>'C завтраками| Bed and breakfast'!AG23</f>
        <v>67100</v>
      </c>
      <c r="AH23" s="167">
        <f>'C завтраками| Bed and breakfast'!AH23</f>
        <v>65100</v>
      </c>
      <c r="AI23" s="167">
        <f>'C завтраками| Bed and breakfast'!AI23</f>
        <v>66100</v>
      </c>
      <c r="AJ23" s="167">
        <f>'C завтраками| Bed and breakfast'!AJ23</f>
        <v>63700</v>
      </c>
      <c r="AK23" s="167">
        <f>'C завтраками| Bed and breakfast'!AK23</f>
        <v>63700</v>
      </c>
      <c r="AL23" s="167">
        <f>'C завтраками| Bed and breakfast'!AL23</f>
        <v>64400</v>
      </c>
      <c r="AM23" s="167">
        <f>'C завтраками| Bed and breakfast'!AM23</f>
        <v>63700</v>
      </c>
      <c r="AN23" s="167">
        <f>'C завтраками| Bed and breakfast'!AN23</f>
        <v>66100</v>
      </c>
      <c r="AO23" s="167">
        <f>'C завтраками| Bed and breakfast'!AO23</f>
        <v>63700</v>
      </c>
      <c r="AP23" s="167">
        <f>'C завтраками| Bed and breakfast'!AP23</f>
        <v>63700</v>
      </c>
    </row>
    <row r="24" spans="1:42" hidden="1" x14ac:dyDescent="0.2">
      <c r="A24" s="7" t="s">
        <v>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row>
    <row r="25" spans="1:42" hidden="1" x14ac:dyDescent="0.2">
      <c r="A25" s="3" t="s">
        <v>0</v>
      </c>
      <c r="B25" s="167">
        <f>'C завтраками| Bed and breakfast'!B25</f>
        <v>0</v>
      </c>
      <c r="C25" s="167">
        <f>'C завтраками| Bed and breakfast'!C25</f>
        <v>0</v>
      </c>
      <c r="D25" s="167">
        <f>'C завтраками| Bed and breakfast'!D25</f>
        <v>0</v>
      </c>
      <c r="E25" s="167">
        <f>'C завтраками| Bed and breakfast'!E25</f>
        <v>0</v>
      </c>
      <c r="F25" s="167">
        <f>'C завтраками| Bed and breakfast'!F25</f>
        <v>0</v>
      </c>
      <c r="G25" s="167">
        <f>'C завтраками| Bed and breakfast'!G25</f>
        <v>0</v>
      </c>
      <c r="H25" s="167">
        <f>'C завтраками| Bed and breakfast'!H25</f>
        <v>0</v>
      </c>
      <c r="I25" s="167">
        <f>'C завтраками| Bed and breakfast'!I25</f>
        <v>0</v>
      </c>
      <c r="J25" s="167">
        <f>'C завтраками| Bed and breakfast'!J25</f>
        <v>0</v>
      </c>
      <c r="K25" s="167">
        <f>'C завтраками| Bed and breakfast'!K25</f>
        <v>0</v>
      </c>
      <c r="L25" s="167">
        <f>'C завтраками| Bed and breakfast'!L25</f>
        <v>0</v>
      </c>
      <c r="M25" s="167">
        <f>'C завтраками| Bed and breakfast'!M25</f>
        <v>0</v>
      </c>
      <c r="N25" s="167">
        <f>'C завтраками| Bed and breakfast'!N25</f>
        <v>0</v>
      </c>
      <c r="O25" s="167">
        <f>'C завтраками| Bed and breakfast'!O25</f>
        <v>0</v>
      </c>
      <c r="P25" s="167">
        <f>'C завтраками| Bed and breakfast'!P25</f>
        <v>0</v>
      </c>
      <c r="Q25" s="167">
        <f>'C завтраками| Bed and breakfast'!Q25</f>
        <v>0</v>
      </c>
      <c r="R25" s="167">
        <f>'C завтраками| Bed and breakfast'!R25</f>
        <v>0</v>
      </c>
      <c r="S25" s="167">
        <f>'C завтраками| Bed and breakfast'!S25</f>
        <v>0</v>
      </c>
      <c r="T25" s="167">
        <f>'C завтраками| Bed and breakfast'!T25</f>
        <v>0</v>
      </c>
      <c r="U25" s="167">
        <f>'C завтраками| Bed and breakfast'!U25</f>
        <v>0</v>
      </c>
      <c r="V25" s="167">
        <f>'C завтраками| Bed and breakfast'!V25</f>
        <v>0</v>
      </c>
      <c r="W25" s="167">
        <f>'C завтраками| Bed and breakfast'!W25</f>
        <v>0</v>
      </c>
      <c r="X25" s="167">
        <f>'C завтраками| Bed and breakfast'!X25</f>
        <v>0</v>
      </c>
      <c r="Y25" s="167">
        <f>'C завтраками| Bed and breakfast'!Y25</f>
        <v>0</v>
      </c>
      <c r="Z25" s="167">
        <f>'C завтраками| Bed and breakfast'!Z25</f>
        <v>0</v>
      </c>
      <c r="AA25" s="167">
        <f>'C завтраками| Bed and breakfast'!AA25</f>
        <v>0</v>
      </c>
      <c r="AB25" s="167">
        <f>'C завтраками| Bed and breakfast'!AB25</f>
        <v>0</v>
      </c>
      <c r="AC25" s="167">
        <f>'C завтраками| Bed and breakfast'!AC25</f>
        <v>0</v>
      </c>
      <c r="AD25" s="167">
        <f>'C завтраками| Bed and breakfast'!AD25</f>
        <v>0</v>
      </c>
      <c r="AE25" s="167">
        <f>'C завтраками| Bed and breakfast'!AE25</f>
        <v>0</v>
      </c>
      <c r="AF25" s="167">
        <f>'C завтраками| Bed and breakfast'!AF25</f>
        <v>0</v>
      </c>
      <c r="AG25" s="167">
        <f>'C завтраками| Bed and breakfast'!AG25</f>
        <v>0</v>
      </c>
      <c r="AH25" s="167">
        <f>'C завтраками| Bed and breakfast'!AH25</f>
        <v>0</v>
      </c>
      <c r="AI25" s="167">
        <f>'C завтраками| Bed and breakfast'!AI25</f>
        <v>0</v>
      </c>
      <c r="AJ25" s="167">
        <f>'C завтраками| Bed and breakfast'!AJ25</f>
        <v>0</v>
      </c>
      <c r="AK25" s="167">
        <f>'C завтраками| Bed and breakfast'!AK25</f>
        <v>0</v>
      </c>
      <c r="AL25" s="167">
        <f>'C завтраками| Bed and breakfast'!AL25</f>
        <v>0</v>
      </c>
      <c r="AM25" s="167">
        <f>'C завтраками| Bed and breakfast'!AM25</f>
        <v>0</v>
      </c>
      <c r="AN25" s="167">
        <f>'C завтраками| Bed and breakfast'!AN25</f>
        <v>0</v>
      </c>
      <c r="AO25" s="167">
        <f>'C завтраками| Bed and breakfast'!AO25</f>
        <v>0</v>
      </c>
      <c r="AP25" s="167">
        <f>'C завтраками| Bed and breakfast'!AP25</f>
        <v>0</v>
      </c>
    </row>
    <row r="26" spans="1:42" ht="26.25" customHeight="1" x14ac:dyDescent="0.2">
      <c r="A26" s="72" t="s">
        <v>44</v>
      </c>
    </row>
    <row r="27" spans="1:42" s="149" customFormat="1" ht="21.75" customHeight="1" x14ac:dyDescent="0.25">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x14ac:dyDescent="0.2">
      <c r="A29" s="168" t="s">
        <v>7</v>
      </c>
    </row>
    <row r="30" spans="1:42" x14ac:dyDescent="0.2">
      <c r="A30" s="1">
        <v>1</v>
      </c>
      <c r="B30" s="167">
        <f t="shared" ref="B30:AP30" si="4">ROUNDUP(B8*0.85,)</f>
        <v>4930</v>
      </c>
      <c r="C30" s="167">
        <f t="shared" si="4"/>
        <v>4930</v>
      </c>
      <c r="D30" s="167">
        <f t="shared" si="4"/>
        <v>5525</v>
      </c>
      <c r="E30" s="167">
        <f t="shared" si="4"/>
        <v>7310</v>
      </c>
      <c r="F30" s="167">
        <f t="shared" si="4"/>
        <v>6715</v>
      </c>
      <c r="G30" s="167">
        <f t="shared" si="4"/>
        <v>6120</v>
      </c>
      <c r="H30" s="167">
        <f t="shared" si="4"/>
        <v>5525</v>
      </c>
      <c r="I30" s="167">
        <f t="shared" si="4"/>
        <v>5525</v>
      </c>
      <c r="J30" s="167">
        <f t="shared" si="4"/>
        <v>6120</v>
      </c>
      <c r="K30" s="167">
        <f t="shared" si="4"/>
        <v>4930</v>
      </c>
      <c r="L30" s="167">
        <f t="shared" si="4"/>
        <v>5525</v>
      </c>
      <c r="M30" s="167">
        <f t="shared" si="4"/>
        <v>9010</v>
      </c>
      <c r="N30" s="167">
        <f t="shared" si="4"/>
        <v>9010</v>
      </c>
      <c r="O30" s="167">
        <f t="shared" si="4"/>
        <v>9010</v>
      </c>
      <c r="P30" s="167">
        <f t="shared" si="4"/>
        <v>6120</v>
      </c>
      <c r="Q30" s="167">
        <f t="shared" si="4"/>
        <v>6120</v>
      </c>
      <c r="R30" s="167">
        <f t="shared" si="4"/>
        <v>6120</v>
      </c>
      <c r="S30" s="167">
        <f t="shared" si="4"/>
        <v>10285</v>
      </c>
      <c r="T30" s="167">
        <f t="shared" si="4"/>
        <v>10285</v>
      </c>
      <c r="U30" s="167">
        <f t="shared" si="4"/>
        <v>10285</v>
      </c>
      <c r="V30" s="167">
        <f t="shared" si="4"/>
        <v>7310</v>
      </c>
      <c r="W30" s="167">
        <f t="shared" si="4"/>
        <v>7310</v>
      </c>
      <c r="X30" s="167">
        <f t="shared" si="4"/>
        <v>7735</v>
      </c>
      <c r="Y30" s="167">
        <f t="shared" si="4"/>
        <v>7310</v>
      </c>
      <c r="Z30" s="167">
        <f t="shared" si="4"/>
        <v>8160</v>
      </c>
      <c r="AA30" s="167">
        <f t="shared" si="4"/>
        <v>8585</v>
      </c>
      <c r="AB30" s="167">
        <f t="shared" si="4"/>
        <v>7310</v>
      </c>
      <c r="AC30" s="167">
        <f t="shared" si="4"/>
        <v>9010</v>
      </c>
      <c r="AD30" s="167">
        <f t="shared" si="4"/>
        <v>8160</v>
      </c>
      <c r="AE30" s="167">
        <f t="shared" si="4"/>
        <v>9010</v>
      </c>
      <c r="AF30" s="167">
        <f t="shared" si="4"/>
        <v>8160</v>
      </c>
      <c r="AG30" s="167">
        <f t="shared" si="4"/>
        <v>9010</v>
      </c>
      <c r="AH30" s="167">
        <f t="shared" si="4"/>
        <v>7310</v>
      </c>
      <c r="AI30" s="167">
        <f t="shared" si="4"/>
        <v>8160</v>
      </c>
      <c r="AJ30" s="167">
        <f t="shared" si="4"/>
        <v>6120</v>
      </c>
      <c r="AK30" s="167">
        <f t="shared" si="4"/>
        <v>6120</v>
      </c>
      <c r="AL30" s="167">
        <f t="shared" si="4"/>
        <v>6715</v>
      </c>
      <c r="AM30" s="167">
        <f t="shared" si="4"/>
        <v>6120</v>
      </c>
      <c r="AN30" s="167">
        <f t="shared" si="4"/>
        <v>8160</v>
      </c>
      <c r="AO30" s="167">
        <f t="shared" si="4"/>
        <v>6120</v>
      </c>
      <c r="AP30" s="167">
        <f t="shared" si="4"/>
        <v>6120</v>
      </c>
    </row>
    <row r="31" spans="1:42" x14ac:dyDescent="0.2">
      <c r="A31" s="1">
        <v>2</v>
      </c>
      <c r="B31" s="168">
        <f t="shared" ref="B31:AP31" si="5">ROUNDUP(B9*0.85,)</f>
        <v>6205</v>
      </c>
      <c r="C31" s="168">
        <f t="shared" si="5"/>
        <v>6205</v>
      </c>
      <c r="D31" s="168">
        <f t="shared" si="5"/>
        <v>6800</v>
      </c>
      <c r="E31" s="168">
        <f t="shared" si="5"/>
        <v>8585</v>
      </c>
      <c r="F31" s="168">
        <f t="shared" si="5"/>
        <v>7990</v>
      </c>
      <c r="G31" s="168">
        <f t="shared" si="5"/>
        <v>7395</v>
      </c>
      <c r="H31" s="168">
        <f t="shared" si="5"/>
        <v>6800</v>
      </c>
      <c r="I31" s="168">
        <f t="shared" si="5"/>
        <v>6800</v>
      </c>
      <c r="J31" s="168">
        <f t="shared" si="5"/>
        <v>7395</v>
      </c>
      <c r="K31" s="168">
        <f t="shared" si="5"/>
        <v>6205</v>
      </c>
      <c r="L31" s="168">
        <f t="shared" si="5"/>
        <v>6800</v>
      </c>
      <c r="M31" s="168">
        <f t="shared" si="5"/>
        <v>10285</v>
      </c>
      <c r="N31" s="168">
        <f t="shared" si="5"/>
        <v>10285</v>
      </c>
      <c r="O31" s="168">
        <f t="shared" si="5"/>
        <v>10285</v>
      </c>
      <c r="P31" s="168">
        <f t="shared" si="5"/>
        <v>7395</v>
      </c>
      <c r="Q31" s="168">
        <f t="shared" si="5"/>
        <v>7395</v>
      </c>
      <c r="R31" s="168">
        <f t="shared" si="5"/>
        <v>7395</v>
      </c>
      <c r="S31" s="168">
        <f t="shared" si="5"/>
        <v>11560</v>
      </c>
      <c r="T31" s="168">
        <f t="shared" si="5"/>
        <v>11560</v>
      </c>
      <c r="U31" s="168">
        <f t="shared" si="5"/>
        <v>11560</v>
      </c>
      <c r="V31" s="168">
        <f t="shared" si="5"/>
        <v>8585</v>
      </c>
      <c r="W31" s="168">
        <f t="shared" si="5"/>
        <v>8585</v>
      </c>
      <c r="X31" s="168">
        <f t="shared" si="5"/>
        <v>9010</v>
      </c>
      <c r="Y31" s="168">
        <f t="shared" si="5"/>
        <v>8585</v>
      </c>
      <c r="Z31" s="168">
        <f t="shared" si="5"/>
        <v>9435</v>
      </c>
      <c r="AA31" s="168">
        <f t="shared" si="5"/>
        <v>9860</v>
      </c>
      <c r="AB31" s="168">
        <f t="shared" si="5"/>
        <v>8585</v>
      </c>
      <c r="AC31" s="168">
        <f t="shared" si="5"/>
        <v>10285</v>
      </c>
      <c r="AD31" s="168">
        <f t="shared" si="5"/>
        <v>9435</v>
      </c>
      <c r="AE31" s="168">
        <f t="shared" si="5"/>
        <v>10285</v>
      </c>
      <c r="AF31" s="168">
        <f t="shared" si="5"/>
        <v>9435</v>
      </c>
      <c r="AG31" s="168">
        <f t="shared" si="5"/>
        <v>10285</v>
      </c>
      <c r="AH31" s="168">
        <f t="shared" si="5"/>
        <v>8585</v>
      </c>
      <c r="AI31" s="168">
        <f t="shared" si="5"/>
        <v>9435</v>
      </c>
      <c r="AJ31" s="168">
        <f t="shared" si="5"/>
        <v>7395</v>
      </c>
      <c r="AK31" s="168">
        <f t="shared" si="5"/>
        <v>7395</v>
      </c>
      <c r="AL31" s="168">
        <f t="shared" si="5"/>
        <v>7990</v>
      </c>
      <c r="AM31" s="168">
        <f t="shared" si="5"/>
        <v>7395</v>
      </c>
      <c r="AN31" s="168">
        <f t="shared" si="5"/>
        <v>9435</v>
      </c>
      <c r="AO31" s="168">
        <f t="shared" si="5"/>
        <v>7395</v>
      </c>
      <c r="AP31" s="168">
        <f t="shared" si="5"/>
        <v>7395</v>
      </c>
    </row>
    <row r="32" spans="1:42" x14ac:dyDescent="0.2">
      <c r="A32" s="168" t="s">
        <v>8</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x14ac:dyDescent="0.2">
      <c r="A33" s="1">
        <v>1</v>
      </c>
      <c r="B33" s="168">
        <f t="shared" ref="B33:AP33" si="6">ROUNDUP(B11*0.85,)</f>
        <v>6205</v>
      </c>
      <c r="C33" s="168">
        <f t="shared" si="6"/>
        <v>6205</v>
      </c>
      <c r="D33" s="168">
        <f t="shared" si="6"/>
        <v>6800</v>
      </c>
      <c r="E33" s="168">
        <f t="shared" si="6"/>
        <v>8585</v>
      </c>
      <c r="F33" s="168">
        <f t="shared" si="6"/>
        <v>7990</v>
      </c>
      <c r="G33" s="168">
        <f t="shared" si="6"/>
        <v>7395</v>
      </c>
      <c r="H33" s="168">
        <f t="shared" si="6"/>
        <v>6800</v>
      </c>
      <c r="I33" s="168">
        <f t="shared" si="6"/>
        <v>6800</v>
      </c>
      <c r="J33" s="168">
        <f t="shared" si="6"/>
        <v>7395</v>
      </c>
      <c r="K33" s="168">
        <f t="shared" si="6"/>
        <v>6205</v>
      </c>
      <c r="L33" s="168">
        <f t="shared" si="6"/>
        <v>6800</v>
      </c>
      <c r="M33" s="168">
        <f t="shared" si="6"/>
        <v>10285</v>
      </c>
      <c r="N33" s="168">
        <f t="shared" si="6"/>
        <v>10285</v>
      </c>
      <c r="O33" s="168">
        <f t="shared" si="6"/>
        <v>10285</v>
      </c>
      <c r="P33" s="168">
        <f t="shared" si="6"/>
        <v>7395</v>
      </c>
      <c r="Q33" s="168">
        <f t="shared" si="6"/>
        <v>7395</v>
      </c>
      <c r="R33" s="168">
        <f t="shared" si="6"/>
        <v>7395</v>
      </c>
      <c r="S33" s="168">
        <f t="shared" si="6"/>
        <v>11560</v>
      </c>
      <c r="T33" s="168">
        <f t="shared" si="6"/>
        <v>11985</v>
      </c>
      <c r="U33" s="168">
        <f t="shared" si="6"/>
        <v>11985</v>
      </c>
      <c r="V33" s="168">
        <f t="shared" si="6"/>
        <v>9010</v>
      </c>
      <c r="W33" s="168">
        <f t="shared" si="6"/>
        <v>9010</v>
      </c>
      <c r="X33" s="168">
        <f t="shared" si="6"/>
        <v>9435</v>
      </c>
      <c r="Y33" s="168">
        <f t="shared" si="6"/>
        <v>9010</v>
      </c>
      <c r="Z33" s="168">
        <f t="shared" si="6"/>
        <v>9860</v>
      </c>
      <c r="AA33" s="168">
        <f t="shared" si="6"/>
        <v>10285</v>
      </c>
      <c r="AB33" s="168">
        <f t="shared" si="6"/>
        <v>9010</v>
      </c>
      <c r="AC33" s="168">
        <f t="shared" si="6"/>
        <v>10710</v>
      </c>
      <c r="AD33" s="168">
        <f t="shared" si="6"/>
        <v>9860</v>
      </c>
      <c r="AE33" s="168">
        <f t="shared" si="6"/>
        <v>10710</v>
      </c>
      <c r="AF33" s="168">
        <f t="shared" si="6"/>
        <v>9860</v>
      </c>
      <c r="AG33" s="168">
        <f t="shared" si="6"/>
        <v>10710</v>
      </c>
      <c r="AH33" s="168">
        <f t="shared" si="6"/>
        <v>9010</v>
      </c>
      <c r="AI33" s="168">
        <f t="shared" si="6"/>
        <v>9860</v>
      </c>
      <c r="AJ33" s="168">
        <f t="shared" si="6"/>
        <v>7820</v>
      </c>
      <c r="AK33" s="168">
        <f t="shared" si="6"/>
        <v>7820</v>
      </c>
      <c r="AL33" s="168">
        <f t="shared" si="6"/>
        <v>8415</v>
      </c>
      <c r="AM33" s="168">
        <f t="shared" si="6"/>
        <v>7820</v>
      </c>
      <c r="AN33" s="168">
        <f t="shared" si="6"/>
        <v>9860</v>
      </c>
      <c r="AO33" s="168">
        <f t="shared" si="6"/>
        <v>7820</v>
      </c>
      <c r="AP33" s="168">
        <f t="shared" si="6"/>
        <v>7820</v>
      </c>
    </row>
    <row r="34" spans="1:42" ht="10.5" customHeight="1" x14ac:dyDescent="0.2">
      <c r="A34" s="1">
        <v>2</v>
      </c>
      <c r="B34" s="168">
        <f t="shared" ref="B34:AP34" si="7">ROUNDUP(B12*0.85,)</f>
        <v>7480</v>
      </c>
      <c r="C34" s="168">
        <f t="shared" si="7"/>
        <v>7480</v>
      </c>
      <c r="D34" s="168">
        <f t="shared" si="7"/>
        <v>8075</v>
      </c>
      <c r="E34" s="168">
        <f t="shared" si="7"/>
        <v>9860</v>
      </c>
      <c r="F34" s="168">
        <f t="shared" si="7"/>
        <v>9265</v>
      </c>
      <c r="G34" s="168">
        <f t="shared" si="7"/>
        <v>8670</v>
      </c>
      <c r="H34" s="168">
        <f t="shared" si="7"/>
        <v>8075</v>
      </c>
      <c r="I34" s="168">
        <f t="shared" si="7"/>
        <v>8075</v>
      </c>
      <c r="J34" s="168">
        <f t="shared" si="7"/>
        <v>8670</v>
      </c>
      <c r="K34" s="168">
        <f t="shared" si="7"/>
        <v>7480</v>
      </c>
      <c r="L34" s="168">
        <f t="shared" si="7"/>
        <v>8075</v>
      </c>
      <c r="M34" s="168">
        <f t="shared" si="7"/>
        <v>11560</v>
      </c>
      <c r="N34" s="168">
        <f t="shared" si="7"/>
        <v>11560</v>
      </c>
      <c r="O34" s="168">
        <f t="shared" si="7"/>
        <v>11560</v>
      </c>
      <c r="P34" s="168">
        <f t="shared" si="7"/>
        <v>8670</v>
      </c>
      <c r="Q34" s="168">
        <f t="shared" si="7"/>
        <v>8670</v>
      </c>
      <c r="R34" s="168">
        <f t="shared" si="7"/>
        <v>8670</v>
      </c>
      <c r="S34" s="168">
        <f t="shared" si="7"/>
        <v>12835</v>
      </c>
      <c r="T34" s="168">
        <f t="shared" si="7"/>
        <v>13260</v>
      </c>
      <c r="U34" s="168">
        <f t="shared" si="7"/>
        <v>13260</v>
      </c>
      <c r="V34" s="168">
        <f t="shared" si="7"/>
        <v>10285</v>
      </c>
      <c r="W34" s="168">
        <f t="shared" si="7"/>
        <v>10285</v>
      </c>
      <c r="X34" s="168">
        <f t="shared" si="7"/>
        <v>10710</v>
      </c>
      <c r="Y34" s="168">
        <f t="shared" si="7"/>
        <v>10285</v>
      </c>
      <c r="Z34" s="168">
        <f t="shared" si="7"/>
        <v>11135</v>
      </c>
      <c r="AA34" s="168">
        <f t="shared" si="7"/>
        <v>11560</v>
      </c>
      <c r="AB34" s="168">
        <f t="shared" si="7"/>
        <v>10285</v>
      </c>
      <c r="AC34" s="168">
        <f t="shared" si="7"/>
        <v>11985</v>
      </c>
      <c r="AD34" s="168">
        <f t="shared" si="7"/>
        <v>11135</v>
      </c>
      <c r="AE34" s="168">
        <f t="shared" si="7"/>
        <v>11985</v>
      </c>
      <c r="AF34" s="168">
        <f t="shared" si="7"/>
        <v>11135</v>
      </c>
      <c r="AG34" s="168">
        <f t="shared" si="7"/>
        <v>11985</v>
      </c>
      <c r="AH34" s="168">
        <f t="shared" si="7"/>
        <v>10285</v>
      </c>
      <c r="AI34" s="168">
        <f t="shared" si="7"/>
        <v>11135</v>
      </c>
      <c r="AJ34" s="168">
        <f t="shared" si="7"/>
        <v>9095</v>
      </c>
      <c r="AK34" s="168">
        <f t="shared" si="7"/>
        <v>9095</v>
      </c>
      <c r="AL34" s="168">
        <f t="shared" si="7"/>
        <v>9690</v>
      </c>
      <c r="AM34" s="168">
        <f t="shared" si="7"/>
        <v>9095</v>
      </c>
      <c r="AN34" s="168">
        <f t="shared" si="7"/>
        <v>11135</v>
      </c>
      <c r="AO34" s="168">
        <f t="shared" si="7"/>
        <v>9095</v>
      </c>
      <c r="AP34" s="168">
        <f t="shared" si="7"/>
        <v>9095</v>
      </c>
    </row>
    <row r="35" spans="1:42" x14ac:dyDescent="0.2">
      <c r="A35" s="168" t="s">
        <v>218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x14ac:dyDescent="0.2">
      <c r="A36" s="198">
        <v>1</v>
      </c>
      <c r="B36" s="162">
        <f t="shared" ref="B36:AP36" si="8">B33</f>
        <v>6205</v>
      </c>
      <c r="C36" s="162">
        <f t="shared" si="8"/>
        <v>6205</v>
      </c>
      <c r="D36" s="162">
        <f t="shared" si="8"/>
        <v>6800</v>
      </c>
      <c r="E36" s="162">
        <f t="shared" si="8"/>
        <v>8585</v>
      </c>
      <c r="F36" s="162">
        <f t="shared" si="8"/>
        <v>7990</v>
      </c>
      <c r="G36" s="162">
        <f t="shared" si="8"/>
        <v>7395</v>
      </c>
      <c r="H36" s="162">
        <f t="shared" si="8"/>
        <v>6800</v>
      </c>
      <c r="I36" s="162">
        <f t="shared" si="8"/>
        <v>6800</v>
      </c>
      <c r="J36" s="162">
        <f t="shared" si="8"/>
        <v>7395</v>
      </c>
      <c r="K36" s="162">
        <f t="shared" si="8"/>
        <v>6205</v>
      </c>
      <c r="L36" s="162">
        <f t="shared" si="8"/>
        <v>6800</v>
      </c>
      <c r="M36" s="162">
        <f t="shared" si="8"/>
        <v>10285</v>
      </c>
      <c r="N36" s="162">
        <f t="shared" si="8"/>
        <v>10285</v>
      </c>
      <c r="O36" s="162">
        <f t="shared" si="8"/>
        <v>10285</v>
      </c>
      <c r="P36" s="162">
        <f t="shared" si="8"/>
        <v>7395</v>
      </c>
      <c r="Q36" s="162">
        <f t="shared" si="8"/>
        <v>7395</v>
      </c>
      <c r="R36" s="162">
        <f t="shared" si="8"/>
        <v>7395</v>
      </c>
      <c r="S36" s="162">
        <f t="shared" si="8"/>
        <v>11560</v>
      </c>
      <c r="T36" s="162">
        <f t="shared" si="8"/>
        <v>11985</v>
      </c>
      <c r="U36" s="162">
        <f t="shared" si="8"/>
        <v>11985</v>
      </c>
      <c r="V36" s="162">
        <f t="shared" si="8"/>
        <v>9010</v>
      </c>
      <c r="W36" s="162">
        <f t="shared" si="8"/>
        <v>9010</v>
      </c>
      <c r="X36" s="162">
        <f t="shared" si="8"/>
        <v>9435</v>
      </c>
      <c r="Y36" s="162">
        <f t="shared" si="8"/>
        <v>9010</v>
      </c>
      <c r="Z36" s="162">
        <f t="shared" si="8"/>
        <v>9860</v>
      </c>
      <c r="AA36" s="162">
        <f t="shared" si="8"/>
        <v>10285</v>
      </c>
      <c r="AB36" s="162">
        <f t="shared" si="8"/>
        <v>9010</v>
      </c>
      <c r="AC36" s="162">
        <f t="shared" si="8"/>
        <v>10710</v>
      </c>
      <c r="AD36" s="162">
        <f t="shared" si="8"/>
        <v>9860</v>
      </c>
      <c r="AE36" s="162">
        <f t="shared" si="8"/>
        <v>10710</v>
      </c>
      <c r="AF36" s="162">
        <f t="shared" si="8"/>
        <v>9860</v>
      </c>
      <c r="AG36" s="162">
        <f t="shared" si="8"/>
        <v>10710</v>
      </c>
      <c r="AH36" s="162">
        <f t="shared" si="8"/>
        <v>9010</v>
      </c>
      <c r="AI36" s="162">
        <f t="shared" si="8"/>
        <v>9860</v>
      </c>
      <c r="AJ36" s="162">
        <f t="shared" si="8"/>
        <v>7820</v>
      </c>
      <c r="AK36" s="162">
        <f t="shared" si="8"/>
        <v>7820</v>
      </c>
      <c r="AL36" s="162">
        <f t="shared" si="8"/>
        <v>8415</v>
      </c>
      <c r="AM36" s="162">
        <f t="shared" si="8"/>
        <v>7820</v>
      </c>
      <c r="AN36" s="162">
        <f t="shared" si="8"/>
        <v>9860</v>
      </c>
      <c r="AO36" s="162">
        <f t="shared" si="8"/>
        <v>7820</v>
      </c>
      <c r="AP36" s="162">
        <f t="shared" si="8"/>
        <v>7820</v>
      </c>
    </row>
    <row r="37" spans="1:42" x14ac:dyDescent="0.2">
      <c r="A37" s="198">
        <v>2</v>
      </c>
      <c r="B37" s="162">
        <f t="shared" ref="B37:AP37" si="9">B34</f>
        <v>7480</v>
      </c>
      <c r="C37" s="162">
        <f t="shared" si="9"/>
        <v>7480</v>
      </c>
      <c r="D37" s="162">
        <f t="shared" si="9"/>
        <v>8075</v>
      </c>
      <c r="E37" s="162">
        <f t="shared" si="9"/>
        <v>9860</v>
      </c>
      <c r="F37" s="162">
        <f t="shared" si="9"/>
        <v>9265</v>
      </c>
      <c r="G37" s="162">
        <f t="shared" si="9"/>
        <v>8670</v>
      </c>
      <c r="H37" s="162">
        <f t="shared" si="9"/>
        <v>8075</v>
      </c>
      <c r="I37" s="162">
        <f t="shared" si="9"/>
        <v>8075</v>
      </c>
      <c r="J37" s="162">
        <f t="shared" si="9"/>
        <v>8670</v>
      </c>
      <c r="K37" s="162">
        <f t="shared" si="9"/>
        <v>7480</v>
      </c>
      <c r="L37" s="162">
        <f t="shared" si="9"/>
        <v>8075</v>
      </c>
      <c r="M37" s="162">
        <f t="shared" si="9"/>
        <v>11560</v>
      </c>
      <c r="N37" s="162">
        <f t="shared" si="9"/>
        <v>11560</v>
      </c>
      <c r="O37" s="162">
        <f t="shared" si="9"/>
        <v>11560</v>
      </c>
      <c r="P37" s="162">
        <f t="shared" si="9"/>
        <v>8670</v>
      </c>
      <c r="Q37" s="162">
        <f t="shared" si="9"/>
        <v>8670</v>
      </c>
      <c r="R37" s="162">
        <f t="shared" si="9"/>
        <v>8670</v>
      </c>
      <c r="S37" s="162">
        <f t="shared" si="9"/>
        <v>12835</v>
      </c>
      <c r="T37" s="162">
        <f t="shared" si="9"/>
        <v>13260</v>
      </c>
      <c r="U37" s="162">
        <f t="shared" si="9"/>
        <v>13260</v>
      </c>
      <c r="V37" s="162">
        <f t="shared" si="9"/>
        <v>10285</v>
      </c>
      <c r="W37" s="162">
        <f t="shared" si="9"/>
        <v>10285</v>
      </c>
      <c r="X37" s="162">
        <f t="shared" si="9"/>
        <v>10710</v>
      </c>
      <c r="Y37" s="162">
        <f t="shared" si="9"/>
        <v>10285</v>
      </c>
      <c r="Z37" s="162">
        <f t="shared" si="9"/>
        <v>11135</v>
      </c>
      <c r="AA37" s="162">
        <f t="shared" si="9"/>
        <v>11560</v>
      </c>
      <c r="AB37" s="162">
        <f t="shared" si="9"/>
        <v>10285</v>
      </c>
      <c r="AC37" s="162">
        <f t="shared" si="9"/>
        <v>11985</v>
      </c>
      <c r="AD37" s="162">
        <f t="shared" si="9"/>
        <v>11135</v>
      </c>
      <c r="AE37" s="162">
        <f t="shared" si="9"/>
        <v>11985</v>
      </c>
      <c r="AF37" s="162">
        <f t="shared" si="9"/>
        <v>11135</v>
      </c>
      <c r="AG37" s="162">
        <f t="shared" si="9"/>
        <v>11985</v>
      </c>
      <c r="AH37" s="162">
        <f t="shared" si="9"/>
        <v>10285</v>
      </c>
      <c r="AI37" s="162">
        <f t="shared" si="9"/>
        <v>11135</v>
      </c>
      <c r="AJ37" s="162">
        <f t="shared" si="9"/>
        <v>9095</v>
      </c>
      <c r="AK37" s="162">
        <f t="shared" si="9"/>
        <v>9095</v>
      </c>
      <c r="AL37" s="162">
        <f t="shared" si="9"/>
        <v>9690</v>
      </c>
      <c r="AM37" s="162">
        <f t="shared" si="9"/>
        <v>9095</v>
      </c>
      <c r="AN37" s="162">
        <f t="shared" si="9"/>
        <v>11135</v>
      </c>
      <c r="AO37" s="162">
        <f t="shared" si="9"/>
        <v>9095</v>
      </c>
      <c r="AP37" s="162">
        <f t="shared" si="9"/>
        <v>9095</v>
      </c>
    </row>
    <row r="38" spans="1:42" x14ac:dyDescent="0.2">
      <c r="A38" s="222" t="s">
        <v>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x14ac:dyDescent="0.2">
      <c r="A39" s="1">
        <v>1</v>
      </c>
      <c r="B39" s="168">
        <f t="shared" ref="B39:AP39" si="10">ROUNDUP(B17*0.85,)</f>
        <v>9605</v>
      </c>
      <c r="C39" s="168">
        <f t="shared" si="10"/>
        <v>9605</v>
      </c>
      <c r="D39" s="168">
        <f t="shared" si="10"/>
        <v>10200</v>
      </c>
      <c r="E39" s="168">
        <f t="shared" si="10"/>
        <v>11985</v>
      </c>
      <c r="F39" s="168">
        <f t="shared" si="10"/>
        <v>11390</v>
      </c>
      <c r="G39" s="168">
        <f t="shared" si="10"/>
        <v>10795</v>
      </c>
      <c r="H39" s="168">
        <f t="shared" si="10"/>
        <v>10200</v>
      </c>
      <c r="I39" s="168">
        <f t="shared" si="10"/>
        <v>10200</v>
      </c>
      <c r="J39" s="168">
        <f t="shared" si="10"/>
        <v>10795</v>
      </c>
      <c r="K39" s="168">
        <f t="shared" si="10"/>
        <v>9605</v>
      </c>
      <c r="L39" s="168">
        <f t="shared" si="10"/>
        <v>10200</v>
      </c>
      <c r="M39" s="168">
        <f t="shared" si="10"/>
        <v>13685</v>
      </c>
      <c r="N39" s="168">
        <f t="shared" si="10"/>
        <v>13685</v>
      </c>
      <c r="O39" s="168">
        <f t="shared" si="10"/>
        <v>13685</v>
      </c>
      <c r="P39" s="168">
        <f t="shared" si="10"/>
        <v>10795</v>
      </c>
      <c r="Q39" s="168">
        <f t="shared" si="10"/>
        <v>10795</v>
      </c>
      <c r="R39" s="168">
        <f t="shared" si="10"/>
        <v>10795</v>
      </c>
      <c r="S39" s="168">
        <f t="shared" si="10"/>
        <v>14960</v>
      </c>
      <c r="T39" s="168">
        <f t="shared" si="10"/>
        <v>14960</v>
      </c>
      <c r="U39" s="168">
        <f t="shared" si="10"/>
        <v>14960</v>
      </c>
      <c r="V39" s="168">
        <f t="shared" si="10"/>
        <v>11985</v>
      </c>
      <c r="W39" s="168">
        <f t="shared" si="10"/>
        <v>11985</v>
      </c>
      <c r="X39" s="168">
        <f t="shared" si="10"/>
        <v>12410</v>
      </c>
      <c r="Y39" s="168">
        <f t="shared" si="10"/>
        <v>11985</v>
      </c>
      <c r="Z39" s="168">
        <f t="shared" si="10"/>
        <v>12835</v>
      </c>
      <c r="AA39" s="168">
        <f t="shared" si="10"/>
        <v>13260</v>
      </c>
      <c r="AB39" s="168">
        <f t="shared" si="10"/>
        <v>11985</v>
      </c>
      <c r="AC39" s="168">
        <f t="shared" si="10"/>
        <v>13685</v>
      </c>
      <c r="AD39" s="168">
        <f t="shared" si="10"/>
        <v>12835</v>
      </c>
      <c r="AE39" s="168">
        <f t="shared" si="10"/>
        <v>13685</v>
      </c>
      <c r="AF39" s="168">
        <f t="shared" si="10"/>
        <v>12835</v>
      </c>
      <c r="AG39" s="168">
        <f t="shared" si="10"/>
        <v>13685</v>
      </c>
      <c r="AH39" s="168">
        <f t="shared" si="10"/>
        <v>11985</v>
      </c>
      <c r="AI39" s="168">
        <f t="shared" si="10"/>
        <v>12835</v>
      </c>
      <c r="AJ39" s="168">
        <f t="shared" si="10"/>
        <v>10795</v>
      </c>
      <c r="AK39" s="168">
        <f t="shared" si="10"/>
        <v>10795</v>
      </c>
      <c r="AL39" s="168">
        <f t="shared" si="10"/>
        <v>11390</v>
      </c>
      <c r="AM39" s="168">
        <f t="shared" si="10"/>
        <v>10795</v>
      </c>
      <c r="AN39" s="168">
        <f t="shared" si="10"/>
        <v>12835</v>
      </c>
      <c r="AO39" s="168">
        <f t="shared" si="10"/>
        <v>10795</v>
      </c>
      <c r="AP39" s="168">
        <f t="shared" si="10"/>
        <v>10795</v>
      </c>
    </row>
    <row r="40" spans="1:42" x14ac:dyDescent="0.2">
      <c r="A40" s="1">
        <v>2</v>
      </c>
      <c r="B40" s="168">
        <f t="shared" ref="B40:AP40" si="11">ROUNDUP(B18*0.85,)</f>
        <v>10880</v>
      </c>
      <c r="C40" s="168">
        <f t="shared" si="11"/>
        <v>10880</v>
      </c>
      <c r="D40" s="168">
        <f t="shared" si="11"/>
        <v>11475</v>
      </c>
      <c r="E40" s="168">
        <f t="shared" si="11"/>
        <v>13260</v>
      </c>
      <c r="F40" s="168">
        <f t="shared" si="11"/>
        <v>12665</v>
      </c>
      <c r="G40" s="168">
        <f t="shared" si="11"/>
        <v>12070</v>
      </c>
      <c r="H40" s="168">
        <f t="shared" si="11"/>
        <v>11475</v>
      </c>
      <c r="I40" s="168">
        <f t="shared" si="11"/>
        <v>11475</v>
      </c>
      <c r="J40" s="168">
        <f t="shared" si="11"/>
        <v>12070</v>
      </c>
      <c r="K40" s="168">
        <f t="shared" si="11"/>
        <v>10880</v>
      </c>
      <c r="L40" s="168">
        <f t="shared" si="11"/>
        <v>11475</v>
      </c>
      <c r="M40" s="168">
        <f t="shared" si="11"/>
        <v>14960</v>
      </c>
      <c r="N40" s="168">
        <f t="shared" si="11"/>
        <v>14960</v>
      </c>
      <c r="O40" s="168">
        <f t="shared" si="11"/>
        <v>14960</v>
      </c>
      <c r="P40" s="168">
        <f t="shared" si="11"/>
        <v>12070</v>
      </c>
      <c r="Q40" s="168">
        <f t="shared" si="11"/>
        <v>12070</v>
      </c>
      <c r="R40" s="168">
        <f t="shared" si="11"/>
        <v>12070</v>
      </c>
      <c r="S40" s="168">
        <f t="shared" si="11"/>
        <v>16235</v>
      </c>
      <c r="T40" s="168">
        <f t="shared" si="11"/>
        <v>16235</v>
      </c>
      <c r="U40" s="168">
        <f t="shared" si="11"/>
        <v>16235</v>
      </c>
      <c r="V40" s="168">
        <f t="shared" si="11"/>
        <v>13260</v>
      </c>
      <c r="W40" s="168">
        <f t="shared" si="11"/>
        <v>13260</v>
      </c>
      <c r="X40" s="168">
        <f t="shared" si="11"/>
        <v>13685</v>
      </c>
      <c r="Y40" s="168">
        <f t="shared" si="11"/>
        <v>13260</v>
      </c>
      <c r="Z40" s="168">
        <f t="shared" si="11"/>
        <v>14110</v>
      </c>
      <c r="AA40" s="168">
        <f t="shared" si="11"/>
        <v>14535</v>
      </c>
      <c r="AB40" s="168">
        <f t="shared" si="11"/>
        <v>13260</v>
      </c>
      <c r="AC40" s="168">
        <f t="shared" si="11"/>
        <v>14960</v>
      </c>
      <c r="AD40" s="168">
        <f t="shared" si="11"/>
        <v>14110</v>
      </c>
      <c r="AE40" s="168">
        <f t="shared" si="11"/>
        <v>14960</v>
      </c>
      <c r="AF40" s="168">
        <f t="shared" si="11"/>
        <v>14110</v>
      </c>
      <c r="AG40" s="168">
        <f t="shared" si="11"/>
        <v>14960</v>
      </c>
      <c r="AH40" s="168">
        <f t="shared" si="11"/>
        <v>13260</v>
      </c>
      <c r="AI40" s="168">
        <f t="shared" si="11"/>
        <v>14110</v>
      </c>
      <c r="AJ40" s="168">
        <f t="shared" si="11"/>
        <v>12070</v>
      </c>
      <c r="AK40" s="168">
        <f t="shared" si="11"/>
        <v>12070</v>
      </c>
      <c r="AL40" s="168">
        <f t="shared" si="11"/>
        <v>12665</v>
      </c>
      <c r="AM40" s="168">
        <f t="shared" si="11"/>
        <v>12070</v>
      </c>
      <c r="AN40" s="168">
        <f t="shared" si="11"/>
        <v>14110</v>
      </c>
      <c r="AO40" s="168">
        <f t="shared" si="11"/>
        <v>12070</v>
      </c>
      <c r="AP40" s="168">
        <f t="shared" si="11"/>
        <v>12070</v>
      </c>
    </row>
    <row r="41" spans="1:42" x14ac:dyDescent="0.2">
      <c r="A41" s="152"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row>
    <row r="42" spans="1:42" x14ac:dyDescent="0.2">
      <c r="A42" s="1">
        <v>1</v>
      </c>
      <c r="B42" s="168">
        <f t="shared" ref="B42:AP42" si="12">ROUNDUP(B20*0.85,)</f>
        <v>12155</v>
      </c>
      <c r="C42" s="168">
        <f t="shared" si="12"/>
        <v>12155</v>
      </c>
      <c r="D42" s="168">
        <f t="shared" si="12"/>
        <v>12750</v>
      </c>
      <c r="E42" s="168">
        <f t="shared" si="12"/>
        <v>14535</v>
      </c>
      <c r="F42" s="168">
        <f t="shared" si="12"/>
        <v>13940</v>
      </c>
      <c r="G42" s="168">
        <f t="shared" si="12"/>
        <v>13345</v>
      </c>
      <c r="H42" s="168">
        <f t="shared" si="12"/>
        <v>12750</v>
      </c>
      <c r="I42" s="168">
        <f t="shared" si="12"/>
        <v>12750</v>
      </c>
      <c r="J42" s="168">
        <f t="shared" si="12"/>
        <v>13345</v>
      </c>
      <c r="K42" s="168">
        <f t="shared" si="12"/>
        <v>12155</v>
      </c>
      <c r="L42" s="168">
        <f t="shared" si="12"/>
        <v>12750</v>
      </c>
      <c r="M42" s="168">
        <f t="shared" si="12"/>
        <v>16235</v>
      </c>
      <c r="N42" s="168">
        <f t="shared" si="12"/>
        <v>16235</v>
      </c>
      <c r="O42" s="168">
        <f t="shared" si="12"/>
        <v>16235</v>
      </c>
      <c r="P42" s="168">
        <f t="shared" si="12"/>
        <v>13345</v>
      </c>
      <c r="Q42" s="168">
        <f t="shared" si="12"/>
        <v>13345</v>
      </c>
      <c r="R42" s="168">
        <f t="shared" si="12"/>
        <v>13345</v>
      </c>
      <c r="S42" s="168">
        <f t="shared" si="12"/>
        <v>17510</v>
      </c>
      <c r="T42" s="168">
        <f t="shared" si="12"/>
        <v>17510</v>
      </c>
      <c r="U42" s="168">
        <f t="shared" si="12"/>
        <v>17510</v>
      </c>
      <c r="V42" s="168">
        <f t="shared" si="12"/>
        <v>14535</v>
      </c>
      <c r="W42" s="168">
        <f t="shared" si="12"/>
        <v>14535</v>
      </c>
      <c r="X42" s="168">
        <f t="shared" si="12"/>
        <v>14960</v>
      </c>
      <c r="Y42" s="168">
        <f t="shared" si="12"/>
        <v>14535</v>
      </c>
      <c r="Z42" s="168">
        <f t="shared" si="12"/>
        <v>15385</v>
      </c>
      <c r="AA42" s="168">
        <f t="shared" si="12"/>
        <v>15810</v>
      </c>
      <c r="AB42" s="168">
        <f t="shared" si="12"/>
        <v>14535</v>
      </c>
      <c r="AC42" s="168">
        <f t="shared" si="12"/>
        <v>16235</v>
      </c>
      <c r="AD42" s="168">
        <f t="shared" si="12"/>
        <v>15385</v>
      </c>
      <c r="AE42" s="168">
        <f t="shared" si="12"/>
        <v>16235</v>
      </c>
      <c r="AF42" s="168">
        <f t="shared" si="12"/>
        <v>15385</v>
      </c>
      <c r="AG42" s="168">
        <f t="shared" si="12"/>
        <v>16235</v>
      </c>
      <c r="AH42" s="168">
        <f t="shared" si="12"/>
        <v>14535</v>
      </c>
      <c r="AI42" s="168">
        <f t="shared" si="12"/>
        <v>15385</v>
      </c>
      <c r="AJ42" s="168">
        <f t="shared" si="12"/>
        <v>13345</v>
      </c>
      <c r="AK42" s="168">
        <f t="shared" si="12"/>
        <v>13345</v>
      </c>
      <c r="AL42" s="168">
        <f t="shared" si="12"/>
        <v>13940</v>
      </c>
      <c r="AM42" s="168">
        <f t="shared" si="12"/>
        <v>13345</v>
      </c>
      <c r="AN42" s="168">
        <f t="shared" si="12"/>
        <v>15385</v>
      </c>
      <c r="AO42" s="168">
        <f t="shared" si="12"/>
        <v>13345</v>
      </c>
      <c r="AP42" s="168">
        <f t="shared" si="12"/>
        <v>13345</v>
      </c>
    </row>
    <row r="43" spans="1:42" x14ac:dyDescent="0.2">
      <c r="A43" s="1">
        <v>2</v>
      </c>
      <c r="B43" s="168">
        <f t="shared" ref="B43:AP43" si="13">ROUNDUP(B21*0.85,)</f>
        <v>13430</v>
      </c>
      <c r="C43" s="168">
        <f t="shared" si="13"/>
        <v>13430</v>
      </c>
      <c r="D43" s="168">
        <f t="shared" si="13"/>
        <v>14025</v>
      </c>
      <c r="E43" s="168">
        <f t="shared" si="13"/>
        <v>15810</v>
      </c>
      <c r="F43" s="168">
        <f t="shared" si="13"/>
        <v>15215</v>
      </c>
      <c r="G43" s="168">
        <f t="shared" si="13"/>
        <v>14620</v>
      </c>
      <c r="H43" s="168">
        <f t="shared" si="13"/>
        <v>14025</v>
      </c>
      <c r="I43" s="168">
        <f t="shared" si="13"/>
        <v>14025</v>
      </c>
      <c r="J43" s="168">
        <f t="shared" si="13"/>
        <v>14620</v>
      </c>
      <c r="K43" s="168">
        <f t="shared" si="13"/>
        <v>13430</v>
      </c>
      <c r="L43" s="168">
        <f t="shared" si="13"/>
        <v>14025</v>
      </c>
      <c r="M43" s="168">
        <f t="shared" si="13"/>
        <v>17510</v>
      </c>
      <c r="N43" s="168">
        <f t="shared" si="13"/>
        <v>17510</v>
      </c>
      <c r="O43" s="168">
        <f t="shared" si="13"/>
        <v>17510</v>
      </c>
      <c r="P43" s="168">
        <f t="shared" si="13"/>
        <v>14620</v>
      </c>
      <c r="Q43" s="168">
        <f t="shared" si="13"/>
        <v>14620</v>
      </c>
      <c r="R43" s="168">
        <f t="shared" si="13"/>
        <v>14620</v>
      </c>
      <c r="S43" s="168">
        <f t="shared" si="13"/>
        <v>18785</v>
      </c>
      <c r="T43" s="168">
        <f t="shared" si="13"/>
        <v>18785</v>
      </c>
      <c r="U43" s="168">
        <f t="shared" si="13"/>
        <v>18785</v>
      </c>
      <c r="V43" s="168">
        <f t="shared" si="13"/>
        <v>15810</v>
      </c>
      <c r="W43" s="168">
        <f t="shared" si="13"/>
        <v>15810</v>
      </c>
      <c r="X43" s="168">
        <f t="shared" si="13"/>
        <v>16235</v>
      </c>
      <c r="Y43" s="168">
        <f t="shared" si="13"/>
        <v>15810</v>
      </c>
      <c r="Z43" s="168">
        <f t="shared" si="13"/>
        <v>16660</v>
      </c>
      <c r="AA43" s="168">
        <f t="shared" si="13"/>
        <v>17085</v>
      </c>
      <c r="AB43" s="168">
        <f t="shared" si="13"/>
        <v>15810</v>
      </c>
      <c r="AC43" s="168">
        <f t="shared" si="13"/>
        <v>17510</v>
      </c>
      <c r="AD43" s="168">
        <f t="shared" si="13"/>
        <v>16660</v>
      </c>
      <c r="AE43" s="168">
        <f t="shared" si="13"/>
        <v>17510</v>
      </c>
      <c r="AF43" s="168">
        <f t="shared" si="13"/>
        <v>16660</v>
      </c>
      <c r="AG43" s="168">
        <f t="shared" si="13"/>
        <v>17510</v>
      </c>
      <c r="AH43" s="168">
        <f t="shared" si="13"/>
        <v>15810</v>
      </c>
      <c r="AI43" s="168">
        <f t="shared" si="13"/>
        <v>16660</v>
      </c>
      <c r="AJ43" s="168">
        <f t="shared" si="13"/>
        <v>14620</v>
      </c>
      <c r="AK43" s="168">
        <f t="shared" si="13"/>
        <v>14620</v>
      </c>
      <c r="AL43" s="168">
        <f t="shared" si="13"/>
        <v>15215</v>
      </c>
      <c r="AM43" s="168">
        <f t="shared" si="13"/>
        <v>14620</v>
      </c>
      <c r="AN43" s="168">
        <f t="shared" si="13"/>
        <v>16660</v>
      </c>
      <c r="AO43" s="168">
        <f t="shared" si="13"/>
        <v>14620</v>
      </c>
      <c r="AP43" s="168">
        <f t="shared" si="13"/>
        <v>14620</v>
      </c>
    </row>
    <row r="44" spans="1:42" x14ac:dyDescent="0.2">
      <c r="A44" s="223" t="s">
        <v>4</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x14ac:dyDescent="0.2">
      <c r="A45" s="3" t="s">
        <v>1</v>
      </c>
      <c r="B45" s="168">
        <f t="shared" ref="B45:AP45" si="14">ROUNDUP(B23*0.85,)</f>
        <v>52955</v>
      </c>
      <c r="C45" s="168">
        <f t="shared" si="14"/>
        <v>52955</v>
      </c>
      <c r="D45" s="168">
        <f t="shared" si="14"/>
        <v>53550</v>
      </c>
      <c r="E45" s="168">
        <f t="shared" si="14"/>
        <v>55335</v>
      </c>
      <c r="F45" s="168">
        <f t="shared" si="14"/>
        <v>54740</v>
      </c>
      <c r="G45" s="168">
        <f t="shared" si="14"/>
        <v>54145</v>
      </c>
      <c r="H45" s="168">
        <f t="shared" si="14"/>
        <v>53550</v>
      </c>
      <c r="I45" s="168">
        <f t="shared" si="14"/>
        <v>53550</v>
      </c>
      <c r="J45" s="168">
        <f t="shared" si="14"/>
        <v>54145</v>
      </c>
      <c r="K45" s="168">
        <f t="shared" si="14"/>
        <v>52955</v>
      </c>
      <c r="L45" s="168">
        <f t="shared" si="14"/>
        <v>53550</v>
      </c>
      <c r="M45" s="168">
        <f t="shared" si="14"/>
        <v>57035</v>
      </c>
      <c r="N45" s="168">
        <f t="shared" si="14"/>
        <v>57035</v>
      </c>
      <c r="O45" s="168">
        <f t="shared" si="14"/>
        <v>57035</v>
      </c>
      <c r="P45" s="168">
        <f t="shared" si="14"/>
        <v>54145</v>
      </c>
      <c r="Q45" s="168">
        <f t="shared" si="14"/>
        <v>54145</v>
      </c>
      <c r="R45" s="168">
        <f t="shared" si="14"/>
        <v>54145</v>
      </c>
      <c r="S45" s="168">
        <f t="shared" si="14"/>
        <v>58310</v>
      </c>
      <c r="T45" s="168">
        <f t="shared" si="14"/>
        <v>58310</v>
      </c>
      <c r="U45" s="168">
        <f t="shared" si="14"/>
        <v>58310</v>
      </c>
      <c r="V45" s="168">
        <f t="shared" si="14"/>
        <v>55335</v>
      </c>
      <c r="W45" s="168">
        <f t="shared" si="14"/>
        <v>55335</v>
      </c>
      <c r="X45" s="168">
        <f t="shared" si="14"/>
        <v>55760</v>
      </c>
      <c r="Y45" s="168">
        <f t="shared" si="14"/>
        <v>55335</v>
      </c>
      <c r="Z45" s="168">
        <f t="shared" si="14"/>
        <v>56185</v>
      </c>
      <c r="AA45" s="168">
        <f t="shared" si="14"/>
        <v>56610</v>
      </c>
      <c r="AB45" s="168">
        <f t="shared" si="14"/>
        <v>55335</v>
      </c>
      <c r="AC45" s="168">
        <f t="shared" si="14"/>
        <v>57035</v>
      </c>
      <c r="AD45" s="168">
        <f t="shared" si="14"/>
        <v>56185</v>
      </c>
      <c r="AE45" s="168">
        <f t="shared" si="14"/>
        <v>57035</v>
      </c>
      <c r="AF45" s="168">
        <f t="shared" si="14"/>
        <v>56185</v>
      </c>
      <c r="AG45" s="168">
        <f t="shared" si="14"/>
        <v>57035</v>
      </c>
      <c r="AH45" s="168">
        <f t="shared" si="14"/>
        <v>55335</v>
      </c>
      <c r="AI45" s="168">
        <f t="shared" si="14"/>
        <v>56185</v>
      </c>
      <c r="AJ45" s="168">
        <f t="shared" si="14"/>
        <v>54145</v>
      </c>
      <c r="AK45" s="168">
        <f t="shared" si="14"/>
        <v>54145</v>
      </c>
      <c r="AL45" s="168">
        <f t="shared" si="14"/>
        <v>54740</v>
      </c>
      <c r="AM45" s="168">
        <f t="shared" si="14"/>
        <v>54145</v>
      </c>
      <c r="AN45" s="168">
        <f t="shared" si="14"/>
        <v>56185</v>
      </c>
      <c r="AO45" s="168">
        <f t="shared" si="14"/>
        <v>54145</v>
      </c>
      <c r="AP45" s="168">
        <f t="shared" si="14"/>
        <v>54145</v>
      </c>
    </row>
    <row r="46" spans="1:42" hidden="1" x14ac:dyDescent="0.2">
      <c r="A46" s="7" t="s">
        <v>5</v>
      </c>
    </row>
    <row r="47" spans="1:42" hidden="1" x14ac:dyDescent="0.2">
      <c r="A47" s="3" t="s">
        <v>0</v>
      </c>
    </row>
    <row r="48" spans="1:42" x14ac:dyDescent="0.2">
      <c r="A48" s="125" t="s">
        <v>101</v>
      </c>
    </row>
    <row r="49" spans="1:1" ht="11.45" customHeight="1" x14ac:dyDescent="0.2">
      <c r="A49" s="64" t="s">
        <v>11</v>
      </c>
    </row>
    <row r="50" spans="1:1" ht="12.75" customHeight="1" x14ac:dyDescent="0.2">
      <c r="A50" s="4" t="s">
        <v>12</v>
      </c>
    </row>
    <row r="51" spans="1:1" ht="12.75" customHeight="1" x14ac:dyDescent="0.2">
      <c r="A51" s="4" t="s">
        <v>13</v>
      </c>
    </row>
    <row r="52" spans="1:1" ht="12.75" customHeight="1" x14ac:dyDescent="0.2">
      <c r="A52" s="4" t="s">
        <v>14</v>
      </c>
    </row>
    <row r="53" spans="1:1" ht="12.75" customHeight="1" x14ac:dyDescent="0.2">
      <c r="A53" s="142" t="s">
        <v>103</v>
      </c>
    </row>
    <row r="54" spans="1:1" ht="11.45" customHeight="1" x14ac:dyDescent="0.2">
      <c r="A54" s="4"/>
    </row>
    <row r="55" spans="1:1" ht="11.45" customHeight="1" thickBot="1" x14ac:dyDescent="0.25">
      <c r="A55" s="200" t="s">
        <v>16</v>
      </c>
    </row>
    <row r="56" spans="1:1" ht="132.75" thickBot="1" x14ac:dyDescent="0.25">
      <c r="A56" s="170" t="s">
        <v>219</v>
      </c>
    </row>
    <row r="57" spans="1:1" ht="12.75" thickBot="1" x14ac:dyDescent="0.25"/>
    <row r="58" spans="1:1" ht="12.75" thickBot="1" x14ac:dyDescent="0.25">
      <c r="A58" s="75" t="s">
        <v>77</v>
      </c>
    </row>
    <row r="59" spans="1:1" ht="12.75" thickBot="1" x14ac:dyDescent="0.25">
      <c r="A59" s="113" t="s">
        <v>232</v>
      </c>
    </row>
    <row r="60" spans="1:1" x14ac:dyDescent="0.2">
      <c r="A60" s="146" t="s">
        <v>233</v>
      </c>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P60"/>
  <sheetViews>
    <sheetView topLeftCell="A3" zoomScaleNormal="100" workbookViewId="0">
      <selection activeCell="I32" sqref="I32"/>
    </sheetView>
  </sheetViews>
  <sheetFormatPr defaultColWidth="9.140625" defaultRowHeight="12" x14ac:dyDescent="0.2"/>
  <cols>
    <col min="1" max="1" width="91.42578125" style="5" customWidth="1"/>
    <col min="2" max="16384" width="9.140625" style="163"/>
  </cols>
  <sheetData>
    <row r="1" spans="1:42" ht="12" customHeight="1" x14ac:dyDescent="0.2">
      <c r="A1" s="8" t="s">
        <v>17</v>
      </c>
    </row>
    <row r="2" spans="1:42" ht="12" customHeight="1" x14ac:dyDescent="0.2">
      <c r="A2" s="16" t="s">
        <v>10</v>
      </c>
    </row>
    <row r="3" spans="1:42" ht="8.4499999999999993" customHeight="1" x14ac:dyDescent="0.2">
      <c r="A3" s="8"/>
    </row>
    <row r="4" spans="1:42" ht="11.45" customHeight="1" x14ac:dyDescent="0.2">
      <c r="A4" s="64" t="s">
        <v>9</v>
      </c>
    </row>
    <row r="5" spans="1:42" s="149" customFormat="1" ht="23.1" customHeight="1" x14ac:dyDescent="0.25">
      <c r="A5" s="31" t="s">
        <v>6</v>
      </c>
      <c r="B5" s="151">
        <f>'C завтраками| Bed and breakfast'!B5</f>
        <v>45770</v>
      </c>
      <c r="C5" s="151">
        <f>'C завтраками| Bed and breakfast'!C5</f>
        <v>45772</v>
      </c>
      <c r="D5" s="151">
        <f>'C завтраками| Bed and breakfast'!D5</f>
        <v>45777</v>
      </c>
      <c r="E5" s="151">
        <f>'C завтраками| Bed and breakfast'!E5</f>
        <v>45778</v>
      </c>
      <c r="F5" s="151">
        <f>'C завтраками| Bed and breakfast'!F5</f>
        <v>45780</v>
      </c>
      <c r="G5" s="151">
        <f>'C завтраками| Bed and breakfast'!G5</f>
        <v>45781</v>
      </c>
      <c r="H5" s="151">
        <f>'C завтраками| Bed and breakfast'!H5</f>
        <v>45782</v>
      </c>
      <c r="I5" s="151">
        <f>'C завтраками| Bed and breakfast'!I5</f>
        <v>45785</v>
      </c>
      <c r="J5" s="151">
        <f>'C завтраками| Bed and breakfast'!J5</f>
        <v>45786</v>
      </c>
      <c r="K5" s="151">
        <f>'C завтраками| Bed and breakfast'!K5</f>
        <v>45788</v>
      </c>
      <c r="L5" s="151">
        <f>'C завтраками| Bed and breakfast'!L5</f>
        <v>45793</v>
      </c>
      <c r="M5" s="151">
        <f>'C завтраками| Bed and breakfast'!M5</f>
        <v>45808</v>
      </c>
      <c r="N5" s="151">
        <f>'C завтраками| Bed and breakfast'!N5</f>
        <v>45810</v>
      </c>
      <c r="O5" s="151">
        <f>'C завтраками| Bed and breakfast'!O5</f>
        <v>45815</v>
      </c>
      <c r="P5" s="151">
        <f>'C завтраками| Bed and breakfast'!P5</f>
        <v>45817</v>
      </c>
      <c r="Q5" s="151">
        <f>'C завтраками| Bed and breakfast'!Q5</f>
        <v>45820</v>
      </c>
      <c r="R5" s="151">
        <f>'C завтраками| Bed and breakfast'!R5</f>
        <v>45823</v>
      </c>
      <c r="S5" s="151">
        <f>'C завтраками| Bed and breakfast'!S5</f>
        <v>45837</v>
      </c>
      <c r="T5" s="151">
        <f>'C завтраками| Bed and breakfast'!T5</f>
        <v>45839</v>
      </c>
      <c r="U5" s="151">
        <f>'C завтраками| Bed and breakfast'!U5</f>
        <v>45849</v>
      </c>
      <c r="V5" s="151">
        <f>'C завтраками| Bed and breakfast'!V5</f>
        <v>45851</v>
      </c>
      <c r="W5" s="151">
        <f>'C завтраками| Bed and breakfast'!W5</f>
        <v>45852</v>
      </c>
      <c r="X5" s="151">
        <f>'C завтраками| Bed and breakfast'!X5</f>
        <v>45856</v>
      </c>
      <c r="Y5" s="151">
        <f>'C завтраками| Bed and breakfast'!Y5</f>
        <v>45858</v>
      </c>
      <c r="Z5" s="151">
        <f>'C завтраками| Bed and breakfast'!Z5</f>
        <v>45859</v>
      </c>
      <c r="AA5" s="151">
        <f>'C завтраками| Bed and breakfast'!AA5</f>
        <v>45863</v>
      </c>
      <c r="AB5" s="151">
        <f>'C завтраками| Bed and breakfast'!AB5</f>
        <v>45865</v>
      </c>
      <c r="AC5" s="151">
        <f>'C завтраками| Bed and breakfast'!AC5</f>
        <v>45870</v>
      </c>
      <c r="AD5" s="151">
        <f>'C завтраками| Bed and breakfast'!AD5</f>
        <v>45872</v>
      </c>
      <c r="AE5" s="151">
        <f>'C завтраками| Bed and breakfast'!AE5</f>
        <v>45877</v>
      </c>
      <c r="AF5" s="151">
        <f>'C завтраками| Bed and breakfast'!AF5</f>
        <v>45879</v>
      </c>
      <c r="AG5" s="151">
        <f>'C завтраками| Bed and breakfast'!AG5</f>
        <v>45884</v>
      </c>
      <c r="AH5" s="151">
        <f>'C завтраками| Bed and breakfast'!AH5</f>
        <v>45886</v>
      </c>
      <c r="AI5" s="151">
        <f>'C завтраками| Bed and breakfast'!AI5</f>
        <v>45891</v>
      </c>
      <c r="AJ5" s="151">
        <f>'C завтраками| Bed and breakfast'!AJ5</f>
        <v>45893</v>
      </c>
      <c r="AK5" s="151">
        <f>'C завтраками| Bed and breakfast'!AK5</f>
        <v>45901</v>
      </c>
      <c r="AL5" s="151">
        <f>'C завтраками| Bed and breakfast'!AL5</f>
        <v>45905</v>
      </c>
      <c r="AM5" s="151">
        <f>'C завтраками| Bed and breakfast'!AM5</f>
        <v>45907</v>
      </c>
      <c r="AN5" s="151">
        <f>'C завтраками| Bed and breakfast'!AN5</f>
        <v>45909</v>
      </c>
      <c r="AO5" s="151">
        <f>'C завтраками| Bed and breakfast'!AO5</f>
        <v>45926</v>
      </c>
      <c r="AP5" s="151">
        <f>'C завтраками| Bed and breakfast'!AP5</f>
        <v>45928</v>
      </c>
    </row>
    <row r="6" spans="1:42" s="149" customFormat="1" ht="23.1" customHeight="1" x14ac:dyDescent="0.25">
      <c r="A6" s="31"/>
      <c r="B6" s="151">
        <f>'C завтраками| Bed and breakfast'!B6</f>
        <v>45771</v>
      </c>
      <c r="C6" s="151">
        <f>'C завтраками| Bed and breakfast'!C6</f>
        <v>45776</v>
      </c>
      <c r="D6" s="151">
        <f>'C завтраками| Bed and breakfast'!D6</f>
        <v>45777</v>
      </c>
      <c r="E6" s="151">
        <f>'C завтраками| Bed and breakfast'!E6</f>
        <v>45779</v>
      </c>
      <c r="F6" s="151">
        <f>'C завтраками| Bed and breakfast'!F6</f>
        <v>45780</v>
      </c>
      <c r="G6" s="151">
        <f>'C завтраками| Bed and breakfast'!G6</f>
        <v>45781</v>
      </c>
      <c r="H6" s="151">
        <f>'C завтраками| Bed and breakfast'!H6</f>
        <v>45784</v>
      </c>
      <c r="I6" s="151">
        <f>'C завтраками| Bed and breakfast'!I6</f>
        <v>45785</v>
      </c>
      <c r="J6" s="151">
        <f>'C завтраками| Bed and breakfast'!J6</f>
        <v>45787</v>
      </c>
      <c r="K6" s="151">
        <f>'C завтраками| Bed and breakfast'!K6</f>
        <v>45792</v>
      </c>
      <c r="L6" s="151">
        <f>'C завтраками| Bed and breakfast'!L6</f>
        <v>45807</v>
      </c>
      <c r="M6" s="151">
        <f>'C завтраками| Bed and breakfast'!M6</f>
        <v>45809</v>
      </c>
      <c r="N6" s="151">
        <f>'C завтраками| Bed and breakfast'!N6</f>
        <v>45814</v>
      </c>
      <c r="O6" s="151">
        <f>'C завтраками| Bed and breakfast'!O6</f>
        <v>45816</v>
      </c>
      <c r="P6" s="151">
        <f>'C завтраками| Bed and breakfast'!P6</f>
        <v>45819</v>
      </c>
      <c r="Q6" s="151">
        <f>'C завтраками| Bed and breakfast'!Q6</f>
        <v>45822</v>
      </c>
      <c r="R6" s="151">
        <f>'C завтраками| Bed and breakfast'!R6</f>
        <v>45836</v>
      </c>
      <c r="S6" s="151">
        <f>'C завтраками| Bed and breakfast'!S6</f>
        <v>45838</v>
      </c>
      <c r="T6" s="151">
        <f>'C завтраками| Bed and breakfast'!T6</f>
        <v>45848</v>
      </c>
      <c r="U6" s="151">
        <f>'C завтраками| Bed and breakfast'!U6</f>
        <v>45850</v>
      </c>
      <c r="V6" s="151">
        <f>'C завтраками| Bed and breakfast'!V6</f>
        <v>45851</v>
      </c>
      <c r="W6" s="151">
        <f>'C завтраками| Bed and breakfast'!W6</f>
        <v>45855</v>
      </c>
      <c r="X6" s="151">
        <f>'C завтраками| Bed and breakfast'!X6</f>
        <v>45857</v>
      </c>
      <c r="Y6" s="151">
        <f>'C завтраками| Bed and breakfast'!Y6</f>
        <v>45858</v>
      </c>
      <c r="Z6" s="151">
        <f>'C завтраками| Bed and breakfast'!Z6</f>
        <v>45862</v>
      </c>
      <c r="AA6" s="151">
        <f>'C завтраками| Bed and breakfast'!AA6</f>
        <v>45864</v>
      </c>
      <c r="AB6" s="151">
        <f>'C завтраками| Bed and breakfast'!AB6</f>
        <v>45869</v>
      </c>
      <c r="AC6" s="151">
        <f>'C завтраками| Bed and breakfast'!AC6</f>
        <v>45871</v>
      </c>
      <c r="AD6" s="151">
        <f>'C завтраками| Bed and breakfast'!AD6</f>
        <v>45876</v>
      </c>
      <c r="AE6" s="151">
        <f>'C завтраками| Bed and breakfast'!AE6</f>
        <v>45878</v>
      </c>
      <c r="AF6" s="151">
        <f>'C завтраками| Bed and breakfast'!AF6</f>
        <v>45883</v>
      </c>
      <c r="AG6" s="151">
        <f>'C завтраками| Bed and breakfast'!AG6</f>
        <v>45885</v>
      </c>
      <c r="AH6" s="151">
        <f>'C завтраками| Bed and breakfast'!AH6</f>
        <v>45890</v>
      </c>
      <c r="AI6" s="151">
        <f>'C завтраками| Bed and breakfast'!AI6</f>
        <v>45892</v>
      </c>
      <c r="AJ6" s="151">
        <f>'C завтраками| Bed and breakfast'!AJ6</f>
        <v>45900</v>
      </c>
      <c r="AK6" s="151">
        <f>'C завтраками| Bed and breakfast'!AK6</f>
        <v>45904</v>
      </c>
      <c r="AL6" s="151">
        <f>'C завтраками| Bed and breakfast'!AL6</f>
        <v>45906</v>
      </c>
      <c r="AM6" s="151">
        <f>'C завтраками| Bed and breakfast'!AM6</f>
        <v>45908</v>
      </c>
      <c r="AN6" s="151">
        <f>'C завтраками| Bed and breakfast'!AN6</f>
        <v>45925</v>
      </c>
      <c r="AO6" s="151">
        <f>'C завтраками| Bed and breakfast'!AO6</f>
        <v>45927</v>
      </c>
      <c r="AP6" s="151">
        <f>'C завтраками| Bed and breakfast'!AP6</f>
        <v>45930</v>
      </c>
    </row>
    <row r="7" spans="1:42" x14ac:dyDescent="0.2">
      <c r="A7" s="168" t="s">
        <v>7</v>
      </c>
    </row>
    <row r="8" spans="1:42" x14ac:dyDescent="0.2">
      <c r="A8" s="1">
        <v>1</v>
      </c>
      <c r="B8" s="167">
        <f>'C завтраками| Bed and breakfast'!B8</f>
        <v>5800</v>
      </c>
      <c r="C8" s="167">
        <f>'C завтраками| Bed and breakfast'!C8</f>
        <v>5800</v>
      </c>
      <c r="D8" s="167">
        <f>'C завтраками| Bed and breakfast'!D8</f>
        <v>6500</v>
      </c>
      <c r="E8" s="167">
        <f>'C завтраками| Bed and breakfast'!E8</f>
        <v>8600</v>
      </c>
      <c r="F8" s="167">
        <f>'C завтраками| Bed and breakfast'!F8</f>
        <v>7900</v>
      </c>
      <c r="G8" s="167">
        <f>'C завтраками| Bed and breakfast'!G8</f>
        <v>7200</v>
      </c>
      <c r="H8" s="167">
        <f>'C завтраками| Bed and breakfast'!H8</f>
        <v>6500</v>
      </c>
      <c r="I8" s="167">
        <f>'C завтраками| Bed and breakfast'!I8</f>
        <v>6500</v>
      </c>
      <c r="J8" s="167">
        <f>'C завтраками| Bed and breakfast'!J8</f>
        <v>7200</v>
      </c>
      <c r="K8" s="167">
        <f>'C завтраками| Bed and breakfast'!K8</f>
        <v>5800</v>
      </c>
      <c r="L8" s="167">
        <f>'C завтраками| Bed and breakfast'!L8</f>
        <v>6500</v>
      </c>
      <c r="M8" s="167">
        <f>'C завтраками| Bed and breakfast'!M8</f>
        <v>10600</v>
      </c>
      <c r="N8" s="167">
        <f>'C завтраками| Bed and breakfast'!N8</f>
        <v>10600</v>
      </c>
      <c r="O8" s="167">
        <f>'C завтраками| Bed and breakfast'!O8</f>
        <v>10600</v>
      </c>
      <c r="P8" s="167">
        <f>'C завтраками| Bed and breakfast'!P8</f>
        <v>7200</v>
      </c>
      <c r="Q8" s="167">
        <f>'C завтраками| Bed and breakfast'!Q8</f>
        <v>7200</v>
      </c>
      <c r="R8" s="167">
        <f>'C завтраками| Bed and breakfast'!R8</f>
        <v>7200</v>
      </c>
      <c r="S8" s="167">
        <f>'C завтраками| Bed and breakfast'!S8</f>
        <v>12100</v>
      </c>
      <c r="T8" s="167">
        <f>'C завтраками| Bed and breakfast'!T8</f>
        <v>12100</v>
      </c>
      <c r="U8" s="167">
        <f>'C завтраками| Bed and breakfast'!U8</f>
        <v>12100</v>
      </c>
      <c r="V8" s="167">
        <f>'C завтраками| Bed and breakfast'!V8</f>
        <v>8600</v>
      </c>
      <c r="W8" s="167">
        <f>'C завтраками| Bed and breakfast'!W8</f>
        <v>8600</v>
      </c>
      <c r="X8" s="167">
        <f>'C завтраками| Bed and breakfast'!X8</f>
        <v>9100</v>
      </c>
      <c r="Y8" s="167">
        <f>'C завтраками| Bed and breakfast'!Y8</f>
        <v>8600</v>
      </c>
      <c r="Z8" s="167">
        <f>'C завтраками| Bed and breakfast'!Z8</f>
        <v>9600</v>
      </c>
      <c r="AA8" s="167">
        <f>'C завтраками| Bed and breakfast'!AA8</f>
        <v>10100</v>
      </c>
      <c r="AB8" s="167">
        <f>'C завтраками| Bed and breakfast'!AB8</f>
        <v>8600</v>
      </c>
      <c r="AC8" s="167">
        <f>'C завтраками| Bed and breakfast'!AC8</f>
        <v>10600</v>
      </c>
      <c r="AD8" s="167">
        <f>'C завтраками| Bed and breakfast'!AD8</f>
        <v>9600</v>
      </c>
      <c r="AE8" s="167">
        <f>'C завтраками| Bed and breakfast'!AE8</f>
        <v>10600</v>
      </c>
      <c r="AF8" s="167">
        <f>'C завтраками| Bed and breakfast'!AF8</f>
        <v>9600</v>
      </c>
      <c r="AG8" s="167">
        <f>'C завтраками| Bed and breakfast'!AG8</f>
        <v>10600</v>
      </c>
      <c r="AH8" s="167">
        <f>'C завтраками| Bed and breakfast'!AH8</f>
        <v>8600</v>
      </c>
      <c r="AI8" s="167">
        <f>'C завтраками| Bed and breakfast'!AI8</f>
        <v>9600</v>
      </c>
      <c r="AJ8" s="167">
        <f>'C завтраками| Bed and breakfast'!AJ8</f>
        <v>7200</v>
      </c>
      <c r="AK8" s="167">
        <f>'C завтраками| Bed and breakfast'!AK8</f>
        <v>7200</v>
      </c>
      <c r="AL8" s="167">
        <f>'C завтраками| Bed and breakfast'!AL8</f>
        <v>7900</v>
      </c>
      <c r="AM8" s="167">
        <f>'C завтраками| Bed and breakfast'!AM8</f>
        <v>7200</v>
      </c>
      <c r="AN8" s="167">
        <f>'C завтраками| Bed and breakfast'!AN8</f>
        <v>9600</v>
      </c>
      <c r="AO8" s="167">
        <f>'C завтраками| Bed and breakfast'!AO8</f>
        <v>7200</v>
      </c>
      <c r="AP8" s="167">
        <f>'C завтраками| Bed and breakfast'!AP8</f>
        <v>7200</v>
      </c>
    </row>
    <row r="9" spans="1:42" x14ac:dyDescent="0.2">
      <c r="A9" s="1">
        <v>2</v>
      </c>
      <c r="B9" s="167">
        <f>'C завтраками| Bed and breakfast'!B9</f>
        <v>7300</v>
      </c>
      <c r="C9" s="167">
        <f>'C завтраками| Bed and breakfast'!C9</f>
        <v>7300</v>
      </c>
      <c r="D9" s="167">
        <f>'C завтраками| Bed and breakfast'!D9</f>
        <v>8000</v>
      </c>
      <c r="E9" s="167">
        <f>'C завтраками| Bed and breakfast'!E9</f>
        <v>10100</v>
      </c>
      <c r="F9" s="167">
        <f>'C завтраками| Bed and breakfast'!F9</f>
        <v>9400</v>
      </c>
      <c r="G9" s="167">
        <f>'C завтраками| Bed and breakfast'!G9</f>
        <v>8700</v>
      </c>
      <c r="H9" s="167">
        <f>'C завтраками| Bed and breakfast'!H9</f>
        <v>8000</v>
      </c>
      <c r="I9" s="167">
        <f>'C завтраками| Bed and breakfast'!I9</f>
        <v>8000</v>
      </c>
      <c r="J9" s="167">
        <f>'C завтраками| Bed and breakfast'!J9</f>
        <v>8700</v>
      </c>
      <c r="K9" s="167">
        <f>'C завтраками| Bed and breakfast'!K9</f>
        <v>7300</v>
      </c>
      <c r="L9" s="167">
        <f>'C завтраками| Bed and breakfast'!L9</f>
        <v>8000</v>
      </c>
      <c r="M9" s="167">
        <f>'C завтраками| Bed and breakfast'!M9</f>
        <v>12100</v>
      </c>
      <c r="N9" s="167">
        <f>'C завтраками| Bed and breakfast'!N9</f>
        <v>12100</v>
      </c>
      <c r="O9" s="167">
        <f>'C завтраками| Bed and breakfast'!O9</f>
        <v>12100</v>
      </c>
      <c r="P9" s="167">
        <f>'C завтраками| Bed and breakfast'!P9</f>
        <v>8700</v>
      </c>
      <c r="Q9" s="167">
        <f>'C завтраками| Bed and breakfast'!Q9</f>
        <v>8700</v>
      </c>
      <c r="R9" s="167">
        <f>'C завтраками| Bed and breakfast'!R9</f>
        <v>8700</v>
      </c>
      <c r="S9" s="167">
        <f>'C завтраками| Bed and breakfast'!S9</f>
        <v>13600</v>
      </c>
      <c r="T9" s="167">
        <f>'C завтраками| Bed and breakfast'!T9</f>
        <v>13600</v>
      </c>
      <c r="U9" s="167">
        <f>'C завтраками| Bed and breakfast'!U9</f>
        <v>13600</v>
      </c>
      <c r="V9" s="167">
        <f>'C завтраками| Bed and breakfast'!V9</f>
        <v>10100</v>
      </c>
      <c r="W9" s="167">
        <f>'C завтраками| Bed and breakfast'!W9</f>
        <v>10100</v>
      </c>
      <c r="X9" s="167">
        <f>'C завтраками| Bed and breakfast'!X9</f>
        <v>10600</v>
      </c>
      <c r="Y9" s="167">
        <f>'C завтраками| Bed and breakfast'!Y9</f>
        <v>10100</v>
      </c>
      <c r="Z9" s="167">
        <f>'C завтраками| Bed and breakfast'!Z9</f>
        <v>11100</v>
      </c>
      <c r="AA9" s="167">
        <f>'C завтраками| Bed and breakfast'!AA9</f>
        <v>11600</v>
      </c>
      <c r="AB9" s="167">
        <f>'C завтраками| Bed and breakfast'!AB9</f>
        <v>10100</v>
      </c>
      <c r="AC9" s="167">
        <f>'C завтраками| Bed and breakfast'!AC9</f>
        <v>12100</v>
      </c>
      <c r="AD9" s="167">
        <f>'C завтраками| Bed and breakfast'!AD9</f>
        <v>11100</v>
      </c>
      <c r="AE9" s="167">
        <f>'C завтраками| Bed and breakfast'!AE9</f>
        <v>12100</v>
      </c>
      <c r="AF9" s="167">
        <f>'C завтраками| Bed and breakfast'!AF9</f>
        <v>11100</v>
      </c>
      <c r="AG9" s="167">
        <f>'C завтраками| Bed and breakfast'!AG9</f>
        <v>12100</v>
      </c>
      <c r="AH9" s="167">
        <f>'C завтраками| Bed and breakfast'!AH9</f>
        <v>10100</v>
      </c>
      <c r="AI9" s="167">
        <f>'C завтраками| Bed and breakfast'!AI9</f>
        <v>11100</v>
      </c>
      <c r="AJ9" s="167">
        <f>'C завтраками| Bed and breakfast'!AJ9</f>
        <v>8700</v>
      </c>
      <c r="AK9" s="167">
        <f>'C завтраками| Bed and breakfast'!AK9</f>
        <v>8700</v>
      </c>
      <c r="AL9" s="167">
        <f>'C завтраками| Bed and breakfast'!AL9</f>
        <v>9400</v>
      </c>
      <c r="AM9" s="167">
        <f>'C завтраками| Bed and breakfast'!AM9</f>
        <v>8700</v>
      </c>
      <c r="AN9" s="167">
        <f>'C завтраками| Bed and breakfast'!AN9</f>
        <v>11100</v>
      </c>
      <c r="AO9" s="167">
        <f>'C завтраками| Bed and breakfast'!AO9</f>
        <v>8700</v>
      </c>
      <c r="AP9" s="167">
        <f>'C завтраками| Bed and breakfast'!AP9</f>
        <v>8700</v>
      </c>
    </row>
    <row r="10" spans="1:42"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'C завтраками| Bed and breakfast'!B11</f>
        <v>7300</v>
      </c>
      <c r="C11" s="167">
        <f>'C завтраками| Bed and breakfast'!C11</f>
        <v>7300</v>
      </c>
      <c r="D11" s="167">
        <f>'C завтраками| Bed and breakfast'!D11</f>
        <v>8000</v>
      </c>
      <c r="E11" s="167">
        <f>'C завтраками| Bed and breakfast'!E11</f>
        <v>10100</v>
      </c>
      <c r="F11" s="167">
        <f>'C завтраками| Bed and breakfast'!F11</f>
        <v>9400</v>
      </c>
      <c r="G11" s="167">
        <f>'C завтраками| Bed and breakfast'!G11</f>
        <v>8700</v>
      </c>
      <c r="H11" s="167">
        <f>'C завтраками| Bed and breakfast'!H11</f>
        <v>8000</v>
      </c>
      <c r="I11" s="167">
        <f>'C завтраками| Bed and breakfast'!I11</f>
        <v>8000</v>
      </c>
      <c r="J11" s="167">
        <f>'C завтраками| Bed and breakfast'!J11</f>
        <v>8700</v>
      </c>
      <c r="K11" s="167">
        <f>'C завтраками| Bed and breakfast'!K11</f>
        <v>7300</v>
      </c>
      <c r="L11" s="167">
        <f>'C завтраками| Bed and breakfast'!L11</f>
        <v>8000</v>
      </c>
      <c r="M11" s="167">
        <f>'C завтраками| Bed and breakfast'!M11</f>
        <v>12100</v>
      </c>
      <c r="N11" s="167">
        <f>'C завтраками| Bed and breakfast'!N11</f>
        <v>12100</v>
      </c>
      <c r="O11" s="167">
        <f>'C завтраками| Bed and breakfast'!O11</f>
        <v>12100</v>
      </c>
      <c r="P11" s="167">
        <f>'C завтраками| Bed and breakfast'!P11</f>
        <v>8700</v>
      </c>
      <c r="Q11" s="167">
        <f>'C завтраками| Bed and breakfast'!Q11</f>
        <v>8700</v>
      </c>
      <c r="R11" s="167">
        <f>'C завтраками| Bed and breakfast'!R11</f>
        <v>8700</v>
      </c>
      <c r="S11" s="167">
        <f>'C завтраками| Bed and breakfast'!S11</f>
        <v>13600</v>
      </c>
      <c r="T11" s="167">
        <f>'C завтраками| Bed and breakfast'!T11</f>
        <v>14100</v>
      </c>
      <c r="U11" s="167">
        <f>'C завтраками| Bed and breakfast'!U11</f>
        <v>14100</v>
      </c>
      <c r="V11" s="167">
        <f>'C завтраками| Bed and breakfast'!V11</f>
        <v>10600</v>
      </c>
      <c r="W11" s="167">
        <f>'C завтраками| Bed and breakfast'!W11</f>
        <v>10600</v>
      </c>
      <c r="X11" s="167">
        <f>'C завтраками| Bed and breakfast'!X11</f>
        <v>11100</v>
      </c>
      <c r="Y11" s="167">
        <f>'C завтраками| Bed and breakfast'!Y11</f>
        <v>10600</v>
      </c>
      <c r="Z11" s="167">
        <f>'C завтраками| Bed and breakfast'!Z11</f>
        <v>11600</v>
      </c>
      <c r="AA11" s="167">
        <f>'C завтраками| Bed and breakfast'!AA11</f>
        <v>12100</v>
      </c>
      <c r="AB11" s="167">
        <f>'C завтраками| Bed and breakfast'!AB11</f>
        <v>10600</v>
      </c>
      <c r="AC11" s="167">
        <f>'C завтраками| Bed and breakfast'!AC11</f>
        <v>12600</v>
      </c>
      <c r="AD11" s="167">
        <f>'C завтраками| Bed and breakfast'!AD11</f>
        <v>11600</v>
      </c>
      <c r="AE11" s="167">
        <f>'C завтраками| Bed and breakfast'!AE11</f>
        <v>12600</v>
      </c>
      <c r="AF11" s="167">
        <f>'C завтраками| Bed and breakfast'!AF11</f>
        <v>11600</v>
      </c>
      <c r="AG11" s="167">
        <f>'C завтраками| Bed and breakfast'!AG11</f>
        <v>12600</v>
      </c>
      <c r="AH11" s="167">
        <f>'C завтраками| Bed and breakfast'!AH11</f>
        <v>10600</v>
      </c>
      <c r="AI11" s="167">
        <f>'C завтраками| Bed and breakfast'!AI11</f>
        <v>11600</v>
      </c>
      <c r="AJ11" s="167">
        <f>'C завтраками| Bed and breakfast'!AJ11</f>
        <v>9200</v>
      </c>
      <c r="AK11" s="167">
        <f>'C завтраками| Bed and breakfast'!AK11</f>
        <v>9200</v>
      </c>
      <c r="AL11" s="167">
        <f>'C завтраками| Bed and breakfast'!AL11</f>
        <v>9900</v>
      </c>
      <c r="AM11" s="167">
        <f>'C завтраками| Bed and breakfast'!AM11</f>
        <v>9200</v>
      </c>
      <c r="AN11" s="167">
        <f>'C завтраками| Bed and breakfast'!AN11</f>
        <v>11600</v>
      </c>
      <c r="AO11" s="167">
        <f>'C завтраками| Bed and breakfast'!AO11</f>
        <v>9200</v>
      </c>
      <c r="AP11" s="167">
        <f>'C завтраками| Bed and breakfast'!AP11</f>
        <v>9200</v>
      </c>
    </row>
    <row r="12" spans="1:42" ht="13.5" customHeight="1" x14ac:dyDescent="0.2">
      <c r="A12" s="1">
        <v>2</v>
      </c>
      <c r="B12" s="167">
        <f>'C завтраками| Bed and breakfast'!B12</f>
        <v>8800</v>
      </c>
      <c r="C12" s="167">
        <f>'C завтраками| Bed and breakfast'!C12</f>
        <v>8800</v>
      </c>
      <c r="D12" s="167">
        <f>'C завтраками| Bed and breakfast'!D12</f>
        <v>9500</v>
      </c>
      <c r="E12" s="167">
        <f>'C завтраками| Bed and breakfast'!E12</f>
        <v>11600</v>
      </c>
      <c r="F12" s="167">
        <f>'C завтраками| Bed and breakfast'!F12</f>
        <v>10900</v>
      </c>
      <c r="G12" s="167">
        <f>'C завтраками| Bed and breakfast'!G12</f>
        <v>10200</v>
      </c>
      <c r="H12" s="167">
        <f>'C завтраками| Bed and breakfast'!H12</f>
        <v>9500</v>
      </c>
      <c r="I12" s="167">
        <f>'C завтраками| Bed and breakfast'!I12</f>
        <v>9500</v>
      </c>
      <c r="J12" s="167">
        <f>'C завтраками| Bed and breakfast'!J12</f>
        <v>10200</v>
      </c>
      <c r="K12" s="167">
        <f>'C завтраками| Bed and breakfast'!K12</f>
        <v>8800</v>
      </c>
      <c r="L12" s="167">
        <f>'C завтраками| Bed and breakfast'!L12</f>
        <v>9500</v>
      </c>
      <c r="M12" s="167">
        <f>'C завтраками| Bed and breakfast'!M12</f>
        <v>13600</v>
      </c>
      <c r="N12" s="167">
        <f>'C завтраками| Bed and breakfast'!N12</f>
        <v>13600</v>
      </c>
      <c r="O12" s="167">
        <f>'C завтраками| Bed and breakfast'!O12</f>
        <v>13600</v>
      </c>
      <c r="P12" s="167">
        <f>'C завтраками| Bed and breakfast'!P12</f>
        <v>10200</v>
      </c>
      <c r="Q12" s="167">
        <f>'C завтраками| Bed and breakfast'!Q12</f>
        <v>10200</v>
      </c>
      <c r="R12" s="167">
        <f>'C завтраками| Bed and breakfast'!R12</f>
        <v>10200</v>
      </c>
      <c r="S12" s="167">
        <f>'C завтраками| Bed and breakfast'!S12</f>
        <v>15100</v>
      </c>
      <c r="T12" s="167">
        <f>'C завтраками| Bed and breakfast'!T12</f>
        <v>15600</v>
      </c>
      <c r="U12" s="167">
        <f>'C завтраками| Bed and breakfast'!U12</f>
        <v>15600</v>
      </c>
      <c r="V12" s="167">
        <f>'C завтраками| Bed and breakfast'!V12</f>
        <v>12100</v>
      </c>
      <c r="W12" s="167">
        <f>'C завтраками| Bed and breakfast'!W12</f>
        <v>12100</v>
      </c>
      <c r="X12" s="167">
        <f>'C завтраками| Bed and breakfast'!X12</f>
        <v>12600</v>
      </c>
      <c r="Y12" s="167">
        <f>'C завтраками| Bed and breakfast'!Y12</f>
        <v>12100</v>
      </c>
      <c r="Z12" s="167">
        <f>'C завтраками| Bed and breakfast'!Z12</f>
        <v>13100</v>
      </c>
      <c r="AA12" s="167">
        <f>'C завтраками| Bed and breakfast'!AA12</f>
        <v>13600</v>
      </c>
      <c r="AB12" s="167">
        <f>'C завтраками| Bed and breakfast'!AB12</f>
        <v>12100</v>
      </c>
      <c r="AC12" s="167">
        <f>'C завтраками| Bed and breakfast'!AC12</f>
        <v>14100</v>
      </c>
      <c r="AD12" s="167">
        <f>'C завтраками| Bed and breakfast'!AD12</f>
        <v>13100</v>
      </c>
      <c r="AE12" s="167">
        <f>'C завтраками| Bed and breakfast'!AE12</f>
        <v>14100</v>
      </c>
      <c r="AF12" s="167">
        <f>'C завтраками| Bed and breakfast'!AF12</f>
        <v>13100</v>
      </c>
      <c r="AG12" s="167">
        <f>'C завтраками| Bed and breakfast'!AG12</f>
        <v>14100</v>
      </c>
      <c r="AH12" s="167">
        <f>'C завтраками| Bed and breakfast'!AH12</f>
        <v>12100</v>
      </c>
      <c r="AI12" s="167">
        <f>'C завтраками| Bed and breakfast'!AI12</f>
        <v>13100</v>
      </c>
      <c r="AJ12" s="167">
        <f>'C завтраками| Bed and breakfast'!AJ12</f>
        <v>10700</v>
      </c>
      <c r="AK12" s="167">
        <f>'C завтраками| Bed and breakfast'!AK12</f>
        <v>10700</v>
      </c>
      <c r="AL12" s="167">
        <f>'C завтраками| Bed and breakfast'!AL12</f>
        <v>11400</v>
      </c>
      <c r="AM12" s="167">
        <f>'C завтраками| Bed and breakfast'!AM12</f>
        <v>10700</v>
      </c>
      <c r="AN12" s="167">
        <f>'C завтраками| Bed and breakfast'!AN12</f>
        <v>13100</v>
      </c>
      <c r="AO12" s="167">
        <f>'C завтраками| Bed and breakfast'!AO12</f>
        <v>10700</v>
      </c>
      <c r="AP12" s="167">
        <f>'C завтраками| Bed and breakfast'!AP12</f>
        <v>10700</v>
      </c>
    </row>
    <row r="13" spans="1:42" x14ac:dyDescent="0.2">
      <c r="A13" s="168" t="s">
        <v>218</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2" x14ac:dyDescent="0.2">
      <c r="A14" s="198">
        <v>1</v>
      </c>
      <c r="B14" s="162">
        <f t="shared" ref="B14:AP14" si="0">B11</f>
        <v>7300</v>
      </c>
      <c r="C14" s="162">
        <f t="shared" si="0"/>
        <v>7300</v>
      </c>
      <c r="D14" s="162">
        <f t="shared" si="0"/>
        <v>8000</v>
      </c>
      <c r="E14" s="162">
        <f t="shared" si="0"/>
        <v>10100</v>
      </c>
      <c r="F14" s="162">
        <f t="shared" si="0"/>
        <v>9400</v>
      </c>
      <c r="G14" s="162">
        <f t="shared" si="0"/>
        <v>8700</v>
      </c>
      <c r="H14" s="162">
        <f t="shared" si="0"/>
        <v>8000</v>
      </c>
      <c r="I14" s="162">
        <f t="shared" si="0"/>
        <v>8000</v>
      </c>
      <c r="J14" s="162">
        <f t="shared" si="0"/>
        <v>8700</v>
      </c>
      <c r="K14" s="162">
        <f t="shared" si="0"/>
        <v>7300</v>
      </c>
      <c r="L14" s="162">
        <f t="shared" si="0"/>
        <v>8000</v>
      </c>
      <c r="M14" s="162">
        <f t="shared" si="0"/>
        <v>12100</v>
      </c>
      <c r="N14" s="162">
        <f t="shared" si="0"/>
        <v>12100</v>
      </c>
      <c r="O14" s="162">
        <f t="shared" si="0"/>
        <v>12100</v>
      </c>
      <c r="P14" s="162">
        <f t="shared" si="0"/>
        <v>8700</v>
      </c>
      <c r="Q14" s="162">
        <f t="shared" si="0"/>
        <v>8700</v>
      </c>
      <c r="R14" s="162">
        <f t="shared" si="0"/>
        <v>8700</v>
      </c>
      <c r="S14" s="162">
        <f t="shared" si="0"/>
        <v>13600</v>
      </c>
      <c r="T14" s="162">
        <f t="shared" si="0"/>
        <v>14100</v>
      </c>
      <c r="U14" s="162">
        <f t="shared" si="0"/>
        <v>14100</v>
      </c>
      <c r="V14" s="162">
        <f t="shared" si="0"/>
        <v>10600</v>
      </c>
      <c r="W14" s="162">
        <f t="shared" si="0"/>
        <v>10600</v>
      </c>
      <c r="X14" s="162">
        <f t="shared" si="0"/>
        <v>11100</v>
      </c>
      <c r="Y14" s="162">
        <f t="shared" si="0"/>
        <v>10600</v>
      </c>
      <c r="Z14" s="162">
        <f t="shared" si="0"/>
        <v>11600</v>
      </c>
      <c r="AA14" s="162">
        <f t="shared" si="0"/>
        <v>12100</v>
      </c>
      <c r="AB14" s="162">
        <f t="shared" si="0"/>
        <v>10600</v>
      </c>
      <c r="AC14" s="162">
        <f t="shared" si="0"/>
        <v>12600</v>
      </c>
      <c r="AD14" s="162">
        <f t="shared" si="0"/>
        <v>11600</v>
      </c>
      <c r="AE14" s="162">
        <f t="shared" si="0"/>
        <v>12600</v>
      </c>
      <c r="AF14" s="162">
        <f t="shared" si="0"/>
        <v>11600</v>
      </c>
      <c r="AG14" s="162">
        <f t="shared" si="0"/>
        <v>12600</v>
      </c>
      <c r="AH14" s="162">
        <f t="shared" si="0"/>
        <v>10600</v>
      </c>
      <c r="AI14" s="162">
        <f t="shared" si="0"/>
        <v>11600</v>
      </c>
      <c r="AJ14" s="162">
        <f t="shared" si="0"/>
        <v>9200</v>
      </c>
      <c r="AK14" s="162">
        <f t="shared" si="0"/>
        <v>9200</v>
      </c>
      <c r="AL14" s="162">
        <f t="shared" si="0"/>
        <v>9900</v>
      </c>
      <c r="AM14" s="162">
        <f t="shared" si="0"/>
        <v>9200</v>
      </c>
      <c r="AN14" s="162">
        <f t="shared" si="0"/>
        <v>11600</v>
      </c>
      <c r="AO14" s="162">
        <f t="shared" si="0"/>
        <v>9200</v>
      </c>
      <c r="AP14" s="162">
        <f t="shared" si="0"/>
        <v>9200</v>
      </c>
    </row>
    <row r="15" spans="1:42" x14ac:dyDescent="0.2">
      <c r="A15" s="198">
        <v>2</v>
      </c>
      <c r="B15" s="162">
        <f t="shared" ref="B15:AP15" si="1">B12</f>
        <v>8800</v>
      </c>
      <c r="C15" s="162">
        <f t="shared" si="1"/>
        <v>8800</v>
      </c>
      <c r="D15" s="162">
        <f t="shared" si="1"/>
        <v>9500</v>
      </c>
      <c r="E15" s="162">
        <f t="shared" si="1"/>
        <v>11600</v>
      </c>
      <c r="F15" s="162">
        <f t="shared" si="1"/>
        <v>10900</v>
      </c>
      <c r="G15" s="162">
        <f t="shared" si="1"/>
        <v>10200</v>
      </c>
      <c r="H15" s="162">
        <f t="shared" si="1"/>
        <v>9500</v>
      </c>
      <c r="I15" s="162">
        <f t="shared" si="1"/>
        <v>9500</v>
      </c>
      <c r="J15" s="162">
        <f t="shared" si="1"/>
        <v>10200</v>
      </c>
      <c r="K15" s="162">
        <f t="shared" si="1"/>
        <v>8800</v>
      </c>
      <c r="L15" s="162">
        <f t="shared" si="1"/>
        <v>9500</v>
      </c>
      <c r="M15" s="162">
        <f t="shared" si="1"/>
        <v>13600</v>
      </c>
      <c r="N15" s="162">
        <f t="shared" si="1"/>
        <v>13600</v>
      </c>
      <c r="O15" s="162">
        <f t="shared" si="1"/>
        <v>13600</v>
      </c>
      <c r="P15" s="162">
        <f t="shared" si="1"/>
        <v>10200</v>
      </c>
      <c r="Q15" s="162">
        <f t="shared" si="1"/>
        <v>10200</v>
      </c>
      <c r="R15" s="162">
        <f t="shared" si="1"/>
        <v>10200</v>
      </c>
      <c r="S15" s="162">
        <f t="shared" si="1"/>
        <v>15100</v>
      </c>
      <c r="T15" s="162">
        <f t="shared" si="1"/>
        <v>15600</v>
      </c>
      <c r="U15" s="162">
        <f t="shared" si="1"/>
        <v>15600</v>
      </c>
      <c r="V15" s="162">
        <f t="shared" si="1"/>
        <v>12100</v>
      </c>
      <c r="W15" s="162">
        <f t="shared" si="1"/>
        <v>12100</v>
      </c>
      <c r="X15" s="162">
        <f t="shared" si="1"/>
        <v>12600</v>
      </c>
      <c r="Y15" s="162">
        <f t="shared" si="1"/>
        <v>12100</v>
      </c>
      <c r="Z15" s="162">
        <f t="shared" si="1"/>
        <v>13100</v>
      </c>
      <c r="AA15" s="162">
        <f t="shared" si="1"/>
        <v>13600</v>
      </c>
      <c r="AB15" s="162">
        <f t="shared" si="1"/>
        <v>12100</v>
      </c>
      <c r="AC15" s="162">
        <f t="shared" si="1"/>
        <v>14100</v>
      </c>
      <c r="AD15" s="162">
        <f t="shared" si="1"/>
        <v>13100</v>
      </c>
      <c r="AE15" s="162">
        <f t="shared" si="1"/>
        <v>14100</v>
      </c>
      <c r="AF15" s="162">
        <f t="shared" si="1"/>
        <v>13100</v>
      </c>
      <c r="AG15" s="162">
        <f t="shared" si="1"/>
        <v>14100</v>
      </c>
      <c r="AH15" s="162">
        <f t="shared" si="1"/>
        <v>12100</v>
      </c>
      <c r="AI15" s="162">
        <f t="shared" si="1"/>
        <v>13100</v>
      </c>
      <c r="AJ15" s="162">
        <f t="shared" si="1"/>
        <v>10700</v>
      </c>
      <c r="AK15" s="162">
        <f t="shared" si="1"/>
        <v>10700</v>
      </c>
      <c r="AL15" s="162">
        <f t="shared" si="1"/>
        <v>11400</v>
      </c>
      <c r="AM15" s="162">
        <f t="shared" si="1"/>
        <v>10700</v>
      </c>
      <c r="AN15" s="162">
        <f t="shared" si="1"/>
        <v>13100</v>
      </c>
      <c r="AO15" s="162">
        <f t="shared" si="1"/>
        <v>10700</v>
      </c>
      <c r="AP15" s="162">
        <f t="shared" si="1"/>
        <v>10700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'C завтраками| Bed and breakfast'!B17</f>
        <v>11300</v>
      </c>
      <c r="C17" s="167">
        <f>'C завтраками| Bed and breakfast'!C17</f>
        <v>11300</v>
      </c>
      <c r="D17" s="167">
        <f>'C завтраками| Bed and breakfast'!D17</f>
        <v>12000</v>
      </c>
      <c r="E17" s="167">
        <f>'C завтраками| Bed and breakfast'!E17</f>
        <v>14100</v>
      </c>
      <c r="F17" s="167">
        <f>'C завтраками| Bed and breakfast'!F17</f>
        <v>13400</v>
      </c>
      <c r="G17" s="167">
        <f>'C завтраками| Bed and breakfast'!G17</f>
        <v>12700</v>
      </c>
      <c r="H17" s="167">
        <f>'C завтраками| Bed and breakfast'!H17</f>
        <v>12000</v>
      </c>
      <c r="I17" s="167">
        <f>'C завтраками| Bed and breakfast'!I17</f>
        <v>12000</v>
      </c>
      <c r="J17" s="167">
        <f>'C завтраками| Bed and breakfast'!J17</f>
        <v>12700</v>
      </c>
      <c r="K17" s="167">
        <f>'C завтраками| Bed and breakfast'!K17</f>
        <v>11300</v>
      </c>
      <c r="L17" s="167">
        <f>'C завтраками| Bed and breakfast'!L17</f>
        <v>12000</v>
      </c>
      <c r="M17" s="167">
        <f>'C завтраками| Bed and breakfast'!M17</f>
        <v>16100</v>
      </c>
      <c r="N17" s="167">
        <f>'C завтраками| Bed and breakfast'!N17</f>
        <v>16100</v>
      </c>
      <c r="O17" s="167">
        <f>'C завтраками| Bed and breakfast'!O17</f>
        <v>16100</v>
      </c>
      <c r="P17" s="167">
        <f>'C завтраками| Bed and breakfast'!P17</f>
        <v>12700</v>
      </c>
      <c r="Q17" s="167">
        <f>'C завтраками| Bed and breakfast'!Q17</f>
        <v>12700</v>
      </c>
      <c r="R17" s="167">
        <f>'C завтраками| Bed and breakfast'!R17</f>
        <v>12700</v>
      </c>
      <c r="S17" s="167">
        <f>'C завтраками| Bed and breakfast'!S17</f>
        <v>17600</v>
      </c>
      <c r="T17" s="167">
        <f>'C завтраками| Bed and breakfast'!T17</f>
        <v>17600</v>
      </c>
      <c r="U17" s="167">
        <f>'C завтраками| Bed and breakfast'!U17</f>
        <v>17600</v>
      </c>
      <c r="V17" s="167">
        <f>'C завтраками| Bed and breakfast'!V17</f>
        <v>14100</v>
      </c>
      <c r="W17" s="167">
        <f>'C завтраками| Bed and breakfast'!W17</f>
        <v>14100</v>
      </c>
      <c r="X17" s="167">
        <f>'C завтраками| Bed and breakfast'!X17</f>
        <v>14600</v>
      </c>
      <c r="Y17" s="167">
        <f>'C завтраками| Bed and breakfast'!Y17</f>
        <v>14100</v>
      </c>
      <c r="Z17" s="167">
        <f>'C завтраками| Bed and breakfast'!Z17</f>
        <v>15100</v>
      </c>
      <c r="AA17" s="167">
        <f>'C завтраками| Bed and breakfast'!AA17</f>
        <v>15600</v>
      </c>
      <c r="AB17" s="167">
        <f>'C завтраками| Bed and breakfast'!AB17</f>
        <v>14100</v>
      </c>
      <c r="AC17" s="167">
        <f>'C завтраками| Bed and breakfast'!AC17</f>
        <v>16100</v>
      </c>
      <c r="AD17" s="167">
        <f>'C завтраками| Bed and breakfast'!AD17</f>
        <v>15100</v>
      </c>
      <c r="AE17" s="167">
        <f>'C завтраками| Bed and breakfast'!AE17</f>
        <v>16100</v>
      </c>
      <c r="AF17" s="167">
        <f>'C завтраками| Bed and breakfast'!AF17</f>
        <v>15100</v>
      </c>
      <c r="AG17" s="167">
        <f>'C завтраками| Bed and breakfast'!AG17</f>
        <v>16100</v>
      </c>
      <c r="AH17" s="167">
        <f>'C завтраками| Bed and breakfast'!AH17</f>
        <v>14100</v>
      </c>
      <c r="AI17" s="167">
        <f>'C завтраками| Bed and breakfast'!AI17</f>
        <v>15100</v>
      </c>
      <c r="AJ17" s="167">
        <f>'C завтраками| Bed and breakfast'!AJ17</f>
        <v>12700</v>
      </c>
      <c r="AK17" s="167">
        <f>'C завтраками| Bed and breakfast'!AK17</f>
        <v>12700</v>
      </c>
      <c r="AL17" s="167">
        <f>'C завтраками| Bed and breakfast'!AL17</f>
        <v>13400</v>
      </c>
      <c r="AM17" s="167">
        <f>'C завтраками| Bed and breakfast'!AM17</f>
        <v>12700</v>
      </c>
      <c r="AN17" s="167">
        <f>'C завтраками| Bed and breakfast'!AN17</f>
        <v>15100</v>
      </c>
      <c r="AO17" s="167">
        <f>'C завтраками| Bed and breakfast'!AO17</f>
        <v>12700</v>
      </c>
      <c r="AP17" s="167">
        <f>'C завтраками| Bed and breakfast'!AP17</f>
        <v>12700</v>
      </c>
    </row>
    <row r="18" spans="1:42" x14ac:dyDescent="0.2">
      <c r="A18" s="1">
        <v>2</v>
      </c>
      <c r="B18" s="167">
        <f>'C завтраками| Bed and breakfast'!B18</f>
        <v>12800</v>
      </c>
      <c r="C18" s="167">
        <f>'C завтраками| Bed and breakfast'!C18</f>
        <v>12800</v>
      </c>
      <c r="D18" s="167">
        <f>'C завтраками| Bed and breakfast'!D18</f>
        <v>13500</v>
      </c>
      <c r="E18" s="167">
        <f>'C завтраками| Bed and breakfast'!E18</f>
        <v>15600</v>
      </c>
      <c r="F18" s="167">
        <f>'C завтраками| Bed and breakfast'!F18</f>
        <v>14900</v>
      </c>
      <c r="G18" s="167">
        <f>'C завтраками| Bed and breakfast'!G18</f>
        <v>14200</v>
      </c>
      <c r="H18" s="167">
        <f>'C завтраками| Bed and breakfast'!H18</f>
        <v>13500</v>
      </c>
      <c r="I18" s="167">
        <f>'C завтраками| Bed and breakfast'!I18</f>
        <v>13500</v>
      </c>
      <c r="J18" s="167">
        <f>'C завтраками| Bed and breakfast'!J18</f>
        <v>14200</v>
      </c>
      <c r="K18" s="167">
        <f>'C завтраками| Bed and breakfast'!K18</f>
        <v>12800</v>
      </c>
      <c r="L18" s="167">
        <f>'C завтраками| Bed and breakfast'!L18</f>
        <v>13500</v>
      </c>
      <c r="M18" s="167">
        <f>'C завтраками| Bed and breakfast'!M18</f>
        <v>17600</v>
      </c>
      <c r="N18" s="167">
        <f>'C завтраками| Bed and breakfast'!N18</f>
        <v>17600</v>
      </c>
      <c r="O18" s="167">
        <f>'C завтраками| Bed and breakfast'!O18</f>
        <v>17600</v>
      </c>
      <c r="P18" s="167">
        <f>'C завтраками| Bed and breakfast'!P18</f>
        <v>14200</v>
      </c>
      <c r="Q18" s="167">
        <f>'C завтраками| Bed and breakfast'!Q18</f>
        <v>14200</v>
      </c>
      <c r="R18" s="167">
        <f>'C завтраками| Bed and breakfast'!R18</f>
        <v>14200</v>
      </c>
      <c r="S18" s="167">
        <f>'C завтраками| Bed and breakfast'!S18</f>
        <v>19100</v>
      </c>
      <c r="T18" s="167">
        <f>'C завтраками| Bed and breakfast'!T18</f>
        <v>19100</v>
      </c>
      <c r="U18" s="167">
        <f>'C завтраками| Bed and breakfast'!U18</f>
        <v>19100</v>
      </c>
      <c r="V18" s="167">
        <f>'C завтраками| Bed and breakfast'!V18</f>
        <v>15600</v>
      </c>
      <c r="W18" s="167">
        <f>'C завтраками| Bed and breakfast'!W18</f>
        <v>15600</v>
      </c>
      <c r="X18" s="167">
        <f>'C завтраками| Bed and breakfast'!X18</f>
        <v>16100</v>
      </c>
      <c r="Y18" s="167">
        <f>'C завтраками| Bed and breakfast'!Y18</f>
        <v>15600</v>
      </c>
      <c r="Z18" s="167">
        <f>'C завтраками| Bed and breakfast'!Z18</f>
        <v>16600</v>
      </c>
      <c r="AA18" s="167">
        <f>'C завтраками| Bed and breakfast'!AA18</f>
        <v>17100</v>
      </c>
      <c r="AB18" s="167">
        <f>'C завтраками| Bed and breakfast'!AB18</f>
        <v>15600</v>
      </c>
      <c r="AC18" s="167">
        <f>'C завтраками| Bed and breakfast'!AC18</f>
        <v>17600</v>
      </c>
      <c r="AD18" s="167">
        <f>'C завтраками| Bed and breakfast'!AD18</f>
        <v>16600</v>
      </c>
      <c r="AE18" s="167">
        <f>'C завтраками| Bed and breakfast'!AE18</f>
        <v>17600</v>
      </c>
      <c r="AF18" s="167">
        <f>'C завтраками| Bed and breakfast'!AF18</f>
        <v>16600</v>
      </c>
      <c r="AG18" s="167">
        <f>'C завтраками| Bed and breakfast'!AG18</f>
        <v>17600</v>
      </c>
      <c r="AH18" s="167">
        <f>'C завтраками| Bed and breakfast'!AH18</f>
        <v>15600</v>
      </c>
      <c r="AI18" s="167">
        <f>'C завтраками| Bed and breakfast'!AI18</f>
        <v>16600</v>
      </c>
      <c r="AJ18" s="167">
        <f>'C завтраками| Bed and breakfast'!AJ18</f>
        <v>14200</v>
      </c>
      <c r="AK18" s="167">
        <f>'C завтраками| Bed and breakfast'!AK18</f>
        <v>14200</v>
      </c>
      <c r="AL18" s="167">
        <f>'C завтраками| Bed and breakfast'!AL18</f>
        <v>14900</v>
      </c>
      <c r="AM18" s="167">
        <f>'C завтраками| Bed and breakfast'!AM18</f>
        <v>14200</v>
      </c>
      <c r="AN18" s="167">
        <f>'C завтраками| Bed and breakfast'!AN18</f>
        <v>16600</v>
      </c>
      <c r="AO18" s="167">
        <f>'C завтраками| Bed and breakfast'!AO18</f>
        <v>14200</v>
      </c>
      <c r="AP18" s="167">
        <f>'C завтраками| Bed and breakfast'!AP18</f>
        <v>14200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'C завтраками| Bed and breakfast'!B20</f>
        <v>14300</v>
      </c>
      <c r="C20" s="167">
        <f>'C завтраками| Bed and breakfast'!C20</f>
        <v>14300</v>
      </c>
      <c r="D20" s="167">
        <f>'C завтраками| Bed and breakfast'!D20</f>
        <v>15000</v>
      </c>
      <c r="E20" s="167">
        <f>'C завтраками| Bed and breakfast'!E20</f>
        <v>17100</v>
      </c>
      <c r="F20" s="167">
        <f>'C завтраками| Bed and breakfast'!F20</f>
        <v>16400</v>
      </c>
      <c r="G20" s="167">
        <f>'C завтраками| Bed and breakfast'!G20</f>
        <v>15700</v>
      </c>
      <c r="H20" s="167">
        <f>'C завтраками| Bed and breakfast'!H20</f>
        <v>15000</v>
      </c>
      <c r="I20" s="167">
        <f>'C завтраками| Bed and breakfast'!I20</f>
        <v>15000</v>
      </c>
      <c r="J20" s="167">
        <f>'C завтраками| Bed and breakfast'!J20</f>
        <v>15700</v>
      </c>
      <c r="K20" s="167">
        <f>'C завтраками| Bed and breakfast'!K20</f>
        <v>14300</v>
      </c>
      <c r="L20" s="167">
        <f>'C завтраками| Bed and breakfast'!L20</f>
        <v>15000</v>
      </c>
      <c r="M20" s="167">
        <f>'C завтраками| Bed and breakfast'!M20</f>
        <v>19100</v>
      </c>
      <c r="N20" s="167">
        <f>'C завтраками| Bed and breakfast'!N20</f>
        <v>19100</v>
      </c>
      <c r="O20" s="167">
        <f>'C завтраками| Bed and breakfast'!O20</f>
        <v>19100</v>
      </c>
      <c r="P20" s="167">
        <f>'C завтраками| Bed and breakfast'!P20</f>
        <v>15700</v>
      </c>
      <c r="Q20" s="167">
        <f>'C завтраками| Bed and breakfast'!Q20</f>
        <v>15700</v>
      </c>
      <c r="R20" s="167">
        <f>'C завтраками| Bed and breakfast'!R20</f>
        <v>15700</v>
      </c>
      <c r="S20" s="167">
        <f>'C завтраками| Bed and breakfast'!S20</f>
        <v>20600</v>
      </c>
      <c r="T20" s="167">
        <f>'C завтраками| Bed and breakfast'!T20</f>
        <v>20600</v>
      </c>
      <c r="U20" s="167">
        <f>'C завтраками| Bed and breakfast'!U20</f>
        <v>20600</v>
      </c>
      <c r="V20" s="167">
        <f>'C завтраками| Bed and breakfast'!V20</f>
        <v>17100</v>
      </c>
      <c r="W20" s="167">
        <f>'C завтраками| Bed and breakfast'!W20</f>
        <v>17100</v>
      </c>
      <c r="X20" s="167">
        <f>'C завтраками| Bed and breakfast'!X20</f>
        <v>17600</v>
      </c>
      <c r="Y20" s="167">
        <f>'C завтраками| Bed and breakfast'!Y20</f>
        <v>17100</v>
      </c>
      <c r="Z20" s="167">
        <f>'C завтраками| Bed and breakfast'!Z20</f>
        <v>18100</v>
      </c>
      <c r="AA20" s="167">
        <f>'C завтраками| Bed and breakfast'!AA20</f>
        <v>18600</v>
      </c>
      <c r="AB20" s="167">
        <f>'C завтраками| Bed and breakfast'!AB20</f>
        <v>17100</v>
      </c>
      <c r="AC20" s="167">
        <f>'C завтраками| Bed and breakfast'!AC20</f>
        <v>19100</v>
      </c>
      <c r="AD20" s="167">
        <f>'C завтраками| Bed and breakfast'!AD20</f>
        <v>18100</v>
      </c>
      <c r="AE20" s="167">
        <f>'C завтраками| Bed and breakfast'!AE20</f>
        <v>19100</v>
      </c>
      <c r="AF20" s="167">
        <f>'C завтраками| Bed and breakfast'!AF20</f>
        <v>18100</v>
      </c>
      <c r="AG20" s="167">
        <f>'C завтраками| Bed and breakfast'!AG20</f>
        <v>19100</v>
      </c>
      <c r="AH20" s="167">
        <f>'C завтраками| Bed and breakfast'!AH20</f>
        <v>17100</v>
      </c>
      <c r="AI20" s="167">
        <f>'C завтраками| Bed and breakfast'!AI20</f>
        <v>18100</v>
      </c>
      <c r="AJ20" s="167">
        <f>'C завтраками| Bed and breakfast'!AJ20</f>
        <v>15700</v>
      </c>
      <c r="AK20" s="167">
        <f>'C завтраками| Bed and breakfast'!AK20</f>
        <v>15700</v>
      </c>
      <c r="AL20" s="167">
        <f>'C завтраками| Bed and breakfast'!AL20</f>
        <v>16400</v>
      </c>
      <c r="AM20" s="167">
        <f>'C завтраками| Bed and breakfast'!AM20</f>
        <v>15700</v>
      </c>
      <c r="AN20" s="167">
        <f>'C завтраками| Bed and breakfast'!AN20</f>
        <v>18100</v>
      </c>
      <c r="AO20" s="167">
        <f>'C завтраками| Bed and breakfast'!AO20</f>
        <v>15700</v>
      </c>
      <c r="AP20" s="167">
        <f>'C завтраками| Bed and breakfast'!AP20</f>
        <v>15700</v>
      </c>
    </row>
    <row r="21" spans="1:42" x14ac:dyDescent="0.2">
      <c r="A21" s="1">
        <v>2</v>
      </c>
      <c r="B21" s="167">
        <f>'C завтраками| Bed and breakfast'!B21</f>
        <v>15800</v>
      </c>
      <c r="C21" s="167">
        <f>'C завтраками| Bed and breakfast'!C21</f>
        <v>15800</v>
      </c>
      <c r="D21" s="167">
        <f>'C завтраками| Bed and breakfast'!D21</f>
        <v>16500</v>
      </c>
      <c r="E21" s="167">
        <f>'C завтраками| Bed and breakfast'!E21</f>
        <v>18600</v>
      </c>
      <c r="F21" s="167">
        <f>'C завтраками| Bed and breakfast'!F21</f>
        <v>17900</v>
      </c>
      <c r="G21" s="167">
        <f>'C завтраками| Bed and breakfast'!G21</f>
        <v>17200</v>
      </c>
      <c r="H21" s="167">
        <f>'C завтраками| Bed and breakfast'!H21</f>
        <v>16500</v>
      </c>
      <c r="I21" s="167">
        <f>'C завтраками| Bed and breakfast'!I21</f>
        <v>16500</v>
      </c>
      <c r="J21" s="167">
        <f>'C завтраками| Bed and breakfast'!J21</f>
        <v>17200</v>
      </c>
      <c r="K21" s="167">
        <f>'C завтраками| Bed and breakfast'!K21</f>
        <v>15800</v>
      </c>
      <c r="L21" s="167">
        <f>'C завтраками| Bed and breakfast'!L21</f>
        <v>16500</v>
      </c>
      <c r="M21" s="167">
        <f>'C завтраками| Bed and breakfast'!M21</f>
        <v>20600</v>
      </c>
      <c r="N21" s="167">
        <f>'C завтраками| Bed and breakfast'!N21</f>
        <v>20600</v>
      </c>
      <c r="O21" s="167">
        <f>'C завтраками| Bed and breakfast'!O21</f>
        <v>20600</v>
      </c>
      <c r="P21" s="167">
        <f>'C завтраками| Bed and breakfast'!P21</f>
        <v>17200</v>
      </c>
      <c r="Q21" s="167">
        <f>'C завтраками| Bed and breakfast'!Q21</f>
        <v>17200</v>
      </c>
      <c r="R21" s="167">
        <f>'C завтраками| Bed and breakfast'!R21</f>
        <v>17200</v>
      </c>
      <c r="S21" s="167">
        <f>'C завтраками| Bed and breakfast'!S21</f>
        <v>22100</v>
      </c>
      <c r="T21" s="167">
        <f>'C завтраками| Bed and breakfast'!T21</f>
        <v>22100</v>
      </c>
      <c r="U21" s="167">
        <f>'C завтраками| Bed and breakfast'!U21</f>
        <v>22100</v>
      </c>
      <c r="V21" s="167">
        <f>'C завтраками| Bed and breakfast'!V21</f>
        <v>18600</v>
      </c>
      <c r="W21" s="167">
        <f>'C завтраками| Bed and breakfast'!W21</f>
        <v>18600</v>
      </c>
      <c r="X21" s="167">
        <f>'C завтраками| Bed and breakfast'!X21</f>
        <v>19100</v>
      </c>
      <c r="Y21" s="167">
        <f>'C завтраками| Bed and breakfast'!Y21</f>
        <v>18600</v>
      </c>
      <c r="Z21" s="167">
        <f>'C завтраками| Bed and breakfast'!Z21</f>
        <v>19600</v>
      </c>
      <c r="AA21" s="167">
        <f>'C завтраками| Bed and breakfast'!AA21</f>
        <v>20100</v>
      </c>
      <c r="AB21" s="167">
        <f>'C завтраками| Bed and breakfast'!AB21</f>
        <v>18600</v>
      </c>
      <c r="AC21" s="167">
        <f>'C завтраками| Bed and breakfast'!AC21</f>
        <v>20600</v>
      </c>
      <c r="AD21" s="167">
        <f>'C завтраками| Bed and breakfast'!AD21</f>
        <v>19600</v>
      </c>
      <c r="AE21" s="167">
        <f>'C завтраками| Bed and breakfast'!AE21</f>
        <v>20600</v>
      </c>
      <c r="AF21" s="167">
        <f>'C завтраками| Bed and breakfast'!AF21</f>
        <v>19600</v>
      </c>
      <c r="AG21" s="167">
        <f>'C завтраками| Bed and breakfast'!AG21</f>
        <v>20600</v>
      </c>
      <c r="AH21" s="167">
        <f>'C завтраками| Bed and breakfast'!AH21</f>
        <v>18600</v>
      </c>
      <c r="AI21" s="167">
        <f>'C завтраками| Bed and breakfast'!AI21</f>
        <v>19600</v>
      </c>
      <c r="AJ21" s="167">
        <f>'C завтраками| Bed and breakfast'!AJ21</f>
        <v>17200</v>
      </c>
      <c r="AK21" s="167">
        <f>'C завтраками| Bed and breakfast'!AK21</f>
        <v>17200</v>
      </c>
      <c r="AL21" s="167">
        <f>'C завтраками| Bed and breakfast'!AL21</f>
        <v>17900</v>
      </c>
      <c r="AM21" s="167">
        <f>'C завтраками| Bed and breakfast'!AM21</f>
        <v>17200</v>
      </c>
      <c r="AN21" s="167">
        <f>'C завтраками| Bed and breakfast'!AN21</f>
        <v>19600</v>
      </c>
      <c r="AO21" s="167">
        <f>'C завтраками| Bed and breakfast'!AO21</f>
        <v>17200</v>
      </c>
      <c r="AP21" s="167">
        <f>'C завтраками| Bed and breakfast'!AP21</f>
        <v>17200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'C завтраками| Bed and breakfast'!B23</f>
        <v>62300</v>
      </c>
      <c r="C23" s="167">
        <f>'C завтраками| Bed and breakfast'!C23</f>
        <v>62300</v>
      </c>
      <c r="D23" s="167">
        <f>'C завтраками| Bed and breakfast'!D23</f>
        <v>63000</v>
      </c>
      <c r="E23" s="167">
        <f>'C завтраками| Bed and breakfast'!E23</f>
        <v>65100</v>
      </c>
      <c r="F23" s="167">
        <f>'C завтраками| Bed and breakfast'!F23</f>
        <v>64400</v>
      </c>
      <c r="G23" s="167">
        <f>'C завтраками| Bed and breakfast'!G23</f>
        <v>63700</v>
      </c>
      <c r="H23" s="167">
        <f>'C завтраками| Bed and breakfast'!H23</f>
        <v>63000</v>
      </c>
      <c r="I23" s="167">
        <f>'C завтраками| Bed and breakfast'!I23</f>
        <v>63000</v>
      </c>
      <c r="J23" s="167">
        <f>'C завтраками| Bed and breakfast'!J23</f>
        <v>63700</v>
      </c>
      <c r="K23" s="167">
        <f>'C завтраками| Bed and breakfast'!K23</f>
        <v>62300</v>
      </c>
      <c r="L23" s="167">
        <f>'C завтраками| Bed and breakfast'!L23</f>
        <v>63000</v>
      </c>
      <c r="M23" s="167">
        <f>'C завтраками| Bed and breakfast'!M23</f>
        <v>67100</v>
      </c>
      <c r="N23" s="167">
        <f>'C завтраками| Bed and breakfast'!N23</f>
        <v>67100</v>
      </c>
      <c r="O23" s="167">
        <f>'C завтраками| Bed and breakfast'!O23</f>
        <v>67100</v>
      </c>
      <c r="P23" s="167">
        <f>'C завтраками| Bed and breakfast'!P23</f>
        <v>63700</v>
      </c>
      <c r="Q23" s="167">
        <f>'C завтраками| Bed and breakfast'!Q23</f>
        <v>63700</v>
      </c>
      <c r="R23" s="167">
        <f>'C завтраками| Bed and breakfast'!R23</f>
        <v>63700</v>
      </c>
      <c r="S23" s="167">
        <f>'C завтраками| Bed and breakfast'!S23</f>
        <v>68600</v>
      </c>
      <c r="T23" s="167">
        <f>'C завтраками| Bed and breakfast'!T23</f>
        <v>68600</v>
      </c>
      <c r="U23" s="167">
        <f>'C завтраками| Bed and breakfast'!U23</f>
        <v>68600</v>
      </c>
      <c r="V23" s="167">
        <f>'C завтраками| Bed and breakfast'!V23</f>
        <v>65100</v>
      </c>
      <c r="W23" s="167">
        <f>'C завтраками| Bed and breakfast'!W23</f>
        <v>65100</v>
      </c>
      <c r="X23" s="167">
        <f>'C завтраками| Bed and breakfast'!X23</f>
        <v>65600</v>
      </c>
      <c r="Y23" s="167">
        <f>'C завтраками| Bed and breakfast'!Y23</f>
        <v>65100</v>
      </c>
      <c r="Z23" s="167">
        <f>'C завтраками| Bed and breakfast'!Z23</f>
        <v>66100</v>
      </c>
      <c r="AA23" s="167">
        <f>'C завтраками| Bed and breakfast'!AA23</f>
        <v>66600</v>
      </c>
      <c r="AB23" s="167">
        <f>'C завтраками| Bed and breakfast'!AB23</f>
        <v>65100</v>
      </c>
      <c r="AC23" s="167">
        <f>'C завтраками| Bed and breakfast'!AC23</f>
        <v>67100</v>
      </c>
      <c r="AD23" s="167">
        <f>'C завтраками| Bed and breakfast'!AD23</f>
        <v>66100</v>
      </c>
      <c r="AE23" s="167">
        <f>'C завтраками| Bed and breakfast'!AE23</f>
        <v>67100</v>
      </c>
      <c r="AF23" s="167">
        <f>'C завтраками| Bed and breakfast'!AF23</f>
        <v>66100</v>
      </c>
      <c r="AG23" s="167">
        <f>'C завтраками| Bed and breakfast'!AG23</f>
        <v>67100</v>
      </c>
      <c r="AH23" s="167">
        <f>'C завтраками| Bed and breakfast'!AH23</f>
        <v>65100</v>
      </c>
      <c r="AI23" s="167">
        <f>'C завтраками| Bed and breakfast'!AI23</f>
        <v>66100</v>
      </c>
      <c r="AJ23" s="167">
        <f>'C завтраками| Bed and breakfast'!AJ23</f>
        <v>63700</v>
      </c>
      <c r="AK23" s="167">
        <f>'C завтраками| Bed and breakfast'!AK23</f>
        <v>63700</v>
      </c>
      <c r="AL23" s="167">
        <f>'C завтраками| Bed and breakfast'!AL23</f>
        <v>64400</v>
      </c>
      <c r="AM23" s="167">
        <f>'C завтраками| Bed and breakfast'!AM23</f>
        <v>63700</v>
      </c>
      <c r="AN23" s="167">
        <f>'C завтраками| Bed and breakfast'!AN23</f>
        <v>66100</v>
      </c>
      <c r="AO23" s="167">
        <f>'C завтраками| Bed and breakfast'!AO23</f>
        <v>63700</v>
      </c>
      <c r="AP23" s="167">
        <f>'C завтраками| Bed and breakfast'!AP23</f>
        <v>63700</v>
      </c>
    </row>
    <row r="24" spans="1:42" hidden="1" x14ac:dyDescent="0.2">
      <c r="A24" s="7" t="s">
        <v>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row>
    <row r="25" spans="1:42" hidden="1" x14ac:dyDescent="0.2">
      <c r="A25" s="3" t="s">
        <v>0</v>
      </c>
      <c r="B25" s="167">
        <f>'C завтраками| Bed and breakfast'!B25</f>
        <v>0</v>
      </c>
      <c r="C25" s="167">
        <f>'C завтраками| Bed and breakfast'!C25</f>
        <v>0</v>
      </c>
      <c r="D25" s="167">
        <f>'C завтраками| Bed and breakfast'!D25</f>
        <v>0</v>
      </c>
      <c r="E25" s="167">
        <f>'C завтраками| Bed and breakfast'!E25</f>
        <v>0</v>
      </c>
      <c r="F25" s="167">
        <f>'C завтраками| Bed and breakfast'!F25</f>
        <v>0</v>
      </c>
      <c r="G25" s="167">
        <f>'C завтраками| Bed and breakfast'!G25</f>
        <v>0</v>
      </c>
      <c r="H25" s="167">
        <f>'C завтраками| Bed and breakfast'!H25</f>
        <v>0</v>
      </c>
      <c r="I25" s="167">
        <f>'C завтраками| Bed and breakfast'!I25</f>
        <v>0</v>
      </c>
      <c r="J25" s="167">
        <f>'C завтраками| Bed and breakfast'!J25</f>
        <v>0</v>
      </c>
      <c r="K25" s="167">
        <f>'C завтраками| Bed and breakfast'!K25</f>
        <v>0</v>
      </c>
      <c r="L25" s="167">
        <f>'C завтраками| Bed and breakfast'!L25</f>
        <v>0</v>
      </c>
      <c r="M25" s="167">
        <f>'C завтраками| Bed and breakfast'!M25</f>
        <v>0</v>
      </c>
      <c r="N25" s="167">
        <f>'C завтраками| Bed and breakfast'!N25</f>
        <v>0</v>
      </c>
      <c r="O25" s="167">
        <f>'C завтраками| Bed and breakfast'!O25</f>
        <v>0</v>
      </c>
      <c r="P25" s="167">
        <f>'C завтраками| Bed and breakfast'!P25</f>
        <v>0</v>
      </c>
      <c r="Q25" s="167">
        <f>'C завтраками| Bed and breakfast'!Q25</f>
        <v>0</v>
      </c>
      <c r="R25" s="167">
        <f>'C завтраками| Bed and breakfast'!R25</f>
        <v>0</v>
      </c>
      <c r="S25" s="167">
        <f>'C завтраками| Bed and breakfast'!S25</f>
        <v>0</v>
      </c>
      <c r="T25" s="167">
        <f>'C завтраками| Bed and breakfast'!T25</f>
        <v>0</v>
      </c>
      <c r="U25" s="167">
        <f>'C завтраками| Bed and breakfast'!U25</f>
        <v>0</v>
      </c>
      <c r="V25" s="167">
        <f>'C завтраками| Bed and breakfast'!V25</f>
        <v>0</v>
      </c>
      <c r="W25" s="167">
        <f>'C завтраками| Bed and breakfast'!W25</f>
        <v>0</v>
      </c>
      <c r="X25" s="167">
        <f>'C завтраками| Bed and breakfast'!X25</f>
        <v>0</v>
      </c>
      <c r="Y25" s="167">
        <f>'C завтраками| Bed and breakfast'!Y25</f>
        <v>0</v>
      </c>
      <c r="Z25" s="167">
        <f>'C завтраками| Bed and breakfast'!Z25</f>
        <v>0</v>
      </c>
      <c r="AA25" s="167">
        <f>'C завтраками| Bed and breakfast'!AA25</f>
        <v>0</v>
      </c>
      <c r="AB25" s="167">
        <f>'C завтраками| Bed and breakfast'!AB25</f>
        <v>0</v>
      </c>
      <c r="AC25" s="167">
        <f>'C завтраками| Bed and breakfast'!AC25</f>
        <v>0</v>
      </c>
      <c r="AD25" s="167">
        <f>'C завтраками| Bed and breakfast'!AD25</f>
        <v>0</v>
      </c>
      <c r="AE25" s="167">
        <f>'C завтраками| Bed and breakfast'!AE25</f>
        <v>0</v>
      </c>
      <c r="AF25" s="167">
        <f>'C завтраками| Bed and breakfast'!AF25</f>
        <v>0</v>
      </c>
      <c r="AG25" s="167">
        <f>'C завтраками| Bed and breakfast'!AG25</f>
        <v>0</v>
      </c>
      <c r="AH25" s="167">
        <f>'C завтраками| Bed and breakfast'!AH25</f>
        <v>0</v>
      </c>
      <c r="AI25" s="167">
        <f>'C завтраками| Bed and breakfast'!AI25</f>
        <v>0</v>
      </c>
      <c r="AJ25" s="167">
        <f>'C завтраками| Bed and breakfast'!AJ25</f>
        <v>0</v>
      </c>
      <c r="AK25" s="167">
        <f>'C завтраками| Bed and breakfast'!AK25</f>
        <v>0</v>
      </c>
      <c r="AL25" s="167">
        <f>'C завтраками| Bed and breakfast'!AL25</f>
        <v>0</v>
      </c>
      <c r="AM25" s="167">
        <f>'C завтраками| Bed and breakfast'!AM25</f>
        <v>0</v>
      </c>
      <c r="AN25" s="167">
        <f>'C завтраками| Bed and breakfast'!AN25</f>
        <v>0</v>
      </c>
      <c r="AO25" s="167">
        <f>'C завтраками| Bed and breakfast'!AO25</f>
        <v>0</v>
      </c>
      <c r="AP25" s="167">
        <f>'C завтраками| Bed and breakfast'!AP25</f>
        <v>0</v>
      </c>
    </row>
    <row r="26" spans="1:42" ht="26.25" customHeight="1" x14ac:dyDescent="0.2">
      <c r="A26" s="72" t="s">
        <v>44</v>
      </c>
    </row>
    <row r="27" spans="1:42" s="149" customFormat="1" ht="21.75" customHeight="1" x14ac:dyDescent="0.25">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x14ac:dyDescent="0.2">
      <c r="A29" s="168" t="s">
        <v>7</v>
      </c>
    </row>
    <row r="30" spans="1:42" x14ac:dyDescent="0.2">
      <c r="A30" s="1">
        <v>1</v>
      </c>
      <c r="B30" s="167">
        <f t="shared" ref="B30:AP30" si="4">ROUNDUP(B8*0.8,)</f>
        <v>4640</v>
      </c>
      <c r="C30" s="167">
        <f t="shared" si="4"/>
        <v>4640</v>
      </c>
      <c r="D30" s="167">
        <f t="shared" si="4"/>
        <v>5200</v>
      </c>
      <c r="E30" s="167">
        <f t="shared" si="4"/>
        <v>6880</v>
      </c>
      <c r="F30" s="167">
        <f t="shared" si="4"/>
        <v>6320</v>
      </c>
      <c r="G30" s="167">
        <f t="shared" si="4"/>
        <v>5760</v>
      </c>
      <c r="H30" s="167">
        <f t="shared" si="4"/>
        <v>5200</v>
      </c>
      <c r="I30" s="167">
        <f t="shared" si="4"/>
        <v>5200</v>
      </c>
      <c r="J30" s="167">
        <f t="shared" si="4"/>
        <v>5760</v>
      </c>
      <c r="K30" s="167">
        <f t="shared" si="4"/>
        <v>4640</v>
      </c>
      <c r="L30" s="167">
        <f t="shared" si="4"/>
        <v>5200</v>
      </c>
      <c r="M30" s="167">
        <f t="shared" si="4"/>
        <v>8480</v>
      </c>
      <c r="N30" s="167">
        <f t="shared" si="4"/>
        <v>8480</v>
      </c>
      <c r="O30" s="167">
        <f t="shared" si="4"/>
        <v>8480</v>
      </c>
      <c r="P30" s="167">
        <f t="shared" si="4"/>
        <v>5760</v>
      </c>
      <c r="Q30" s="167">
        <f t="shared" si="4"/>
        <v>5760</v>
      </c>
      <c r="R30" s="167">
        <f t="shared" si="4"/>
        <v>5760</v>
      </c>
      <c r="S30" s="167">
        <f t="shared" si="4"/>
        <v>9680</v>
      </c>
      <c r="T30" s="167">
        <f t="shared" si="4"/>
        <v>9680</v>
      </c>
      <c r="U30" s="167">
        <f t="shared" si="4"/>
        <v>9680</v>
      </c>
      <c r="V30" s="167">
        <f t="shared" si="4"/>
        <v>6880</v>
      </c>
      <c r="W30" s="167">
        <f t="shared" si="4"/>
        <v>6880</v>
      </c>
      <c r="X30" s="167">
        <f t="shared" si="4"/>
        <v>7280</v>
      </c>
      <c r="Y30" s="167">
        <f t="shared" si="4"/>
        <v>6880</v>
      </c>
      <c r="Z30" s="167">
        <f t="shared" si="4"/>
        <v>7680</v>
      </c>
      <c r="AA30" s="167">
        <f t="shared" si="4"/>
        <v>8080</v>
      </c>
      <c r="AB30" s="167">
        <f t="shared" si="4"/>
        <v>6880</v>
      </c>
      <c r="AC30" s="167">
        <f t="shared" si="4"/>
        <v>8480</v>
      </c>
      <c r="AD30" s="167">
        <f t="shared" si="4"/>
        <v>7680</v>
      </c>
      <c r="AE30" s="167">
        <f t="shared" si="4"/>
        <v>8480</v>
      </c>
      <c r="AF30" s="167">
        <f t="shared" si="4"/>
        <v>7680</v>
      </c>
      <c r="AG30" s="167">
        <f t="shared" si="4"/>
        <v>8480</v>
      </c>
      <c r="AH30" s="167">
        <f t="shared" si="4"/>
        <v>6880</v>
      </c>
      <c r="AI30" s="167">
        <f t="shared" si="4"/>
        <v>7680</v>
      </c>
      <c r="AJ30" s="167">
        <f t="shared" si="4"/>
        <v>5760</v>
      </c>
      <c r="AK30" s="167">
        <f t="shared" si="4"/>
        <v>5760</v>
      </c>
      <c r="AL30" s="167">
        <f t="shared" si="4"/>
        <v>6320</v>
      </c>
      <c r="AM30" s="167">
        <f t="shared" si="4"/>
        <v>5760</v>
      </c>
      <c r="AN30" s="167">
        <f t="shared" si="4"/>
        <v>7680</v>
      </c>
      <c r="AO30" s="167">
        <f t="shared" si="4"/>
        <v>5760</v>
      </c>
      <c r="AP30" s="167">
        <f t="shared" si="4"/>
        <v>5760</v>
      </c>
    </row>
    <row r="31" spans="1:42" x14ac:dyDescent="0.2">
      <c r="A31" s="1">
        <v>2</v>
      </c>
      <c r="B31" s="167">
        <f t="shared" ref="B31:AP31" si="5">ROUNDUP(B9*0.8,)</f>
        <v>5840</v>
      </c>
      <c r="C31" s="167">
        <f t="shared" si="5"/>
        <v>5840</v>
      </c>
      <c r="D31" s="167">
        <f t="shared" si="5"/>
        <v>6400</v>
      </c>
      <c r="E31" s="167">
        <f t="shared" si="5"/>
        <v>8080</v>
      </c>
      <c r="F31" s="167">
        <f t="shared" si="5"/>
        <v>7520</v>
      </c>
      <c r="G31" s="167">
        <f t="shared" si="5"/>
        <v>6960</v>
      </c>
      <c r="H31" s="167">
        <f t="shared" si="5"/>
        <v>6400</v>
      </c>
      <c r="I31" s="167">
        <f t="shared" si="5"/>
        <v>6400</v>
      </c>
      <c r="J31" s="167">
        <f t="shared" si="5"/>
        <v>6960</v>
      </c>
      <c r="K31" s="167">
        <f t="shared" si="5"/>
        <v>5840</v>
      </c>
      <c r="L31" s="167">
        <f t="shared" si="5"/>
        <v>6400</v>
      </c>
      <c r="M31" s="167">
        <f t="shared" si="5"/>
        <v>9680</v>
      </c>
      <c r="N31" s="167">
        <f t="shared" si="5"/>
        <v>9680</v>
      </c>
      <c r="O31" s="167">
        <f t="shared" si="5"/>
        <v>9680</v>
      </c>
      <c r="P31" s="167">
        <f t="shared" si="5"/>
        <v>6960</v>
      </c>
      <c r="Q31" s="167">
        <f t="shared" si="5"/>
        <v>6960</v>
      </c>
      <c r="R31" s="167">
        <f t="shared" si="5"/>
        <v>6960</v>
      </c>
      <c r="S31" s="167">
        <f t="shared" si="5"/>
        <v>10880</v>
      </c>
      <c r="T31" s="167">
        <f t="shared" si="5"/>
        <v>10880</v>
      </c>
      <c r="U31" s="167">
        <f t="shared" si="5"/>
        <v>10880</v>
      </c>
      <c r="V31" s="167">
        <f t="shared" si="5"/>
        <v>8080</v>
      </c>
      <c r="W31" s="167">
        <f t="shared" si="5"/>
        <v>8080</v>
      </c>
      <c r="X31" s="167">
        <f t="shared" si="5"/>
        <v>8480</v>
      </c>
      <c r="Y31" s="167">
        <f t="shared" si="5"/>
        <v>8080</v>
      </c>
      <c r="Z31" s="167">
        <f t="shared" si="5"/>
        <v>8880</v>
      </c>
      <c r="AA31" s="167">
        <f t="shared" si="5"/>
        <v>9280</v>
      </c>
      <c r="AB31" s="167">
        <f t="shared" si="5"/>
        <v>8080</v>
      </c>
      <c r="AC31" s="167">
        <f t="shared" si="5"/>
        <v>9680</v>
      </c>
      <c r="AD31" s="167">
        <f t="shared" si="5"/>
        <v>8880</v>
      </c>
      <c r="AE31" s="167">
        <f t="shared" si="5"/>
        <v>9680</v>
      </c>
      <c r="AF31" s="167">
        <f t="shared" si="5"/>
        <v>8880</v>
      </c>
      <c r="AG31" s="167">
        <f t="shared" si="5"/>
        <v>9680</v>
      </c>
      <c r="AH31" s="167">
        <f t="shared" si="5"/>
        <v>8080</v>
      </c>
      <c r="AI31" s="167">
        <f t="shared" si="5"/>
        <v>8880</v>
      </c>
      <c r="AJ31" s="167">
        <f t="shared" si="5"/>
        <v>6960</v>
      </c>
      <c r="AK31" s="167">
        <f t="shared" si="5"/>
        <v>6960</v>
      </c>
      <c r="AL31" s="167">
        <f t="shared" si="5"/>
        <v>7520</v>
      </c>
      <c r="AM31" s="167">
        <f t="shared" si="5"/>
        <v>6960</v>
      </c>
      <c r="AN31" s="167">
        <f t="shared" si="5"/>
        <v>8880</v>
      </c>
      <c r="AO31" s="167">
        <f t="shared" si="5"/>
        <v>6960</v>
      </c>
      <c r="AP31" s="167">
        <f t="shared" si="5"/>
        <v>6960</v>
      </c>
    </row>
    <row r="32" spans="1:42" x14ac:dyDescent="0.2">
      <c r="A32" s="168" t="s">
        <v>8</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row>
    <row r="33" spans="1:42" x14ac:dyDescent="0.2">
      <c r="A33" s="1">
        <v>1</v>
      </c>
      <c r="B33" s="167">
        <f t="shared" ref="B33:AP33" si="6">ROUNDUP(B11*0.8,)</f>
        <v>5840</v>
      </c>
      <c r="C33" s="167">
        <f t="shared" si="6"/>
        <v>5840</v>
      </c>
      <c r="D33" s="167">
        <f t="shared" si="6"/>
        <v>6400</v>
      </c>
      <c r="E33" s="167">
        <f t="shared" si="6"/>
        <v>8080</v>
      </c>
      <c r="F33" s="167">
        <f t="shared" si="6"/>
        <v>7520</v>
      </c>
      <c r="G33" s="167">
        <f t="shared" si="6"/>
        <v>6960</v>
      </c>
      <c r="H33" s="167">
        <f t="shared" si="6"/>
        <v>6400</v>
      </c>
      <c r="I33" s="167">
        <f t="shared" si="6"/>
        <v>6400</v>
      </c>
      <c r="J33" s="167">
        <f t="shared" si="6"/>
        <v>6960</v>
      </c>
      <c r="K33" s="167">
        <f t="shared" si="6"/>
        <v>5840</v>
      </c>
      <c r="L33" s="167">
        <f t="shared" si="6"/>
        <v>6400</v>
      </c>
      <c r="M33" s="167">
        <f t="shared" si="6"/>
        <v>9680</v>
      </c>
      <c r="N33" s="167">
        <f t="shared" si="6"/>
        <v>9680</v>
      </c>
      <c r="O33" s="167">
        <f t="shared" si="6"/>
        <v>9680</v>
      </c>
      <c r="P33" s="167">
        <f t="shared" si="6"/>
        <v>6960</v>
      </c>
      <c r="Q33" s="167">
        <f t="shared" si="6"/>
        <v>6960</v>
      </c>
      <c r="R33" s="167">
        <f t="shared" si="6"/>
        <v>6960</v>
      </c>
      <c r="S33" s="167">
        <f t="shared" si="6"/>
        <v>10880</v>
      </c>
      <c r="T33" s="167">
        <f t="shared" si="6"/>
        <v>11280</v>
      </c>
      <c r="U33" s="167">
        <f t="shared" si="6"/>
        <v>11280</v>
      </c>
      <c r="V33" s="167">
        <f t="shared" si="6"/>
        <v>8480</v>
      </c>
      <c r="W33" s="167">
        <f t="shared" si="6"/>
        <v>8480</v>
      </c>
      <c r="X33" s="167">
        <f t="shared" si="6"/>
        <v>8880</v>
      </c>
      <c r="Y33" s="167">
        <f t="shared" si="6"/>
        <v>8480</v>
      </c>
      <c r="Z33" s="167">
        <f t="shared" si="6"/>
        <v>9280</v>
      </c>
      <c r="AA33" s="167">
        <f t="shared" si="6"/>
        <v>9680</v>
      </c>
      <c r="AB33" s="167">
        <f t="shared" si="6"/>
        <v>8480</v>
      </c>
      <c r="AC33" s="167">
        <f t="shared" si="6"/>
        <v>10080</v>
      </c>
      <c r="AD33" s="167">
        <f t="shared" si="6"/>
        <v>9280</v>
      </c>
      <c r="AE33" s="167">
        <f t="shared" si="6"/>
        <v>10080</v>
      </c>
      <c r="AF33" s="167">
        <f t="shared" si="6"/>
        <v>9280</v>
      </c>
      <c r="AG33" s="167">
        <f t="shared" si="6"/>
        <v>10080</v>
      </c>
      <c r="AH33" s="167">
        <f t="shared" si="6"/>
        <v>8480</v>
      </c>
      <c r="AI33" s="167">
        <f t="shared" si="6"/>
        <v>9280</v>
      </c>
      <c r="AJ33" s="167">
        <f t="shared" si="6"/>
        <v>7360</v>
      </c>
      <c r="AK33" s="167">
        <f t="shared" si="6"/>
        <v>7360</v>
      </c>
      <c r="AL33" s="167">
        <f t="shared" si="6"/>
        <v>7920</v>
      </c>
      <c r="AM33" s="167">
        <f t="shared" si="6"/>
        <v>7360</v>
      </c>
      <c r="AN33" s="167">
        <f t="shared" si="6"/>
        <v>9280</v>
      </c>
      <c r="AO33" s="167">
        <f t="shared" si="6"/>
        <v>7360</v>
      </c>
      <c r="AP33" s="167">
        <f t="shared" si="6"/>
        <v>7360</v>
      </c>
    </row>
    <row r="34" spans="1:42" x14ac:dyDescent="0.2">
      <c r="A34" s="1">
        <v>2</v>
      </c>
      <c r="B34" s="167">
        <f t="shared" ref="B34:AP34" si="7">ROUNDUP(B12*0.8,)</f>
        <v>7040</v>
      </c>
      <c r="C34" s="167">
        <f t="shared" si="7"/>
        <v>7040</v>
      </c>
      <c r="D34" s="167">
        <f t="shared" si="7"/>
        <v>7600</v>
      </c>
      <c r="E34" s="167">
        <f t="shared" si="7"/>
        <v>9280</v>
      </c>
      <c r="F34" s="167">
        <f t="shared" si="7"/>
        <v>8720</v>
      </c>
      <c r="G34" s="167">
        <f t="shared" si="7"/>
        <v>8160</v>
      </c>
      <c r="H34" s="167">
        <f t="shared" si="7"/>
        <v>7600</v>
      </c>
      <c r="I34" s="167">
        <f t="shared" si="7"/>
        <v>7600</v>
      </c>
      <c r="J34" s="167">
        <f t="shared" si="7"/>
        <v>8160</v>
      </c>
      <c r="K34" s="167">
        <f t="shared" si="7"/>
        <v>7040</v>
      </c>
      <c r="L34" s="167">
        <f t="shared" si="7"/>
        <v>7600</v>
      </c>
      <c r="M34" s="167">
        <f t="shared" si="7"/>
        <v>10880</v>
      </c>
      <c r="N34" s="167">
        <f t="shared" si="7"/>
        <v>10880</v>
      </c>
      <c r="O34" s="167">
        <f t="shared" si="7"/>
        <v>10880</v>
      </c>
      <c r="P34" s="167">
        <f t="shared" si="7"/>
        <v>8160</v>
      </c>
      <c r="Q34" s="167">
        <f t="shared" si="7"/>
        <v>8160</v>
      </c>
      <c r="R34" s="167">
        <f t="shared" si="7"/>
        <v>8160</v>
      </c>
      <c r="S34" s="167">
        <f t="shared" si="7"/>
        <v>12080</v>
      </c>
      <c r="T34" s="167">
        <f t="shared" si="7"/>
        <v>12480</v>
      </c>
      <c r="U34" s="167">
        <f t="shared" si="7"/>
        <v>12480</v>
      </c>
      <c r="V34" s="167">
        <f t="shared" si="7"/>
        <v>9680</v>
      </c>
      <c r="W34" s="167">
        <f t="shared" si="7"/>
        <v>9680</v>
      </c>
      <c r="X34" s="167">
        <f t="shared" si="7"/>
        <v>10080</v>
      </c>
      <c r="Y34" s="167">
        <f t="shared" si="7"/>
        <v>9680</v>
      </c>
      <c r="Z34" s="167">
        <f t="shared" si="7"/>
        <v>10480</v>
      </c>
      <c r="AA34" s="167">
        <f t="shared" si="7"/>
        <v>10880</v>
      </c>
      <c r="AB34" s="167">
        <f t="shared" si="7"/>
        <v>9680</v>
      </c>
      <c r="AC34" s="167">
        <f t="shared" si="7"/>
        <v>11280</v>
      </c>
      <c r="AD34" s="167">
        <f t="shared" si="7"/>
        <v>10480</v>
      </c>
      <c r="AE34" s="167">
        <f t="shared" si="7"/>
        <v>11280</v>
      </c>
      <c r="AF34" s="167">
        <f t="shared" si="7"/>
        <v>10480</v>
      </c>
      <c r="AG34" s="167">
        <f t="shared" si="7"/>
        <v>11280</v>
      </c>
      <c r="AH34" s="167">
        <f t="shared" si="7"/>
        <v>9680</v>
      </c>
      <c r="AI34" s="167">
        <f t="shared" si="7"/>
        <v>10480</v>
      </c>
      <c r="AJ34" s="167">
        <f t="shared" si="7"/>
        <v>8560</v>
      </c>
      <c r="AK34" s="167">
        <f t="shared" si="7"/>
        <v>8560</v>
      </c>
      <c r="AL34" s="167">
        <f t="shared" si="7"/>
        <v>9120</v>
      </c>
      <c r="AM34" s="167">
        <f t="shared" si="7"/>
        <v>8560</v>
      </c>
      <c r="AN34" s="167">
        <f t="shared" si="7"/>
        <v>10480</v>
      </c>
      <c r="AO34" s="167">
        <f t="shared" si="7"/>
        <v>8560</v>
      </c>
      <c r="AP34" s="167">
        <f t="shared" si="7"/>
        <v>8560</v>
      </c>
    </row>
    <row r="35" spans="1:42" x14ac:dyDescent="0.2">
      <c r="A35" s="168" t="s">
        <v>218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x14ac:dyDescent="0.2">
      <c r="A36" s="198">
        <v>1</v>
      </c>
      <c r="B36" s="162">
        <f t="shared" ref="B36:AP36" si="8">B33</f>
        <v>5840</v>
      </c>
      <c r="C36" s="162">
        <f t="shared" si="8"/>
        <v>5840</v>
      </c>
      <c r="D36" s="162">
        <f t="shared" si="8"/>
        <v>6400</v>
      </c>
      <c r="E36" s="162">
        <f t="shared" si="8"/>
        <v>8080</v>
      </c>
      <c r="F36" s="162">
        <f t="shared" si="8"/>
        <v>7520</v>
      </c>
      <c r="G36" s="162">
        <f t="shared" si="8"/>
        <v>6960</v>
      </c>
      <c r="H36" s="162">
        <f t="shared" si="8"/>
        <v>6400</v>
      </c>
      <c r="I36" s="162">
        <f t="shared" si="8"/>
        <v>6400</v>
      </c>
      <c r="J36" s="162">
        <f t="shared" si="8"/>
        <v>6960</v>
      </c>
      <c r="K36" s="162">
        <f t="shared" si="8"/>
        <v>5840</v>
      </c>
      <c r="L36" s="162">
        <f t="shared" si="8"/>
        <v>6400</v>
      </c>
      <c r="M36" s="162">
        <f t="shared" si="8"/>
        <v>9680</v>
      </c>
      <c r="N36" s="162">
        <f t="shared" si="8"/>
        <v>9680</v>
      </c>
      <c r="O36" s="162">
        <f t="shared" si="8"/>
        <v>9680</v>
      </c>
      <c r="P36" s="162">
        <f t="shared" si="8"/>
        <v>6960</v>
      </c>
      <c r="Q36" s="162">
        <f t="shared" si="8"/>
        <v>6960</v>
      </c>
      <c r="R36" s="162">
        <f t="shared" si="8"/>
        <v>6960</v>
      </c>
      <c r="S36" s="162">
        <f t="shared" si="8"/>
        <v>10880</v>
      </c>
      <c r="T36" s="162">
        <f t="shared" si="8"/>
        <v>11280</v>
      </c>
      <c r="U36" s="162">
        <f t="shared" si="8"/>
        <v>11280</v>
      </c>
      <c r="V36" s="162">
        <f t="shared" si="8"/>
        <v>8480</v>
      </c>
      <c r="W36" s="162">
        <f t="shared" si="8"/>
        <v>8480</v>
      </c>
      <c r="X36" s="162">
        <f t="shared" si="8"/>
        <v>8880</v>
      </c>
      <c r="Y36" s="162">
        <f t="shared" si="8"/>
        <v>8480</v>
      </c>
      <c r="Z36" s="162">
        <f t="shared" si="8"/>
        <v>9280</v>
      </c>
      <c r="AA36" s="162">
        <f t="shared" si="8"/>
        <v>9680</v>
      </c>
      <c r="AB36" s="162">
        <f t="shared" si="8"/>
        <v>8480</v>
      </c>
      <c r="AC36" s="162">
        <f t="shared" si="8"/>
        <v>10080</v>
      </c>
      <c r="AD36" s="162">
        <f t="shared" si="8"/>
        <v>9280</v>
      </c>
      <c r="AE36" s="162">
        <f t="shared" si="8"/>
        <v>10080</v>
      </c>
      <c r="AF36" s="162">
        <f t="shared" si="8"/>
        <v>9280</v>
      </c>
      <c r="AG36" s="162">
        <f t="shared" si="8"/>
        <v>10080</v>
      </c>
      <c r="AH36" s="162">
        <f t="shared" si="8"/>
        <v>8480</v>
      </c>
      <c r="AI36" s="162">
        <f t="shared" si="8"/>
        <v>9280</v>
      </c>
      <c r="AJ36" s="162">
        <f t="shared" si="8"/>
        <v>7360</v>
      </c>
      <c r="AK36" s="162">
        <f t="shared" si="8"/>
        <v>7360</v>
      </c>
      <c r="AL36" s="162">
        <f t="shared" si="8"/>
        <v>7920</v>
      </c>
      <c r="AM36" s="162">
        <f t="shared" si="8"/>
        <v>7360</v>
      </c>
      <c r="AN36" s="162">
        <f t="shared" si="8"/>
        <v>9280</v>
      </c>
      <c r="AO36" s="162">
        <f t="shared" si="8"/>
        <v>7360</v>
      </c>
      <c r="AP36" s="162">
        <f t="shared" si="8"/>
        <v>7360</v>
      </c>
    </row>
    <row r="37" spans="1:42" x14ac:dyDescent="0.2">
      <c r="A37" s="198">
        <v>2</v>
      </c>
      <c r="B37" s="162">
        <f t="shared" ref="B37:AP37" si="9">B34</f>
        <v>7040</v>
      </c>
      <c r="C37" s="162">
        <f t="shared" si="9"/>
        <v>7040</v>
      </c>
      <c r="D37" s="162">
        <f t="shared" si="9"/>
        <v>7600</v>
      </c>
      <c r="E37" s="162">
        <f t="shared" si="9"/>
        <v>9280</v>
      </c>
      <c r="F37" s="162">
        <f t="shared" si="9"/>
        <v>8720</v>
      </c>
      <c r="G37" s="162">
        <f t="shared" si="9"/>
        <v>8160</v>
      </c>
      <c r="H37" s="162">
        <f t="shared" si="9"/>
        <v>7600</v>
      </c>
      <c r="I37" s="162">
        <f t="shared" si="9"/>
        <v>7600</v>
      </c>
      <c r="J37" s="162">
        <f t="shared" si="9"/>
        <v>8160</v>
      </c>
      <c r="K37" s="162">
        <f t="shared" si="9"/>
        <v>7040</v>
      </c>
      <c r="L37" s="162">
        <f t="shared" si="9"/>
        <v>7600</v>
      </c>
      <c r="M37" s="162">
        <f t="shared" si="9"/>
        <v>10880</v>
      </c>
      <c r="N37" s="162">
        <f t="shared" si="9"/>
        <v>10880</v>
      </c>
      <c r="O37" s="162">
        <f t="shared" si="9"/>
        <v>10880</v>
      </c>
      <c r="P37" s="162">
        <f t="shared" si="9"/>
        <v>8160</v>
      </c>
      <c r="Q37" s="162">
        <f t="shared" si="9"/>
        <v>8160</v>
      </c>
      <c r="R37" s="162">
        <f t="shared" si="9"/>
        <v>8160</v>
      </c>
      <c r="S37" s="162">
        <f t="shared" si="9"/>
        <v>12080</v>
      </c>
      <c r="T37" s="162">
        <f t="shared" si="9"/>
        <v>12480</v>
      </c>
      <c r="U37" s="162">
        <f t="shared" si="9"/>
        <v>12480</v>
      </c>
      <c r="V37" s="162">
        <f t="shared" si="9"/>
        <v>9680</v>
      </c>
      <c r="W37" s="162">
        <f t="shared" si="9"/>
        <v>9680</v>
      </c>
      <c r="X37" s="162">
        <f t="shared" si="9"/>
        <v>10080</v>
      </c>
      <c r="Y37" s="162">
        <f t="shared" si="9"/>
        <v>9680</v>
      </c>
      <c r="Z37" s="162">
        <f t="shared" si="9"/>
        <v>10480</v>
      </c>
      <c r="AA37" s="162">
        <f t="shared" si="9"/>
        <v>10880</v>
      </c>
      <c r="AB37" s="162">
        <f t="shared" si="9"/>
        <v>9680</v>
      </c>
      <c r="AC37" s="162">
        <f t="shared" si="9"/>
        <v>11280</v>
      </c>
      <c r="AD37" s="162">
        <f t="shared" si="9"/>
        <v>10480</v>
      </c>
      <c r="AE37" s="162">
        <f t="shared" si="9"/>
        <v>11280</v>
      </c>
      <c r="AF37" s="162">
        <f t="shared" si="9"/>
        <v>10480</v>
      </c>
      <c r="AG37" s="162">
        <f t="shared" si="9"/>
        <v>11280</v>
      </c>
      <c r="AH37" s="162">
        <f t="shared" si="9"/>
        <v>9680</v>
      </c>
      <c r="AI37" s="162">
        <f t="shared" si="9"/>
        <v>10480</v>
      </c>
      <c r="AJ37" s="162">
        <f t="shared" si="9"/>
        <v>8560</v>
      </c>
      <c r="AK37" s="162">
        <f t="shared" si="9"/>
        <v>8560</v>
      </c>
      <c r="AL37" s="162">
        <f t="shared" si="9"/>
        <v>9120</v>
      </c>
      <c r="AM37" s="162">
        <f t="shared" si="9"/>
        <v>8560</v>
      </c>
      <c r="AN37" s="162">
        <f t="shared" si="9"/>
        <v>10480</v>
      </c>
      <c r="AO37" s="162">
        <f t="shared" si="9"/>
        <v>8560</v>
      </c>
      <c r="AP37" s="162">
        <f t="shared" si="9"/>
        <v>8560</v>
      </c>
    </row>
    <row r="38" spans="1:42" x14ac:dyDescent="0.2">
      <c r="A38" s="222" t="s">
        <v>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row>
    <row r="39" spans="1:42" x14ac:dyDescent="0.2">
      <c r="A39" s="1">
        <v>1</v>
      </c>
      <c r="B39" s="167">
        <f t="shared" ref="B39:AP39" si="10">ROUNDUP(B17*0.8,)</f>
        <v>9040</v>
      </c>
      <c r="C39" s="167">
        <f t="shared" si="10"/>
        <v>9040</v>
      </c>
      <c r="D39" s="167">
        <f t="shared" si="10"/>
        <v>9600</v>
      </c>
      <c r="E39" s="167">
        <f t="shared" si="10"/>
        <v>11280</v>
      </c>
      <c r="F39" s="167">
        <f t="shared" si="10"/>
        <v>10720</v>
      </c>
      <c r="G39" s="167">
        <f t="shared" si="10"/>
        <v>10160</v>
      </c>
      <c r="H39" s="167">
        <f t="shared" si="10"/>
        <v>9600</v>
      </c>
      <c r="I39" s="167">
        <f t="shared" si="10"/>
        <v>9600</v>
      </c>
      <c r="J39" s="167">
        <f t="shared" si="10"/>
        <v>10160</v>
      </c>
      <c r="K39" s="167">
        <f t="shared" si="10"/>
        <v>9040</v>
      </c>
      <c r="L39" s="167">
        <f t="shared" si="10"/>
        <v>9600</v>
      </c>
      <c r="M39" s="167">
        <f t="shared" si="10"/>
        <v>12880</v>
      </c>
      <c r="N39" s="167">
        <f t="shared" si="10"/>
        <v>12880</v>
      </c>
      <c r="O39" s="167">
        <f t="shared" si="10"/>
        <v>12880</v>
      </c>
      <c r="P39" s="167">
        <f t="shared" si="10"/>
        <v>10160</v>
      </c>
      <c r="Q39" s="167">
        <f t="shared" si="10"/>
        <v>10160</v>
      </c>
      <c r="R39" s="167">
        <f t="shared" si="10"/>
        <v>10160</v>
      </c>
      <c r="S39" s="167">
        <f t="shared" si="10"/>
        <v>14080</v>
      </c>
      <c r="T39" s="167">
        <f t="shared" si="10"/>
        <v>14080</v>
      </c>
      <c r="U39" s="167">
        <f t="shared" si="10"/>
        <v>14080</v>
      </c>
      <c r="V39" s="167">
        <f t="shared" si="10"/>
        <v>11280</v>
      </c>
      <c r="W39" s="167">
        <f t="shared" si="10"/>
        <v>11280</v>
      </c>
      <c r="X39" s="167">
        <f t="shared" si="10"/>
        <v>11680</v>
      </c>
      <c r="Y39" s="167">
        <f t="shared" si="10"/>
        <v>11280</v>
      </c>
      <c r="Z39" s="167">
        <f t="shared" si="10"/>
        <v>12080</v>
      </c>
      <c r="AA39" s="167">
        <f t="shared" si="10"/>
        <v>12480</v>
      </c>
      <c r="AB39" s="167">
        <f t="shared" si="10"/>
        <v>11280</v>
      </c>
      <c r="AC39" s="167">
        <f t="shared" si="10"/>
        <v>12880</v>
      </c>
      <c r="AD39" s="167">
        <f t="shared" si="10"/>
        <v>12080</v>
      </c>
      <c r="AE39" s="167">
        <f t="shared" si="10"/>
        <v>12880</v>
      </c>
      <c r="AF39" s="167">
        <f t="shared" si="10"/>
        <v>12080</v>
      </c>
      <c r="AG39" s="167">
        <f t="shared" si="10"/>
        <v>12880</v>
      </c>
      <c r="AH39" s="167">
        <f t="shared" si="10"/>
        <v>11280</v>
      </c>
      <c r="AI39" s="167">
        <f t="shared" si="10"/>
        <v>12080</v>
      </c>
      <c r="AJ39" s="167">
        <f t="shared" si="10"/>
        <v>10160</v>
      </c>
      <c r="AK39" s="167">
        <f t="shared" si="10"/>
        <v>10160</v>
      </c>
      <c r="AL39" s="167">
        <f t="shared" si="10"/>
        <v>10720</v>
      </c>
      <c r="AM39" s="167">
        <f t="shared" si="10"/>
        <v>10160</v>
      </c>
      <c r="AN39" s="167">
        <f t="shared" si="10"/>
        <v>12080</v>
      </c>
      <c r="AO39" s="167">
        <f t="shared" si="10"/>
        <v>10160</v>
      </c>
      <c r="AP39" s="167">
        <f t="shared" si="10"/>
        <v>10160</v>
      </c>
    </row>
    <row r="40" spans="1:42" x14ac:dyDescent="0.2">
      <c r="A40" s="1">
        <v>2</v>
      </c>
      <c r="B40" s="167">
        <f t="shared" ref="B40:AP40" si="11">ROUNDUP(B18*0.8,)</f>
        <v>10240</v>
      </c>
      <c r="C40" s="167">
        <f t="shared" si="11"/>
        <v>10240</v>
      </c>
      <c r="D40" s="167">
        <f t="shared" si="11"/>
        <v>10800</v>
      </c>
      <c r="E40" s="167">
        <f t="shared" si="11"/>
        <v>12480</v>
      </c>
      <c r="F40" s="167">
        <f t="shared" si="11"/>
        <v>11920</v>
      </c>
      <c r="G40" s="167">
        <f t="shared" si="11"/>
        <v>11360</v>
      </c>
      <c r="H40" s="167">
        <f t="shared" si="11"/>
        <v>10800</v>
      </c>
      <c r="I40" s="167">
        <f t="shared" si="11"/>
        <v>10800</v>
      </c>
      <c r="J40" s="167">
        <f t="shared" si="11"/>
        <v>11360</v>
      </c>
      <c r="K40" s="167">
        <f t="shared" si="11"/>
        <v>10240</v>
      </c>
      <c r="L40" s="167">
        <f t="shared" si="11"/>
        <v>10800</v>
      </c>
      <c r="M40" s="167">
        <f t="shared" si="11"/>
        <v>14080</v>
      </c>
      <c r="N40" s="167">
        <f t="shared" si="11"/>
        <v>14080</v>
      </c>
      <c r="O40" s="167">
        <f t="shared" si="11"/>
        <v>14080</v>
      </c>
      <c r="P40" s="167">
        <f t="shared" si="11"/>
        <v>11360</v>
      </c>
      <c r="Q40" s="167">
        <f t="shared" si="11"/>
        <v>11360</v>
      </c>
      <c r="R40" s="167">
        <f t="shared" si="11"/>
        <v>11360</v>
      </c>
      <c r="S40" s="167">
        <f t="shared" si="11"/>
        <v>15280</v>
      </c>
      <c r="T40" s="167">
        <f t="shared" si="11"/>
        <v>15280</v>
      </c>
      <c r="U40" s="167">
        <f t="shared" si="11"/>
        <v>15280</v>
      </c>
      <c r="V40" s="167">
        <f t="shared" si="11"/>
        <v>12480</v>
      </c>
      <c r="W40" s="167">
        <f t="shared" si="11"/>
        <v>12480</v>
      </c>
      <c r="X40" s="167">
        <f t="shared" si="11"/>
        <v>12880</v>
      </c>
      <c r="Y40" s="167">
        <f t="shared" si="11"/>
        <v>12480</v>
      </c>
      <c r="Z40" s="167">
        <f t="shared" si="11"/>
        <v>13280</v>
      </c>
      <c r="AA40" s="167">
        <f t="shared" si="11"/>
        <v>13680</v>
      </c>
      <c r="AB40" s="167">
        <f t="shared" si="11"/>
        <v>12480</v>
      </c>
      <c r="AC40" s="167">
        <f t="shared" si="11"/>
        <v>14080</v>
      </c>
      <c r="AD40" s="167">
        <f t="shared" si="11"/>
        <v>13280</v>
      </c>
      <c r="AE40" s="167">
        <f t="shared" si="11"/>
        <v>14080</v>
      </c>
      <c r="AF40" s="167">
        <f t="shared" si="11"/>
        <v>13280</v>
      </c>
      <c r="AG40" s="167">
        <f t="shared" si="11"/>
        <v>14080</v>
      </c>
      <c r="AH40" s="167">
        <f t="shared" si="11"/>
        <v>12480</v>
      </c>
      <c r="AI40" s="167">
        <f t="shared" si="11"/>
        <v>13280</v>
      </c>
      <c r="AJ40" s="167">
        <f t="shared" si="11"/>
        <v>11360</v>
      </c>
      <c r="AK40" s="167">
        <f t="shared" si="11"/>
        <v>11360</v>
      </c>
      <c r="AL40" s="167">
        <f t="shared" si="11"/>
        <v>11920</v>
      </c>
      <c r="AM40" s="167">
        <f t="shared" si="11"/>
        <v>11360</v>
      </c>
      <c r="AN40" s="167">
        <f t="shared" si="11"/>
        <v>13280</v>
      </c>
      <c r="AO40" s="167">
        <f t="shared" si="11"/>
        <v>11360</v>
      </c>
      <c r="AP40" s="167">
        <f t="shared" si="11"/>
        <v>11360</v>
      </c>
    </row>
    <row r="41" spans="1:42" x14ac:dyDescent="0.2">
      <c r="A41" s="152" t="s">
        <v>131</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row>
    <row r="42" spans="1:42" x14ac:dyDescent="0.2">
      <c r="A42" s="1">
        <v>1</v>
      </c>
      <c r="B42" s="167">
        <f t="shared" ref="B42:AP42" si="12">ROUNDUP(B20*0.8,)</f>
        <v>11440</v>
      </c>
      <c r="C42" s="167">
        <f t="shared" si="12"/>
        <v>11440</v>
      </c>
      <c r="D42" s="167">
        <f t="shared" si="12"/>
        <v>12000</v>
      </c>
      <c r="E42" s="167">
        <f t="shared" si="12"/>
        <v>13680</v>
      </c>
      <c r="F42" s="167">
        <f t="shared" si="12"/>
        <v>13120</v>
      </c>
      <c r="G42" s="167">
        <f t="shared" si="12"/>
        <v>12560</v>
      </c>
      <c r="H42" s="167">
        <f t="shared" si="12"/>
        <v>12000</v>
      </c>
      <c r="I42" s="167">
        <f t="shared" si="12"/>
        <v>12000</v>
      </c>
      <c r="J42" s="167">
        <f t="shared" si="12"/>
        <v>12560</v>
      </c>
      <c r="K42" s="167">
        <f t="shared" si="12"/>
        <v>11440</v>
      </c>
      <c r="L42" s="167">
        <f t="shared" si="12"/>
        <v>12000</v>
      </c>
      <c r="M42" s="167">
        <f t="shared" si="12"/>
        <v>15280</v>
      </c>
      <c r="N42" s="167">
        <f t="shared" si="12"/>
        <v>15280</v>
      </c>
      <c r="O42" s="167">
        <f t="shared" si="12"/>
        <v>15280</v>
      </c>
      <c r="P42" s="167">
        <f t="shared" si="12"/>
        <v>12560</v>
      </c>
      <c r="Q42" s="167">
        <f t="shared" si="12"/>
        <v>12560</v>
      </c>
      <c r="R42" s="167">
        <f t="shared" si="12"/>
        <v>12560</v>
      </c>
      <c r="S42" s="167">
        <f t="shared" si="12"/>
        <v>16480</v>
      </c>
      <c r="T42" s="167">
        <f t="shared" si="12"/>
        <v>16480</v>
      </c>
      <c r="U42" s="167">
        <f t="shared" si="12"/>
        <v>16480</v>
      </c>
      <c r="V42" s="167">
        <f t="shared" si="12"/>
        <v>13680</v>
      </c>
      <c r="W42" s="167">
        <f t="shared" si="12"/>
        <v>13680</v>
      </c>
      <c r="X42" s="167">
        <f t="shared" si="12"/>
        <v>14080</v>
      </c>
      <c r="Y42" s="167">
        <f t="shared" si="12"/>
        <v>13680</v>
      </c>
      <c r="Z42" s="167">
        <f t="shared" si="12"/>
        <v>14480</v>
      </c>
      <c r="AA42" s="167">
        <f t="shared" si="12"/>
        <v>14880</v>
      </c>
      <c r="AB42" s="167">
        <f t="shared" si="12"/>
        <v>13680</v>
      </c>
      <c r="AC42" s="167">
        <f t="shared" si="12"/>
        <v>15280</v>
      </c>
      <c r="AD42" s="167">
        <f t="shared" si="12"/>
        <v>14480</v>
      </c>
      <c r="AE42" s="167">
        <f t="shared" si="12"/>
        <v>15280</v>
      </c>
      <c r="AF42" s="167">
        <f t="shared" si="12"/>
        <v>14480</v>
      </c>
      <c r="AG42" s="167">
        <f t="shared" si="12"/>
        <v>15280</v>
      </c>
      <c r="AH42" s="167">
        <f t="shared" si="12"/>
        <v>13680</v>
      </c>
      <c r="AI42" s="167">
        <f t="shared" si="12"/>
        <v>14480</v>
      </c>
      <c r="AJ42" s="167">
        <f t="shared" si="12"/>
        <v>12560</v>
      </c>
      <c r="AK42" s="167">
        <f t="shared" si="12"/>
        <v>12560</v>
      </c>
      <c r="AL42" s="167">
        <f t="shared" si="12"/>
        <v>13120</v>
      </c>
      <c r="AM42" s="167">
        <f t="shared" si="12"/>
        <v>12560</v>
      </c>
      <c r="AN42" s="167">
        <f t="shared" si="12"/>
        <v>14480</v>
      </c>
      <c r="AO42" s="167">
        <f t="shared" si="12"/>
        <v>12560</v>
      </c>
      <c r="AP42" s="167">
        <f t="shared" si="12"/>
        <v>12560</v>
      </c>
    </row>
    <row r="43" spans="1:42" x14ac:dyDescent="0.2">
      <c r="A43" s="1">
        <v>2</v>
      </c>
      <c r="B43" s="167">
        <f t="shared" ref="B43:AP43" si="13">ROUNDUP(B21*0.8,)</f>
        <v>12640</v>
      </c>
      <c r="C43" s="167">
        <f t="shared" si="13"/>
        <v>12640</v>
      </c>
      <c r="D43" s="167">
        <f t="shared" si="13"/>
        <v>13200</v>
      </c>
      <c r="E43" s="167">
        <f t="shared" si="13"/>
        <v>14880</v>
      </c>
      <c r="F43" s="167">
        <f t="shared" si="13"/>
        <v>14320</v>
      </c>
      <c r="G43" s="167">
        <f t="shared" si="13"/>
        <v>13760</v>
      </c>
      <c r="H43" s="167">
        <f t="shared" si="13"/>
        <v>13200</v>
      </c>
      <c r="I43" s="167">
        <f t="shared" si="13"/>
        <v>13200</v>
      </c>
      <c r="J43" s="167">
        <f t="shared" si="13"/>
        <v>13760</v>
      </c>
      <c r="K43" s="167">
        <f t="shared" si="13"/>
        <v>12640</v>
      </c>
      <c r="L43" s="167">
        <f t="shared" si="13"/>
        <v>13200</v>
      </c>
      <c r="M43" s="167">
        <f t="shared" si="13"/>
        <v>16480</v>
      </c>
      <c r="N43" s="167">
        <f t="shared" si="13"/>
        <v>16480</v>
      </c>
      <c r="O43" s="167">
        <f t="shared" si="13"/>
        <v>16480</v>
      </c>
      <c r="P43" s="167">
        <f t="shared" si="13"/>
        <v>13760</v>
      </c>
      <c r="Q43" s="167">
        <f t="shared" si="13"/>
        <v>13760</v>
      </c>
      <c r="R43" s="167">
        <f t="shared" si="13"/>
        <v>13760</v>
      </c>
      <c r="S43" s="167">
        <f t="shared" si="13"/>
        <v>17680</v>
      </c>
      <c r="T43" s="167">
        <f t="shared" si="13"/>
        <v>17680</v>
      </c>
      <c r="U43" s="167">
        <f t="shared" si="13"/>
        <v>17680</v>
      </c>
      <c r="V43" s="167">
        <f t="shared" si="13"/>
        <v>14880</v>
      </c>
      <c r="W43" s="167">
        <f t="shared" si="13"/>
        <v>14880</v>
      </c>
      <c r="X43" s="167">
        <f t="shared" si="13"/>
        <v>15280</v>
      </c>
      <c r="Y43" s="167">
        <f t="shared" si="13"/>
        <v>14880</v>
      </c>
      <c r="Z43" s="167">
        <f t="shared" si="13"/>
        <v>15680</v>
      </c>
      <c r="AA43" s="167">
        <f t="shared" si="13"/>
        <v>16080</v>
      </c>
      <c r="AB43" s="167">
        <f t="shared" si="13"/>
        <v>14880</v>
      </c>
      <c r="AC43" s="167">
        <f t="shared" si="13"/>
        <v>16480</v>
      </c>
      <c r="AD43" s="167">
        <f t="shared" si="13"/>
        <v>15680</v>
      </c>
      <c r="AE43" s="167">
        <f t="shared" si="13"/>
        <v>16480</v>
      </c>
      <c r="AF43" s="167">
        <f t="shared" si="13"/>
        <v>15680</v>
      </c>
      <c r="AG43" s="167">
        <f t="shared" si="13"/>
        <v>16480</v>
      </c>
      <c r="AH43" s="167">
        <f t="shared" si="13"/>
        <v>14880</v>
      </c>
      <c r="AI43" s="167">
        <f t="shared" si="13"/>
        <v>15680</v>
      </c>
      <c r="AJ43" s="167">
        <f t="shared" si="13"/>
        <v>13760</v>
      </c>
      <c r="AK43" s="167">
        <f t="shared" si="13"/>
        <v>13760</v>
      </c>
      <c r="AL43" s="167">
        <f t="shared" si="13"/>
        <v>14320</v>
      </c>
      <c r="AM43" s="167">
        <f t="shared" si="13"/>
        <v>13760</v>
      </c>
      <c r="AN43" s="167">
        <f t="shared" si="13"/>
        <v>15680</v>
      </c>
      <c r="AO43" s="167">
        <f t="shared" si="13"/>
        <v>13760</v>
      </c>
      <c r="AP43" s="167">
        <f t="shared" si="13"/>
        <v>13760</v>
      </c>
    </row>
    <row r="44" spans="1:42" x14ac:dyDescent="0.2">
      <c r="A44" s="223" t="s">
        <v>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row>
    <row r="45" spans="1:42" x14ac:dyDescent="0.2">
      <c r="A45" s="3" t="s">
        <v>1</v>
      </c>
      <c r="B45" s="167">
        <f t="shared" ref="B45:AP45" si="14">ROUNDUP(B23*0.8,)</f>
        <v>49840</v>
      </c>
      <c r="C45" s="167">
        <f t="shared" si="14"/>
        <v>49840</v>
      </c>
      <c r="D45" s="167">
        <f t="shared" si="14"/>
        <v>50400</v>
      </c>
      <c r="E45" s="167">
        <f t="shared" si="14"/>
        <v>52080</v>
      </c>
      <c r="F45" s="167">
        <f t="shared" si="14"/>
        <v>51520</v>
      </c>
      <c r="G45" s="167">
        <f t="shared" si="14"/>
        <v>50960</v>
      </c>
      <c r="H45" s="167">
        <f t="shared" si="14"/>
        <v>50400</v>
      </c>
      <c r="I45" s="167">
        <f t="shared" si="14"/>
        <v>50400</v>
      </c>
      <c r="J45" s="167">
        <f t="shared" si="14"/>
        <v>50960</v>
      </c>
      <c r="K45" s="167">
        <f t="shared" si="14"/>
        <v>49840</v>
      </c>
      <c r="L45" s="167">
        <f t="shared" si="14"/>
        <v>50400</v>
      </c>
      <c r="M45" s="167">
        <f t="shared" si="14"/>
        <v>53680</v>
      </c>
      <c r="N45" s="167">
        <f t="shared" si="14"/>
        <v>53680</v>
      </c>
      <c r="O45" s="167">
        <f t="shared" si="14"/>
        <v>53680</v>
      </c>
      <c r="P45" s="167">
        <f t="shared" si="14"/>
        <v>50960</v>
      </c>
      <c r="Q45" s="167">
        <f t="shared" si="14"/>
        <v>50960</v>
      </c>
      <c r="R45" s="167">
        <f t="shared" si="14"/>
        <v>50960</v>
      </c>
      <c r="S45" s="167">
        <f t="shared" si="14"/>
        <v>54880</v>
      </c>
      <c r="T45" s="167">
        <f t="shared" si="14"/>
        <v>54880</v>
      </c>
      <c r="U45" s="167">
        <f t="shared" si="14"/>
        <v>54880</v>
      </c>
      <c r="V45" s="167">
        <f t="shared" si="14"/>
        <v>52080</v>
      </c>
      <c r="W45" s="167">
        <f t="shared" si="14"/>
        <v>52080</v>
      </c>
      <c r="X45" s="167">
        <f t="shared" si="14"/>
        <v>52480</v>
      </c>
      <c r="Y45" s="167">
        <f t="shared" si="14"/>
        <v>52080</v>
      </c>
      <c r="Z45" s="167">
        <f t="shared" si="14"/>
        <v>52880</v>
      </c>
      <c r="AA45" s="167">
        <f t="shared" si="14"/>
        <v>53280</v>
      </c>
      <c r="AB45" s="167">
        <f t="shared" si="14"/>
        <v>52080</v>
      </c>
      <c r="AC45" s="167">
        <f t="shared" si="14"/>
        <v>53680</v>
      </c>
      <c r="AD45" s="167">
        <f t="shared" si="14"/>
        <v>52880</v>
      </c>
      <c r="AE45" s="167">
        <f t="shared" si="14"/>
        <v>53680</v>
      </c>
      <c r="AF45" s="167">
        <f t="shared" si="14"/>
        <v>52880</v>
      </c>
      <c r="AG45" s="167">
        <f t="shared" si="14"/>
        <v>53680</v>
      </c>
      <c r="AH45" s="167">
        <f t="shared" si="14"/>
        <v>52080</v>
      </c>
      <c r="AI45" s="167">
        <f t="shared" si="14"/>
        <v>52880</v>
      </c>
      <c r="AJ45" s="167">
        <f t="shared" si="14"/>
        <v>50960</v>
      </c>
      <c r="AK45" s="167">
        <f t="shared" si="14"/>
        <v>50960</v>
      </c>
      <c r="AL45" s="167">
        <f t="shared" si="14"/>
        <v>51520</v>
      </c>
      <c r="AM45" s="167">
        <f t="shared" si="14"/>
        <v>50960</v>
      </c>
      <c r="AN45" s="167">
        <f t="shared" si="14"/>
        <v>52880</v>
      </c>
      <c r="AO45" s="167">
        <f t="shared" si="14"/>
        <v>50960</v>
      </c>
      <c r="AP45" s="167">
        <f t="shared" si="14"/>
        <v>50960</v>
      </c>
    </row>
    <row r="46" spans="1:42" hidden="1" x14ac:dyDescent="0.2">
      <c r="A46" s="7" t="s">
        <v>5</v>
      </c>
    </row>
    <row r="47" spans="1:42" hidden="1" x14ac:dyDescent="0.2">
      <c r="A47" s="3" t="s">
        <v>0</v>
      </c>
    </row>
    <row r="48" spans="1:42" x14ac:dyDescent="0.2">
      <c r="A48" s="125" t="s">
        <v>101</v>
      </c>
    </row>
    <row r="49" spans="1:1" ht="11.45" customHeight="1" x14ac:dyDescent="0.2">
      <c r="A49" s="64" t="s">
        <v>11</v>
      </c>
    </row>
    <row r="50" spans="1:1" ht="12.75" customHeight="1" x14ac:dyDescent="0.2">
      <c r="A50" s="4" t="s">
        <v>12</v>
      </c>
    </row>
    <row r="51" spans="1:1" ht="12.75" customHeight="1" x14ac:dyDescent="0.2">
      <c r="A51" s="4" t="s">
        <v>13</v>
      </c>
    </row>
    <row r="52" spans="1:1" ht="12.75" customHeight="1" x14ac:dyDescent="0.2">
      <c r="A52" s="4" t="s">
        <v>14</v>
      </c>
    </row>
    <row r="53" spans="1:1" ht="12.75" customHeight="1" x14ac:dyDescent="0.2">
      <c r="A53" s="142" t="s">
        <v>103</v>
      </c>
    </row>
    <row r="54" spans="1:1" ht="11.45" customHeight="1" x14ac:dyDescent="0.2">
      <c r="A54" s="4"/>
    </row>
    <row r="55" spans="1:1" ht="11.45" customHeight="1" thickBot="1" x14ac:dyDescent="0.25">
      <c r="A55" s="200" t="s">
        <v>16</v>
      </c>
    </row>
    <row r="56" spans="1:1" ht="132.75" thickBot="1" x14ac:dyDescent="0.25">
      <c r="A56" s="170" t="s">
        <v>219</v>
      </c>
    </row>
    <row r="57" spans="1:1" ht="12.75" thickBot="1" x14ac:dyDescent="0.25"/>
    <row r="58" spans="1:1" ht="12.75" thickBot="1" x14ac:dyDescent="0.25">
      <c r="A58" s="75" t="s">
        <v>77</v>
      </c>
    </row>
    <row r="59" spans="1:1" ht="12.75" thickBot="1" x14ac:dyDescent="0.25">
      <c r="A59" s="113" t="s">
        <v>232</v>
      </c>
    </row>
    <row r="60" spans="1:1" x14ac:dyDescent="0.2">
      <c r="A60" s="146" t="s">
        <v>233</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0"/>
  <sheetViews>
    <sheetView topLeftCell="A3" zoomScaleNormal="100" workbookViewId="0">
      <selection activeCell="I32" sqref="I32"/>
    </sheetView>
  </sheetViews>
  <sheetFormatPr defaultColWidth="9.140625" defaultRowHeight="12" x14ac:dyDescent="0.2"/>
  <cols>
    <col min="1" max="1" width="91.42578125" style="5" customWidth="1"/>
    <col min="2" max="16384" width="9.140625" style="163"/>
  </cols>
  <sheetData>
    <row r="1" spans="1:42" ht="12" customHeight="1" x14ac:dyDescent="0.2">
      <c r="A1" s="8" t="s">
        <v>17</v>
      </c>
    </row>
    <row r="2" spans="1:42" ht="12" customHeight="1" x14ac:dyDescent="0.2">
      <c r="A2" s="16" t="s">
        <v>10</v>
      </c>
    </row>
    <row r="3" spans="1:42" ht="8.4499999999999993" customHeight="1" x14ac:dyDescent="0.2">
      <c r="A3" s="8"/>
    </row>
    <row r="4" spans="1:42" ht="11.45" customHeight="1" x14ac:dyDescent="0.2">
      <c r="A4" s="64" t="s">
        <v>9</v>
      </c>
    </row>
    <row r="5" spans="1:42" s="149" customFormat="1" ht="23.1" customHeight="1" x14ac:dyDescent="0.25">
      <c r="A5" s="31" t="s">
        <v>6</v>
      </c>
      <c r="B5" s="151">
        <f>'C завтраками| Bed and breakfast'!B5</f>
        <v>45770</v>
      </c>
      <c r="C5" s="151">
        <f>'C завтраками| Bed and breakfast'!C5</f>
        <v>45772</v>
      </c>
      <c r="D5" s="151">
        <f>'C завтраками| Bed and breakfast'!D5</f>
        <v>45777</v>
      </c>
      <c r="E5" s="151">
        <f>'C завтраками| Bed and breakfast'!E5</f>
        <v>45778</v>
      </c>
      <c r="F5" s="151">
        <f>'C завтраками| Bed and breakfast'!F5</f>
        <v>45780</v>
      </c>
      <c r="G5" s="151">
        <f>'C завтраками| Bed and breakfast'!G5</f>
        <v>45781</v>
      </c>
      <c r="H5" s="151">
        <f>'C завтраками| Bed and breakfast'!H5</f>
        <v>45782</v>
      </c>
      <c r="I5" s="151">
        <f>'C завтраками| Bed and breakfast'!I5</f>
        <v>45785</v>
      </c>
      <c r="J5" s="151">
        <f>'C завтраками| Bed and breakfast'!J5</f>
        <v>45786</v>
      </c>
      <c r="K5" s="151">
        <f>'C завтраками| Bed and breakfast'!K5</f>
        <v>45788</v>
      </c>
      <c r="L5" s="151">
        <f>'C завтраками| Bed and breakfast'!L5</f>
        <v>45793</v>
      </c>
      <c r="M5" s="151">
        <f>'C завтраками| Bed and breakfast'!M5</f>
        <v>45808</v>
      </c>
      <c r="N5" s="151">
        <f>'C завтраками| Bed and breakfast'!N5</f>
        <v>45810</v>
      </c>
      <c r="O5" s="151">
        <f>'C завтраками| Bed and breakfast'!O5</f>
        <v>45815</v>
      </c>
      <c r="P5" s="151">
        <f>'C завтраками| Bed and breakfast'!P5</f>
        <v>45817</v>
      </c>
      <c r="Q5" s="151">
        <f>'C завтраками| Bed and breakfast'!Q5</f>
        <v>45820</v>
      </c>
      <c r="R5" s="151">
        <f>'C завтраками| Bed and breakfast'!R5</f>
        <v>45823</v>
      </c>
      <c r="S5" s="151">
        <f>'C завтраками| Bed and breakfast'!S5</f>
        <v>45837</v>
      </c>
      <c r="T5" s="151">
        <f>'C завтраками| Bed and breakfast'!T5</f>
        <v>45839</v>
      </c>
      <c r="U5" s="151">
        <f>'C завтраками| Bed and breakfast'!U5</f>
        <v>45849</v>
      </c>
      <c r="V5" s="151">
        <f>'C завтраками| Bed and breakfast'!V5</f>
        <v>45851</v>
      </c>
      <c r="W5" s="151">
        <f>'C завтраками| Bed and breakfast'!W5</f>
        <v>45852</v>
      </c>
      <c r="X5" s="151">
        <f>'C завтраками| Bed and breakfast'!X5</f>
        <v>45856</v>
      </c>
      <c r="Y5" s="151">
        <f>'C завтраками| Bed and breakfast'!Y5</f>
        <v>45858</v>
      </c>
      <c r="Z5" s="151">
        <f>'C завтраками| Bed and breakfast'!Z5</f>
        <v>45859</v>
      </c>
      <c r="AA5" s="151">
        <f>'C завтраками| Bed and breakfast'!AA5</f>
        <v>45863</v>
      </c>
      <c r="AB5" s="151">
        <f>'C завтраками| Bed and breakfast'!AB5</f>
        <v>45865</v>
      </c>
      <c r="AC5" s="151">
        <f>'C завтраками| Bed and breakfast'!AC5</f>
        <v>45870</v>
      </c>
      <c r="AD5" s="151">
        <f>'C завтраками| Bed and breakfast'!AD5</f>
        <v>45872</v>
      </c>
      <c r="AE5" s="151">
        <f>'C завтраками| Bed and breakfast'!AE5</f>
        <v>45877</v>
      </c>
      <c r="AF5" s="151">
        <f>'C завтраками| Bed and breakfast'!AF5</f>
        <v>45879</v>
      </c>
      <c r="AG5" s="151">
        <f>'C завтраками| Bed and breakfast'!AG5</f>
        <v>45884</v>
      </c>
      <c r="AH5" s="151">
        <f>'C завтраками| Bed and breakfast'!AH5</f>
        <v>45886</v>
      </c>
      <c r="AI5" s="151">
        <f>'C завтраками| Bed and breakfast'!AI5</f>
        <v>45891</v>
      </c>
      <c r="AJ5" s="151">
        <f>'C завтраками| Bed and breakfast'!AJ5</f>
        <v>45893</v>
      </c>
      <c r="AK5" s="151">
        <f>'C завтраками| Bed and breakfast'!AK5</f>
        <v>45901</v>
      </c>
      <c r="AL5" s="151">
        <f>'C завтраками| Bed and breakfast'!AL5</f>
        <v>45905</v>
      </c>
      <c r="AM5" s="151">
        <f>'C завтраками| Bed and breakfast'!AM5</f>
        <v>45907</v>
      </c>
      <c r="AN5" s="151">
        <f>'C завтраками| Bed and breakfast'!AN5</f>
        <v>45909</v>
      </c>
      <c r="AO5" s="151">
        <f>'C завтраками| Bed and breakfast'!AO5</f>
        <v>45926</v>
      </c>
      <c r="AP5" s="151">
        <f>'C завтраками| Bed and breakfast'!AP5</f>
        <v>45928</v>
      </c>
    </row>
    <row r="6" spans="1:42" s="149" customFormat="1" ht="23.1" customHeight="1" x14ac:dyDescent="0.25">
      <c r="A6" s="31"/>
      <c r="B6" s="151">
        <f>'C завтраками| Bed and breakfast'!B6</f>
        <v>45771</v>
      </c>
      <c r="C6" s="151">
        <f>'C завтраками| Bed and breakfast'!C6</f>
        <v>45776</v>
      </c>
      <c r="D6" s="151">
        <f>'C завтраками| Bed and breakfast'!D6</f>
        <v>45777</v>
      </c>
      <c r="E6" s="151">
        <f>'C завтраками| Bed and breakfast'!E6</f>
        <v>45779</v>
      </c>
      <c r="F6" s="151">
        <f>'C завтраками| Bed and breakfast'!F6</f>
        <v>45780</v>
      </c>
      <c r="G6" s="151">
        <f>'C завтраками| Bed and breakfast'!G6</f>
        <v>45781</v>
      </c>
      <c r="H6" s="151">
        <f>'C завтраками| Bed and breakfast'!H6</f>
        <v>45784</v>
      </c>
      <c r="I6" s="151">
        <f>'C завтраками| Bed and breakfast'!I6</f>
        <v>45785</v>
      </c>
      <c r="J6" s="151">
        <f>'C завтраками| Bed and breakfast'!J6</f>
        <v>45787</v>
      </c>
      <c r="K6" s="151">
        <f>'C завтраками| Bed and breakfast'!K6</f>
        <v>45792</v>
      </c>
      <c r="L6" s="151">
        <f>'C завтраками| Bed and breakfast'!L6</f>
        <v>45807</v>
      </c>
      <c r="M6" s="151">
        <f>'C завтраками| Bed and breakfast'!M6</f>
        <v>45809</v>
      </c>
      <c r="N6" s="151">
        <f>'C завтраками| Bed and breakfast'!N6</f>
        <v>45814</v>
      </c>
      <c r="O6" s="151">
        <f>'C завтраками| Bed and breakfast'!O6</f>
        <v>45816</v>
      </c>
      <c r="P6" s="151">
        <f>'C завтраками| Bed and breakfast'!P6</f>
        <v>45819</v>
      </c>
      <c r="Q6" s="151">
        <f>'C завтраками| Bed and breakfast'!Q6</f>
        <v>45822</v>
      </c>
      <c r="R6" s="151">
        <f>'C завтраками| Bed and breakfast'!R6</f>
        <v>45836</v>
      </c>
      <c r="S6" s="151">
        <f>'C завтраками| Bed and breakfast'!S6</f>
        <v>45838</v>
      </c>
      <c r="T6" s="151">
        <f>'C завтраками| Bed and breakfast'!T6</f>
        <v>45848</v>
      </c>
      <c r="U6" s="151">
        <f>'C завтраками| Bed and breakfast'!U6</f>
        <v>45850</v>
      </c>
      <c r="V6" s="151">
        <f>'C завтраками| Bed and breakfast'!V6</f>
        <v>45851</v>
      </c>
      <c r="W6" s="151">
        <f>'C завтраками| Bed and breakfast'!W6</f>
        <v>45855</v>
      </c>
      <c r="X6" s="151">
        <f>'C завтраками| Bed and breakfast'!X6</f>
        <v>45857</v>
      </c>
      <c r="Y6" s="151">
        <f>'C завтраками| Bed and breakfast'!Y6</f>
        <v>45858</v>
      </c>
      <c r="Z6" s="151">
        <f>'C завтраками| Bed and breakfast'!Z6</f>
        <v>45862</v>
      </c>
      <c r="AA6" s="151">
        <f>'C завтраками| Bed and breakfast'!AA6</f>
        <v>45864</v>
      </c>
      <c r="AB6" s="151">
        <f>'C завтраками| Bed and breakfast'!AB6</f>
        <v>45869</v>
      </c>
      <c r="AC6" s="151">
        <f>'C завтраками| Bed and breakfast'!AC6</f>
        <v>45871</v>
      </c>
      <c r="AD6" s="151">
        <f>'C завтраками| Bed and breakfast'!AD6</f>
        <v>45876</v>
      </c>
      <c r="AE6" s="151">
        <f>'C завтраками| Bed and breakfast'!AE6</f>
        <v>45878</v>
      </c>
      <c r="AF6" s="151">
        <f>'C завтраками| Bed and breakfast'!AF6</f>
        <v>45883</v>
      </c>
      <c r="AG6" s="151">
        <f>'C завтраками| Bed and breakfast'!AG6</f>
        <v>45885</v>
      </c>
      <c r="AH6" s="151">
        <f>'C завтраками| Bed and breakfast'!AH6</f>
        <v>45890</v>
      </c>
      <c r="AI6" s="151">
        <f>'C завтраками| Bed and breakfast'!AI6</f>
        <v>45892</v>
      </c>
      <c r="AJ6" s="151">
        <f>'C завтраками| Bed and breakfast'!AJ6</f>
        <v>45900</v>
      </c>
      <c r="AK6" s="151">
        <f>'C завтраками| Bed and breakfast'!AK6</f>
        <v>45904</v>
      </c>
      <c r="AL6" s="151">
        <f>'C завтраками| Bed and breakfast'!AL6</f>
        <v>45906</v>
      </c>
      <c r="AM6" s="151">
        <f>'C завтраками| Bed and breakfast'!AM6</f>
        <v>45908</v>
      </c>
      <c r="AN6" s="151">
        <f>'C завтраками| Bed and breakfast'!AN6</f>
        <v>45925</v>
      </c>
      <c r="AO6" s="151">
        <f>'C завтраками| Bed and breakfast'!AO6</f>
        <v>45927</v>
      </c>
      <c r="AP6" s="151">
        <f>'C завтраками| Bed and breakfast'!AP6</f>
        <v>45930</v>
      </c>
    </row>
    <row r="7" spans="1:42" x14ac:dyDescent="0.2">
      <c r="A7" s="168" t="s">
        <v>7</v>
      </c>
    </row>
    <row r="8" spans="1:42" x14ac:dyDescent="0.2">
      <c r="A8" s="1">
        <v>1</v>
      </c>
      <c r="B8" s="167">
        <f>'C завтраками| Bed and breakfast'!B8</f>
        <v>5800</v>
      </c>
      <c r="C8" s="167">
        <f>'C завтраками| Bed and breakfast'!C8</f>
        <v>5800</v>
      </c>
      <c r="D8" s="167">
        <f>'C завтраками| Bed and breakfast'!D8</f>
        <v>6500</v>
      </c>
      <c r="E8" s="167">
        <f>'C завтраками| Bed and breakfast'!E8</f>
        <v>8600</v>
      </c>
      <c r="F8" s="167">
        <f>'C завтраками| Bed and breakfast'!F8</f>
        <v>7900</v>
      </c>
      <c r="G8" s="167">
        <f>'C завтраками| Bed and breakfast'!G8</f>
        <v>7200</v>
      </c>
      <c r="H8" s="167">
        <f>'C завтраками| Bed and breakfast'!H8</f>
        <v>6500</v>
      </c>
      <c r="I8" s="167">
        <f>'C завтраками| Bed and breakfast'!I8</f>
        <v>6500</v>
      </c>
      <c r="J8" s="167">
        <f>'C завтраками| Bed and breakfast'!J8</f>
        <v>7200</v>
      </c>
      <c r="K8" s="167">
        <f>'C завтраками| Bed and breakfast'!K8</f>
        <v>5800</v>
      </c>
      <c r="L8" s="167">
        <f>'C завтраками| Bed and breakfast'!L8</f>
        <v>6500</v>
      </c>
      <c r="M8" s="167">
        <f>'C завтраками| Bed and breakfast'!M8</f>
        <v>10600</v>
      </c>
      <c r="N8" s="167">
        <f>'C завтраками| Bed and breakfast'!N8</f>
        <v>10600</v>
      </c>
      <c r="O8" s="167">
        <f>'C завтраками| Bed and breakfast'!O8</f>
        <v>10600</v>
      </c>
      <c r="P8" s="167">
        <f>'C завтраками| Bed and breakfast'!P8</f>
        <v>7200</v>
      </c>
      <c r="Q8" s="167">
        <f>'C завтраками| Bed and breakfast'!Q8</f>
        <v>7200</v>
      </c>
      <c r="R8" s="167">
        <f>'C завтраками| Bed and breakfast'!R8</f>
        <v>7200</v>
      </c>
      <c r="S8" s="167">
        <f>'C завтраками| Bed and breakfast'!S8</f>
        <v>12100</v>
      </c>
      <c r="T8" s="167">
        <f>'C завтраками| Bed and breakfast'!T8</f>
        <v>12100</v>
      </c>
      <c r="U8" s="167">
        <f>'C завтраками| Bed and breakfast'!U8</f>
        <v>12100</v>
      </c>
      <c r="V8" s="167">
        <f>'C завтраками| Bed and breakfast'!V8</f>
        <v>8600</v>
      </c>
      <c r="W8" s="167">
        <f>'C завтраками| Bed and breakfast'!W8</f>
        <v>8600</v>
      </c>
      <c r="X8" s="167">
        <f>'C завтраками| Bed and breakfast'!X8</f>
        <v>9100</v>
      </c>
      <c r="Y8" s="167">
        <f>'C завтраками| Bed and breakfast'!Y8</f>
        <v>8600</v>
      </c>
      <c r="Z8" s="167">
        <f>'C завтраками| Bed and breakfast'!Z8</f>
        <v>9600</v>
      </c>
      <c r="AA8" s="167">
        <f>'C завтраками| Bed and breakfast'!AA8</f>
        <v>10100</v>
      </c>
      <c r="AB8" s="167">
        <f>'C завтраками| Bed and breakfast'!AB8</f>
        <v>8600</v>
      </c>
      <c r="AC8" s="167">
        <f>'C завтраками| Bed and breakfast'!AC8</f>
        <v>10600</v>
      </c>
      <c r="AD8" s="167">
        <f>'C завтраками| Bed and breakfast'!AD8</f>
        <v>9600</v>
      </c>
      <c r="AE8" s="167">
        <f>'C завтраками| Bed and breakfast'!AE8</f>
        <v>10600</v>
      </c>
      <c r="AF8" s="167">
        <f>'C завтраками| Bed and breakfast'!AF8</f>
        <v>9600</v>
      </c>
      <c r="AG8" s="167">
        <f>'C завтраками| Bed and breakfast'!AG8</f>
        <v>10600</v>
      </c>
      <c r="AH8" s="167">
        <f>'C завтраками| Bed and breakfast'!AH8</f>
        <v>8600</v>
      </c>
      <c r="AI8" s="167">
        <f>'C завтраками| Bed and breakfast'!AI8</f>
        <v>9600</v>
      </c>
      <c r="AJ8" s="167">
        <f>'C завтраками| Bed and breakfast'!AJ8</f>
        <v>7200</v>
      </c>
      <c r="AK8" s="167">
        <f>'C завтраками| Bed and breakfast'!AK8</f>
        <v>7200</v>
      </c>
      <c r="AL8" s="167">
        <f>'C завтраками| Bed and breakfast'!AL8</f>
        <v>7900</v>
      </c>
      <c r="AM8" s="167">
        <f>'C завтраками| Bed and breakfast'!AM8</f>
        <v>7200</v>
      </c>
      <c r="AN8" s="167">
        <f>'C завтраками| Bed and breakfast'!AN8</f>
        <v>9600</v>
      </c>
      <c r="AO8" s="167">
        <f>'C завтраками| Bed and breakfast'!AO8</f>
        <v>7200</v>
      </c>
      <c r="AP8" s="167">
        <f>'C завтраками| Bed and breakfast'!AP8</f>
        <v>7200</v>
      </c>
    </row>
    <row r="9" spans="1:42" x14ac:dyDescent="0.2">
      <c r="A9" s="1">
        <v>2</v>
      </c>
      <c r="B9" s="167">
        <f>'C завтраками| Bed and breakfast'!B9</f>
        <v>7300</v>
      </c>
      <c r="C9" s="167">
        <f>'C завтраками| Bed and breakfast'!C9</f>
        <v>7300</v>
      </c>
      <c r="D9" s="167">
        <f>'C завтраками| Bed and breakfast'!D9</f>
        <v>8000</v>
      </c>
      <c r="E9" s="167">
        <f>'C завтраками| Bed and breakfast'!E9</f>
        <v>10100</v>
      </c>
      <c r="F9" s="167">
        <f>'C завтраками| Bed and breakfast'!F9</f>
        <v>9400</v>
      </c>
      <c r="G9" s="167">
        <f>'C завтраками| Bed and breakfast'!G9</f>
        <v>8700</v>
      </c>
      <c r="H9" s="167">
        <f>'C завтраками| Bed and breakfast'!H9</f>
        <v>8000</v>
      </c>
      <c r="I9" s="167">
        <f>'C завтраками| Bed and breakfast'!I9</f>
        <v>8000</v>
      </c>
      <c r="J9" s="167">
        <f>'C завтраками| Bed and breakfast'!J9</f>
        <v>8700</v>
      </c>
      <c r="K9" s="167">
        <f>'C завтраками| Bed and breakfast'!K9</f>
        <v>7300</v>
      </c>
      <c r="L9" s="167">
        <f>'C завтраками| Bed and breakfast'!L9</f>
        <v>8000</v>
      </c>
      <c r="M9" s="167">
        <f>'C завтраками| Bed and breakfast'!M9</f>
        <v>12100</v>
      </c>
      <c r="N9" s="167">
        <f>'C завтраками| Bed and breakfast'!N9</f>
        <v>12100</v>
      </c>
      <c r="O9" s="167">
        <f>'C завтраками| Bed and breakfast'!O9</f>
        <v>12100</v>
      </c>
      <c r="P9" s="167">
        <f>'C завтраками| Bed and breakfast'!P9</f>
        <v>8700</v>
      </c>
      <c r="Q9" s="167">
        <f>'C завтраками| Bed and breakfast'!Q9</f>
        <v>8700</v>
      </c>
      <c r="R9" s="167">
        <f>'C завтраками| Bed and breakfast'!R9</f>
        <v>8700</v>
      </c>
      <c r="S9" s="167">
        <f>'C завтраками| Bed and breakfast'!S9</f>
        <v>13600</v>
      </c>
      <c r="T9" s="167">
        <f>'C завтраками| Bed and breakfast'!T9</f>
        <v>13600</v>
      </c>
      <c r="U9" s="167">
        <f>'C завтраками| Bed and breakfast'!U9</f>
        <v>13600</v>
      </c>
      <c r="V9" s="167">
        <f>'C завтраками| Bed and breakfast'!V9</f>
        <v>10100</v>
      </c>
      <c r="W9" s="167">
        <f>'C завтраками| Bed and breakfast'!W9</f>
        <v>10100</v>
      </c>
      <c r="X9" s="167">
        <f>'C завтраками| Bed and breakfast'!X9</f>
        <v>10600</v>
      </c>
      <c r="Y9" s="167">
        <f>'C завтраками| Bed and breakfast'!Y9</f>
        <v>10100</v>
      </c>
      <c r="Z9" s="167">
        <f>'C завтраками| Bed and breakfast'!Z9</f>
        <v>11100</v>
      </c>
      <c r="AA9" s="167">
        <f>'C завтраками| Bed and breakfast'!AA9</f>
        <v>11600</v>
      </c>
      <c r="AB9" s="167">
        <f>'C завтраками| Bed and breakfast'!AB9</f>
        <v>10100</v>
      </c>
      <c r="AC9" s="167">
        <f>'C завтраками| Bed and breakfast'!AC9</f>
        <v>12100</v>
      </c>
      <c r="AD9" s="167">
        <f>'C завтраками| Bed and breakfast'!AD9</f>
        <v>11100</v>
      </c>
      <c r="AE9" s="167">
        <f>'C завтраками| Bed and breakfast'!AE9</f>
        <v>12100</v>
      </c>
      <c r="AF9" s="167">
        <f>'C завтраками| Bed and breakfast'!AF9</f>
        <v>11100</v>
      </c>
      <c r="AG9" s="167">
        <f>'C завтраками| Bed and breakfast'!AG9</f>
        <v>12100</v>
      </c>
      <c r="AH9" s="167">
        <f>'C завтраками| Bed and breakfast'!AH9</f>
        <v>10100</v>
      </c>
      <c r="AI9" s="167">
        <f>'C завтраками| Bed and breakfast'!AI9</f>
        <v>11100</v>
      </c>
      <c r="AJ9" s="167">
        <f>'C завтраками| Bed and breakfast'!AJ9</f>
        <v>8700</v>
      </c>
      <c r="AK9" s="167">
        <f>'C завтраками| Bed and breakfast'!AK9</f>
        <v>8700</v>
      </c>
      <c r="AL9" s="167">
        <f>'C завтраками| Bed and breakfast'!AL9</f>
        <v>9400</v>
      </c>
      <c r="AM9" s="167">
        <f>'C завтраками| Bed and breakfast'!AM9</f>
        <v>8700</v>
      </c>
      <c r="AN9" s="167">
        <f>'C завтраками| Bed and breakfast'!AN9</f>
        <v>11100</v>
      </c>
      <c r="AO9" s="167">
        <f>'C завтраками| Bed and breakfast'!AO9</f>
        <v>8700</v>
      </c>
      <c r="AP9" s="167">
        <f>'C завтраками| Bed and breakfast'!AP9</f>
        <v>8700</v>
      </c>
    </row>
    <row r="10" spans="1:42"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'C завтраками| Bed and breakfast'!B11</f>
        <v>7300</v>
      </c>
      <c r="C11" s="167">
        <f>'C завтраками| Bed and breakfast'!C11</f>
        <v>7300</v>
      </c>
      <c r="D11" s="167">
        <f>'C завтраками| Bed and breakfast'!D11</f>
        <v>8000</v>
      </c>
      <c r="E11" s="167">
        <f>'C завтраками| Bed and breakfast'!E11</f>
        <v>10100</v>
      </c>
      <c r="F11" s="167">
        <f>'C завтраками| Bed and breakfast'!F11</f>
        <v>9400</v>
      </c>
      <c r="G11" s="167">
        <f>'C завтраками| Bed and breakfast'!G11</f>
        <v>8700</v>
      </c>
      <c r="H11" s="167">
        <f>'C завтраками| Bed and breakfast'!H11</f>
        <v>8000</v>
      </c>
      <c r="I11" s="167">
        <f>'C завтраками| Bed and breakfast'!I11</f>
        <v>8000</v>
      </c>
      <c r="J11" s="167">
        <f>'C завтраками| Bed and breakfast'!J11</f>
        <v>8700</v>
      </c>
      <c r="K11" s="167">
        <f>'C завтраками| Bed and breakfast'!K11</f>
        <v>7300</v>
      </c>
      <c r="L11" s="167">
        <f>'C завтраками| Bed and breakfast'!L11</f>
        <v>8000</v>
      </c>
      <c r="M11" s="167">
        <f>'C завтраками| Bed and breakfast'!M11</f>
        <v>12100</v>
      </c>
      <c r="N11" s="167">
        <f>'C завтраками| Bed and breakfast'!N11</f>
        <v>12100</v>
      </c>
      <c r="O11" s="167">
        <f>'C завтраками| Bed and breakfast'!O11</f>
        <v>12100</v>
      </c>
      <c r="P11" s="167">
        <f>'C завтраками| Bed and breakfast'!P11</f>
        <v>8700</v>
      </c>
      <c r="Q11" s="167">
        <f>'C завтраками| Bed and breakfast'!Q11</f>
        <v>8700</v>
      </c>
      <c r="R11" s="167">
        <f>'C завтраками| Bed and breakfast'!R11</f>
        <v>8700</v>
      </c>
      <c r="S11" s="167">
        <f>'C завтраками| Bed and breakfast'!S11</f>
        <v>13600</v>
      </c>
      <c r="T11" s="167">
        <f>'C завтраками| Bed and breakfast'!T11</f>
        <v>14100</v>
      </c>
      <c r="U11" s="167">
        <f>'C завтраками| Bed and breakfast'!U11</f>
        <v>14100</v>
      </c>
      <c r="V11" s="167">
        <f>'C завтраками| Bed and breakfast'!V11</f>
        <v>10600</v>
      </c>
      <c r="W11" s="167">
        <f>'C завтраками| Bed and breakfast'!W11</f>
        <v>10600</v>
      </c>
      <c r="X11" s="167">
        <f>'C завтраками| Bed and breakfast'!X11</f>
        <v>11100</v>
      </c>
      <c r="Y11" s="167">
        <f>'C завтраками| Bed and breakfast'!Y11</f>
        <v>10600</v>
      </c>
      <c r="Z11" s="167">
        <f>'C завтраками| Bed and breakfast'!Z11</f>
        <v>11600</v>
      </c>
      <c r="AA11" s="167">
        <f>'C завтраками| Bed and breakfast'!AA11</f>
        <v>12100</v>
      </c>
      <c r="AB11" s="167">
        <f>'C завтраками| Bed and breakfast'!AB11</f>
        <v>10600</v>
      </c>
      <c r="AC11" s="167">
        <f>'C завтраками| Bed and breakfast'!AC11</f>
        <v>12600</v>
      </c>
      <c r="AD11" s="167">
        <f>'C завтраками| Bed and breakfast'!AD11</f>
        <v>11600</v>
      </c>
      <c r="AE11" s="167">
        <f>'C завтраками| Bed and breakfast'!AE11</f>
        <v>12600</v>
      </c>
      <c r="AF11" s="167">
        <f>'C завтраками| Bed and breakfast'!AF11</f>
        <v>11600</v>
      </c>
      <c r="AG11" s="167">
        <f>'C завтраками| Bed and breakfast'!AG11</f>
        <v>12600</v>
      </c>
      <c r="AH11" s="167">
        <f>'C завтраками| Bed and breakfast'!AH11</f>
        <v>10600</v>
      </c>
      <c r="AI11" s="167">
        <f>'C завтраками| Bed and breakfast'!AI11</f>
        <v>11600</v>
      </c>
      <c r="AJ11" s="167">
        <f>'C завтраками| Bed and breakfast'!AJ11</f>
        <v>9200</v>
      </c>
      <c r="AK11" s="167">
        <f>'C завтраками| Bed and breakfast'!AK11</f>
        <v>9200</v>
      </c>
      <c r="AL11" s="167">
        <f>'C завтраками| Bed and breakfast'!AL11</f>
        <v>9900</v>
      </c>
      <c r="AM11" s="167">
        <f>'C завтраками| Bed and breakfast'!AM11</f>
        <v>9200</v>
      </c>
      <c r="AN11" s="167">
        <f>'C завтраками| Bed and breakfast'!AN11</f>
        <v>11600</v>
      </c>
      <c r="AO11" s="167">
        <f>'C завтраками| Bed and breakfast'!AO11</f>
        <v>9200</v>
      </c>
      <c r="AP11" s="167">
        <f>'C завтраками| Bed and breakfast'!AP11</f>
        <v>9200</v>
      </c>
    </row>
    <row r="12" spans="1:42" x14ac:dyDescent="0.2">
      <c r="A12" s="1">
        <v>2</v>
      </c>
      <c r="B12" s="167">
        <f>'C завтраками| Bed and breakfast'!B12</f>
        <v>8800</v>
      </c>
      <c r="C12" s="167">
        <f>'C завтраками| Bed and breakfast'!C12</f>
        <v>8800</v>
      </c>
      <c r="D12" s="167">
        <f>'C завтраками| Bed and breakfast'!D12</f>
        <v>9500</v>
      </c>
      <c r="E12" s="167">
        <f>'C завтраками| Bed and breakfast'!E12</f>
        <v>11600</v>
      </c>
      <c r="F12" s="167">
        <f>'C завтраками| Bed and breakfast'!F12</f>
        <v>10900</v>
      </c>
      <c r="G12" s="167">
        <f>'C завтраками| Bed and breakfast'!G12</f>
        <v>10200</v>
      </c>
      <c r="H12" s="167">
        <f>'C завтраками| Bed and breakfast'!H12</f>
        <v>9500</v>
      </c>
      <c r="I12" s="167">
        <f>'C завтраками| Bed and breakfast'!I12</f>
        <v>9500</v>
      </c>
      <c r="J12" s="167">
        <f>'C завтраками| Bed and breakfast'!J12</f>
        <v>10200</v>
      </c>
      <c r="K12" s="167">
        <f>'C завтраками| Bed and breakfast'!K12</f>
        <v>8800</v>
      </c>
      <c r="L12" s="167">
        <f>'C завтраками| Bed and breakfast'!L12</f>
        <v>9500</v>
      </c>
      <c r="M12" s="167">
        <f>'C завтраками| Bed and breakfast'!M12</f>
        <v>13600</v>
      </c>
      <c r="N12" s="167">
        <f>'C завтраками| Bed and breakfast'!N12</f>
        <v>13600</v>
      </c>
      <c r="O12" s="167">
        <f>'C завтраками| Bed and breakfast'!O12</f>
        <v>13600</v>
      </c>
      <c r="P12" s="167">
        <f>'C завтраками| Bed and breakfast'!P12</f>
        <v>10200</v>
      </c>
      <c r="Q12" s="167">
        <f>'C завтраками| Bed and breakfast'!Q12</f>
        <v>10200</v>
      </c>
      <c r="R12" s="167">
        <f>'C завтраками| Bed and breakfast'!R12</f>
        <v>10200</v>
      </c>
      <c r="S12" s="167">
        <f>'C завтраками| Bed and breakfast'!S12</f>
        <v>15100</v>
      </c>
      <c r="T12" s="167">
        <f>'C завтраками| Bed and breakfast'!T12</f>
        <v>15600</v>
      </c>
      <c r="U12" s="167">
        <f>'C завтраками| Bed and breakfast'!U12</f>
        <v>15600</v>
      </c>
      <c r="V12" s="167">
        <f>'C завтраками| Bed and breakfast'!V12</f>
        <v>12100</v>
      </c>
      <c r="W12" s="167">
        <f>'C завтраками| Bed and breakfast'!W12</f>
        <v>12100</v>
      </c>
      <c r="X12" s="167">
        <f>'C завтраками| Bed and breakfast'!X12</f>
        <v>12600</v>
      </c>
      <c r="Y12" s="167">
        <f>'C завтраками| Bed and breakfast'!Y12</f>
        <v>12100</v>
      </c>
      <c r="Z12" s="167">
        <f>'C завтраками| Bed and breakfast'!Z12</f>
        <v>13100</v>
      </c>
      <c r="AA12" s="167">
        <f>'C завтраками| Bed and breakfast'!AA12</f>
        <v>13600</v>
      </c>
      <c r="AB12" s="167">
        <f>'C завтраками| Bed and breakfast'!AB12</f>
        <v>12100</v>
      </c>
      <c r="AC12" s="167">
        <f>'C завтраками| Bed and breakfast'!AC12</f>
        <v>14100</v>
      </c>
      <c r="AD12" s="167">
        <f>'C завтраками| Bed and breakfast'!AD12</f>
        <v>13100</v>
      </c>
      <c r="AE12" s="167">
        <f>'C завтраками| Bed and breakfast'!AE12</f>
        <v>14100</v>
      </c>
      <c r="AF12" s="167">
        <f>'C завтраками| Bed and breakfast'!AF12</f>
        <v>13100</v>
      </c>
      <c r="AG12" s="167">
        <f>'C завтраками| Bed and breakfast'!AG12</f>
        <v>14100</v>
      </c>
      <c r="AH12" s="167">
        <f>'C завтраками| Bed and breakfast'!AH12</f>
        <v>12100</v>
      </c>
      <c r="AI12" s="167">
        <f>'C завтраками| Bed and breakfast'!AI12</f>
        <v>13100</v>
      </c>
      <c r="AJ12" s="167">
        <f>'C завтраками| Bed and breakfast'!AJ12</f>
        <v>10700</v>
      </c>
      <c r="AK12" s="167">
        <f>'C завтраками| Bed and breakfast'!AK12</f>
        <v>10700</v>
      </c>
      <c r="AL12" s="167">
        <f>'C завтраками| Bed and breakfast'!AL12</f>
        <v>11400</v>
      </c>
      <c r="AM12" s="167">
        <f>'C завтраками| Bed and breakfast'!AM12</f>
        <v>10700</v>
      </c>
      <c r="AN12" s="167">
        <f>'C завтраками| Bed and breakfast'!AN12</f>
        <v>13100</v>
      </c>
      <c r="AO12" s="167">
        <f>'C завтраками| Bed and breakfast'!AO12</f>
        <v>10700</v>
      </c>
      <c r="AP12" s="167">
        <f>'C завтраками| Bed and breakfast'!AP12</f>
        <v>10700</v>
      </c>
    </row>
    <row r="13" spans="1:42" x14ac:dyDescent="0.2">
      <c r="A13" s="168" t="s">
        <v>218</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2" x14ac:dyDescent="0.2">
      <c r="A14" s="198">
        <v>1</v>
      </c>
      <c r="B14" s="162">
        <f t="shared" ref="B14:P14" si="0">B11</f>
        <v>7300</v>
      </c>
      <c r="C14" s="162">
        <f t="shared" si="0"/>
        <v>7300</v>
      </c>
      <c r="D14" s="162">
        <f t="shared" si="0"/>
        <v>8000</v>
      </c>
      <c r="E14" s="162">
        <f t="shared" si="0"/>
        <v>10100</v>
      </c>
      <c r="F14" s="162">
        <f t="shared" si="0"/>
        <v>9400</v>
      </c>
      <c r="G14" s="162">
        <f t="shared" si="0"/>
        <v>8700</v>
      </c>
      <c r="H14" s="162">
        <f t="shared" si="0"/>
        <v>8000</v>
      </c>
      <c r="I14" s="162">
        <f t="shared" si="0"/>
        <v>8000</v>
      </c>
      <c r="J14" s="162">
        <f t="shared" si="0"/>
        <v>8700</v>
      </c>
      <c r="K14" s="162">
        <f t="shared" si="0"/>
        <v>7300</v>
      </c>
      <c r="L14" s="162">
        <f t="shared" si="0"/>
        <v>8000</v>
      </c>
      <c r="M14" s="162">
        <f t="shared" si="0"/>
        <v>12100</v>
      </c>
      <c r="N14" s="162">
        <f t="shared" si="0"/>
        <v>12100</v>
      </c>
      <c r="O14" s="162">
        <f t="shared" si="0"/>
        <v>12100</v>
      </c>
      <c r="P14" s="162">
        <f t="shared" si="0"/>
        <v>8700</v>
      </c>
      <c r="Q14" s="162">
        <f t="shared" ref="Q14:AP14" si="1">Q11</f>
        <v>8700</v>
      </c>
      <c r="R14" s="162">
        <f t="shared" si="1"/>
        <v>8700</v>
      </c>
      <c r="S14" s="162">
        <f t="shared" si="1"/>
        <v>13600</v>
      </c>
      <c r="T14" s="162">
        <f t="shared" si="1"/>
        <v>14100</v>
      </c>
      <c r="U14" s="162">
        <f t="shared" si="1"/>
        <v>14100</v>
      </c>
      <c r="V14" s="162">
        <f t="shared" si="1"/>
        <v>10600</v>
      </c>
      <c r="W14" s="162">
        <f t="shared" si="1"/>
        <v>10600</v>
      </c>
      <c r="X14" s="162">
        <f t="shared" si="1"/>
        <v>11100</v>
      </c>
      <c r="Y14" s="162">
        <f t="shared" si="1"/>
        <v>10600</v>
      </c>
      <c r="Z14" s="162">
        <f t="shared" si="1"/>
        <v>11600</v>
      </c>
      <c r="AA14" s="162">
        <f t="shared" si="1"/>
        <v>12100</v>
      </c>
      <c r="AB14" s="162">
        <f t="shared" si="1"/>
        <v>10600</v>
      </c>
      <c r="AC14" s="162">
        <f t="shared" si="1"/>
        <v>12600</v>
      </c>
      <c r="AD14" s="162">
        <f t="shared" si="1"/>
        <v>11600</v>
      </c>
      <c r="AE14" s="162">
        <f t="shared" si="1"/>
        <v>12600</v>
      </c>
      <c r="AF14" s="162">
        <f t="shared" si="1"/>
        <v>11600</v>
      </c>
      <c r="AG14" s="162">
        <f t="shared" si="1"/>
        <v>12600</v>
      </c>
      <c r="AH14" s="162">
        <f t="shared" si="1"/>
        <v>10600</v>
      </c>
      <c r="AI14" s="162">
        <f t="shared" si="1"/>
        <v>11600</v>
      </c>
      <c r="AJ14" s="162">
        <f t="shared" si="1"/>
        <v>9200</v>
      </c>
      <c r="AK14" s="162">
        <f t="shared" si="1"/>
        <v>9200</v>
      </c>
      <c r="AL14" s="162">
        <f t="shared" si="1"/>
        <v>9900</v>
      </c>
      <c r="AM14" s="162">
        <f t="shared" si="1"/>
        <v>9200</v>
      </c>
      <c r="AN14" s="162">
        <f t="shared" si="1"/>
        <v>11600</v>
      </c>
      <c r="AO14" s="162">
        <f t="shared" si="1"/>
        <v>9200</v>
      </c>
      <c r="AP14" s="162">
        <f t="shared" si="1"/>
        <v>9200</v>
      </c>
    </row>
    <row r="15" spans="1:42" x14ac:dyDescent="0.2">
      <c r="A15" s="198">
        <v>2</v>
      </c>
      <c r="B15" s="162">
        <f t="shared" ref="B15:P15" si="2">B12</f>
        <v>8800</v>
      </c>
      <c r="C15" s="162">
        <f t="shared" si="2"/>
        <v>8800</v>
      </c>
      <c r="D15" s="162">
        <f t="shared" si="2"/>
        <v>9500</v>
      </c>
      <c r="E15" s="162">
        <f t="shared" si="2"/>
        <v>11600</v>
      </c>
      <c r="F15" s="162">
        <f t="shared" si="2"/>
        <v>10900</v>
      </c>
      <c r="G15" s="162">
        <f t="shared" si="2"/>
        <v>10200</v>
      </c>
      <c r="H15" s="162">
        <f t="shared" si="2"/>
        <v>9500</v>
      </c>
      <c r="I15" s="162">
        <f t="shared" si="2"/>
        <v>9500</v>
      </c>
      <c r="J15" s="162">
        <f t="shared" si="2"/>
        <v>10200</v>
      </c>
      <c r="K15" s="162">
        <f t="shared" si="2"/>
        <v>8800</v>
      </c>
      <c r="L15" s="162">
        <f t="shared" si="2"/>
        <v>9500</v>
      </c>
      <c r="M15" s="162">
        <f t="shared" si="2"/>
        <v>13600</v>
      </c>
      <c r="N15" s="162">
        <f t="shared" si="2"/>
        <v>13600</v>
      </c>
      <c r="O15" s="162">
        <f t="shared" si="2"/>
        <v>13600</v>
      </c>
      <c r="P15" s="162">
        <f t="shared" si="2"/>
        <v>10200</v>
      </c>
      <c r="Q15" s="162">
        <f t="shared" ref="Q15:AP15" si="3">Q12</f>
        <v>10200</v>
      </c>
      <c r="R15" s="162">
        <f t="shared" si="3"/>
        <v>10200</v>
      </c>
      <c r="S15" s="162">
        <f t="shared" si="3"/>
        <v>15100</v>
      </c>
      <c r="T15" s="162">
        <f t="shared" si="3"/>
        <v>15600</v>
      </c>
      <c r="U15" s="162">
        <f t="shared" si="3"/>
        <v>15600</v>
      </c>
      <c r="V15" s="162">
        <f t="shared" si="3"/>
        <v>12100</v>
      </c>
      <c r="W15" s="162">
        <f t="shared" si="3"/>
        <v>12100</v>
      </c>
      <c r="X15" s="162">
        <f t="shared" si="3"/>
        <v>12600</v>
      </c>
      <c r="Y15" s="162">
        <f t="shared" si="3"/>
        <v>12100</v>
      </c>
      <c r="Z15" s="162">
        <f t="shared" si="3"/>
        <v>13100</v>
      </c>
      <c r="AA15" s="162">
        <f t="shared" si="3"/>
        <v>13600</v>
      </c>
      <c r="AB15" s="162">
        <f t="shared" si="3"/>
        <v>12100</v>
      </c>
      <c r="AC15" s="162">
        <f t="shared" si="3"/>
        <v>14100</v>
      </c>
      <c r="AD15" s="162">
        <f t="shared" si="3"/>
        <v>13100</v>
      </c>
      <c r="AE15" s="162">
        <f t="shared" si="3"/>
        <v>14100</v>
      </c>
      <c r="AF15" s="162">
        <f t="shared" si="3"/>
        <v>13100</v>
      </c>
      <c r="AG15" s="162">
        <f t="shared" si="3"/>
        <v>14100</v>
      </c>
      <c r="AH15" s="162">
        <f t="shared" si="3"/>
        <v>12100</v>
      </c>
      <c r="AI15" s="162">
        <f t="shared" si="3"/>
        <v>13100</v>
      </c>
      <c r="AJ15" s="162">
        <f t="shared" si="3"/>
        <v>10700</v>
      </c>
      <c r="AK15" s="162">
        <f t="shared" si="3"/>
        <v>10700</v>
      </c>
      <c r="AL15" s="162">
        <f t="shared" si="3"/>
        <v>11400</v>
      </c>
      <c r="AM15" s="162">
        <f t="shared" si="3"/>
        <v>10700</v>
      </c>
      <c r="AN15" s="162">
        <f t="shared" si="3"/>
        <v>13100</v>
      </c>
      <c r="AO15" s="162">
        <f t="shared" si="3"/>
        <v>10700</v>
      </c>
      <c r="AP15" s="162">
        <f t="shared" si="3"/>
        <v>10700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'C завтраками| Bed and breakfast'!B17</f>
        <v>11300</v>
      </c>
      <c r="C17" s="167">
        <f>'C завтраками| Bed and breakfast'!C17</f>
        <v>11300</v>
      </c>
      <c r="D17" s="167">
        <f>'C завтраками| Bed and breakfast'!D17</f>
        <v>12000</v>
      </c>
      <c r="E17" s="167">
        <f>'C завтраками| Bed and breakfast'!E17</f>
        <v>14100</v>
      </c>
      <c r="F17" s="167">
        <f>'C завтраками| Bed and breakfast'!F17</f>
        <v>13400</v>
      </c>
      <c r="G17" s="167">
        <f>'C завтраками| Bed and breakfast'!G17</f>
        <v>12700</v>
      </c>
      <c r="H17" s="167">
        <f>'C завтраками| Bed and breakfast'!H17</f>
        <v>12000</v>
      </c>
      <c r="I17" s="167">
        <f>'C завтраками| Bed and breakfast'!I17</f>
        <v>12000</v>
      </c>
      <c r="J17" s="167">
        <f>'C завтраками| Bed and breakfast'!J17</f>
        <v>12700</v>
      </c>
      <c r="K17" s="167">
        <f>'C завтраками| Bed and breakfast'!K17</f>
        <v>11300</v>
      </c>
      <c r="L17" s="167">
        <f>'C завтраками| Bed and breakfast'!L17</f>
        <v>12000</v>
      </c>
      <c r="M17" s="167">
        <f>'C завтраками| Bed and breakfast'!M17</f>
        <v>16100</v>
      </c>
      <c r="N17" s="167">
        <f>'C завтраками| Bed and breakfast'!N17</f>
        <v>16100</v>
      </c>
      <c r="O17" s="167">
        <f>'C завтраками| Bed and breakfast'!O17</f>
        <v>16100</v>
      </c>
      <c r="P17" s="167">
        <f>'C завтраками| Bed and breakfast'!P17</f>
        <v>12700</v>
      </c>
      <c r="Q17" s="167">
        <f>'C завтраками| Bed and breakfast'!Q17</f>
        <v>12700</v>
      </c>
      <c r="R17" s="167">
        <f>'C завтраками| Bed and breakfast'!R17</f>
        <v>12700</v>
      </c>
      <c r="S17" s="167">
        <f>'C завтраками| Bed and breakfast'!S17</f>
        <v>17600</v>
      </c>
      <c r="T17" s="167">
        <f>'C завтраками| Bed and breakfast'!T17</f>
        <v>17600</v>
      </c>
      <c r="U17" s="167">
        <f>'C завтраками| Bed and breakfast'!U17</f>
        <v>17600</v>
      </c>
      <c r="V17" s="167">
        <f>'C завтраками| Bed and breakfast'!V17</f>
        <v>14100</v>
      </c>
      <c r="W17" s="167">
        <f>'C завтраками| Bed and breakfast'!W17</f>
        <v>14100</v>
      </c>
      <c r="X17" s="167">
        <f>'C завтраками| Bed and breakfast'!X17</f>
        <v>14600</v>
      </c>
      <c r="Y17" s="167">
        <f>'C завтраками| Bed and breakfast'!Y17</f>
        <v>14100</v>
      </c>
      <c r="Z17" s="167">
        <f>'C завтраками| Bed and breakfast'!Z17</f>
        <v>15100</v>
      </c>
      <c r="AA17" s="167">
        <f>'C завтраками| Bed and breakfast'!AA17</f>
        <v>15600</v>
      </c>
      <c r="AB17" s="167">
        <f>'C завтраками| Bed and breakfast'!AB17</f>
        <v>14100</v>
      </c>
      <c r="AC17" s="167">
        <f>'C завтраками| Bed and breakfast'!AC17</f>
        <v>16100</v>
      </c>
      <c r="AD17" s="167">
        <f>'C завтраками| Bed and breakfast'!AD17</f>
        <v>15100</v>
      </c>
      <c r="AE17" s="167">
        <f>'C завтраками| Bed and breakfast'!AE17</f>
        <v>16100</v>
      </c>
      <c r="AF17" s="167">
        <f>'C завтраками| Bed and breakfast'!AF17</f>
        <v>15100</v>
      </c>
      <c r="AG17" s="167">
        <f>'C завтраками| Bed and breakfast'!AG17</f>
        <v>16100</v>
      </c>
      <c r="AH17" s="167">
        <f>'C завтраками| Bed and breakfast'!AH17</f>
        <v>14100</v>
      </c>
      <c r="AI17" s="167">
        <f>'C завтраками| Bed and breakfast'!AI17</f>
        <v>15100</v>
      </c>
      <c r="AJ17" s="167">
        <f>'C завтраками| Bed and breakfast'!AJ17</f>
        <v>12700</v>
      </c>
      <c r="AK17" s="167">
        <f>'C завтраками| Bed and breakfast'!AK17</f>
        <v>12700</v>
      </c>
      <c r="AL17" s="167">
        <f>'C завтраками| Bed and breakfast'!AL17</f>
        <v>13400</v>
      </c>
      <c r="AM17" s="167">
        <f>'C завтраками| Bed and breakfast'!AM17</f>
        <v>12700</v>
      </c>
      <c r="AN17" s="167">
        <f>'C завтраками| Bed and breakfast'!AN17</f>
        <v>15100</v>
      </c>
      <c r="AO17" s="167">
        <f>'C завтраками| Bed and breakfast'!AO17</f>
        <v>12700</v>
      </c>
      <c r="AP17" s="167">
        <f>'C завтраками| Bed and breakfast'!AP17</f>
        <v>12700</v>
      </c>
    </row>
    <row r="18" spans="1:42" x14ac:dyDescent="0.2">
      <c r="A18" s="1">
        <v>2</v>
      </c>
      <c r="B18" s="167">
        <f>'C завтраками| Bed and breakfast'!B18</f>
        <v>12800</v>
      </c>
      <c r="C18" s="167">
        <f>'C завтраками| Bed and breakfast'!C18</f>
        <v>12800</v>
      </c>
      <c r="D18" s="167">
        <f>'C завтраками| Bed and breakfast'!D18</f>
        <v>13500</v>
      </c>
      <c r="E18" s="167">
        <f>'C завтраками| Bed and breakfast'!E18</f>
        <v>15600</v>
      </c>
      <c r="F18" s="167">
        <f>'C завтраками| Bed and breakfast'!F18</f>
        <v>14900</v>
      </c>
      <c r="G18" s="167">
        <f>'C завтраками| Bed and breakfast'!G18</f>
        <v>14200</v>
      </c>
      <c r="H18" s="167">
        <f>'C завтраками| Bed and breakfast'!H18</f>
        <v>13500</v>
      </c>
      <c r="I18" s="167">
        <f>'C завтраками| Bed and breakfast'!I18</f>
        <v>13500</v>
      </c>
      <c r="J18" s="167">
        <f>'C завтраками| Bed and breakfast'!J18</f>
        <v>14200</v>
      </c>
      <c r="K18" s="167">
        <f>'C завтраками| Bed and breakfast'!K18</f>
        <v>12800</v>
      </c>
      <c r="L18" s="167">
        <f>'C завтраками| Bed and breakfast'!L18</f>
        <v>13500</v>
      </c>
      <c r="M18" s="167">
        <f>'C завтраками| Bed and breakfast'!M18</f>
        <v>17600</v>
      </c>
      <c r="N18" s="167">
        <f>'C завтраками| Bed and breakfast'!N18</f>
        <v>17600</v>
      </c>
      <c r="O18" s="167">
        <f>'C завтраками| Bed and breakfast'!O18</f>
        <v>17600</v>
      </c>
      <c r="P18" s="167">
        <f>'C завтраками| Bed and breakfast'!P18</f>
        <v>14200</v>
      </c>
      <c r="Q18" s="167">
        <f>'C завтраками| Bed and breakfast'!Q18</f>
        <v>14200</v>
      </c>
      <c r="R18" s="167">
        <f>'C завтраками| Bed and breakfast'!R18</f>
        <v>14200</v>
      </c>
      <c r="S18" s="167">
        <f>'C завтраками| Bed and breakfast'!S18</f>
        <v>19100</v>
      </c>
      <c r="T18" s="167">
        <f>'C завтраками| Bed and breakfast'!T18</f>
        <v>19100</v>
      </c>
      <c r="U18" s="167">
        <f>'C завтраками| Bed and breakfast'!U18</f>
        <v>19100</v>
      </c>
      <c r="V18" s="167">
        <f>'C завтраками| Bed and breakfast'!V18</f>
        <v>15600</v>
      </c>
      <c r="W18" s="167">
        <f>'C завтраками| Bed and breakfast'!W18</f>
        <v>15600</v>
      </c>
      <c r="X18" s="167">
        <f>'C завтраками| Bed and breakfast'!X18</f>
        <v>16100</v>
      </c>
      <c r="Y18" s="167">
        <f>'C завтраками| Bed and breakfast'!Y18</f>
        <v>15600</v>
      </c>
      <c r="Z18" s="167">
        <f>'C завтраками| Bed and breakfast'!Z18</f>
        <v>16600</v>
      </c>
      <c r="AA18" s="167">
        <f>'C завтраками| Bed and breakfast'!AA18</f>
        <v>17100</v>
      </c>
      <c r="AB18" s="167">
        <f>'C завтраками| Bed and breakfast'!AB18</f>
        <v>15600</v>
      </c>
      <c r="AC18" s="167">
        <f>'C завтраками| Bed and breakfast'!AC18</f>
        <v>17600</v>
      </c>
      <c r="AD18" s="167">
        <f>'C завтраками| Bed and breakfast'!AD18</f>
        <v>16600</v>
      </c>
      <c r="AE18" s="167">
        <f>'C завтраками| Bed and breakfast'!AE18</f>
        <v>17600</v>
      </c>
      <c r="AF18" s="167">
        <f>'C завтраками| Bed and breakfast'!AF18</f>
        <v>16600</v>
      </c>
      <c r="AG18" s="167">
        <f>'C завтраками| Bed and breakfast'!AG18</f>
        <v>17600</v>
      </c>
      <c r="AH18" s="167">
        <f>'C завтраками| Bed and breakfast'!AH18</f>
        <v>15600</v>
      </c>
      <c r="AI18" s="167">
        <f>'C завтраками| Bed and breakfast'!AI18</f>
        <v>16600</v>
      </c>
      <c r="AJ18" s="167">
        <f>'C завтраками| Bed and breakfast'!AJ18</f>
        <v>14200</v>
      </c>
      <c r="AK18" s="167">
        <f>'C завтраками| Bed and breakfast'!AK18</f>
        <v>14200</v>
      </c>
      <c r="AL18" s="167">
        <f>'C завтраками| Bed and breakfast'!AL18</f>
        <v>14900</v>
      </c>
      <c r="AM18" s="167">
        <f>'C завтраками| Bed and breakfast'!AM18</f>
        <v>14200</v>
      </c>
      <c r="AN18" s="167">
        <f>'C завтраками| Bed and breakfast'!AN18</f>
        <v>16600</v>
      </c>
      <c r="AO18" s="167">
        <f>'C завтраками| Bed and breakfast'!AO18</f>
        <v>14200</v>
      </c>
      <c r="AP18" s="167">
        <f>'C завтраками| Bed and breakfast'!AP18</f>
        <v>14200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'C завтраками| Bed and breakfast'!B20</f>
        <v>14300</v>
      </c>
      <c r="C20" s="167">
        <f>'C завтраками| Bed and breakfast'!C20</f>
        <v>14300</v>
      </c>
      <c r="D20" s="167">
        <f>'C завтраками| Bed and breakfast'!D20</f>
        <v>15000</v>
      </c>
      <c r="E20" s="167">
        <f>'C завтраками| Bed and breakfast'!E20</f>
        <v>17100</v>
      </c>
      <c r="F20" s="167">
        <f>'C завтраками| Bed and breakfast'!F20</f>
        <v>16400</v>
      </c>
      <c r="G20" s="167">
        <f>'C завтраками| Bed and breakfast'!G20</f>
        <v>15700</v>
      </c>
      <c r="H20" s="167">
        <f>'C завтраками| Bed and breakfast'!H20</f>
        <v>15000</v>
      </c>
      <c r="I20" s="167">
        <f>'C завтраками| Bed and breakfast'!I20</f>
        <v>15000</v>
      </c>
      <c r="J20" s="167">
        <f>'C завтраками| Bed and breakfast'!J20</f>
        <v>15700</v>
      </c>
      <c r="K20" s="167">
        <f>'C завтраками| Bed and breakfast'!K20</f>
        <v>14300</v>
      </c>
      <c r="L20" s="167">
        <f>'C завтраками| Bed and breakfast'!L20</f>
        <v>15000</v>
      </c>
      <c r="M20" s="167">
        <f>'C завтраками| Bed and breakfast'!M20</f>
        <v>19100</v>
      </c>
      <c r="N20" s="167">
        <f>'C завтраками| Bed and breakfast'!N20</f>
        <v>19100</v>
      </c>
      <c r="O20" s="167">
        <f>'C завтраками| Bed and breakfast'!O20</f>
        <v>19100</v>
      </c>
      <c r="P20" s="167">
        <f>'C завтраками| Bed and breakfast'!P20</f>
        <v>15700</v>
      </c>
      <c r="Q20" s="167">
        <f>'C завтраками| Bed and breakfast'!Q20</f>
        <v>15700</v>
      </c>
      <c r="R20" s="167">
        <f>'C завтраками| Bed and breakfast'!R20</f>
        <v>15700</v>
      </c>
      <c r="S20" s="167">
        <f>'C завтраками| Bed and breakfast'!S20</f>
        <v>20600</v>
      </c>
      <c r="T20" s="167">
        <f>'C завтраками| Bed and breakfast'!T20</f>
        <v>20600</v>
      </c>
      <c r="U20" s="167">
        <f>'C завтраками| Bed and breakfast'!U20</f>
        <v>20600</v>
      </c>
      <c r="V20" s="167">
        <f>'C завтраками| Bed and breakfast'!V20</f>
        <v>17100</v>
      </c>
      <c r="W20" s="167">
        <f>'C завтраками| Bed and breakfast'!W20</f>
        <v>17100</v>
      </c>
      <c r="X20" s="167">
        <f>'C завтраками| Bed and breakfast'!X20</f>
        <v>17600</v>
      </c>
      <c r="Y20" s="167">
        <f>'C завтраками| Bed and breakfast'!Y20</f>
        <v>17100</v>
      </c>
      <c r="Z20" s="167">
        <f>'C завтраками| Bed and breakfast'!Z20</f>
        <v>18100</v>
      </c>
      <c r="AA20" s="167">
        <f>'C завтраками| Bed and breakfast'!AA20</f>
        <v>18600</v>
      </c>
      <c r="AB20" s="167">
        <f>'C завтраками| Bed and breakfast'!AB20</f>
        <v>17100</v>
      </c>
      <c r="AC20" s="167">
        <f>'C завтраками| Bed and breakfast'!AC20</f>
        <v>19100</v>
      </c>
      <c r="AD20" s="167">
        <f>'C завтраками| Bed and breakfast'!AD20</f>
        <v>18100</v>
      </c>
      <c r="AE20" s="167">
        <f>'C завтраками| Bed and breakfast'!AE20</f>
        <v>19100</v>
      </c>
      <c r="AF20" s="167">
        <f>'C завтраками| Bed and breakfast'!AF20</f>
        <v>18100</v>
      </c>
      <c r="AG20" s="167">
        <f>'C завтраками| Bed and breakfast'!AG20</f>
        <v>19100</v>
      </c>
      <c r="AH20" s="167">
        <f>'C завтраками| Bed and breakfast'!AH20</f>
        <v>17100</v>
      </c>
      <c r="AI20" s="167">
        <f>'C завтраками| Bed and breakfast'!AI20</f>
        <v>18100</v>
      </c>
      <c r="AJ20" s="167">
        <f>'C завтраками| Bed and breakfast'!AJ20</f>
        <v>15700</v>
      </c>
      <c r="AK20" s="167">
        <f>'C завтраками| Bed and breakfast'!AK20</f>
        <v>15700</v>
      </c>
      <c r="AL20" s="167">
        <f>'C завтраками| Bed and breakfast'!AL20</f>
        <v>16400</v>
      </c>
      <c r="AM20" s="167">
        <f>'C завтраками| Bed and breakfast'!AM20</f>
        <v>15700</v>
      </c>
      <c r="AN20" s="167">
        <f>'C завтраками| Bed and breakfast'!AN20</f>
        <v>18100</v>
      </c>
      <c r="AO20" s="167">
        <f>'C завтраками| Bed and breakfast'!AO20</f>
        <v>15700</v>
      </c>
      <c r="AP20" s="167">
        <f>'C завтраками| Bed and breakfast'!AP20</f>
        <v>15700</v>
      </c>
    </row>
    <row r="21" spans="1:42" x14ac:dyDescent="0.2">
      <c r="A21" s="1">
        <v>2</v>
      </c>
      <c r="B21" s="167">
        <f>'C завтраками| Bed and breakfast'!B21</f>
        <v>15800</v>
      </c>
      <c r="C21" s="167">
        <f>'C завтраками| Bed and breakfast'!C21</f>
        <v>15800</v>
      </c>
      <c r="D21" s="167">
        <f>'C завтраками| Bed and breakfast'!D21</f>
        <v>16500</v>
      </c>
      <c r="E21" s="167">
        <f>'C завтраками| Bed and breakfast'!E21</f>
        <v>18600</v>
      </c>
      <c r="F21" s="167">
        <f>'C завтраками| Bed and breakfast'!F21</f>
        <v>17900</v>
      </c>
      <c r="G21" s="167">
        <f>'C завтраками| Bed and breakfast'!G21</f>
        <v>17200</v>
      </c>
      <c r="H21" s="167">
        <f>'C завтраками| Bed and breakfast'!H21</f>
        <v>16500</v>
      </c>
      <c r="I21" s="167">
        <f>'C завтраками| Bed and breakfast'!I21</f>
        <v>16500</v>
      </c>
      <c r="J21" s="167">
        <f>'C завтраками| Bed and breakfast'!J21</f>
        <v>17200</v>
      </c>
      <c r="K21" s="167">
        <f>'C завтраками| Bed and breakfast'!K21</f>
        <v>15800</v>
      </c>
      <c r="L21" s="167">
        <f>'C завтраками| Bed and breakfast'!L21</f>
        <v>16500</v>
      </c>
      <c r="M21" s="167">
        <f>'C завтраками| Bed and breakfast'!M21</f>
        <v>20600</v>
      </c>
      <c r="N21" s="167">
        <f>'C завтраками| Bed and breakfast'!N21</f>
        <v>20600</v>
      </c>
      <c r="O21" s="167">
        <f>'C завтраками| Bed and breakfast'!O21</f>
        <v>20600</v>
      </c>
      <c r="P21" s="167">
        <f>'C завтраками| Bed and breakfast'!P21</f>
        <v>17200</v>
      </c>
      <c r="Q21" s="167">
        <f>'C завтраками| Bed and breakfast'!Q21</f>
        <v>17200</v>
      </c>
      <c r="R21" s="167">
        <f>'C завтраками| Bed and breakfast'!R21</f>
        <v>17200</v>
      </c>
      <c r="S21" s="167">
        <f>'C завтраками| Bed and breakfast'!S21</f>
        <v>22100</v>
      </c>
      <c r="T21" s="167">
        <f>'C завтраками| Bed and breakfast'!T21</f>
        <v>22100</v>
      </c>
      <c r="U21" s="167">
        <f>'C завтраками| Bed and breakfast'!U21</f>
        <v>22100</v>
      </c>
      <c r="V21" s="167">
        <f>'C завтраками| Bed and breakfast'!V21</f>
        <v>18600</v>
      </c>
      <c r="W21" s="167">
        <f>'C завтраками| Bed and breakfast'!W21</f>
        <v>18600</v>
      </c>
      <c r="X21" s="167">
        <f>'C завтраками| Bed and breakfast'!X21</f>
        <v>19100</v>
      </c>
      <c r="Y21" s="167">
        <f>'C завтраками| Bed and breakfast'!Y21</f>
        <v>18600</v>
      </c>
      <c r="Z21" s="167">
        <f>'C завтраками| Bed and breakfast'!Z21</f>
        <v>19600</v>
      </c>
      <c r="AA21" s="167">
        <f>'C завтраками| Bed and breakfast'!AA21</f>
        <v>20100</v>
      </c>
      <c r="AB21" s="167">
        <f>'C завтраками| Bed and breakfast'!AB21</f>
        <v>18600</v>
      </c>
      <c r="AC21" s="167">
        <f>'C завтраками| Bed and breakfast'!AC21</f>
        <v>20600</v>
      </c>
      <c r="AD21" s="167">
        <f>'C завтраками| Bed and breakfast'!AD21</f>
        <v>19600</v>
      </c>
      <c r="AE21" s="167">
        <f>'C завтраками| Bed and breakfast'!AE21</f>
        <v>20600</v>
      </c>
      <c r="AF21" s="167">
        <f>'C завтраками| Bed and breakfast'!AF21</f>
        <v>19600</v>
      </c>
      <c r="AG21" s="167">
        <f>'C завтраками| Bed and breakfast'!AG21</f>
        <v>20600</v>
      </c>
      <c r="AH21" s="167">
        <f>'C завтраками| Bed and breakfast'!AH21</f>
        <v>18600</v>
      </c>
      <c r="AI21" s="167">
        <f>'C завтраками| Bed and breakfast'!AI21</f>
        <v>19600</v>
      </c>
      <c r="AJ21" s="167">
        <f>'C завтраками| Bed and breakfast'!AJ21</f>
        <v>17200</v>
      </c>
      <c r="AK21" s="167">
        <f>'C завтраками| Bed and breakfast'!AK21</f>
        <v>17200</v>
      </c>
      <c r="AL21" s="167">
        <f>'C завтраками| Bed and breakfast'!AL21</f>
        <v>17900</v>
      </c>
      <c r="AM21" s="167">
        <f>'C завтраками| Bed and breakfast'!AM21</f>
        <v>17200</v>
      </c>
      <c r="AN21" s="167">
        <f>'C завтраками| Bed and breakfast'!AN21</f>
        <v>19600</v>
      </c>
      <c r="AO21" s="167">
        <f>'C завтраками| Bed and breakfast'!AO21</f>
        <v>17200</v>
      </c>
      <c r="AP21" s="167">
        <f>'C завтраками| Bed and breakfast'!AP21</f>
        <v>17200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'C завтраками| Bed and breakfast'!B23</f>
        <v>62300</v>
      </c>
      <c r="C23" s="167">
        <f>'C завтраками| Bed and breakfast'!C23</f>
        <v>62300</v>
      </c>
      <c r="D23" s="167">
        <f>'C завтраками| Bed and breakfast'!D23</f>
        <v>63000</v>
      </c>
      <c r="E23" s="167">
        <f>'C завтраками| Bed and breakfast'!E23</f>
        <v>65100</v>
      </c>
      <c r="F23" s="167">
        <f>'C завтраками| Bed and breakfast'!F23</f>
        <v>64400</v>
      </c>
      <c r="G23" s="167">
        <f>'C завтраками| Bed and breakfast'!G23</f>
        <v>63700</v>
      </c>
      <c r="H23" s="167">
        <f>'C завтраками| Bed and breakfast'!H23</f>
        <v>63000</v>
      </c>
      <c r="I23" s="167">
        <f>'C завтраками| Bed and breakfast'!I23</f>
        <v>63000</v>
      </c>
      <c r="J23" s="167">
        <f>'C завтраками| Bed and breakfast'!J23</f>
        <v>63700</v>
      </c>
      <c r="K23" s="167">
        <f>'C завтраками| Bed and breakfast'!K23</f>
        <v>62300</v>
      </c>
      <c r="L23" s="167">
        <f>'C завтраками| Bed and breakfast'!L23</f>
        <v>63000</v>
      </c>
      <c r="M23" s="167">
        <f>'C завтраками| Bed and breakfast'!M23</f>
        <v>67100</v>
      </c>
      <c r="N23" s="167">
        <f>'C завтраками| Bed and breakfast'!N23</f>
        <v>67100</v>
      </c>
      <c r="O23" s="167">
        <f>'C завтраками| Bed and breakfast'!O23</f>
        <v>67100</v>
      </c>
      <c r="P23" s="167">
        <f>'C завтраками| Bed and breakfast'!P23</f>
        <v>63700</v>
      </c>
      <c r="Q23" s="167">
        <f>'C завтраками| Bed and breakfast'!Q23</f>
        <v>63700</v>
      </c>
      <c r="R23" s="167">
        <f>'C завтраками| Bed and breakfast'!R23</f>
        <v>63700</v>
      </c>
      <c r="S23" s="167">
        <f>'C завтраками| Bed and breakfast'!S23</f>
        <v>68600</v>
      </c>
      <c r="T23" s="167">
        <f>'C завтраками| Bed and breakfast'!T23</f>
        <v>68600</v>
      </c>
      <c r="U23" s="167">
        <f>'C завтраками| Bed and breakfast'!U23</f>
        <v>68600</v>
      </c>
      <c r="V23" s="167">
        <f>'C завтраками| Bed and breakfast'!V23</f>
        <v>65100</v>
      </c>
      <c r="W23" s="167">
        <f>'C завтраками| Bed and breakfast'!W23</f>
        <v>65100</v>
      </c>
      <c r="X23" s="167">
        <f>'C завтраками| Bed and breakfast'!X23</f>
        <v>65600</v>
      </c>
      <c r="Y23" s="167">
        <f>'C завтраками| Bed and breakfast'!Y23</f>
        <v>65100</v>
      </c>
      <c r="Z23" s="167">
        <f>'C завтраками| Bed and breakfast'!Z23</f>
        <v>66100</v>
      </c>
      <c r="AA23" s="167">
        <f>'C завтраками| Bed and breakfast'!AA23</f>
        <v>66600</v>
      </c>
      <c r="AB23" s="167">
        <f>'C завтраками| Bed and breakfast'!AB23</f>
        <v>65100</v>
      </c>
      <c r="AC23" s="167">
        <f>'C завтраками| Bed and breakfast'!AC23</f>
        <v>67100</v>
      </c>
      <c r="AD23" s="167">
        <f>'C завтраками| Bed and breakfast'!AD23</f>
        <v>66100</v>
      </c>
      <c r="AE23" s="167">
        <f>'C завтраками| Bed and breakfast'!AE23</f>
        <v>67100</v>
      </c>
      <c r="AF23" s="167">
        <f>'C завтраками| Bed and breakfast'!AF23</f>
        <v>66100</v>
      </c>
      <c r="AG23" s="167">
        <f>'C завтраками| Bed and breakfast'!AG23</f>
        <v>67100</v>
      </c>
      <c r="AH23" s="167">
        <f>'C завтраками| Bed and breakfast'!AH23</f>
        <v>65100</v>
      </c>
      <c r="AI23" s="167">
        <f>'C завтраками| Bed and breakfast'!AI23</f>
        <v>66100</v>
      </c>
      <c r="AJ23" s="167">
        <f>'C завтраками| Bed and breakfast'!AJ23</f>
        <v>63700</v>
      </c>
      <c r="AK23" s="167">
        <f>'C завтраками| Bed and breakfast'!AK23</f>
        <v>63700</v>
      </c>
      <c r="AL23" s="167">
        <f>'C завтраками| Bed and breakfast'!AL23</f>
        <v>64400</v>
      </c>
      <c r="AM23" s="167">
        <f>'C завтраками| Bed and breakfast'!AM23</f>
        <v>63700</v>
      </c>
      <c r="AN23" s="167">
        <f>'C завтраками| Bed and breakfast'!AN23</f>
        <v>66100</v>
      </c>
      <c r="AO23" s="167">
        <f>'C завтраками| Bed and breakfast'!AO23</f>
        <v>63700</v>
      </c>
      <c r="AP23" s="167">
        <f>'C завтраками| Bed and breakfast'!AP23</f>
        <v>63700</v>
      </c>
    </row>
    <row r="24" spans="1:42" hidden="1" x14ac:dyDescent="0.2">
      <c r="A24" s="7" t="s">
        <v>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row>
    <row r="25" spans="1:42" hidden="1" x14ac:dyDescent="0.2">
      <c r="A25" s="3" t="s">
        <v>0</v>
      </c>
      <c r="B25" s="167">
        <f>'C завтраками| Bed and breakfast'!B25</f>
        <v>0</v>
      </c>
      <c r="C25" s="167">
        <f>'C завтраками| Bed and breakfast'!C25</f>
        <v>0</v>
      </c>
      <c r="D25" s="167">
        <f>'C завтраками| Bed and breakfast'!D25</f>
        <v>0</v>
      </c>
      <c r="E25" s="167">
        <f>'C завтраками| Bed and breakfast'!E25</f>
        <v>0</v>
      </c>
      <c r="F25" s="167">
        <f>'C завтраками| Bed and breakfast'!F25</f>
        <v>0</v>
      </c>
      <c r="G25" s="167">
        <f>'C завтраками| Bed and breakfast'!G25</f>
        <v>0</v>
      </c>
      <c r="H25" s="167">
        <f>'C завтраками| Bed and breakfast'!H25</f>
        <v>0</v>
      </c>
      <c r="I25" s="167">
        <f>'C завтраками| Bed and breakfast'!I25</f>
        <v>0</v>
      </c>
      <c r="J25" s="167">
        <f>'C завтраками| Bed and breakfast'!J25</f>
        <v>0</v>
      </c>
      <c r="K25" s="167">
        <f>'C завтраками| Bed and breakfast'!K25</f>
        <v>0</v>
      </c>
      <c r="L25" s="167">
        <f>'C завтраками| Bed and breakfast'!L25</f>
        <v>0</v>
      </c>
      <c r="M25" s="167">
        <f>'C завтраками| Bed and breakfast'!M25</f>
        <v>0</v>
      </c>
      <c r="N25" s="167">
        <f>'C завтраками| Bed and breakfast'!N25</f>
        <v>0</v>
      </c>
      <c r="O25" s="167">
        <f>'C завтраками| Bed and breakfast'!O25</f>
        <v>0</v>
      </c>
      <c r="P25" s="167">
        <f>'C завтраками| Bed and breakfast'!P25</f>
        <v>0</v>
      </c>
      <c r="Q25" s="167">
        <f>'C завтраками| Bed and breakfast'!Q25</f>
        <v>0</v>
      </c>
      <c r="R25" s="167">
        <f>'C завтраками| Bed and breakfast'!R25</f>
        <v>0</v>
      </c>
      <c r="S25" s="167">
        <f>'C завтраками| Bed and breakfast'!S25</f>
        <v>0</v>
      </c>
      <c r="T25" s="167">
        <f>'C завтраками| Bed and breakfast'!T25</f>
        <v>0</v>
      </c>
      <c r="U25" s="167">
        <f>'C завтраками| Bed and breakfast'!U25</f>
        <v>0</v>
      </c>
      <c r="V25" s="167">
        <f>'C завтраками| Bed and breakfast'!V25</f>
        <v>0</v>
      </c>
      <c r="W25" s="167">
        <f>'C завтраками| Bed and breakfast'!W25</f>
        <v>0</v>
      </c>
      <c r="X25" s="167">
        <f>'C завтраками| Bed and breakfast'!X25</f>
        <v>0</v>
      </c>
      <c r="Y25" s="167">
        <f>'C завтраками| Bed and breakfast'!Y25</f>
        <v>0</v>
      </c>
      <c r="Z25" s="167">
        <f>'C завтраками| Bed and breakfast'!Z25</f>
        <v>0</v>
      </c>
      <c r="AA25" s="167">
        <f>'C завтраками| Bed and breakfast'!AA25</f>
        <v>0</v>
      </c>
      <c r="AB25" s="167">
        <f>'C завтраками| Bed and breakfast'!AB25</f>
        <v>0</v>
      </c>
      <c r="AC25" s="167">
        <f>'C завтраками| Bed and breakfast'!AC25</f>
        <v>0</v>
      </c>
      <c r="AD25" s="167">
        <f>'C завтраками| Bed and breakfast'!AD25</f>
        <v>0</v>
      </c>
      <c r="AE25" s="167">
        <f>'C завтраками| Bed and breakfast'!AE25</f>
        <v>0</v>
      </c>
      <c r="AF25" s="167">
        <f>'C завтраками| Bed and breakfast'!AF25</f>
        <v>0</v>
      </c>
      <c r="AG25" s="167">
        <f>'C завтраками| Bed and breakfast'!AG25</f>
        <v>0</v>
      </c>
      <c r="AH25" s="167">
        <f>'C завтраками| Bed and breakfast'!AH25</f>
        <v>0</v>
      </c>
      <c r="AI25" s="167">
        <f>'C завтраками| Bed and breakfast'!AI25</f>
        <v>0</v>
      </c>
      <c r="AJ25" s="167">
        <f>'C завтраками| Bed and breakfast'!AJ25</f>
        <v>0</v>
      </c>
      <c r="AK25" s="167">
        <f>'C завтраками| Bed and breakfast'!AK25</f>
        <v>0</v>
      </c>
      <c r="AL25" s="167">
        <f>'C завтраками| Bed and breakfast'!AL25</f>
        <v>0</v>
      </c>
      <c r="AM25" s="167">
        <f>'C завтраками| Bed and breakfast'!AM25</f>
        <v>0</v>
      </c>
      <c r="AN25" s="167">
        <f>'C завтраками| Bed and breakfast'!AN25</f>
        <v>0</v>
      </c>
      <c r="AO25" s="167">
        <f>'C завтраками| Bed and breakfast'!AO25</f>
        <v>0</v>
      </c>
      <c r="AP25" s="167">
        <f>'C завтраками| Bed and breakfast'!AP25</f>
        <v>0</v>
      </c>
    </row>
    <row r="26" spans="1:42" ht="26.25" customHeight="1" x14ac:dyDescent="0.2">
      <c r="A26" s="72" t="s">
        <v>44</v>
      </c>
    </row>
    <row r="27" spans="1:42" s="149" customFormat="1" ht="21.75" customHeight="1" x14ac:dyDescent="0.25">
      <c r="A27" s="31" t="s">
        <v>6</v>
      </c>
      <c r="B27" s="151">
        <f t="shared" ref="B27:P27" si="4">B5</f>
        <v>45770</v>
      </c>
      <c r="C27" s="151">
        <f t="shared" si="4"/>
        <v>45772</v>
      </c>
      <c r="D27" s="151">
        <f t="shared" si="4"/>
        <v>45777</v>
      </c>
      <c r="E27" s="151">
        <f t="shared" si="4"/>
        <v>45778</v>
      </c>
      <c r="F27" s="151">
        <f t="shared" si="4"/>
        <v>45780</v>
      </c>
      <c r="G27" s="151">
        <f t="shared" si="4"/>
        <v>45781</v>
      </c>
      <c r="H27" s="151">
        <f t="shared" si="4"/>
        <v>45782</v>
      </c>
      <c r="I27" s="151">
        <f t="shared" si="4"/>
        <v>45785</v>
      </c>
      <c r="J27" s="151">
        <f t="shared" si="4"/>
        <v>45786</v>
      </c>
      <c r="K27" s="151">
        <f t="shared" si="4"/>
        <v>45788</v>
      </c>
      <c r="L27" s="151">
        <f t="shared" si="4"/>
        <v>45793</v>
      </c>
      <c r="M27" s="151">
        <f t="shared" si="4"/>
        <v>45808</v>
      </c>
      <c r="N27" s="151">
        <f t="shared" si="4"/>
        <v>45810</v>
      </c>
      <c r="O27" s="151">
        <f t="shared" si="4"/>
        <v>45815</v>
      </c>
      <c r="P27" s="151">
        <f t="shared" si="4"/>
        <v>45817</v>
      </c>
      <c r="Q27" s="151">
        <f t="shared" ref="Q27:AP27" si="5">Q5</f>
        <v>45820</v>
      </c>
      <c r="R27" s="151">
        <f t="shared" si="5"/>
        <v>45823</v>
      </c>
      <c r="S27" s="151">
        <f t="shared" si="5"/>
        <v>45837</v>
      </c>
      <c r="T27" s="151">
        <f t="shared" si="5"/>
        <v>45839</v>
      </c>
      <c r="U27" s="151">
        <f t="shared" si="5"/>
        <v>45849</v>
      </c>
      <c r="V27" s="151">
        <f t="shared" si="5"/>
        <v>45851</v>
      </c>
      <c r="W27" s="151">
        <f t="shared" si="5"/>
        <v>45852</v>
      </c>
      <c r="X27" s="151">
        <f t="shared" si="5"/>
        <v>45856</v>
      </c>
      <c r="Y27" s="151">
        <f t="shared" si="5"/>
        <v>45858</v>
      </c>
      <c r="Z27" s="151">
        <f t="shared" si="5"/>
        <v>45859</v>
      </c>
      <c r="AA27" s="151">
        <f t="shared" si="5"/>
        <v>45863</v>
      </c>
      <c r="AB27" s="151">
        <f t="shared" si="5"/>
        <v>45865</v>
      </c>
      <c r="AC27" s="151">
        <f t="shared" si="5"/>
        <v>45870</v>
      </c>
      <c r="AD27" s="151">
        <f t="shared" si="5"/>
        <v>45872</v>
      </c>
      <c r="AE27" s="151">
        <f t="shared" si="5"/>
        <v>45877</v>
      </c>
      <c r="AF27" s="151">
        <f t="shared" si="5"/>
        <v>45879</v>
      </c>
      <c r="AG27" s="151">
        <f t="shared" si="5"/>
        <v>45884</v>
      </c>
      <c r="AH27" s="151">
        <f t="shared" si="5"/>
        <v>45886</v>
      </c>
      <c r="AI27" s="151">
        <f t="shared" si="5"/>
        <v>45891</v>
      </c>
      <c r="AJ27" s="151">
        <f t="shared" si="5"/>
        <v>45893</v>
      </c>
      <c r="AK27" s="151">
        <f t="shared" si="5"/>
        <v>45901</v>
      </c>
      <c r="AL27" s="151">
        <f t="shared" si="5"/>
        <v>45905</v>
      </c>
      <c r="AM27" s="151">
        <f t="shared" si="5"/>
        <v>45907</v>
      </c>
      <c r="AN27" s="151">
        <f t="shared" si="5"/>
        <v>45909</v>
      </c>
      <c r="AO27" s="151">
        <f t="shared" si="5"/>
        <v>45926</v>
      </c>
      <c r="AP27" s="151">
        <f t="shared" si="5"/>
        <v>45928</v>
      </c>
    </row>
    <row r="28" spans="1:42" x14ac:dyDescent="0.2">
      <c r="A28" s="31"/>
      <c r="B28" s="151">
        <f t="shared" ref="B28:P28" si="6">B6</f>
        <v>45771</v>
      </c>
      <c r="C28" s="151">
        <f t="shared" si="6"/>
        <v>45776</v>
      </c>
      <c r="D28" s="151">
        <f t="shared" si="6"/>
        <v>45777</v>
      </c>
      <c r="E28" s="151">
        <f t="shared" si="6"/>
        <v>45779</v>
      </c>
      <c r="F28" s="151">
        <f t="shared" si="6"/>
        <v>45780</v>
      </c>
      <c r="G28" s="151">
        <f t="shared" si="6"/>
        <v>45781</v>
      </c>
      <c r="H28" s="151">
        <f t="shared" si="6"/>
        <v>45784</v>
      </c>
      <c r="I28" s="151">
        <f t="shared" si="6"/>
        <v>45785</v>
      </c>
      <c r="J28" s="151">
        <f t="shared" si="6"/>
        <v>45787</v>
      </c>
      <c r="K28" s="151">
        <f t="shared" si="6"/>
        <v>45792</v>
      </c>
      <c r="L28" s="151">
        <f t="shared" si="6"/>
        <v>45807</v>
      </c>
      <c r="M28" s="151">
        <f t="shared" si="6"/>
        <v>45809</v>
      </c>
      <c r="N28" s="151">
        <f t="shared" si="6"/>
        <v>45814</v>
      </c>
      <c r="O28" s="151">
        <f t="shared" si="6"/>
        <v>45816</v>
      </c>
      <c r="P28" s="151">
        <f t="shared" si="6"/>
        <v>45819</v>
      </c>
      <c r="Q28" s="151">
        <f t="shared" ref="Q28:AP28" si="7">Q6</f>
        <v>45822</v>
      </c>
      <c r="R28" s="151">
        <f t="shared" si="7"/>
        <v>45836</v>
      </c>
      <c r="S28" s="151">
        <f t="shared" si="7"/>
        <v>45838</v>
      </c>
      <c r="T28" s="151">
        <f t="shared" si="7"/>
        <v>45848</v>
      </c>
      <c r="U28" s="151">
        <f t="shared" si="7"/>
        <v>45850</v>
      </c>
      <c r="V28" s="151">
        <f t="shared" si="7"/>
        <v>45851</v>
      </c>
      <c r="W28" s="151">
        <f t="shared" si="7"/>
        <v>45855</v>
      </c>
      <c r="X28" s="151">
        <f t="shared" si="7"/>
        <v>45857</v>
      </c>
      <c r="Y28" s="151">
        <f t="shared" si="7"/>
        <v>45858</v>
      </c>
      <c r="Z28" s="151">
        <f t="shared" si="7"/>
        <v>45862</v>
      </c>
      <c r="AA28" s="151">
        <f t="shared" si="7"/>
        <v>45864</v>
      </c>
      <c r="AB28" s="151">
        <f t="shared" si="7"/>
        <v>45869</v>
      </c>
      <c r="AC28" s="151">
        <f t="shared" si="7"/>
        <v>45871</v>
      </c>
      <c r="AD28" s="151">
        <f t="shared" si="7"/>
        <v>45876</v>
      </c>
      <c r="AE28" s="151">
        <f t="shared" si="7"/>
        <v>45878</v>
      </c>
      <c r="AF28" s="151">
        <f t="shared" si="7"/>
        <v>45883</v>
      </c>
      <c r="AG28" s="151">
        <f t="shared" si="7"/>
        <v>45885</v>
      </c>
      <c r="AH28" s="151">
        <f t="shared" si="7"/>
        <v>45890</v>
      </c>
      <c r="AI28" s="151">
        <f t="shared" si="7"/>
        <v>45892</v>
      </c>
      <c r="AJ28" s="151">
        <f t="shared" si="7"/>
        <v>45900</v>
      </c>
      <c r="AK28" s="151">
        <f t="shared" si="7"/>
        <v>45904</v>
      </c>
      <c r="AL28" s="151">
        <f t="shared" si="7"/>
        <v>45906</v>
      </c>
      <c r="AM28" s="151">
        <f t="shared" si="7"/>
        <v>45908</v>
      </c>
      <c r="AN28" s="151">
        <f t="shared" si="7"/>
        <v>45925</v>
      </c>
      <c r="AO28" s="151">
        <f t="shared" si="7"/>
        <v>45927</v>
      </c>
      <c r="AP28" s="151">
        <f t="shared" si="7"/>
        <v>45930</v>
      </c>
    </row>
    <row r="29" spans="1:42" x14ac:dyDescent="0.2">
      <c r="A29" s="168" t="s">
        <v>7</v>
      </c>
    </row>
    <row r="30" spans="1:42" x14ac:dyDescent="0.2">
      <c r="A30" s="1">
        <v>1</v>
      </c>
      <c r="B30" s="167">
        <f t="shared" ref="B30:P30" si="8">ROUNDUP(B8*0.82,)+25</f>
        <v>4781</v>
      </c>
      <c r="C30" s="167">
        <f t="shared" si="8"/>
        <v>4781</v>
      </c>
      <c r="D30" s="167">
        <f t="shared" si="8"/>
        <v>5355</v>
      </c>
      <c r="E30" s="167">
        <f t="shared" si="8"/>
        <v>7077</v>
      </c>
      <c r="F30" s="167">
        <f t="shared" si="8"/>
        <v>6503</v>
      </c>
      <c r="G30" s="167">
        <f t="shared" si="8"/>
        <v>5929</v>
      </c>
      <c r="H30" s="167">
        <f t="shared" si="8"/>
        <v>5355</v>
      </c>
      <c r="I30" s="167">
        <f t="shared" si="8"/>
        <v>5355</v>
      </c>
      <c r="J30" s="167">
        <f t="shared" si="8"/>
        <v>5929</v>
      </c>
      <c r="K30" s="167">
        <f t="shared" si="8"/>
        <v>4781</v>
      </c>
      <c r="L30" s="167">
        <f t="shared" si="8"/>
        <v>5355</v>
      </c>
      <c r="M30" s="167">
        <f t="shared" si="8"/>
        <v>8717</v>
      </c>
      <c r="N30" s="167">
        <f t="shared" si="8"/>
        <v>8717</v>
      </c>
      <c r="O30" s="167">
        <f t="shared" si="8"/>
        <v>8717</v>
      </c>
      <c r="P30" s="167">
        <f t="shared" si="8"/>
        <v>5929</v>
      </c>
      <c r="Q30" s="167">
        <f t="shared" ref="Q30:AP30" si="9">ROUNDUP(Q8*0.82,)+25</f>
        <v>5929</v>
      </c>
      <c r="R30" s="167">
        <f t="shared" si="9"/>
        <v>5929</v>
      </c>
      <c r="S30" s="167">
        <f t="shared" si="9"/>
        <v>9947</v>
      </c>
      <c r="T30" s="167">
        <f t="shared" si="9"/>
        <v>9947</v>
      </c>
      <c r="U30" s="167">
        <f t="shared" si="9"/>
        <v>9947</v>
      </c>
      <c r="V30" s="167">
        <f t="shared" si="9"/>
        <v>7077</v>
      </c>
      <c r="W30" s="167">
        <f t="shared" si="9"/>
        <v>7077</v>
      </c>
      <c r="X30" s="167">
        <f t="shared" si="9"/>
        <v>7487</v>
      </c>
      <c r="Y30" s="167">
        <f t="shared" si="9"/>
        <v>7077</v>
      </c>
      <c r="Z30" s="167">
        <f t="shared" si="9"/>
        <v>7897</v>
      </c>
      <c r="AA30" s="167">
        <f t="shared" si="9"/>
        <v>8307</v>
      </c>
      <c r="AB30" s="167">
        <f t="shared" si="9"/>
        <v>7077</v>
      </c>
      <c r="AC30" s="167">
        <f t="shared" si="9"/>
        <v>8717</v>
      </c>
      <c r="AD30" s="167">
        <f t="shared" si="9"/>
        <v>7897</v>
      </c>
      <c r="AE30" s="167">
        <f t="shared" si="9"/>
        <v>8717</v>
      </c>
      <c r="AF30" s="167">
        <f t="shared" si="9"/>
        <v>7897</v>
      </c>
      <c r="AG30" s="167">
        <f t="shared" si="9"/>
        <v>8717</v>
      </c>
      <c r="AH30" s="167">
        <f t="shared" si="9"/>
        <v>7077</v>
      </c>
      <c r="AI30" s="167">
        <f t="shared" si="9"/>
        <v>7897</v>
      </c>
      <c r="AJ30" s="167">
        <f t="shared" si="9"/>
        <v>5929</v>
      </c>
      <c r="AK30" s="167">
        <f t="shared" si="9"/>
        <v>5929</v>
      </c>
      <c r="AL30" s="167">
        <f t="shared" si="9"/>
        <v>6503</v>
      </c>
      <c r="AM30" s="167">
        <f t="shared" si="9"/>
        <v>5929</v>
      </c>
      <c r="AN30" s="167">
        <f t="shared" si="9"/>
        <v>7897</v>
      </c>
      <c r="AO30" s="167">
        <f t="shared" si="9"/>
        <v>5929</v>
      </c>
      <c r="AP30" s="167">
        <f t="shared" si="9"/>
        <v>5929</v>
      </c>
    </row>
    <row r="31" spans="1:42" x14ac:dyDescent="0.2">
      <c r="A31" s="1">
        <v>2</v>
      </c>
      <c r="B31" s="167">
        <f t="shared" ref="B31:P31" si="10">ROUNDUP(B9*0.82,)+25</f>
        <v>6011</v>
      </c>
      <c r="C31" s="167">
        <f t="shared" si="10"/>
        <v>6011</v>
      </c>
      <c r="D31" s="167">
        <f t="shared" si="10"/>
        <v>6585</v>
      </c>
      <c r="E31" s="167">
        <f t="shared" si="10"/>
        <v>8307</v>
      </c>
      <c r="F31" s="167">
        <f t="shared" si="10"/>
        <v>7733</v>
      </c>
      <c r="G31" s="167">
        <f t="shared" si="10"/>
        <v>7159</v>
      </c>
      <c r="H31" s="167">
        <f t="shared" si="10"/>
        <v>6585</v>
      </c>
      <c r="I31" s="167">
        <f t="shared" si="10"/>
        <v>6585</v>
      </c>
      <c r="J31" s="167">
        <f t="shared" si="10"/>
        <v>7159</v>
      </c>
      <c r="K31" s="167">
        <f t="shared" si="10"/>
        <v>6011</v>
      </c>
      <c r="L31" s="167">
        <f t="shared" si="10"/>
        <v>6585</v>
      </c>
      <c r="M31" s="167">
        <f t="shared" si="10"/>
        <v>9947</v>
      </c>
      <c r="N31" s="167">
        <f t="shared" si="10"/>
        <v>9947</v>
      </c>
      <c r="O31" s="167">
        <f t="shared" si="10"/>
        <v>9947</v>
      </c>
      <c r="P31" s="167">
        <f t="shared" si="10"/>
        <v>7159</v>
      </c>
      <c r="Q31" s="167">
        <f t="shared" ref="Q31:AP31" si="11">ROUNDUP(Q9*0.82,)+25</f>
        <v>7159</v>
      </c>
      <c r="R31" s="167">
        <f t="shared" si="11"/>
        <v>7159</v>
      </c>
      <c r="S31" s="167">
        <f t="shared" si="11"/>
        <v>11177</v>
      </c>
      <c r="T31" s="167">
        <f t="shared" si="11"/>
        <v>11177</v>
      </c>
      <c r="U31" s="167">
        <f t="shared" si="11"/>
        <v>11177</v>
      </c>
      <c r="V31" s="167">
        <f t="shared" si="11"/>
        <v>8307</v>
      </c>
      <c r="W31" s="167">
        <f t="shared" si="11"/>
        <v>8307</v>
      </c>
      <c r="X31" s="167">
        <f t="shared" si="11"/>
        <v>8717</v>
      </c>
      <c r="Y31" s="167">
        <f t="shared" si="11"/>
        <v>8307</v>
      </c>
      <c r="Z31" s="167">
        <f t="shared" si="11"/>
        <v>9127</v>
      </c>
      <c r="AA31" s="167">
        <f t="shared" si="11"/>
        <v>9537</v>
      </c>
      <c r="AB31" s="167">
        <f t="shared" si="11"/>
        <v>8307</v>
      </c>
      <c r="AC31" s="167">
        <f t="shared" si="11"/>
        <v>9947</v>
      </c>
      <c r="AD31" s="167">
        <f t="shared" si="11"/>
        <v>9127</v>
      </c>
      <c r="AE31" s="167">
        <f t="shared" si="11"/>
        <v>9947</v>
      </c>
      <c r="AF31" s="167">
        <f t="shared" si="11"/>
        <v>9127</v>
      </c>
      <c r="AG31" s="167">
        <f t="shared" si="11"/>
        <v>9947</v>
      </c>
      <c r="AH31" s="167">
        <f t="shared" si="11"/>
        <v>8307</v>
      </c>
      <c r="AI31" s="167">
        <f t="shared" si="11"/>
        <v>9127</v>
      </c>
      <c r="AJ31" s="167">
        <f t="shared" si="11"/>
        <v>7159</v>
      </c>
      <c r="AK31" s="167">
        <f t="shared" si="11"/>
        <v>7159</v>
      </c>
      <c r="AL31" s="167">
        <f t="shared" si="11"/>
        <v>7733</v>
      </c>
      <c r="AM31" s="167">
        <f t="shared" si="11"/>
        <v>7159</v>
      </c>
      <c r="AN31" s="167">
        <f t="shared" si="11"/>
        <v>9127</v>
      </c>
      <c r="AO31" s="167">
        <f t="shared" si="11"/>
        <v>7159</v>
      </c>
      <c r="AP31" s="167">
        <f t="shared" si="11"/>
        <v>7159</v>
      </c>
    </row>
    <row r="32" spans="1:42" x14ac:dyDescent="0.2">
      <c r="A32" s="168" t="s">
        <v>8</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row>
    <row r="33" spans="1:42" x14ac:dyDescent="0.2">
      <c r="A33" s="1">
        <v>1</v>
      </c>
      <c r="B33" s="167">
        <f t="shared" ref="B33:P33" si="12">ROUNDUP(B11*0.82,)+25</f>
        <v>6011</v>
      </c>
      <c r="C33" s="167">
        <f t="shared" si="12"/>
        <v>6011</v>
      </c>
      <c r="D33" s="167">
        <f t="shared" si="12"/>
        <v>6585</v>
      </c>
      <c r="E33" s="167">
        <f t="shared" si="12"/>
        <v>8307</v>
      </c>
      <c r="F33" s="167">
        <f t="shared" si="12"/>
        <v>7733</v>
      </c>
      <c r="G33" s="167">
        <f t="shared" si="12"/>
        <v>7159</v>
      </c>
      <c r="H33" s="167">
        <f t="shared" si="12"/>
        <v>6585</v>
      </c>
      <c r="I33" s="167">
        <f t="shared" si="12"/>
        <v>6585</v>
      </c>
      <c r="J33" s="167">
        <f t="shared" si="12"/>
        <v>7159</v>
      </c>
      <c r="K33" s="167">
        <f t="shared" si="12"/>
        <v>6011</v>
      </c>
      <c r="L33" s="167">
        <f t="shared" si="12"/>
        <v>6585</v>
      </c>
      <c r="M33" s="167">
        <f t="shared" si="12"/>
        <v>9947</v>
      </c>
      <c r="N33" s="167">
        <f t="shared" si="12"/>
        <v>9947</v>
      </c>
      <c r="O33" s="167">
        <f t="shared" si="12"/>
        <v>9947</v>
      </c>
      <c r="P33" s="167">
        <f t="shared" si="12"/>
        <v>7159</v>
      </c>
      <c r="Q33" s="167">
        <f t="shared" ref="Q33:AP33" si="13">ROUNDUP(Q11*0.82,)+25</f>
        <v>7159</v>
      </c>
      <c r="R33" s="167">
        <f t="shared" si="13"/>
        <v>7159</v>
      </c>
      <c r="S33" s="167">
        <f t="shared" si="13"/>
        <v>11177</v>
      </c>
      <c r="T33" s="167">
        <f t="shared" si="13"/>
        <v>11587</v>
      </c>
      <c r="U33" s="167">
        <f t="shared" si="13"/>
        <v>11587</v>
      </c>
      <c r="V33" s="167">
        <f t="shared" si="13"/>
        <v>8717</v>
      </c>
      <c r="W33" s="167">
        <f t="shared" si="13"/>
        <v>8717</v>
      </c>
      <c r="X33" s="167">
        <f t="shared" si="13"/>
        <v>9127</v>
      </c>
      <c r="Y33" s="167">
        <f t="shared" si="13"/>
        <v>8717</v>
      </c>
      <c r="Z33" s="167">
        <f t="shared" si="13"/>
        <v>9537</v>
      </c>
      <c r="AA33" s="167">
        <f t="shared" si="13"/>
        <v>9947</v>
      </c>
      <c r="AB33" s="167">
        <f t="shared" si="13"/>
        <v>8717</v>
      </c>
      <c r="AC33" s="167">
        <f t="shared" si="13"/>
        <v>10357</v>
      </c>
      <c r="AD33" s="167">
        <f t="shared" si="13"/>
        <v>9537</v>
      </c>
      <c r="AE33" s="167">
        <f t="shared" si="13"/>
        <v>10357</v>
      </c>
      <c r="AF33" s="167">
        <f t="shared" si="13"/>
        <v>9537</v>
      </c>
      <c r="AG33" s="167">
        <f t="shared" si="13"/>
        <v>10357</v>
      </c>
      <c r="AH33" s="167">
        <f t="shared" si="13"/>
        <v>8717</v>
      </c>
      <c r="AI33" s="167">
        <f t="shared" si="13"/>
        <v>9537</v>
      </c>
      <c r="AJ33" s="167">
        <f t="shared" si="13"/>
        <v>7569</v>
      </c>
      <c r="AK33" s="167">
        <f t="shared" si="13"/>
        <v>7569</v>
      </c>
      <c r="AL33" s="167">
        <f t="shared" si="13"/>
        <v>8143</v>
      </c>
      <c r="AM33" s="167">
        <f t="shared" si="13"/>
        <v>7569</v>
      </c>
      <c r="AN33" s="167">
        <f t="shared" si="13"/>
        <v>9537</v>
      </c>
      <c r="AO33" s="167">
        <f t="shared" si="13"/>
        <v>7569</v>
      </c>
      <c r="AP33" s="167">
        <f t="shared" si="13"/>
        <v>7569</v>
      </c>
    </row>
    <row r="34" spans="1:42" x14ac:dyDescent="0.2">
      <c r="A34" s="1">
        <v>2</v>
      </c>
      <c r="B34" s="167">
        <f t="shared" ref="B34:P34" si="14">ROUNDUP(B12*0.82,)+25</f>
        <v>7241</v>
      </c>
      <c r="C34" s="167">
        <f t="shared" si="14"/>
        <v>7241</v>
      </c>
      <c r="D34" s="167">
        <f t="shared" si="14"/>
        <v>7815</v>
      </c>
      <c r="E34" s="167">
        <f t="shared" si="14"/>
        <v>9537</v>
      </c>
      <c r="F34" s="167">
        <f t="shared" si="14"/>
        <v>8963</v>
      </c>
      <c r="G34" s="167">
        <f t="shared" si="14"/>
        <v>8389</v>
      </c>
      <c r="H34" s="167">
        <f t="shared" si="14"/>
        <v>7815</v>
      </c>
      <c r="I34" s="167">
        <f t="shared" si="14"/>
        <v>7815</v>
      </c>
      <c r="J34" s="167">
        <f t="shared" si="14"/>
        <v>8389</v>
      </c>
      <c r="K34" s="167">
        <f t="shared" si="14"/>
        <v>7241</v>
      </c>
      <c r="L34" s="167">
        <f t="shared" si="14"/>
        <v>7815</v>
      </c>
      <c r="M34" s="167">
        <f t="shared" si="14"/>
        <v>11177</v>
      </c>
      <c r="N34" s="167">
        <f t="shared" si="14"/>
        <v>11177</v>
      </c>
      <c r="O34" s="167">
        <f t="shared" si="14"/>
        <v>11177</v>
      </c>
      <c r="P34" s="167">
        <f t="shared" si="14"/>
        <v>8389</v>
      </c>
      <c r="Q34" s="167">
        <f t="shared" ref="Q34:AP34" si="15">ROUNDUP(Q12*0.82,)+25</f>
        <v>8389</v>
      </c>
      <c r="R34" s="167">
        <f t="shared" si="15"/>
        <v>8389</v>
      </c>
      <c r="S34" s="167">
        <f t="shared" si="15"/>
        <v>12407</v>
      </c>
      <c r="T34" s="167">
        <f t="shared" si="15"/>
        <v>12817</v>
      </c>
      <c r="U34" s="167">
        <f t="shared" si="15"/>
        <v>12817</v>
      </c>
      <c r="V34" s="167">
        <f t="shared" si="15"/>
        <v>9947</v>
      </c>
      <c r="W34" s="167">
        <f t="shared" si="15"/>
        <v>9947</v>
      </c>
      <c r="X34" s="167">
        <f t="shared" si="15"/>
        <v>10357</v>
      </c>
      <c r="Y34" s="167">
        <f t="shared" si="15"/>
        <v>9947</v>
      </c>
      <c r="Z34" s="167">
        <f t="shared" si="15"/>
        <v>10767</v>
      </c>
      <c r="AA34" s="167">
        <f t="shared" si="15"/>
        <v>11177</v>
      </c>
      <c r="AB34" s="167">
        <f t="shared" si="15"/>
        <v>9947</v>
      </c>
      <c r="AC34" s="167">
        <f t="shared" si="15"/>
        <v>11587</v>
      </c>
      <c r="AD34" s="167">
        <f t="shared" si="15"/>
        <v>10767</v>
      </c>
      <c r="AE34" s="167">
        <f t="shared" si="15"/>
        <v>11587</v>
      </c>
      <c r="AF34" s="167">
        <f t="shared" si="15"/>
        <v>10767</v>
      </c>
      <c r="AG34" s="167">
        <f t="shared" si="15"/>
        <v>11587</v>
      </c>
      <c r="AH34" s="167">
        <f t="shared" si="15"/>
        <v>9947</v>
      </c>
      <c r="AI34" s="167">
        <f t="shared" si="15"/>
        <v>10767</v>
      </c>
      <c r="AJ34" s="167">
        <f t="shared" si="15"/>
        <v>8799</v>
      </c>
      <c r="AK34" s="167">
        <f t="shared" si="15"/>
        <v>8799</v>
      </c>
      <c r="AL34" s="167">
        <f t="shared" si="15"/>
        <v>9373</v>
      </c>
      <c r="AM34" s="167">
        <f t="shared" si="15"/>
        <v>8799</v>
      </c>
      <c r="AN34" s="167">
        <f t="shared" si="15"/>
        <v>10767</v>
      </c>
      <c r="AO34" s="167">
        <f t="shared" si="15"/>
        <v>8799</v>
      </c>
      <c r="AP34" s="167">
        <f t="shared" si="15"/>
        <v>8799</v>
      </c>
    </row>
    <row r="35" spans="1:42" x14ac:dyDescent="0.2">
      <c r="A35" s="168" t="s">
        <v>218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x14ac:dyDescent="0.2">
      <c r="A36" s="198">
        <v>1</v>
      </c>
      <c r="B36" s="162">
        <f t="shared" ref="B36:P36" si="16">B33</f>
        <v>6011</v>
      </c>
      <c r="C36" s="162">
        <f t="shared" si="16"/>
        <v>6011</v>
      </c>
      <c r="D36" s="162">
        <f t="shared" si="16"/>
        <v>6585</v>
      </c>
      <c r="E36" s="162">
        <f t="shared" si="16"/>
        <v>8307</v>
      </c>
      <c r="F36" s="162">
        <f t="shared" si="16"/>
        <v>7733</v>
      </c>
      <c r="G36" s="162">
        <f t="shared" si="16"/>
        <v>7159</v>
      </c>
      <c r="H36" s="162">
        <f t="shared" si="16"/>
        <v>6585</v>
      </c>
      <c r="I36" s="162">
        <f t="shared" si="16"/>
        <v>6585</v>
      </c>
      <c r="J36" s="162">
        <f t="shared" si="16"/>
        <v>7159</v>
      </c>
      <c r="K36" s="162">
        <f t="shared" si="16"/>
        <v>6011</v>
      </c>
      <c r="L36" s="162">
        <f t="shared" si="16"/>
        <v>6585</v>
      </c>
      <c r="M36" s="162">
        <f t="shared" si="16"/>
        <v>9947</v>
      </c>
      <c r="N36" s="162">
        <f t="shared" si="16"/>
        <v>9947</v>
      </c>
      <c r="O36" s="162">
        <f t="shared" si="16"/>
        <v>9947</v>
      </c>
      <c r="P36" s="162">
        <f t="shared" si="16"/>
        <v>7159</v>
      </c>
      <c r="Q36" s="162">
        <f t="shared" ref="Q36:AP36" si="17">Q33</f>
        <v>7159</v>
      </c>
      <c r="R36" s="162">
        <f t="shared" si="17"/>
        <v>7159</v>
      </c>
      <c r="S36" s="162">
        <f t="shared" si="17"/>
        <v>11177</v>
      </c>
      <c r="T36" s="162">
        <f t="shared" si="17"/>
        <v>11587</v>
      </c>
      <c r="U36" s="162">
        <f t="shared" si="17"/>
        <v>11587</v>
      </c>
      <c r="V36" s="162">
        <f t="shared" si="17"/>
        <v>8717</v>
      </c>
      <c r="W36" s="162">
        <f t="shared" si="17"/>
        <v>8717</v>
      </c>
      <c r="X36" s="162">
        <f t="shared" si="17"/>
        <v>9127</v>
      </c>
      <c r="Y36" s="162">
        <f t="shared" si="17"/>
        <v>8717</v>
      </c>
      <c r="Z36" s="162">
        <f t="shared" si="17"/>
        <v>9537</v>
      </c>
      <c r="AA36" s="162">
        <f t="shared" si="17"/>
        <v>9947</v>
      </c>
      <c r="AB36" s="162">
        <f t="shared" si="17"/>
        <v>8717</v>
      </c>
      <c r="AC36" s="162">
        <f t="shared" si="17"/>
        <v>10357</v>
      </c>
      <c r="AD36" s="162">
        <f t="shared" si="17"/>
        <v>9537</v>
      </c>
      <c r="AE36" s="162">
        <f t="shared" si="17"/>
        <v>10357</v>
      </c>
      <c r="AF36" s="162">
        <f t="shared" si="17"/>
        <v>9537</v>
      </c>
      <c r="AG36" s="162">
        <f t="shared" si="17"/>
        <v>10357</v>
      </c>
      <c r="AH36" s="162">
        <f t="shared" si="17"/>
        <v>8717</v>
      </c>
      <c r="AI36" s="162">
        <f t="shared" si="17"/>
        <v>9537</v>
      </c>
      <c r="AJ36" s="162">
        <f t="shared" si="17"/>
        <v>7569</v>
      </c>
      <c r="AK36" s="162">
        <f t="shared" si="17"/>
        <v>7569</v>
      </c>
      <c r="AL36" s="162">
        <f t="shared" si="17"/>
        <v>8143</v>
      </c>
      <c r="AM36" s="162">
        <f t="shared" si="17"/>
        <v>7569</v>
      </c>
      <c r="AN36" s="162">
        <f t="shared" si="17"/>
        <v>9537</v>
      </c>
      <c r="AO36" s="162">
        <f t="shared" si="17"/>
        <v>7569</v>
      </c>
      <c r="AP36" s="162">
        <f t="shared" si="17"/>
        <v>7569</v>
      </c>
    </row>
    <row r="37" spans="1:42" x14ac:dyDescent="0.2">
      <c r="A37" s="198">
        <v>2</v>
      </c>
      <c r="B37" s="162">
        <f t="shared" ref="B37:P37" si="18">B34</f>
        <v>7241</v>
      </c>
      <c r="C37" s="162">
        <f t="shared" si="18"/>
        <v>7241</v>
      </c>
      <c r="D37" s="162">
        <f t="shared" si="18"/>
        <v>7815</v>
      </c>
      <c r="E37" s="162">
        <f t="shared" si="18"/>
        <v>9537</v>
      </c>
      <c r="F37" s="162">
        <f t="shared" si="18"/>
        <v>8963</v>
      </c>
      <c r="G37" s="162">
        <f t="shared" si="18"/>
        <v>8389</v>
      </c>
      <c r="H37" s="162">
        <f t="shared" si="18"/>
        <v>7815</v>
      </c>
      <c r="I37" s="162">
        <f t="shared" si="18"/>
        <v>7815</v>
      </c>
      <c r="J37" s="162">
        <f t="shared" si="18"/>
        <v>8389</v>
      </c>
      <c r="K37" s="162">
        <f t="shared" si="18"/>
        <v>7241</v>
      </c>
      <c r="L37" s="162">
        <f t="shared" si="18"/>
        <v>7815</v>
      </c>
      <c r="M37" s="162">
        <f t="shared" si="18"/>
        <v>11177</v>
      </c>
      <c r="N37" s="162">
        <f t="shared" si="18"/>
        <v>11177</v>
      </c>
      <c r="O37" s="162">
        <f t="shared" si="18"/>
        <v>11177</v>
      </c>
      <c r="P37" s="162">
        <f t="shared" si="18"/>
        <v>8389</v>
      </c>
      <c r="Q37" s="162">
        <f t="shared" ref="Q37:AP37" si="19">Q34</f>
        <v>8389</v>
      </c>
      <c r="R37" s="162">
        <f t="shared" si="19"/>
        <v>8389</v>
      </c>
      <c r="S37" s="162">
        <f t="shared" si="19"/>
        <v>12407</v>
      </c>
      <c r="T37" s="162">
        <f t="shared" si="19"/>
        <v>12817</v>
      </c>
      <c r="U37" s="162">
        <f t="shared" si="19"/>
        <v>12817</v>
      </c>
      <c r="V37" s="162">
        <f t="shared" si="19"/>
        <v>9947</v>
      </c>
      <c r="W37" s="162">
        <f t="shared" si="19"/>
        <v>9947</v>
      </c>
      <c r="X37" s="162">
        <f t="shared" si="19"/>
        <v>10357</v>
      </c>
      <c r="Y37" s="162">
        <f t="shared" si="19"/>
        <v>9947</v>
      </c>
      <c r="Z37" s="162">
        <f t="shared" si="19"/>
        <v>10767</v>
      </c>
      <c r="AA37" s="162">
        <f t="shared" si="19"/>
        <v>11177</v>
      </c>
      <c r="AB37" s="162">
        <f t="shared" si="19"/>
        <v>9947</v>
      </c>
      <c r="AC37" s="162">
        <f t="shared" si="19"/>
        <v>11587</v>
      </c>
      <c r="AD37" s="162">
        <f t="shared" si="19"/>
        <v>10767</v>
      </c>
      <c r="AE37" s="162">
        <f t="shared" si="19"/>
        <v>11587</v>
      </c>
      <c r="AF37" s="162">
        <f t="shared" si="19"/>
        <v>10767</v>
      </c>
      <c r="AG37" s="162">
        <f t="shared" si="19"/>
        <v>11587</v>
      </c>
      <c r="AH37" s="162">
        <f t="shared" si="19"/>
        <v>9947</v>
      </c>
      <c r="AI37" s="162">
        <f t="shared" si="19"/>
        <v>10767</v>
      </c>
      <c r="AJ37" s="162">
        <f t="shared" si="19"/>
        <v>8799</v>
      </c>
      <c r="AK37" s="162">
        <f t="shared" si="19"/>
        <v>8799</v>
      </c>
      <c r="AL37" s="162">
        <f t="shared" si="19"/>
        <v>9373</v>
      </c>
      <c r="AM37" s="162">
        <f t="shared" si="19"/>
        <v>8799</v>
      </c>
      <c r="AN37" s="162">
        <f t="shared" si="19"/>
        <v>10767</v>
      </c>
      <c r="AO37" s="162">
        <f t="shared" si="19"/>
        <v>8799</v>
      </c>
      <c r="AP37" s="162">
        <f t="shared" si="19"/>
        <v>8799</v>
      </c>
    </row>
    <row r="38" spans="1:42" x14ac:dyDescent="0.2">
      <c r="A38" s="222" t="s">
        <v>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row>
    <row r="39" spans="1:42" x14ac:dyDescent="0.2">
      <c r="A39" s="1">
        <v>1</v>
      </c>
      <c r="B39" s="167">
        <f t="shared" ref="B39:P39" si="20">ROUNDUP(B17*0.82,)+25</f>
        <v>9291</v>
      </c>
      <c r="C39" s="167">
        <f t="shared" si="20"/>
        <v>9291</v>
      </c>
      <c r="D39" s="167">
        <f t="shared" si="20"/>
        <v>9865</v>
      </c>
      <c r="E39" s="167">
        <f t="shared" si="20"/>
        <v>11587</v>
      </c>
      <c r="F39" s="167">
        <f t="shared" si="20"/>
        <v>11013</v>
      </c>
      <c r="G39" s="167">
        <f t="shared" si="20"/>
        <v>10439</v>
      </c>
      <c r="H39" s="167">
        <f t="shared" si="20"/>
        <v>9865</v>
      </c>
      <c r="I39" s="167">
        <f t="shared" si="20"/>
        <v>9865</v>
      </c>
      <c r="J39" s="167">
        <f t="shared" si="20"/>
        <v>10439</v>
      </c>
      <c r="K39" s="167">
        <f t="shared" si="20"/>
        <v>9291</v>
      </c>
      <c r="L39" s="167">
        <f t="shared" si="20"/>
        <v>9865</v>
      </c>
      <c r="M39" s="167">
        <f t="shared" si="20"/>
        <v>13227</v>
      </c>
      <c r="N39" s="167">
        <f t="shared" si="20"/>
        <v>13227</v>
      </c>
      <c r="O39" s="167">
        <f t="shared" si="20"/>
        <v>13227</v>
      </c>
      <c r="P39" s="167">
        <f t="shared" si="20"/>
        <v>10439</v>
      </c>
      <c r="Q39" s="167">
        <f t="shared" ref="Q39:AP39" si="21">ROUNDUP(Q17*0.82,)+25</f>
        <v>10439</v>
      </c>
      <c r="R39" s="167">
        <f t="shared" si="21"/>
        <v>10439</v>
      </c>
      <c r="S39" s="167">
        <f t="shared" si="21"/>
        <v>14457</v>
      </c>
      <c r="T39" s="167">
        <f t="shared" si="21"/>
        <v>14457</v>
      </c>
      <c r="U39" s="167">
        <f t="shared" si="21"/>
        <v>14457</v>
      </c>
      <c r="V39" s="167">
        <f t="shared" si="21"/>
        <v>11587</v>
      </c>
      <c r="W39" s="167">
        <f t="shared" si="21"/>
        <v>11587</v>
      </c>
      <c r="X39" s="167">
        <f t="shared" si="21"/>
        <v>11997</v>
      </c>
      <c r="Y39" s="167">
        <f t="shared" si="21"/>
        <v>11587</v>
      </c>
      <c r="Z39" s="167">
        <f t="shared" si="21"/>
        <v>12407</v>
      </c>
      <c r="AA39" s="167">
        <f t="shared" si="21"/>
        <v>12817</v>
      </c>
      <c r="AB39" s="167">
        <f t="shared" si="21"/>
        <v>11587</v>
      </c>
      <c r="AC39" s="167">
        <f t="shared" si="21"/>
        <v>13227</v>
      </c>
      <c r="AD39" s="167">
        <f t="shared" si="21"/>
        <v>12407</v>
      </c>
      <c r="AE39" s="167">
        <f t="shared" si="21"/>
        <v>13227</v>
      </c>
      <c r="AF39" s="167">
        <f t="shared" si="21"/>
        <v>12407</v>
      </c>
      <c r="AG39" s="167">
        <f t="shared" si="21"/>
        <v>13227</v>
      </c>
      <c r="AH39" s="167">
        <f t="shared" si="21"/>
        <v>11587</v>
      </c>
      <c r="AI39" s="167">
        <f t="shared" si="21"/>
        <v>12407</v>
      </c>
      <c r="AJ39" s="167">
        <f t="shared" si="21"/>
        <v>10439</v>
      </c>
      <c r="AK39" s="167">
        <f t="shared" si="21"/>
        <v>10439</v>
      </c>
      <c r="AL39" s="167">
        <f t="shared" si="21"/>
        <v>11013</v>
      </c>
      <c r="AM39" s="167">
        <f t="shared" si="21"/>
        <v>10439</v>
      </c>
      <c r="AN39" s="167">
        <f t="shared" si="21"/>
        <v>12407</v>
      </c>
      <c r="AO39" s="167">
        <f t="shared" si="21"/>
        <v>10439</v>
      </c>
      <c r="AP39" s="167">
        <f t="shared" si="21"/>
        <v>10439</v>
      </c>
    </row>
    <row r="40" spans="1:42" x14ac:dyDescent="0.2">
      <c r="A40" s="1">
        <v>2</v>
      </c>
      <c r="B40" s="167">
        <f t="shared" ref="B40:P40" si="22">ROUNDUP(B18*0.82,)+25</f>
        <v>10521</v>
      </c>
      <c r="C40" s="167">
        <f t="shared" si="22"/>
        <v>10521</v>
      </c>
      <c r="D40" s="167">
        <f t="shared" si="22"/>
        <v>11095</v>
      </c>
      <c r="E40" s="167">
        <f t="shared" si="22"/>
        <v>12817</v>
      </c>
      <c r="F40" s="167">
        <f t="shared" si="22"/>
        <v>12243</v>
      </c>
      <c r="G40" s="167">
        <f t="shared" si="22"/>
        <v>11669</v>
      </c>
      <c r="H40" s="167">
        <f t="shared" si="22"/>
        <v>11095</v>
      </c>
      <c r="I40" s="167">
        <f t="shared" si="22"/>
        <v>11095</v>
      </c>
      <c r="J40" s="167">
        <f t="shared" si="22"/>
        <v>11669</v>
      </c>
      <c r="K40" s="167">
        <f t="shared" si="22"/>
        <v>10521</v>
      </c>
      <c r="L40" s="167">
        <f t="shared" si="22"/>
        <v>11095</v>
      </c>
      <c r="M40" s="167">
        <f t="shared" si="22"/>
        <v>14457</v>
      </c>
      <c r="N40" s="167">
        <f t="shared" si="22"/>
        <v>14457</v>
      </c>
      <c r="O40" s="167">
        <f t="shared" si="22"/>
        <v>14457</v>
      </c>
      <c r="P40" s="167">
        <f t="shared" si="22"/>
        <v>11669</v>
      </c>
      <c r="Q40" s="167">
        <f t="shared" ref="Q40:AP40" si="23">ROUNDUP(Q18*0.82,)+25</f>
        <v>11669</v>
      </c>
      <c r="R40" s="167">
        <f t="shared" si="23"/>
        <v>11669</v>
      </c>
      <c r="S40" s="167">
        <f t="shared" si="23"/>
        <v>15687</v>
      </c>
      <c r="T40" s="167">
        <f t="shared" si="23"/>
        <v>15687</v>
      </c>
      <c r="U40" s="167">
        <f t="shared" si="23"/>
        <v>15687</v>
      </c>
      <c r="V40" s="167">
        <f t="shared" si="23"/>
        <v>12817</v>
      </c>
      <c r="W40" s="167">
        <f t="shared" si="23"/>
        <v>12817</v>
      </c>
      <c r="X40" s="167">
        <f t="shared" si="23"/>
        <v>13227</v>
      </c>
      <c r="Y40" s="167">
        <f t="shared" si="23"/>
        <v>12817</v>
      </c>
      <c r="Z40" s="167">
        <f t="shared" si="23"/>
        <v>13637</v>
      </c>
      <c r="AA40" s="167">
        <f t="shared" si="23"/>
        <v>14047</v>
      </c>
      <c r="AB40" s="167">
        <f t="shared" si="23"/>
        <v>12817</v>
      </c>
      <c r="AC40" s="167">
        <f t="shared" si="23"/>
        <v>14457</v>
      </c>
      <c r="AD40" s="167">
        <f t="shared" si="23"/>
        <v>13637</v>
      </c>
      <c r="AE40" s="167">
        <f t="shared" si="23"/>
        <v>14457</v>
      </c>
      <c r="AF40" s="167">
        <f t="shared" si="23"/>
        <v>13637</v>
      </c>
      <c r="AG40" s="167">
        <f t="shared" si="23"/>
        <v>14457</v>
      </c>
      <c r="AH40" s="167">
        <f t="shared" si="23"/>
        <v>12817</v>
      </c>
      <c r="AI40" s="167">
        <f t="shared" si="23"/>
        <v>13637</v>
      </c>
      <c r="AJ40" s="167">
        <f t="shared" si="23"/>
        <v>11669</v>
      </c>
      <c r="AK40" s="167">
        <f t="shared" si="23"/>
        <v>11669</v>
      </c>
      <c r="AL40" s="167">
        <f t="shared" si="23"/>
        <v>12243</v>
      </c>
      <c r="AM40" s="167">
        <f t="shared" si="23"/>
        <v>11669</v>
      </c>
      <c r="AN40" s="167">
        <f t="shared" si="23"/>
        <v>13637</v>
      </c>
      <c r="AO40" s="167">
        <f t="shared" si="23"/>
        <v>11669</v>
      </c>
      <c r="AP40" s="167">
        <f t="shared" si="23"/>
        <v>11669</v>
      </c>
    </row>
    <row r="41" spans="1:42" x14ac:dyDescent="0.2">
      <c r="A41" s="152" t="s">
        <v>131</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row>
    <row r="42" spans="1:42" x14ac:dyDescent="0.2">
      <c r="A42" s="1">
        <v>1</v>
      </c>
      <c r="B42" s="167">
        <f t="shared" ref="B42:P42" si="24">ROUNDUP(B20*0.82,)+25</f>
        <v>11751</v>
      </c>
      <c r="C42" s="167">
        <f t="shared" si="24"/>
        <v>11751</v>
      </c>
      <c r="D42" s="167">
        <f t="shared" si="24"/>
        <v>12325</v>
      </c>
      <c r="E42" s="167">
        <f t="shared" si="24"/>
        <v>14047</v>
      </c>
      <c r="F42" s="167">
        <f t="shared" si="24"/>
        <v>13473</v>
      </c>
      <c r="G42" s="167">
        <f t="shared" si="24"/>
        <v>12899</v>
      </c>
      <c r="H42" s="167">
        <f t="shared" si="24"/>
        <v>12325</v>
      </c>
      <c r="I42" s="167">
        <f t="shared" si="24"/>
        <v>12325</v>
      </c>
      <c r="J42" s="167">
        <f t="shared" si="24"/>
        <v>12899</v>
      </c>
      <c r="K42" s="167">
        <f t="shared" si="24"/>
        <v>11751</v>
      </c>
      <c r="L42" s="167">
        <f t="shared" si="24"/>
        <v>12325</v>
      </c>
      <c r="M42" s="167">
        <f t="shared" si="24"/>
        <v>15687</v>
      </c>
      <c r="N42" s="167">
        <f t="shared" si="24"/>
        <v>15687</v>
      </c>
      <c r="O42" s="167">
        <f t="shared" si="24"/>
        <v>15687</v>
      </c>
      <c r="P42" s="167">
        <f t="shared" si="24"/>
        <v>12899</v>
      </c>
      <c r="Q42" s="167">
        <f t="shared" ref="Q42:AP42" si="25">ROUNDUP(Q20*0.82,)+25</f>
        <v>12899</v>
      </c>
      <c r="R42" s="167">
        <f t="shared" si="25"/>
        <v>12899</v>
      </c>
      <c r="S42" s="167">
        <f t="shared" si="25"/>
        <v>16917</v>
      </c>
      <c r="T42" s="167">
        <f t="shared" si="25"/>
        <v>16917</v>
      </c>
      <c r="U42" s="167">
        <f t="shared" si="25"/>
        <v>16917</v>
      </c>
      <c r="V42" s="167">
        <f t="shared" si="25"/>
        <v>14047</v>
      </c>
      <c r="W42" s="167">
        <f t="shared" si="25"/>
        <v>14047</v>
      </c>
      <c r="X42" s="167">
        <f t="shared" si="25"/>
        <v>14457</v>
      </c>
      <c r="Y42" s="167">
        <f t="shared" si="25"/>
        <v>14047</v>
      </c>
      <c r="Z42" s="167">
        <f t="shared" si="25"/>
        <v>14867</v>
      </c>
      <c r="AA42" s="167">
        <f t="shared" si="25"/>
        <v>15277</v>
      </c>
      <c r="AB42" s="167">
        <f t="shared" si="25"/>
        <v>14047</v>
      </c>
      <c r="AC42" s="167">
        <f t="shared" si="25"/>
        <v>15687</v>
      </c>
      <c r="AD42" s="167">
        <f t="shared" si="25"/>
        <v>14867</v>
      </c>
      <c r="AE42" s="167">
        <f t="shared" si="25"/>
        <v>15687</v>
      </c>
      <c r="AF42" s="167">
        <f t="shared" si="25"/>
        <v>14867</v>
      </c>
      <c r="AG42" s="167">
        <f t="shared" si="25"/>
        <v>15687</v>
      </c>
      <c r="AH42" s="167">
        <f t="shared" si="25"/>
        <v>14047</v>
      </c>
      <c r="AI42" s="167">
        <f t="shared" si="25"/>
        <v>14867</v>
      </c>
      <c r="AJ42" s="167">
        <f t="shared" si="25"/>
        <v>12899</v>
      </c>
      <c r="AK42" s="167">
        <f t="shared" si="25"/>
        <v>12899</v>
      </c>
      <c r="AL42" s="167">
        <f t="shared" si="25"/>
        <v>13473</v>
      </c>
      <c r="AM42" s="167">
        <f t="shared" si="25"/>
        <v>12899</v>
      </c>
      <c r="AN42" s="167">
        <f t="shared" si="25"/>
        <v>14867</v>
      </c>
      <c r="AO42" s="167">
        <f t="shared" si="25"/>
        <v>12899</v>
      </c>
      <c r="AP42" s="167">
        <f t="shared" si="25"/>
        <v>12899</v>
      </c>
    </row>
    <row r="43" spans="1:42" x14ac:dyDescent="0.2">
      <c r="A43" s="1">
        <v>2</v>
      </c>
      <c r="B43" s="167">
        <f t="shared" ref="B43:P43" si="26">ROUNDUP(B21*0.82,)+25</f>
        <v>12981</v>
      </c>
      <c r="C43" s="167">
        <f t="shared" si="26"/>
        <v>12981</v>
      </c>
      <c r="D43" s="167">
        <f t="shared" si="26"/>
        <v>13555</v>
      </c>
      <c r="E43" s="167">
        <f t="shared" si="26"/>
        <v>15277</v>
      </c>
      <c r="F43" s="167">
        <f t="shared" si="26"/>
        <v>14703</v>
      </c>
      <c r="G43" s="167">
        <f t="shared" si="26"/>
        <v>14129</v>
      </c>
      <c r="H43" s="167">
        <f t="shared" si="26"/>
        <v>13555</v>
      </c>
      <c r="I43" s="167">
        <f t="shared" si="26"/>
        <v>13555</v>
      </c>
      <c r="J43" s="167">
        <f t="shared" si="26"/>
        <v>14129</v>
      </c>
      <c r="K43" s="167">
        <f t="shared" si="26"/>
        <v>12981</v>
      </c>
      <c r="L43" s="167">
        <f t="shared" si="26"/>
        <v>13555</v>
      </c>
      <c r="M43" s="167">
        <f t="shared" si="26"/>
        <v>16917</v>
      </c>
      <c r="N43" s="167">
        <f t="shared" si="26"/>
        <v>16917</v>
      </c>
      <c r="O43" s="167">
        <f t="shared" si="26"/>
        <v>16917</v>
      </c>
      <c r="P43" s="167">
        <f t="shared" si="26"/>
        <v>14129</v>
      </c>
      <c r="Q43" s="167">
        <f t="shared" ref="Q43:AP43" si="27">ROUNDUP(Q21*0.82,)+25</f>
        <v>14129</v>
      </c>
      <c r="R43" s="167">
        <f t="shared" si="27"/>
        <v>14129</v>
      </c>
      <c r="S43" s="167">
        <f t="shared" si="27"/>
        <v>18147</v>
      </c>
      <c r="T43" s="167">
        <f t="shared" si="27"/>
        <v>18147</v>
      </c>
      <c r="U43" s="167">
        <f t="shared" si="27"/>
        <v>18147</v>
      </c>
      <c r="V43" s="167">
        <f t="shared" si="27"/>
        <v>15277</v>
      </c>
      <c r="W43" s="167">
        <f t="shared" si="27"/>
        <v>15277</v>
      </c>
      <c r="X43" s="167">
        <f t="shared" si="27"/>
        <v>15687</v>
      </c>
      <c r="Y43" s="167">
        <f t="shared" si="27"/>
        <v>15277</v>
      </c>
      <c r="Z43" s="167">
        <f t="shared" si="27"/>
        <v>16097</v>
      </c>
      <c r="AA43" s="167">
        <f t="shared" si="27"/>
        <v>16507</v>
      </c>
      <c r="AB43" s="167">
        <f t="shared" si="27"/>
        <v>15277</v>
      </c>
      <c r="AC43" s="167">
        <f t="shared" si="27"/>
        <v>16917</v>
      </c>
      <c r="AD43" s="167">
        <f t="shared" si="27"/>
        <v>16097</v>
      </c>
      <c r="AE43" s="167">
        <f t="shared" si="27"/>
        <v>16917</v>
      </c>
      <c r="AF43" s="167">
        <f t="shared" si="27"/>
        <v>16097</v>
      </c>
      <c r="AG43" s="167">
        <f t="shared" si="27"/>
        <v>16917</v>
      </c>
      <c r="AH43" s="167">
        <f t="shared" si="27"/>
        <v>15277</v>
      </c>
      <c r="AI43" s="167">
        <f t="shared" si="27"/>
        <v>16097</v>
      </c>
      <c r="AJ43" s="167">
        <f t="shared" si="27"/>
        <v>14129</v>
      </c>
      <c r="AK43" s="167">
        <f t="shared" si="27"/>
        <v>14129</v>
      </c>
      <c r="AL43" s="167">
        <f t="shared" si="27"/>
        <v>14703</v>
      </c>
      <c r="AM43" s="167">
        <f t="shared" si="27"/>
        <v>14129</v>
      </c>
      <c r="AN43" s="167">
        <f t="shared" si="27"/>
        <v>16097</v>
      </c>
      <c r="AO43" s="167">
        <f t="shared" si="27"/>
        <v>14129</v>
      </c>
      <c r="AP43" s="167">
        <f t="shared" si="27"/>
        <v>14129</v>
      </c>
    </row>
    <row r="44" spans="1:42" x14ac:dyDescent="0.2">
      <c r="A44" s="223" t="s">
        <v>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row>
    <row r="45" spans="1:42" x14ac:dyDescent="0.2">
      <c r="A45" s="3" t="s">
        <v>1</v>
      </c>
      <c r="B45" s="167">
        <f t="shared" ref="B45:P45" si="28">ROUNDUP(B23*0.82,)+25</f>
        <v>51111</v>
      </c>
      <c r="C45" s="167">
        <f t="shared" si="28"/>
        <v>51111</v>
      </c>
      <c r="D45" s="167">
        <f t="shared" si="28"/>
        <v>51685</v>
      </c>
      <c r="E45" s="167">
        <f t="shared" si="28"/>
        <v>53407</v>
      </c>
      <c r="F45" s="167">
        <f t="shared" si="28"/>
        <v>52833</v>
      </c>
      <c r="G45" s="167">
        <f t="shared" si="28"/>
        <v>52259</v>
      </c>
      <c r="H45" s="167">
        <f t="shared" si="28"/>
        <v>51685</v>
      </c>
      <c r="I45" s="167">
        <f t="shared" si="28"/>
        <v>51685</v>
      </c>
      <c r="J45" s="167">
        <f t="shared" si="28"/>
        <v>52259</v>
      </c>
      <c r="K45" s="167">
        <f t="shared" si="28"/>
        <v>51111</v>
      </c>
      <c r="L45" s="167">
        <f t="shared" si="28"/>
        <v>51685</v>
      </c>
      <c r="M45" s="167">
        <f t="shared" si="28"/>
        <v>55047</v>
      </c>
      <c r="N45" s="167">
        <f t="shared" si="28"/>
        <v>55047</v>
      </c>
      <c r="O45" s="167">
        <f t="shared" si="28"/>
        <v>55047</v>
      </c>
      <c r="P45" s="167">
        <f t="shared" si="28"/>
        <v>52259</v>
      </c>
      <c r="Q45" s="167">
        <f t="shared" ref="Q45:AP45" si="29">ROUNDUP(Q23*0.82,)+25</f>
        <v>52259</v>
      </c>
      <c r="R45" s="167">
        <f t="shared" si="29"/>
        <v>52259</v>
      </c>
      <c r="S45" s="167">
        <f t="shared" si="29"/>
        <v>56277</v>
      </c>
      <c r="T45" s="167">
        <f t="shared" si="29"/>
        <v>56277</v>
      </c>
      <c r="U45" s="167">
        <f t="shared" si="29"/>
        <v>56277</v>
      </c>
      <c r="V45" s="167">
        <f t="shared" si="29"/>
        <v>53407</v>
      </c>
      <c r="W45" s="167">
        <f t="shared" si="29"/>
        <v>53407</v>
      </c>
      <c r="X45" s="167">
        <f t="shared" si="29"/>
        <v>53817</v>
      </c>
      <c r="Y45" s="167">
        <f t="shared" si="29"/>
        <v>53407</v>
      </c>
      <c r="Z45" s="167">
        <f t="shared" si="29"/>
        <v>54227</v>
      </c>
      <c r="AA45" s="167">
        <f t="shared" si="29"/>
        <v>54637</v>
      </c>
      <c r="AB45" s="167">
        <f t="shared" si="29"/>
        <v>53407</v>
      </c>
      <c r="AC45" s="167">
        <f t="shared" si="29"/>
        <v>55047</v>
      </c>
      <c r="AD45" s="167">
        <f t="shared" si="29"/>
        <v>54227</v>
      </c>
      <c r="AE45" s="167">
        <f t="shared" si="29"/>
        <v>55047</v>
      </c>
      <c r="AF45" s="167">
        <f t="shared" si="29"/>
        <v>54227</v>
      </c>
      <c r="AG45" s="167">
        <f t="shared" si="29"/>
        <v>55047</v>
      </c>
      <c r="AH45" s="167">
        <f t="shared" si="29"/>
        <v>53407</v>
      </c>
      <c r="AI45" s="167">
        <f t="shared" si="29"/>
        <v>54227</v>
      </c>
      <c r="AJ45" s="167">
        <f t="shared" si="29"/>
        <v>52259</v>
      </c>
      <c r="AK45" s="167">
        <f t="shared" si="29"/>
        <v>52259</v>
      </c>
      <c r="AL45" s="167">
        <f t="shared" si="29"/>
        <v>52833</v>
      </c>
      <c r="AM45" s="167">
        <f t="shared" si="29"/>
        <v>52259</v>
      </c>
      <c r="AN45" s="167">
        <f t="shared" si="29"/>
        <v>54227</v>
      </c>
      <c r="AO45" s="167">
        <f t="shared" si="29"/>
        <v>52259</v>
      </c>
      <c r="AP45" s="167">
        <f t="shared" si="29"/>
        <v>52259</v>
      </c>
    </row>
    <row r="46" spans="1:42" hidden="1" x14ac:dyDescent="0.2">
      <c r="A46" s="7" t="s">
        <v>5</v>
      </c>
    </row>
    <row r="47" spans="1:42" hidden="1" x14ac:dyDescent="0.2">
      <c r="A47" s="3" t="s">
        <v>0</v>
      </c>
    </row>
    <row r="48" spans="1:42" x14ac:dyDescent="0.2">
      <c r="A48" s="125" t="s">
        <v>101</v>
      </c>
    </row>
    <row r="49" spans="1:1" ht="11.45" customHeight="1" x14ac:dyDescent="0.2">
      <c r="A49" s="64" t="s">
        <v>11</v>
      </c>
    </row>
    <row r="50" spans="1:1" ht="12.75" customHeight="1" x14ac:dyDescent="0.2">
      <c r="A50" s="4" t="s">
        <v>12</v>
      </c>
    </row>
    <row r="51" spans="1:1" ht="12.75" customHeight="1" x14ac:dyDescent="0.2">
      <c r="A51" s="4" t="s">
        <v>13</v>
      </c>
    </row>
    <row r="52" spans="1:1" ht="12.75" customHeight="1" x14ac:dyDescent="0.2">
      <c r="A52" s="4" t="s">
        <v>14</v>
      </c>
    </row>
    <row r="53" spans="1:1" ht="12.75" customHeight="1" x14ac:dyDescent="0.2">
      <c r="A53" s="142" t="s">
        <v>103</v>
      </c>
    </row>
    <row r="54" spans="1:1" ht="11.45" customHeight="1" x14ac:dyDescent="0.2">
      <c r="A54" s="4"/>
    </row>
    <row r="55" spans="1:1" ht="11.45" customHeight="1" thickBot="1" x14ac:dyDescent="0.25">
      <c r="A55" s="200" t="s">
        <v>16</v>
      </c>
    </row>
    <row r="56" spans="1:1" ht="113.25" customHeight="1" thickBot="1" x14ac:dyDescent="0.25">
      <c r="A56" s="170" t="s">
        <v>219</v>
      </c>
    </row>
    <row r="57" spans="1:1" ht="12.75" thickBot="1" x14ac:dyDescent="0.25"/>
    <row r="58" spans="1:1" ht="12.75" thickBot="1" x14ac:dyDescent="0.25">
      <c r="A58" s="75" t="s">
        <v>77</v>
      </c>
    </row>
    <row r="59" spans="1:1" ht="12.75" thickBot="1" x14ac:dyDescent="0.25">
      <c r="A59" s="113" t="s">
        <v>232</v>
      </c>
    </row>
    <row r="60" spans="1:1" x14ac:dyDescent="0.2">
      <c r="A60" s="146" t="s">
        <v>233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73"/>
  <sheetViews>
    <sheetView zoomScaleNormal="100" workbookViewId="0">
      <selection activeCell="I32" sqref="I32"/>
    </sheetView>
  </sheetViews>
  <sheetFormatPr defaultColWidth="8.7109375" defaultRowHeight="15" x14ac:dyDescent="0.25"/>
  <cols>
    <col min="1" max="1" width="87.42578125" style="39" customWidth="1"/>
    <col min="2" max="16384" width="8.7109375" style="39"/>
  </cols>
  <sheetData>
    <row r="1" spans="1:31" x14ac:dyDescent="0.25">
      <c r="A1" s="18" t="s">
        <v>17</v>
      </c>
    </row>
    <row r="3" spans="1:31" x14ac:dyDescent="0.25">
      <c r="A3" s="108" t="s">
        <v>212</v>
      </c>
    </row>
    <row r="4" spans="1:31" x14ac:dyDescent="0.25">
      <c r="A4" s="78" t="s">
        <v>9</v>
      </c>
    </row>
    <row r="6" spans="1:31" ht="25.5" customHeight="1" x14ac:dyDescent="0.25">
      <c r="A6" s="31" t="s">
        <v>6</v>
      </c>
      <c r="B6" s="151">
        <f>'Наполни своё лето comiss '!B6</f>
        <v>45809</v>
      </c>
      <c r="C6" s="151">
        <f>'Наполни своё лето comiss '!C6</f>
        <v>45810</v>
      </c>
      <c r="D6" s="151">
        <f>'Наполни своё лето comiss '!D6</f>
        <v>45815</v>
      </c>
      <c r="E6" s="151">
        <f>'Наполни своё лето comiss '!E6</f>
        <v>45817</v>
      </c>
      <c r="F6" s="151">
        <f>'Наполни своё лето comiss '!F6</f>
        <v>45820</v>
      </c>
      <c r="G6" s="151">
        <f>'Наполни своё лето comiss '!G6</f>
        <v>45823</v>
      </c>
      <c r="H6" s="151">
        <f>'Наполни своё лето comiss '!H6</f>
        <v>45837</v>
      </c>
      <c r="I6" s="151">
        <f>'Наполни своё лето comiss '!I6</f>
        <v>45839</v>
      </c>
      <c r="J6" s="151">
        <f>'Наполни своё лето comiss '!J6</f>
        <v>45849</v>
      </c>
      <c r="K6" s="151">
        <f>'Наполни своё лето comiss '!K6</f>
        <v>45851</v>
      </c>
      <c r="L6" s="151">
        <f>'Наполни своё лето comiss '!L6</f>
        <v>45852</v>
      </c>
      <c r="M6" s="151">
        <f>'Наполни своё лето comiss '!M6</f>
        <v>45856</v>
      </c>
      <c r="N6" s="151">
        <f>'Наполни своё лето comiss '!N6</f>
        <v>45858</v>
      </c>
      <c r="O6" s="151">
        <f>'Наполни своё лето comiss '!O6</f>
        <v>45859</v>
      </c>
      <c r="P6" s="151">
        <f>'Наполни своё лето comiss '!P6</f>
        <v>45863</v>
      </c>
      <c r="Q6" s="151">
        <f>'Наполни своё лето comiss '!Q6</f>
        <v>45865</v>
      </c>
      <c r="R6" s="151">
        <f>'Наполни своё лето comiss '!R6</f>
        <v>45870</v>
      </c>
      <c r="S6" s="151">
        <f>'Наполни своё лето comiss '!S6</f>
        <v>45872</v>
      </c>
      <c r="T6" s="151">
        <f>'Наполни своё лето comiss '!T6</f>
        <v>45877</v>
      </c>
      <c r="U6" s="151">
        <f>'Наполни своё лето comiss '!U6</f>
        <v>45879</v>
      </c>
      <c r="V6" s="151">
        <f>'Наполни своё лето comiss '!V6</f>
        <v>45884</v>
      </c>
      <c r="W6" s="151">
        <f>'Наполни своё лето comiss '!W6</f>
        <v>45886</v>
      </c>
      <c r="X6" s="151">
        <f>'Наполни своё лето comiss '!X6</f>
        <v>45891</v>
      </c>
      <c r="Y6" s="151">
        <f>'Наполни своё лето comiss '!Y6</f>
        <v>45893</v>
      </c>
      <c r="Z6" s="151">
        <f>'Наполни своё лето comiss '!Z6</f>
        <v>45901</v>
      </c>
      <c r="AA6" s="151">
        <f>'Наполни своё лето comiss '!AA6</f>
        <v>45905</v>
      </c>
      <c r="AB6" s="151">
        <f>'Наполни своё лето comiss '!AB6</f>
        <v>45907</v>
      </c>
      <c r="AC6" s="151">
        <f>'Наполни своё лето comiss '!AC6</f>
        <v>45909</v>
      </c>
      <c r="AD6" s="151">
        <f>'Наполни своё лето comiss '!AD6</f>
        <v>45926</v>
      </c>
      <c r="AE6" s="151">
        <f>'Наполни своё лето comiss '!AE6</f>
        <v>45928</v>
      </c>
    </row>
    <row r="7" spans="1:31" ht="25.5" customHeight="1" x14ac:dyDescent="0.25">
      <c r="A7" s="31"/>
      <c r="B7" s="151">
        <f>'Наполни своё лето comiss '!B7</f>
        <v>45809</v>
      </c>
      <c r="C7" s="151">
        <f>'Наполни своё лето comiss '!C7</f>
        <v>45814</v>
      </c>
      <c r="D7" s="151">
        <f>'Наполни своё лето comiss '!D7</f>
        <v>45816</v>
      </c>
      <c r="E7" s="151">
        <f>'Наполни своё лето comiss '!E7</f>
        <v>45819</v>
      </c>
      <c r="F7" s="151">
        <f>'Наполни своё лето comiss '!F7</f>
        <v>45822</v>
      </c>
      <c r="G7" s="151">
        <f>'Наполни своё лето comiss '!G7</f>
        <v>45836</v>
      </c>
      <c r="H7" s="151">
        <f>'Наполни своё лето comiss '!H7</f>
        <v>45838</v>
      </c>
      <c r="I7" s="151">
        <f>'Наполни своё лето comiss '!I7</f>
        <v>45848</v>
      </c>
      <c r="J7" s="151">
        <f>'Наполни своё лето comiss '!J7</f>
        <v>45850</v>
      </c>
      <c r="K7" s="151">
        <f>'Наполни своё лето comiss '!K7</f>
        <v>45851</v>
      </c>
      <c r="L7" s="151">
        <f>'Наполни своё лето comiss '!L7</f>
        <v>45855</v>
      </c>
      <c r="M7" s="151">
        <f>'Наполни своё лето comiss '!M7</f>
        <v>45857</v>
      </c>
      <c r="N7" s="151">
        <f>'Наполни своё лето comiss '!N7</f>
        <v>45858</v>
      </c>
      <c r="O7" s="151">
        <f>'Наполни своё лето comiss '!O7</f>
        <v>45862</v>
      </c>
      <c r="P7" s="151">
        <f>'Наполни своё лето comiss '!P7</f>
        <v>45864</v>
      </c>
      <c r="Q7" s="151">
        <f>'Наполни своё лето comiss '!Q7</f>
        <v>45869</v>
      </c>
      <c r="R7" s="151">
        <f>'Наполни своё лето comiss '!R7</f>
        <v>45871</v>
      </c>
      <c r="S7" s="151">
        <f>'Наполни своё лето comiss '!S7</f>
        <v>45876</v>
      </c>
      <c r="T7" s="151">
        <f>'Наполни своё лето comiss '!T7</f>
        <v>45878</v>
      </c>
      <c r="U7" s="151">
        <f>'Наполни своё лето comiss '!U7</f>
        <v>45883</v>
      </c>
      <c r="V7" s="151">
        <f>'Наполни своё лето comiss '!V7</f>
        <v>45885</v>
      </c>
      <c r="W7" s="151">
        <f>'Наполни своё лето comiss '!W7</f>
        <v>45890</v>
      </c>
      <c r="X7" s="151">
        <f>'Наполни своё лето comiss '!X7</f>
        <v>45892</v>
      </c>
      <c r="Y7" s="151">
        <f>'Наполни своё лето comiss '!Y7</f>
        <v>45900</v>
      </c>
      <c r="Z7" s="151">
        <f>'Наполни своё лето comiss '!Z7</f>
        <v>45904</v>
      </c>
      <c r="AA7" s="151">
        <f>'Наполни своё лето comiss '!AA7</f>
        <v>45906</v>
      </c>
      <c r="AB7" s="151">
        <f>'Наполни своё лето comiss '!AB7</f>
        <v>45908</v>
      </c>
      <c r="AC7" s="151">
        <f>'Наполни своё лето comiss '!AC7</f>
        <v>45925</v>
      </c>
      <c r="AD7" s="151">
        <f>'Наполни своё лето comiss '!AD7</f>
        <v>45927</v>
      </c>
      <c r="AE7" s="151">
        <f>'Наполни своё лето comiss '!AE7</f>
        <v>45930</v>
      </c>
    </row>
    <row r="8" spans="1:31" x14ac:dyDescent="0.25">
      <c r="A8" s="13" t="s">
        <v>7</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x14ac:dyDescent="0.25">
      <c r="A9" s="13">
        <v>1</v>
      </c>
      <c r="B9" s="162">
        <f>'Наполни своё лето comiss '!B9</f>
        <v>9540</v>
      </c>
      <c r="C9" s="162">
        <f>'Наполни своё лето comiss '!C9</f>
        <v>9540</v>
      </c>
      <c r="D9" s="162">
        <f>'Наполни своё лето comiss '!D9</f>
        <v>9540</v>
      </c>
      <c r="E9" s="162">
        <f>'Наполни своё лето comiss '!E9</f>
        <v>6480</v>
      </c>
      <c r="F9" s="162">
        <f>'Наполни своё лето comiss '!F9</f>
        <v>6480</v>
      </c>
      <c r="G9" s="162">
        <f>'Наполни своё лето comiss '!G9</f>
        <v>6480</v>
      </c>
      <c r="H9" s="162">
        <f>'Наполни своё лето comiss '!H9</f>
        <v>10890</v>
      </c>
      <c r="I9" s="162">
        <f>'Наполни своё лето comiss '!I9</f>
        <v>10890</v>
      </c>
      <c r="J9" s="162">
        <f>'Наполни своё лето comiss '!J9</f>
        <v>10890</v>
      </c>
      <c r="K9" s="162">
        <f>'Наполни своё лето comiss '!K9</f>
        <v>7740</v>
      </c>
      <c r="L9" s="162">
        <f>'Наполни своё лето comiss '!L9</f>
        <v>7740</v>
      </c>
      <c r="M9" s="162">
        <f>'Наполни своё лето comiss '!M9</f>
        <v>8190</v>
      </c>
      <c r="N9" s="162">
        <f>'Наполни своё лето comiss '!N9</f>
        <v>7740</v>
      </c>
      <c r="O9" s="162">
        <f>'Наполни своё лето comiss '!O9</f>
        <v>8640</v>
      </c>
      <c r="P9" s="162">
        <f>'Наполни своё лето comiss '!P9</f>
        <v>9090</v>
      </c>
      <c r="Q9" s="162">
        <f>'Наполни своё лето comiss '!Q9</f>
        <v>7740</v>
      </c>
      <c r="R9" s="162">
        <f>'Наполни своё лето comiss '!R9</f>
        <v>9540</v>
      </c>
      <c r="S9" s="162">
        <f>'Наполни своё лето comiss '!S9</f>
        <v>8640</v>
      </c>
      <c r="T9" s="162">
        <f>'Наполни своё лето comiss '!T9</f>
        <v>9540</v>
      </c>
      <c r="U9" s="162">
        <f>'Наполни своё лето comiss '!U9</f>
        <v>8640</v>
      </c>
      <c r="V9" s="162">
        <f>'Наполни своё лето comiss '!V9</f>
        <v>9540</v>
      </c>
      <c r="W9" s="162">
        <f>'Наполни своё лето comiss '!W9</f>
        <v>7740</v>
      </c>
      <c r="X9" s="162">
        <f>'Наполни своё лето comiss '!X9</f>
        <v>8640</v>
      </c>
      <c r="Y9" s="162">
        <f>'Наполни своё лето comiss '!Y9</f>
        <v>6480</v>
      </c>
      <c r="Z9" s="162">
        <f>'Наполни своё лето comiss '!Z9</f>
        <v>6480</v>
      </c>
      <c r="AA9" s="162">
        <f>'Наполни своё лето comiss '!AA9</f>
        <v>7110</v>
      </c>
      <c r="AB9" s="162">
        <f>'Наполни своё лето comiss '!AB9</f>
        <v>6480</v>
      </c>
      <c r="AC9" s="162">
        <f>'Наполни своё лето comiss '!AC9</f>
        <v>8640</v>
      </c>
      <c r="AD9" s="162">
        <f>'Наполни своё лето comiss '!AD9</f>
        <v>6480</v>
      </c>
      <c r="AE9" s="162">
        <f>'Наполни своё лето comiss '!AE9</f>
        <v>6480</v>
      </c>
    </row>
    <row r="10" spans="1:31" x14ac:dyDescent="0.25">
      <c r="A10" s="13">
        <v>2</v>
      </c>
      <c r="B10" s="162">
        <f>'Наполни своё лето comiss '!B10</f>
        <v>10890</v>
      </c>
      <c r="C10" s="162">
        <f>'Наполни своё лето comiss '!C10</f>
        <v>10890</v>
      </c>
      <c r="D10" s="162">
        <f>'Наполни своё лето comiss '!D10</f>
        <v>10890</v>
      </c>
      <c r="E10" s="162">
        <f>'Наполни своё лето comiss '!E10</f>
        <v>7830</v>
      </c>
      <c r="F10" s="162">
        <f>'Наполни своё лето comiss '!F10</f>
        <v>7830</v>
      </c>
      <c r="G10" s="162">
        <f>'Наполни своё лето comiss '!G10</f>
        <v>7830</v>
      </c>
      <c r="H10" s="162">
        <f>'Наполни своё лето comiss '!H10</f>
        <v>12240</v>
      </c>
      <c r="I10" s="162">
        <f>'Наполни своё лето comiss '!I10</f>
        <v>12240</v>
      </c>
      <c r="J10" s="162">
        <f>'Наполни своё лето comiss '!J10</f>
        <v>12240</v>
      </c>
      <c r="K10" s="162">
        <f>'Наполни своё лето comiss '!K10</f>
        <v>9090</v>
      </c>
      <c r="L10" s="162">
        <f>'Наполни своё лето comiss '!L10</f>
        <v>9090</v>
      </c>
      <c r="M10" s="162">
        <f>'Наполни своё лето comiss '!M10</f>
        <v>9540</v>
      </c>
      <c r="N10" s="162">
        <f>'Наполни своё лето comiss '!N10</f>
        <v>9090</v>
      </c>
      <c r="O10" s="162">
        <f>'Наполни своё лето comiss '!O10</f>
        <v>9990</v>
      </c>
      <c r="P10" s="162">
        <f>'Наполни своё лето comiss '!P10</f>
        <v>10440</v>
      </c>
      <c r="Q10" s="162">
        <f>'Наполни своё лето comiss '!Q10</f>
        <v>9090</v>
      </c>
      <c r="R10" s="162">
        <f>'Наполни своё лето comiss '!R10</f>
        <v>10890</v>
      </c>
      <c r="S10" s="162">
        <f>'Наполни своё лето comiss '!S10</f>
        <v>9990</v>
      </c>
      <c r="T10" s="162">
        <f>'Наполни своё лето comiss '!T10</f>
        <v>10890</v>
      </c>
      <c r="U10" s="162">
        <f>'Наполни своё лето comiss '!U10</f>
        <v>9990</v>
      </c>
      <c r="V10" s="162">
        <f>'Наполни своё лето comiss '!V10</f>
        <v>10890</v>
      </c>
      <c r="W10" s="162">
        <f>'Наполни своё лето comiss '!W10</f>
        <v>9090</v>
      </c>
      <c r="X10" s="162">
        <f>'Наполни своё лето comiss '!X10</f>
        <v>9990</v>
      </c>
      <c r="Y10" s="162">
        <f>'Наполни своё лето comiss '!Y10</f>
        <v>7830</v>
      </c>
      <c r="Z10" s="162">
        <f>'Наполни своё лето comiss '!Z10</f>
        <v>7830</v>
      </c>
      <c r="AA10" s="162">
        <f>'Наполни своё лето comiss '!AA10</f>
        <v>8460</v>
      </c>
      <c r="AB10" s="162">
        <f>'Наполни своё лето comiss '!AB10</f>
        <v>7830</v>
      </c>
      <c r="AC10" s="162">
        <f>'Наполни своё лето comiss '!AC10</f>
        <v>9990</v>
      </c>
      <c r="AD10" s="162">
        <f>'Наполни своё лето comiss '!AD10</f>
        <v>7830</v>
      </c>
      <c r="AE10" s="162">
        <f>'Наполни своё лето comiss '!AE10</f>
        <v>7830</v>
      </c>
    </row>
    <row r="11" spans="1:31" ht="18.75" customHeight="1" x14ac:dyDescent="0.25">
      <c r="A11" s="13" t="s">
        <v>8</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row>
    <row r="12" spans="1:31" x14ac:dyDescent="0.25">
      <c r="A12" s="13">
        <v>1</v>
      </c>
      <c r="B12" s="162">
        <f>'Наполни своё лето comiss '!B12</f>
        <v>10890</v>
      </c>
      <c r="C12" s="162">
        <f>'Наполни своё лето comiss '!C12</f>
        <v>10890</v>
      </c>
      <c r="D12" s="162">
        <f>'Наполни своё лето comiss '!D12</f>
        <v>10890</v>
      </c>
      <c r="E12" s="162">
        <f>'Наполни своё лето comiss '!E12</f>
        <v>7830</v>
      </c>
      <c r="F12" s="162">
        <f>'Наполни своё лето comiss '!F12</f>
        <v>7830</v>
      </c>
      <c r="G12" s="162">
        <f>'Наполни своё лето comiss '!G12</f>
        <v>7830</v>
      </c>
      <c r="H12" s="162">
        <f>'Наполни своё лето comiss '!H12</f>
        <v>12240</v>
      </c>
      <c r="I12" s="162">
        <f>'Наполни своё лето comiss '!I12</f>
        <v>12690</v>
      </c>
      <c r="J12" s="162">
        <f>'Наполни своё лето comiss '!J12</f>
        <v>12690</v>
      </c>
      <c r="K12" s="162">
        <f>'Наполни своё лето comiss '!K12</f>
        <v>9540</v>
      </c>
      <c r="L12" s="162">
        <f>'Наполни своё лето comiss '!L12</f>
        <v>9540</v>
      </c>
      <c r="M12" s="162">
        <f>'Наполни своё лето comiss '!M12</f>
        <v>9990</v>
      </c>
      <c r="N12" s="162">
        <f>'Наполни своё лето comiss '!N12</f>
        <v>9540</v>
      </c>
      <c r="O12" s="162">
        <f>'Наполни своё лето comiss '!O12</f>
        <v>10440</v>
      </c>
      <c r="P12" s="162">
        <f>'Наполни своё лето comiss '!P12</f>
        <v>10890</v>
      </c>
      <c r="Q12" s="162">
        <f>'Наполни своё лето comiss '!Q12</f>
        <v>9540</v>
      </c>
      <c r="R12" s="162">
        <f>'Наполни своё лето comiss '!R12</f>
        <v>11340</v>
      </c>
      <c r="S12" s="162">
        <f>'Наполни своё лето comiss '!S12</f>
        <v>10440</v>
      </c>
      <c r="T12" s="162">
        <f>'Наполни своё лето comiss '!T12</f>
        <v>11340</v>
      </c>
      <c r="U12" s="162">
        <f>'Наполни своё лето comiss '!U12</f>
        <v>10440</v>
      </c>
      <c r="V12" s="162">
        <f>'Наполни своё лето comiss '!V12</f>
        <v>11340</v>
      </c>
      <c r="W12" s="162">
        <f>'Наполни своё лето comiss '!W12</f>
        <v>9540</v>
      </c>
      <c r="X12" s="162">
        <f>'Наполни своё лето comiss '!X12</f>
        <v>10440</v>
      </c>
      <c r="Y12" s="162">
        <f>'Наполни своё лето comiss '!Y12</f>
        <v>8280</v>
      </c>
      <c r="Z12" s="162">
        <f>'Наполни своё лето comiss '!Z12</f>
        <v>8280</v>
      </c>
      <c r="AA12" s="162">
        <f>'Наполни своё лето comiss '!AA12</f>
        <v>8910</v>
      </c>
      <c r="AB12" s="162">
        <f>'Наполни своё лето comiss '!AB12</f>
        <v>8280</v>
      </c>
      <c r="AC12" s="162">
        <f>'Наполни своё лето comiss '!AC12</f>
        <v>10440</v>
      </c>
      <c r="AD12" s="162">
        <f>'Наполни своё лето comiss '!AD12</f>
        <v>8280</v>
      </c>
      <c r="AE12" s="162">
        <f>'Наполни своё лето comiss '!AE12</f>
        <v>8280</v>
      </c>
    </row>
    <row r="13" spans="1:31" x14ac:dyDescent="0.25">
      <c r="A13" s="13">
        <v>2</v>
      </c>
      <c r="B13" s="162">
        <f>'Наполни своё лето comiss '!B13</f>
        <v>12240</v>
      </c>
      <c r="C13" s="162">
        <f>'Наполни своё лето comiss '!C13</f>
        <v>12240</v>
      </c>
      <c r="D13" s="162">
        <f>'Наполни своё лето comiss '!D13</f>
        <v>12240</v>
      </c>
      <c r="E13" s="162">
        <f>'Наполни своё лето comiss '!E13</f>
        <v>9180</v>
      </c>
      <c r="F13" s="162">
        <f>'Наполни своё лето comiss '!F13</f>
        <v>9180</v>
      </c>
      <c r="G13" s="162">
        <f>'Наполни своё лето comiss '!G13</f>
        <v>9180</v>
      </c>
      <c r="H13" s="162">
        <f>'Наполни своё лето comiss '!H13</f>
        <v>13590</v>
      </c>
      <c r="I13" s="162">
        <f>'Наполни своё лето comiss '!I13</f>
        <v>14040</v>
      </c>
      <c r="J13" s="162">
        <f>'Наполни своё лето comiss '!J13</f>
        <v>14040</v>
      </c>
      <c r="K13" s="162">
        <f>'Наполни своё лето comiss '!K13</f>
        <v>10890</v>
      </c>
      <c r="L13" s="162">
        <f>'Наполни своё лето comiss '!L13</f>
        <v>10890</v>
      </c>
      <c r="M13" s="162">
        <f>'Наполни своё лето comiss '!M13</f>
        <v>11340</v>
      </c>
      <c r="N13" s="162">
        <f>'Наполни своё лето comiss '!N13</f>
        <v>10890</v>
      </c>
      <c r="O13" s="162">
        <f>'Наполни своё лето comiss '!O13</f>
        <v>11790</v>
      </c>
      <c r="P13" s="162">
        <f>'Наполни своё лето comiss '!P13</f>
        <v>12240</v>
      </c>
      <c r="Q13" s="162">
        <f>'Наполни своё лето comiss '!Q13</f>
        <v>10890</v>
      </c>
      <c r="R13" s="162">
        <f>'Наполни своё лето comiss '!R13</f>
        <v>12690</v>
      </c>
      <c r="S13" s="162">
        <f>'Наполни своё лето comiss '!S13</f>
        <v>11790</v>
      </c>
      <c r="T13" s="162">
        <f>'Наполни своё лето comiss '!T13</f>
        <v>12690</v>
      </c>
      <c r="U13" s="162">
        <f>'Наполни своё лето comiss '!U13</f>
        <v>11790</v>
      </c>
      <c r="V13" s="162">
        <f>'Наполни своё лето comiss '!V13</f>
        <v>12690</v>
      </c>
      <c r="W13" s="162">
        <f>'Наполни своё лето comiss '!W13</f>
        <v>10890</v>
      </c>
      <c r="X13" s="162">
        <f>'Наполни своё лето comiss '!X13</f>
        <v>11790</v>
      </c>
      <c r="Y13" s="162">
        <f>'Наполни своё лето comiss '!Y13</f>
        <v>9630</v>
      </c>
      <c r="Z13" s="162">
        <f>'Наполни своё лето comiss '!Z13</f>
        <v>9630</v>
      </c>
      <c r="AA13" s="162">
        <f>'Наполни своё лето comiss '!AA13</f>
        <v>10260</v>
      </c>
      <c r="AB13" s="162">
        <f>'Наполни своё лето comiss '!AB13</f>
        <v>9630</v>
      </c>
      <c r="AC13" s="162">
        <f>'Наполни своё лето comiss '!AC13</f>
        <v>11790</v>
      </c>
      <c r="AD13" s="162">
        <f>'Наполни своё лето comiss '!AD13</f>
        <v>9630</v>
      </c>
      <c r="AE13" s="162">
        <f>'Наполни своё лето comiss '!AE13</f>
        <v>9630</v>
      </c>
    </row>
    <row r="14" spans="1:31" s="161" customFormat="1" x14ac:dyDescent="0.25">
      <c r="A14" s="168" t="s">
        <v>218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s="161" customFormat="1" x14ac:dyDescent="0.25">
      <c r="A15" s="198">
        <v>1</v>
      </c>
      <c r="B15" s="162">
        <f t="shared" ref="B15" si="0">B12</f>
        <v>10890</v>
      </c>
      <c r="C15" s="162">
        <f t="shared" ref="C15:AE15" si="1">C12</f>
        <v>10890</v>
      </c>
      <c r="D15" s="162">
        <f t="shared" si="1"/>
        <v>10890</v>
      </c>
      <c r="E15" s="162">
        <f t="shared" si="1"/>
        <v>7830</v>
      </c>
      <c r="F15" s="162">
        <f t="shared" si="1"/>
        <v>7830</v>
      </c>
      <c r="G15" s="162">
        <f t="shared" si="1"/>
        <v>7830</v>
      </c>
      <c r="H15" s="162">
        <f t="shared" si="1"/>
        <v>12240</v>
      </c>
      <c r="I15" s="162">
        <f t="shared" si="1"/>
        <v>12690</v>
      </c>
      <c r="J15" s="162">
        <f t="shared" si="1"/>
        <v>12690</v>
      </c>
      <c r="K15" s="162">
        <f t="shared" si="1"/>
        <v>9540</v>
      </c>
      <c r="L15" s="162">
        <f t="shared" si="1"/>
        <v>9540</v>
      </c>
      <c r="M15" s="162">
        <f t="shared" si="1"/>
        <v>9990</v>
      </c>
      <c r="N15" s="162">
        <f t="shared" si="1"/>
        <v>9540</v>
      </c>
      <c r="O15" s="162">
        <f t="shared" si="1"/>
        <v>10440</v>
      </c>
      <c r="P15" s="162">
        <f t="shared" si="1"/>
        <v>10890</v>
      </c>
      <c r="Q15" s="162">
        <f t="shared" si="1"/>
        <v>9540</v>
      </c>
      <c r="R15" s="162">
        <f t="shared" si="1"/>
        <v>11340</v>
      </c>
      <c r="S15" s="162">
        <f t="shared" si="1"/>
        <v>10440</v>
      </c>
      <c r="T15" s="162">
        <f t="shared" si="1"/>
        <v>11340</v>
      </c>
      <c r="U15" s="162">
        <f t="shared" si="1"/>
        <v>10440</v>
      </c>
      <c r="V15" s="162">
        <f t="shared" si="1"/>
        <v>11340</v>
      </c>
      <c r="W15" s="162">
        <f t="shared" si="1"/>
        <v>9540</v>
      </c>
      <c r="X15" s="162">
        <f t="shared" si="1"/>
        <v>10440</v>
      </c>
      <c r="Y15" s="162">
        <f t="shared" si="1"/>
        <v>8280</v>
      </c>
      <c r="Z15" s="162">
        <f t="shared" si="1"/>
        <v>8280</v>
      </c>
      <c r="AA15" s="162">
        <f t="shared" si="1"/>
        <v>8910</v>
      </c>
      <c r="AB15" s="162">
        <f t="shared" si="1"/>
        <v>8280</v>
      </c>
      <c r="AC15" s="162">
        <f t="shared" si="1"/>
        <v>10440</v>
      </c>
      <c r="AD15" s="162">
        <f t="shared" si="1"/>
        <v>8280</v>
      </c>
      <c r="AE15" s="162">
        <f t="shared" si="1"/>
        <v>8280</v>
      </c>
    </row>
    <row r="16" spans="1:31" s="161" customFormat="1" x14ac:dyDescent="0.25">
      <c r="A16" s="198">
        <v>2</v>
      </c>
      <c r="B16" s="162">
        <f t="shared" ref="B16" si="2">B13</f>
        <v>12240</v>
      </c>
      <c r="C16" s="162">
        <f t="shared" ref="C16:AE16" si="3">C13</f>
        <v>12240</v>
      </c>
      <c r="D16" s="162">
        <f t="shared" si="3"/>
        <v>12240</v>
      </c>
      <c r="E16" s="162">
        <f t="shared" si="3"/>
        <v>9180</v>
      </c>
      <c r="F16" s="162">
        <f t="shared" si="3"/>
        <v>9180</v>
      </c>
      <c r="G16" s="162">
        <f t="shared" si="3"/>
        <v>9180</v>
      </c>
      <c r="H16" s="162">
        <f t="shared" si="3"/>
        <v>13590</v>
      </c>
      <c r="I16" s="162">
        <f t="shared" si="3"/>
        <v>14040</v>
      </c>
      <c r="J16" s="162">
        <f t="shared" si="3"/>
        <v>14040</v>
      </c>
      <c r="K16" s="162">
        <f t="shared" si="3"/>
        <v>10890</v>
      </c>
      <c r="L16" s="162">
        <f t="shared" si="3"/>
        <v>10890</v>
      </c>
      <c r="M16" s="162">
        <f t="shared" si="3"/>
        <v>11340</v>
      </c>
      <c r="N16" s="162">
        <f t="shared" si="3"/>
        <v>10890</v>
      </c>
      <c r="O16" s="162">
        <f t="shared" si="3"/>
        <v>11790</v>
      </c>
      <c r="P16" s="162">
        <f t="shared" si="3"/>
        <v>12240</v>
      </c>
      <c r="Q16" s="162">
        <f t="shared" si="3"/>
        <v>10890</v>
      </c>
      <c r="R16" s="162">
        <f t="shared" si="3"/>
        <v>12690</v>
      </c>
      <c r="S16" s="162">
        <f t="shared" si="3"/>
        <v>11790</v>
      </c>
      <c r="T16" s="162">
        <f t="shared" si="3"/>
        <v>12690</v>
      </c>
      <c r="U16" s="162">
        <f t="shared" si="3"/>
        <v>11790</v>
      </c>
      <c r="V16" s="162">
        <f t="shared" si="3"/>
        <v>12690</v>
      </c>
      <c r="W16" s="162">
        <f t="shared" si="3"/>
        <v>10890</v>
      </c>
      <c r="X16" s="162">
        <f t="shared" si="3"/>
        <v>11790</v>
      </c>
      <c r="Y16" s="162">
        <f t="shared" si="3"/>
        <v>9630</v>
      </c>
      <c r="Z16" s="162">
        <f t="shared" si="3"/>
        <v>9630</v>
      </c>
      <c r="AA16" s="162">
        <f t="shared" si="3"/>
        <v>10260</v>
      </c>
      <c r="AB16" s="162">
        <f t="shared" si="3"/>
        <v>9630</v>
      </c>
      <c r="AC16" s="162">
        <f t="shared" si="3"/>
        <v>11790</v>
      </c>
      <c r="AD16" s="162">
        <f t="shared" si="3"/>
        <v>9630</v>
      </c>
      <c r="AE16" s="162">
        <f t="shared" si="3"/>
        <v>9630</v>
      </c>
    </row>
    <row r="17" spans="1:31" ht="14.25" customHeight="1" x14ac:dyDescent="0.25">
      <c r="A17" s="13" t="s">
        <v>2</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1:31" x14ac:dyDescent="0.25">
      <c r="A18" s="13">
        <v>1</v>
      </c>
      <c r="B18" s="162">
        <f>'Наполни своё лето comiss '!B18</f>
        <v>14490</v>
      </c>
      <c r="C18" s="162">
        <f>'Наполни своё лето comiss '!C18</f>
        <v>14490</v>
      </c>
      <c r="D18" s="162">
        <f>'Наполни своё лето comiss '!D18</f>
        <v>14490</v>
      </c>
      <c r="E18" s="162">
        <f>'Наполни своё лето comiss '!E18</f>
        <v>11430</v>
      </c>
      <c r="F18" s="162">
        <f>'Наполни своё лето comiss '!F18</f>
        <v>11430</v>
      </c>
      <c r="G18" s="162">
        <f>'Наполни своё лето comiss '!G18</f>
        <v>11430</v>
      </c>
      <c r="H18" s="162">
        <f>'Наполни своё лето comiss '!H18</f>
        <v>15840</v>
      </c>
      <c r="I18" s="162">
        <f>'Наполни своё лето comiss '!I18</f>
        <v>15840</v>
      </c>
      <c r="J18" s="162">
        <f>'Наполни своё лето comiss '!J18</f>
        <v>15840</v>
      </c>
      <c r="K18" s="162">
        <f>'Наполни своё лето comiss '!K18</f>
        <v>12690</v>
      </c>
      <c r="L18" s="162">
        <f>'Наполни своё лето comiss '!L18</f>
        <v>12690</v>
      </c>
      <c r="M18" s="162">
        <f>'Наполни своё лето comiss '!M18</f>
        <v>13140</v>
      </c>
      <c r="N18" s="162">
        <f>'Наполни своё лето comiss '!N18</f>
        <v>12690</v>
      </c>
      <c r="O18" s="162">
        <f>'Наполни своё лето comiss '!O18</f>
        <v>13590</v>
      </c>
      <c r="P18" s="162">
        <f>'Наполни своё лето comiss '!P18</f>
        <v>14040</v>
      </c>
      <c r="Q18" s="162">
        <f>'Наполни своё лето comiss '!Q18</f>
        <v>12690</v>
      </c>
      <c r="R18" s="162">
        <f>'Наполни своё лето comiss '!R18</f>
        <v>14490</v>
      </c>
      <c r="S18" s="162">
        <f>'Наполни своё лето comiss '!S18</f>
        <v>13590</v>
      </c>
      <c r="T18" s="162">
        <f>'Наполни своё лето comiss '!T18</f>
        <v>14490</v>
      </c>
      <c r="U18" s="162">
        <f>'Наполни своё лето comiss '!U18</f>
        <v>13590</v>
      </c>
      <c r="V18" s="162">
        <f>'Наполни своё лето comiss '!V18</f>
        <v>14490</v>
      </c>
      <c r="W18" s="162">
        <f>'Наполни своё лето comiss '!W18</f>
        <v>12690</v>
      </c>
      <c r="X18" s="162">
        <f>'Наполни своё лето comiss '!X18</f>
        <v>13590</v>
      </c>
      <c r="Y18" s="162">
        <f>'Наполни своё лето comiss '!Y18</f>
        <v>11430</v>
      </c>
      <c r="Z18" s="162">
        <f>'Наполни своё лето comiss '!Z18</f>
        <v>11430</v>
      </c>
      <c r="AA18" s="162">
        <f>'Наполни своё лето comiss '!AA18</f>
        <v>12060</v>
      </c>
      <c r="AB18" s="162">
        <f>'Наполни своё лето comiss '!AB18</f>
        <v>11430</v>
      </c>
      <c r="AC18" s="162">
        <f>'Наполни своё лето comiss '!AC18</f>
        <v>13590</v>
      </c>
      <c r="AD18" s="162">
        <f>'Наполни своё лето comiss '!AD18</f>
        <v>11430</v>
      </c>
      <c r="AE18" s="162">
        <f>'Наполни своё лето comiss '!AE18</f>
        <v>11430</v>
      </c>
    </row>
    <row r="19" spans="1:31" x14ac:dyDescent="0.25">
      <c r="A19" s="13">
        <v>2</v>
      </c>
      <c r="B19" s="162">
        <f>'Наполни своё лето comiss '!B19</f>
        <v>15840</v>
      </c>
      <c r="C19" s="162">
        <f>'Наполни своё лето comiss '!C19</f>
        <v>15840</v>
      </c>
      <c r="D19" s="162">
        <f>'Наполни своё лето comiss '!D19</f>
        <v>15840</v>
      </c>
      <c r="E19" s="162">
        <f>'Наполни своё лето comiss '!E19</f>
        <v>12780</v>
      </c>
      <c r="F19" s="162">
        <f>'Наполни своё лето comiss '!F19</f>
        <v>12780</v>
      </c>
      <c r="G19" s="162">
        <f>'Наполни своё лето comiss '!G19</f>
        <v>12780</v>
      </c>
      <c r="H19" s="162">
        <f>'Наполни своё лето comiss '!H19</f>
        <v>17190</v>
      </c>
      <c r="I19" s="162">
        <f>'Наполни своё лето comiss '!I19</f>
        <v>17190</v>
      </c>
      <c r="J19" s="162">
        <f>'Наполни своё лето comiss '!J19</f>
        <v>17190</v>
      </c>
      <c r="K19" s="162">
        <f>'Наполни своё лето comiss '!K19</f>
        <v>14040</v>
      </c>
      <c r="L19" s="162">
        <f>'Наполни своё лето comiss '!L19</f>
        <v>14040</v>
      </c>
      <c r="M19" s="162">
        <f>'Наполни своё лето comiss '!M19</f>
        <v>14490</v>
      </c>
      <c r="N19" s="162">
        <f>'Наполни своё лето comiss '!N19</f>
        <v>14040</v>
      </c>
      <c r="O19" s="162">
        <f>'Наполни своё лето comiss '!O19</f>
        <v>14940</v>
      </c>
      <c r="P19" s="162">
        <f>'Наполни своё лето comiss '!P19</f>
        <v>15390</v>
      </c>
      <c r="Q19" s="162">
        <f>'Наполни своё лето comiss '!Q19</f>
        <v>14040</v>
      </c>
      <c r="R19" s="162">
        <f>'Наполни своё лето comiss '!R19</f>
        <v>15840</v>
      </c>
      <c r="S19" s="162">
        <f>'Наполни своё лето comiss '!S19</f>
        <v>14940</v>
      </c>
      <c r="T19" s="162">
        <f>'Наполни своё лето comiss '!T19</f>
        <v>15840</v>
      </c>
      <c r="U19" s="162">
        <f>'Наполни своё лето comiss '!U19</f>
        <v>14940</v>
      </c>
      <c r="V19" s="162">
        <f>'Наполни своё лето comiss '!V19</f>
        <v>15840</v>
      </c>
      <c r="W19" s="162">
        <f>'Наполни своё лето comiss '!W19</f>
        <v>14040</v>
      </c>
      <c r="X19" s="162">
        <f>'Наполни своё лето comiss '!X19</f>
        <v>14940</v>
      </c>
      <c r="Y19" s="162">
        <f>'Наполни своё лето comiss '!Y19</f>
        <v>12780</v>
      </c>
      <c r="Z19" s="162">
        <f>'Наполни своё лето comiss '!Z19</f>
        <v>12780</v>
      </c>
      <c r="AA19" s="162">
        <f>'Наполни своё лето comiss '!AA19</f>
        <v>13410</v>
      </c>
      <c r="AB19" s="162">
        <f>'Наполни своё лето comiss '!AB19</f>
        <v>12780</v>
      </c>
      <c r="AC19" s="162">
        <f>'Наполни своё лето comiss '!AC19</f>
        <v>14940</v>
      </c>
      <c r="AD19" s="162">
        <f>'Наполни своё лето comiss '!AD19</f>
        <v>12780</v>
      </c>
      <c r="AE19" s="162">
        <f>'Наполни своё лето comiss '!AE19</f>
        <v>12780</v>
      </c>
    </row>
    <row r="20" spans="1:31" x14ac:dyDescent="0.25">
      <c r="A20" s="14" t="s">
        <v>3</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x14ac:dyDescent="0.25">
      <c r="A21" s="13">
        <v>1</v>
      </c>
      <c r="B21" s="162">
        <f>'Наполни своё лето comiss '!B21</f>
        <v>17190</v>
      </c>
      <c r="C21" s="162">
        <f>'Наполни своё лето comiss '!C21</f>
        <v>17190</v>
      </c>
      <c r="D21" s="162">
        <f>'Наполни своё лето comiss '!D21</f>
        <v>17190</v>
      </c>
      <c r="E21" s="162">
        <f>'Наполни своё лето comiss '!E21</f>
        <v>14130</v>
      </c>
      <c r="F21" s="162">
        <f>'Наполни своё лето comiss '!F21</f>
        <v>14130</v>
      </c>
      <c r="G21" s="162">
        <f>'Наполни своё лето comiss '!G21</f>
        <v>14130</v>
      </c>
      <c r="H21" s="162">
        <f>'Наполни своё лето comiss '!H21</f>
        <v>18540</v>
      </c>
      <c r="I21" s="162">
        <f>'Наполни своё лето comiss '!I21</f>
        <v>18540</v>
      </c>
      <c r="J21" s="162">
        <f>'Наполни своё лето comiss '!J21</f>
        <v>18540</v>
      </c>
      <c r="K21" s="162">
        <f>'Наполни своё лето comiss '!K21</f>
        <v>15390</v>
      </c>
      <c r="L21" s="162">
        <f>'Наполни своё лето comiss '!L21</f>
        <v>15390</v>
      </c>
      <c r="M21" s="162">
        <f>'Наполни своё лето comiss '!M21</f>
        <v>15840</v>
      </c>
      <c r="N21" s="162">
        <f>'Наполни своё лето comiss '!N21</f>
        <v>15390</v>
      </c>
      <c r="O21" s="162">
        <f>'Наполни своё лето comiss '!O21</f>
        <v>16290</v>
      </c>
      <c r="P21" s="162">
        <f>'Наполни своё лето comiss '!P21</f>
        <v>16740</v>
      </c>
      <c r="Q21" s="162">
        <f>'Наполни своё лето comiss '!Q21</f>
        <v>15390</v>
      </c>
      <c r="R21" s="162">
        <f>'Наполни своё лето comiss '!R21</f>
        <v>17190</v>
      </c>
      <c r="S21" s="162">
        <f>'Наполни своё лето comiss '!S21</f>
        <v>16290</v>
      </c>
      <c r="T21" s="162">
        <f>'Наполни своё лето comiss '!T21</f>
        <v>17190</v>
      </c>
      <c r="U21" s="162">
        <f>'Наполни своё лето comiss '!U21</f>
        <v>16290</v>
      </c>
      <c r="V21" s="162">
        <f>'Наполни своё лето comiss '!V21</f>
        <v>17190</v>
      </c>
      <c r="W21" s="162">
        <f>'Наполни своё лето comiss '!W21</f>
        <v>15390</v>
      </c>
      <c r="X21" s="162">
        <f>'Наполни своё лето comiss '!X21</f>
        <v>16290</v>
      </c>
      <c r="Y21" s="162">
        <f>'Наполни своё лето comiss '!Y21</f>
        <v>14130</v>
      </c>
      <c r="Z21" s="162">
        <f>'Наполни своё лето comiss '!Z21</f>
        <v>14130</v>
      </c>
      <c r="AA21" s="162">
        <f>'Наполни своё лето comiss '!AA21</f>
        <v>14760</v>
      </c>
      <c r="AB21" s="162">
        <f>'Наполни своё лето comiss '!AB21</f>
        <v>14130</v>
      </c>
      <c r="AC21" s="162">
        <f>'Наполни своё лето comiss '!AC21</f>
        <v>16290</v>
      </c>
      <c r="AD21" s="162">
        <f>'Наполни своё лето comiss '!AD21</f>
        <v>14130</v>
      </c>
      <c r="AE21" s="162">
        <f>'Наполни своё лето comiss '!AE21</f>
        <v>14130</v>
      </c>
    </row>
    <row r="22" spans="1:31" x14ac:dyDescent="0.25">
      <c r="A22" s="13">
        <v>2</v>
      </c>
      <c r="B22" s="162">
        <f>'Наполни своё лето comiss '!B22</f>
        <v>18540</v>
      </c>
      <c r="C22" s="162">
        <f>'Наполни своё лето comiss '!C22</f>
        <v>18540</v>
      </c>
      <c r="D22" s="162">
        <f>'Наполни своё лето comiss '!D22</f>
        <v>18540</v>
      </c>
      <c r="E22" s="162">
        <f>'Наполни своё лето comiss '!E22</f>
        <v>15480</v>
      </c>
      <c r="F22" s="162">
        <f>'Наполни своё лето comiss '!F22</f>
        <v>15480</v>
      </c>
      <c r="G22" s="162">
        <f>'Наполни своё лето comiss '!G22</f>
        <v>15480</v>
      </c>
      <c r="H22" s="162">
        <f>'Наполни своё лето comiss '!H22</f>
        <v>19890</v>
      </c>
      <c r="I22" s="162">
        <f>'Наполни своё лето comiss '!I22</f>
        <v>19890</v>
      </c>
      <c r="J22" s="162">
        <f>'Наполни своё лето comiss '!J22</f>
        <v>19890</v>
      </c>
      <c r="K22" s="162">
        <f>'Наполни своё лето comiss '!K22</f>
        <v>16740</v>
      </c>
      <c r="L22" s="162">
        <f>'Наполни своё лето comiss '!L22</f>
        <v>16740</v>
      </c>
      <c r="M22" s="162">
        <f>'Наполни своё лето comiss '!M22</f>
        <v>17190</v>
      </c>
      <c r="N22" s="162">
        <f>'Наполни своё лето comiss '!N22</f>
        <v>16740</v>
      </c>
      <c r="O22" s="162">
        <f>'Наполни своё лето comiss '!O22</f>
        <v>17640</v>
      </c>
      <c r="P22" s="162">
        <f>'Наполни своё лето comiss '!P22</f>
        <v>18090</v>
      </c>
      <c r="Q22" s="162">
        <f>'Наполни своё лето comiss '!Q22</f>
        <v>16740</v>
      </c>
      <c r="R22" s="162">
        <f>'Наполни своё лето comiss '!R22</f>
        <v>18540</v>
      </c>
      <c r="S22" s="162">
        <f>'Наполни своё лето comiss '!S22</f>
        <v>17640</v>
      </c>
      <c r="T22" s="162">
        <f>'Наполни своё лето comiss '!T22</f>
        <v>18540</v>
      </c>
      <c r="U22" s="162">
        <f>'Наполни своё лето comiss '!U22</f>
        <v>17640</v>
      </c>
      <c r="V22" s="162">
        <f>'Наполни своё лето comiss '!V22</f>
        <v>18540</v>
      </c>
      <c r="W22" s="162">
        <f>'Наполни своё лето comiss '!W22</f>
        <v>16740</v>
      </c>
      <c r="X22" s="162">
        <f>'Наполни своё лето comiss '!X22</f>
        <v>17640</v>
      </c>
      <c r="Y22" s="162">
        <f>'Наполни своё лето comiss '!Y22</f>
        <v>15480</v>
      </c>
      <c r="Z22" s="162">
        <f>'Наполни своё лето comiss '!Z22</f>
        <v>15480</v>
      </c>
      <c r="AA22" s="162">
        <f>'Наполни своё лето comiss '!AA22</f>
        <v>16110</v>
      </c>
      <c r="AB22" s="162">
        <f>'Наполни своё лето comiss '!AB22</f>
        <v>15480</v>
      </c>
      <c r="AC22" s="162">
        <f>'Наполни своё лето comiss '!AC22</f>
        <v>17640</v>
      </c>
      <c r="AD22" s="162">
        <f>'Наполни своё лето comiss '!AD22</f>
        <v>15480</v>
      </c>
      <c r="AE22" s="162">
        <f>'Наполни своё лето comiss '!AE22</f>
        <v>15480</v>
      </c>
    </row>
    <row r="23" spans="1:31" x14ac:dyDescent="0.25">
      <c r="A23" s="38"/>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row>
    <row r="24" spans="1:31" x14ac:dyDescent="0.25">
      <c r="A24" s="226" t="s">
        <v>44</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x14ac:dyDescent="0.25">
      <c r="A25" s="227"/>
      <c r="B25" s="151">
        <f t="shared" ref="B25" si="4">B6</f>
        <v>45809</v>
      </c>
      <c r="C25" s="151">
        <f t="shared" ref="C25:AE25" si="5">C6</f>
        <v>45810</v>
      </c>
      <c r="D25" s="151">
        <f t="shared" si="5"/>
        <v>45815</v>
      </c>
      <c r="E25" s="151">
        <f t="shared" si="5"/>
        <v>45817</v>
      </c>
      <c r="F25" s="151">
        <f t="shared" si="5"/>
        <v>45820</v>
      </c>
      <c r="G25" s="151">
        <f t="shared" si="5"/>
        <v>45823</v>
      </c>
      <c r="H25" s="151">
        <f t="shared" si="5"/>
        <v>45837</v>
      </c>
      <c r="I25" s="151">
        <f t="shared" si="5"/>
        <v>45839</v>
      </c>
      <c r="J25" s="151">
        <f t="shared" si="5"/>
        <v>45849</v>
      </c>
      <c r="K25" s="151">
        <f t="shared" si="5"/>
        <v>45851</v>
      </c>
      <c r="L25" s="151">
        <f t="shared" si="5"/>
        <v>45852</v>
      </c>
      <c r="M25" s="151">
        <f t="shared" si="5"/>
        <v>45856</v>
      </c>
      <c r="N25" s="151">
        <f t="shared" si="5"/>
        <v>45858</v>
      </c>
      <c r="O25" s="151">
        <f t="shared" si="5"/>
        <v>45859</v>
      </c>
      <c r="P25" s="151">
        <f t="shared" si="5"/>
        <v>45863</v>
      </c>
      <c r="Q25" s="151">
        <f t="shared" si="5"/>
        <v>45865</v>
      </c>
      <c r="R25" s="151">
        <f t="shared" si="5"/>
        <v>45870</v>
      </c>
      <c r="S25" s="151">
        <f t="shared" si="5"/>
        <v>45872</v>
      </c>
      <c r="T25" s="151">
        <f t="shared" si="5"/>
        <v>45877</v>
      </c>
      <c r="U25" s="151">
        <f t="shared" si="5"/>
        <v>45879</v>
      </c>
      <c r="V25" s="151">
        <f t="shared" si="5"/>
        <v>45884</v>
      </c>
      <c r="W25" s="151">
        <f t="shared" si="5"/>
        <v>45886</v>
      </c>
      <c r="X25" s="151">
        <f t="shared" si="5"/>
        <v>45891</v>
      </c>
      <c r="Y25" s="151">
        <f t="shared" si="5"/>
        <v>45893</v>
      </c>
      <c r="Z25" s="151">
        <f t="shared" si="5"/>
        <v>45901</v>
      </c>
      <c r="AA25" s="151">
        <f t="shared" si="5"/>
        <v>45905</v>
      </c>
      <c r="AB25" s="151">
        <f t="shared" si="5"/>
        <v>45907</v>
      </c>
      <c r="AC25" s="151">
        <f t="shared" si="5"/>
        <v>45909</v>
      </c>
      <c r="AD25" s="151">
        <f t="shared" si="5"/>
        <v>45926</v>
      </c>
      <c r="AE25" s="151">
        <f t="shared" si="5"/>
        <v>45928</v>
      </c>
    </row>
    <row r="26" spans="1:31" s="40" customFormat="1" ht="34.5" customHeight="1" x14ac:dyDescent="0.2">
      <c r="A26" s="31" t="s">
        <v>6</v>
      </c>
      <c r="B26" s="151">
        <f t="shared" ref="B26" si="6">B7</f>
        <v>45809</v>
      </c>
      <c r="C26" s="151">
        <f t="shared" ref="C26:AE26" si="7">C7</f>
        <v>45814</v>
      </c>
      <c r="D26" s="151">
        <f t="shared" si="7"/>
        <v>45816</v>
      </c>
      <c r="E26" s="151">
        <f t="shared" si="7"/>
        <v>45819</v>
      </c>
      <c r="F26" s="151">
        <f t="shared" si="7"/>
        <v>45822</v>
      </c>
      <c r="G26" s="151">
        <f t="shared" si="7"/>
        <v>45836</v>
      </c>
      <c r="H26" s="151">
        <f t="shared" si="7"/>
        <v>45838</v>
      </c>
      <c r="I26" s="151">
        <f t="shared" si="7"/>
        <v>45848</v>
      </c>
      <c r="J26" s="151">
        <f t="shared" si="7"/>
        <v>45850</v>
      </c>
      <c r="K26" s="151">
        <f t="shared" si="7"/>
        <v>45851</v>
      </c>
      <c r="L26" s="151">
        <f t="shared" si="7"/>
        <v>45855</v>
      </c>
      <c r="M26" s="151">
        <f t="shared" si="7"/>
        <v>45857</v>
      </c>
      <c r="N26" s="151">
        <f t="shared" si="7"/>
        <v>45858</v>
      </c>
      <c r="O26" s="151">
        <f t="shared" si="7"/>
        <v>45862</v>
      </c>
      <c r="P26" s="151">
        <f t="shared" si="7"/>
        <v>45864</v>
      </c>
      <c r="Q26" s="151">
        <f t="shared" si="7"/>
        <v>45869</v>
      </c>
      <c r="R26" s="151">
        <f t="shared" si="7"/>
        <v>45871</v>
      </c>
      <c r="S26" s="151">
        <f t="shared" si="7"/>
        <v>45876</v>
      </c>
      <c r="T26" s="151">
        <f t="shared" si="7"/>
        <v>45878</v>
      </c>
      <c r="U26" s="151">
        <f t="shared" si="7"/>
        <v>45883</v>
      </c>
      <c r="V26" s="151">
        <f t="shared" si="7"/>
        <v>45885</v>
      </c>
      <c r="W26" s="151">
        <f t="shared" si="7"/>
        <v>45890</v>
      </c>
      <c r="X26" s="151">
        <f t="shared" si="7"/>
        <v>45892</v>
      </c>
      <c r="Y26" s="151">
        <f t="shared" si="7"/>
        <v>45900</v>
      </c>
      <c r="Z26" s="151">
        <f t="shared" si="7"/>
        <v>45904</v>
      </c>
      <c r="AA26" s="151">
        <f t="shared" si="7"/>
        <v>45906</v>
      </c>
      <c r="AB26" s="151">
        <f t="shared" si="7"/>
        <v>45908</v>
      </c>
      <c r="AC26" s="151">
        <f t="shared" si="7"/>
        <v>45925</v>
      </c>
      <c r="AD26" s="151">
        <f t="shared" si="7"/>
        <v>45927</v>
      </c>
      <c r="AE26" s="151">
        <f t="shared" si="7"/>
        <v>45930</v>
      </c>
    </row>
    <row r="27" spans="1:31" x14ac:dyDescent="0.25">
      <c r="A27" s="13" t="s">
        <v>7</v>
      </c>
    </row>
    <row r="28" spans="1:31" x14ac:dyDescent="0.25">
      <c r="A28" s="13">
        <v>1</v>
      </c>
      <c r="B28" s="27">
        <f t="shared" ref="B28" si="8">B9*0.9</f>
        <v>8586</v>
      </c>
      <c r="C28" s="27">
        <f t="shared" ref="C28:AE28" si="9">C9*0.9</f>
        <v>8586</v>
      </c>
      <c r="D28" s="27">
        <f t="shared" si="9"/>
        <v>8586</v>
      </c>
      <c r="E28" s="27">
        <f t="shared" si="9"/>
        <v>5832</v>
      </c>
      <c r="F28" s="27">
        <f t="shared" si="9"/>
        <v>5832</v>
      </c>
      <c r="G28" s="27">
        <f t="shared" si="9"/>
        <v>5832</v>
      </c>
      <c r="H28" s="27">
        <f t="shared" si="9"/>
        <v>9801</v>
      </c>
      <c r="I28" s="27">
        <f t="shared" si="9"/>
        <v>9801</v>
      </c>
      <c r="J28" s="27">
        <f t="shared" si="9"/>
        <v>9801</v>
      </c>
      <c r="K28" s="27">
        <f t="shared" si="9"/>
        <v>6966</v>
      </c>
      <c r="L28" s="27">
        <f t="shared" si="9"/>
        <v>6966</v>
      </c>
      <c r="M28" s="27">
        <f t="shared" si="9"/>
        <v>7371</v>
      </c>
      <c r="N28" s="27">
        <f t="shared" si="9"/>
        <v>6966</v>
      </c>
      <c r="O28" s="27">
        <f t="shared" si="9"/>
        <v>7776</v>
      </c>
      <c r="P28" s="27">
        <f t="shared" si="9"/>
        <v>8181</v>
      </c>
      <c r="Q28" s="27">
        <f t="shared" si="9"/>
        <v>6966</v>
      </c>
      <c r="R28" s="27">
        <f t="shared" si="9"/>
        <v>8586</v>
      </c>
      <c r="S28" s="27">
        <f t="shared" si="9"/>
        <v>7776</v>
      </c>
      <c r="T28" s="27">
        <f t="shared" si="9"/>
        <v>8586</v>
      </c>
      <c r="U28" s="27">
        <f t="shared" si="9"/>
        <v>7776</v>
      </c>
      <c r="V28" s="27">
        <f t="shared" si="9"/>
        <v>8586</v>
      </c>
      <c r="W28" s="27">
        <f t="shared" si="9"/>
        <v>6966</v>
      </c>
      <c r="X28" s="27">
        <f t="shared" si="9"/>
        <v>7776</v>
      </c>
      <c r="Y28" s="27">
        <f t="shared" si="9"/>
        <v>5832</v>
      </c>
      <c r="Z28" s="27">
        <f t="shared" si="9"/>
        <v>5832</v>
      </c>
      <c r="AA28" s="27">
        <f t="shared" si="9"/>
        <v>6399</v>
      </c>
      <c r="AB28" s="27">
        <f t="shared" si="9"/>
        <v>5832</v>
      </c>
      <c r="AC28" s="27">
        <f t="shared" si="9"/>
        <v>7776</v>
      </c>
      <c r="AD28" s="27">
        <f t="shared" si="9"/>
        <v>5832</v>
      </c>
      <c r="AE28" s="27">
        <f t="shared" si="9"/>
        <v>5832</v>
      </c>
    </row>
    <row r="29" spans="1:31" x14ac:dyDescent="0.25">
      <c r="A29" s="13">
        <v>2</v>
      </c>
      <c r="B29" s="27">
        <f t="shared" ref="B29" si="10">B10*0.9</f>
        <v>9801</v>
      </c>
      <c r="C29" s="27">
        <f t="shared" ref="C29:AE29" si="11">C10*0.9</f>
        <v>9801</v>
      </c>
      <c r="D29" s="27">
        <f t="shared" si="11"/>
        <v>9801</v>
      </c>
      <c r="E29" s="27">
        <f t="shared" si="11"/>
        <v>7047</v>
      </c>
      <c r="F29" s="27">
        <f t="shared" si="11"/>
        <v>7047</v>
      </c>
      <c r="G29" s="27">
        <f t="shared" si="11"/>
        <v>7047</v>
      </c>
      <c r="H29" s="27">
        <f t="shared" si="11"/>
        <v>11016</v>
      </c>
      <c r="I29" s="27">
        <f t="shared" si="11"/>
        <v>11016</v>
      </c>
      <c r="J29" s="27">
        <f t="shared" si="11"/>
        <v>11016</v>
      </c>
      <c r="K29" s="27">
        <f t="shared" si="11"/>
        <v>8181</v>
      </c>
      <c r="L29" s="27">
        <f t="shared" si="11"/>
        <v>8181</v>
      </c>
      <c r="M29" s="27">
        <f t="shared" si="11"/>
        <v>8586</v>
      </c>
      <c r="N29" s="27">
        <f t="shared" si="11"/>
        <v>8181</v>
      </c>
      <c r="O29" s="27">
        <f t="shared" si="11"/>
        <v>8991</v>
      </c>
      <c r="P29" s="27">
        <f t="shared" si="11"/>
        <v>9396</v>
      </c>
      <c r="Q29" s="27">
        <f t="shared" si="11"/>
        <v>8181</v>
      </c>
      <c r="R29" s="27">
        <f t="shared" si="11"/>
        <v>9801</v>
      </c>
      <c r="S29" s="27">
        <f t="shared" si="11"/>
        <v>8991</v>
      </c>
      <c r="T29" s="27">
        <f t="shared" si="11"/>
        <v>9801</v>
      </c>
      <c r="U29" s="27">
        <f t="shared" si="11"/>
        <v>8991</v>
      </c>
      <c r="V29" s="27">
        <f t="shared" si="11"/>
        <v>9801</v>
      </c>
      <c r="W29" s="27">
        <f t="shared" si="11"/>
        <v>8181</v>
      </c>
      <c r="X29" s="27">
        <f t="shared" si="11"/>
        <v>8991</v>
      </c>
      <c r="Y29" s="27">
        <f t="shared" si="11"/>
        <v>7047</v>
      </c>
      <c r="Z29" s="27">
        <f t="shared" si="11"/>
        <v>7047</v>
      </c>
      <c r="AA29" s="27">
        <f t="shared" si="11"/>
        <v>7614</v>
      </c>
      <c r="AB29" s="27">
        <f t="shared" si="11"/>
        <v>7047</v>
      </c>
      <c r="AC29" s="27">
        <f t="shared" si="11"/>
        <v>8991</v>
      </c>
      <c r="AD29" s="27">
        <f t="shared" si="11"/>
        <v>7047</v>
      </c>
      <c r="AE29" s="27">
        <f t="shared" si="11"/>
        <v>7047</v>
      </c>
    </row>
    <row r="30" spans="1:31" x14ac:dyDescent="0.25">
      <c r="A30" s="13" t="s">
        <v>8</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31" x14ac:dyDescent="0.25">
      <c r="A31" s="13">
        <v>1</v>
      </c>
      <c r="B31" s="27">
        <f t="shared" ref="B31" si="12">B12*0.9</f>
        <v>9801</v>
      </c>
      <c r="C31" s="27">
        <f t="shared" ref="C31:AE31" si="13">C12*0.9</f>
        <v>9801</v>
      </c>
      <c r="D31" s="27">
        <f t="shared" si="13"/>
        <v>9801</v>
      </c>
      <c r="E31" s="27">
        <f t="shared" si="13"/>
        <v>7047</v>
      </c>
      <c r="F31" s="27">
        <f t="shared" si="13"/>
        <v>7047</v>
      </c>
      <c r="G31" s="27">
        <f t="shared" si="13"/>
        <v>7047</v>
      </c>
      <c r="H31" s="27">
        <f t="shared" si="13"/>
        <v>11016</v>
      </c>
      <c r="I31" s="27">
        <f t="shared" si="13"/>
        <v>11421</v>
      </c>
      <c r="J31" s="27">
        <f t="shared" si="13"/>
        <v>11421</v>
      </c>
      <c r="K31" s="27">
        <f t="shared" si="13"/>
        <v>8586</v>
      </c>
      <c r="L31" s="27">
        <f t="shared" si="13"/>
        <v>8586</v>
      </c>
      <c r="M31" s="27">
        <f t="shared" si="13"/>
        <v>8991</v>
      </c>
      <c r="N31" s="27">
        <f t="shared" si="13"/>
        <v>8586</v>
      </c>
      <c r="O31" s="27">
        <f t="shared" si="13"/>
        <v>9396</v>
      </c>
      <c r="P31" s="27">
        <f t="shared" si="13"/>
        <v>9801</v>
      </c>
      <c r="Q31" s="27">
        <f t="shared" si="13"/>
        <v>8586</v>
      </c>
      <c r="R31" s="27">
        <f t="shared" si="13"/>
        <v>10206</v>
      </c>
      <c r="S31" s="27">
        <f t="shared" si="13"/>
        <v>9396</v>
      </c>
      <c r="T31" s="27">
        <f t="shared" si="13"/>
        <v>10206</v>
      </c>
      <c r="U31" s="27">
        <f t="shared" si="13"/>
        <v>9396</v>
      </c>
      <c r="V31" s="27">
        <f t="shared" si="13"/>
        <v>10206</v>
      </c>
      <c r="W31" s="27">
        <f t="shared" si="13"/>
        <v>8586</v>
      </c>
      <c r="X31" s="27">
        <f t="shared" si="13"/>
        <v>9396</v>
      </c>
      <c r="Y31" s="27">
        <f t="shared" si="13"/>
        <v>7452</v>
      </c>
      <c r="Z31" s="27">
        <f t="shared" si="13"/>
        <v>7452</v>
      </c>
      <c r="AA31" s="27">
        <f t="shared" si="13"/>
        <v>8019</v>
      </c>
      <c r="AB31" s="27">
        <f t="shared" si="13"/>
        <v>7452</v>
      </c>
      <c r="AC31" s="27">
        <f t="shared" si="13"/>
        <v>9396</v>
      </c>
      <c r="AD31" s="27">
        <f t="shared" si="13"/>
        <v>7452</v>
      </c>
      <c r="AE31" s="27">
        <f t="shared" si="13"/>
        <v>7452</v>
      </c>
    </row>
    <row r="32" spans="1:31" x14ac:dyDescent="0.25">
      <c r="A32" s="13">
        <v>2</v>
      </c>
      <c r="B32" s="27">
        <f t="shared" ref="B32" si="14">B13*0.9</f>
        <v>11016</v>
      </c>
      <c r="C32" s="27">
        <f t="shared" ref="C32:AE32" si="15">C13*0.9</f>
        <v>11016</v>
      </c>
      <c r="D32" s="27">
        <f t="shared" si="15"/>
        <v>11016</v>
      </c>
      <c r="E32" s="27">
        <f t="shared" si="15"/>
        <v>8262</v>
      </c>
      <c r="F32" s="27">
        <f t="shared" si="15"/>
        <v>8262</v>
      </c>
      <c r="G32" s="27">
        <f t="shared" si="15"/>
        <v>8262</v>
      </c>
      <c r="H32" s="27">
        <f t="shared" si="15"/>
        <v>12231</v>
      </c>
      <c r="I32" s="27">
        <f t="shared" si="15"/>
        <v>12636</v>
      </c>
      <c r="J32" s="27">
        <f t="shared" si="15"/>
        <v>12636</v>
      </c>
      <c r="K32" s="27">
        <f t="shared" si="15"/>
        <v>9801</v>
      </c>
      <c r="L32" s="27">
        <f t="shared" si="15"/>
        <v>9801</v>
      </c>
      <c r="M32" s="27">
        <f t="shared" si="15"/>
        <v>10206</v>
      </c>
      <c r="N32" s="27">
        <f t="shared" si="15"/>
        <v>9801</v>
      </c>
      <c r="O32" s="27">
        <f t="shared" si="15"/>
        <v>10611</v>
      </c>
      <c r="P32" s="27">
        <f t="shared" si="15"/>
        <v>11016</v>
      </c>
      <c r="Q32" s="27">
        <f t="shared" si="15"/>
        <v>9801</v>
      </c>
      <c r="R32" s="27">
        <f t="shared" si="15"/>
        <v>11421</v>
      </c>
      <c r="S32" s="27">
        <f t="shared" si="15"/>
        <v>10611</v>
      </c>
      <c r="T32" s="27">
        <f t="shared" si="15"/>
        <v>11421</v>
      </c>
      <c r="U32" s="27">
        <f t="shared" si="15"/>
        <v>10611</v>
      </c>
      <c r="V32" s="27">
        <f t="shared" si="15"/>
        <v>11421</v>
      </c>
      <c r="W32" s="27">
        <f t="shared" si="15"/>
        <v>9801</v>
      </c>
      <c r="X32" s="27">
        <f t="shared" si="15"/>
        <v>10611</v>
      </c>
      <c r="Y32" s="27">
        <f t="shared" si="15"/>
        <v>8667</v>
      </c>
      <c r="Z32" s="27">
        <f t="shared" si="15"/>
        <v>8667</v>
      </c>
      <c r="AA32" s="27">
        <f t="shared" si="15"/>
        <v>9234</v>
      </c>
      <c r="AB32" s="27">
        <f t="shared" si="15"/>
        <v>8667</v>
      </c>
      <c r="AC32" s="27">
        <f t="shared" si="15"/>
        <v>10611</v>
      </c>
      <c r="AD32" s="27">
        <f t="shared" si="15"/>
        <v>8667</v>
      </c>
      <c r="AE32" s="27">
        <f t="shared" si="15"/>
        <v>8667</v>
      </c>
    </row>
    <row r="33" spans="1:31" s="161" customFormat="1" x14ac:dyDescent="0.25">
      <c r="A33" s="168" t="s">
        <v>218</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row>
    <row r="34" spans="1:31" s="161" customFormat="1" x14ac:dyDescent="0.25">
      <c r="A34" s="198">
        <v>1</v>
      </c>
      <c r="B34" s="162">
        <f t="shared" ref="B34" si="16">B31</f>
        <v>9801</v>
      </c>
      <c r="C34" s="162">
        <f t="shared" ref="C34:AE34" si="17">C31</f>
        <v>9801</v>
      </c>
      <c r="D34" s="162">
        <f t="shared" si="17"/>
        <v>9801</v>
      </c>
      <c r="E34" s="162">
        <f t="shared" si="17"/>
        <v>7047</v>
      </c>
      <c r="F34" s="162">
        <f t="shared" si="17"/>
        <v>7047</v>
      </c>
      <c r="G34" s="162">
        <f t="shared" si="17"/>
        <v>7047</v>
      </c>
      <c r="H34" s="162">
        <f t="shared" si="17"/>
        <v>11016</v>
      </c>
      <c r="I34" s="162">
        <f t="shared" si="17"/>
        <v>11421</v>
      </c>
      <c r="J34" s="162">
        <f t="shared" si="17"/>
        <v>11421</v>
      </c>
      <c r="K34" s="162">
        <f t="shared" si="17"/>
        <v>8586</v>
      </c>
      <c r="L34" s="162">
        <f t="shared" si="17"/>
        <v>8586</v>
      </c>
      <c r="M34" s="162">
        <f t="shared" si="17"/>
        <v>8991</v>
      </c>
      <c r="N34" s="162">
        <f t="shared" si="17"/>
        <v>8586</v>
      </c>
      <c r="O34" s="162">
        <f t="shared" si="17"/>
        <v>9396</v>
      </c>
      <c r="P34" s="162">
        <f t="shared" si="17"/>
        <v>9801</v>
      </c>
      <c r="Q34" s="162">
        <f t="shared" si="17"/>
        <v>8586</v>
      </c>
      <c r="R34" s="162">
        <f t="shared" si="17"/>
        <v>10206</v>
      </c>
      <c r="S34" s="162">
        <f t="shared" si="17"/>
        <v>9396</v>
      </c>
      <c r="T34" s="162">
        <f t="shared" si="17"/>
        <v>10206</v>
      </c>
      <c r="U34" s="162">
        <f t="shared" si="17"/>
        <v>9396</v>
      </c>
      <c r="V34" s="162">
        <f t="shared" si="17"/>
        <v>10206</v>
      </c>
      <c r="W34" s="162">
        <f t="shared" si="17"/>
        <v>8586</v>
      </c>
      <c r="X34" s="162">
        <f t="shared" si="17"/>
        <v>9396</v>
      </c>
      <c r="Y34" s="162">
        <f t="shared" si="17"/>
        <v>7452</v>
      </c>
      <c r="Z34" s="162">
        <f t="shared" si="17"/>
        <v>7452</v>
      </c>
      <c r="AA34" s="162">
        <f t="shared" si="17"/>
        <v>8019</v>
      </c>
      <c r="AB34" s="162">
        <f t="shared" si="17"/>
        <v>7452</v>
      </c>
      <c r="AC34" s="162">
        <f t="shared" si="17"/>
        <v>9396</v>
      </c>
      <c r="AD34" s="162">
        <f t="shared" si="17"/>
        <v>7452</v>
      </c>
      <c r="AE34" s="162">
        <f t="shared" si="17"/>
        <v>7452</v>
      </c>
    </row>
    <row r="35" spans="1:31" s="161" customFormat="1" x14ac:dyDescent="0.25">
      <c r="A35" s="198">
        <v>2</v>
      </c>
      <c r="B35" s="162">
        <f t="shared" ref="B35" si="18">B32</f>
        <v>11016</v>
      </c>
      <c r="C35" s="162">
        <f t="shared" ref="C35:AE35" si="19">C32</f>
        <v>11016</v>
      </c>
      <c r="D35" s="162">
        <f t="shared" si="19"/>
        <v>11016</v>
      </c>
      <c r="E35" s="162">
        <f t="shared" si="19"/>
        <v>8262</v>
      </c>
      <c r="F35" s="162">
        <f t="shared" si="19"/>
        <v>8262</v>
      </c>
      <c r="G35" s="162">
        <f t="shared" si="19"/>
        <v>8262</v>
      </c>
      <c r="H35" s="162">
        <f t="shared" si="19"/>
        <v>12231</v>
      </c>
      <c r="I35" s="162">
        <f t="shared" si="19"/>
        <v>12636</v>
      </c>
      <c r="J35" s="162">
        <f t="shared" si="19"/>
        <v>12636</v>
      </c>
      <c r="K35" s="162">
        <f t="shared" si="19"/>
        <v>9801</v>
      </c>
      <c r="L35" s="162">
        <f t="shared" si="19"/>
        <v>9801</v>
      </c>
      <c r="M35" s="162">
        <f t="shared" si="19"/>
        <v>10206</v>
      </c>
      <c r="N35" s="162">
        <f t="shared" si="19"/>
        <v>9801</v>
      </c>
      <c r="O35" s="162">
        <f t="shared" si="19"/>
        <v>10611</v>
      </c>
      <c r="P35" s="162">
        <f t="shared" si="19"/>
        <v>11016</v>
      </c>
      <c r="Q35" s="162">
        <f t="shared" si="19"/>
        <v>9801</v>
      </c>
      <c r="R35" s="162">
        <f t="shared" si="19"/>
        <v>11421</v>
      </c>
      <c r="S35" s="162">
        <f t="shared" si="19"/>
        <v>10611</v>
      </c>
      <c r="T35" s="162">
        <f t="shared" si="19"/>
        <v>11421</v>
      </c>
      <c r="U35" s="162">
        <f t="shared" si="19"/>
        <v>10611</v>
      </c>
      <c r="V35" s="162">
        <f t="shared" si="19"/>
        <v>11421</v>
      </c>
      <c r="W35" s="162">
        <f t="shared" si="19"/>
        <v>9801</v>
      </c>
      <c r="X35" s="162">
        <f t="shared" si="19"/>
        <v>10611</v>
      </c>
      <c r="Y35" s="162">
        <f t="shared" si="19"/>
        <v>8667</v>
      </c>
      <c r="Z35" s="162">
        <f t="shared" si="19"/>
        <v>8667</v>
      </c>
      <c r="AA35" s="162">
        <f t="shared" si="19"/>
        <v>9234</v>
      </c>
      <c r="AB35" s="162">
        <f t="shared" si="19"/>
        <v>8667</v>
      </c>
      <c r="AC35" s="162">
        <f t="shared" si="19"/>
        <v>10611</v>
      </c>
      <c r="AD35" s="162">
        <f t="shared" si="19"/>
        <v>8667</v>
      </c>
      <c r="AE35" s="162">
        <f t="shared" si="19"/>
        <v>8667</v>
      </c>
    </row>
    <row r="36" spans="1:31" x14ac:dyDescent="0.25">
      <c r="A36" s="13" t="s">
        <v>2</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row>
    <row r="37" spans="1:31" x14ac:dyDescent="0.25">
      <c r="A37" s="13">
        <v>1</v>
      </c>
      <c r="B37" s="27">
        <f t="shared" ref="B37" si="20">B18*0.9</f>
        <v>13041</v>
      </c>
      <c r="C37" s="27">
        <f t="shared" ref="C37:AE37" si="21">C18*0.9</f>
        <v>13041</v>
      </c>
      <c r="D37" s="27">
        <f t="shared" si="21"/>
        <v>13041</v>
      </c>
      <c r="E37" s="27">
        <f t="shared" si="21"/>
        <v>10287</v>
      </c>
      <c r="F37" s="27">
        <f t="shared" si="21"/>
        <v>10287</v>
      </c>
      <c r="G37" s="27">
        <f t="shared" si="21"/>
        <v>10287</v>
      </c>
      <c r="H37" s="27">
        <f t="shared" si="21"/>
        <v>14256</v>
      </c>
      <c r="I37" s="27">
        <f t="shared" si="21"/>
        <v>14256</v>
      </c>
      <c r="J37" s="27">
        <f t="shared" si="21"/>
        <v>14256</v>
      </c>
      <c r="K37" s="27">
        <f t="shared" si="21"/>
        <v>11421</v>
      </c>
      <c r="L37" s="27">
        <f t="shared" si="21"/>
        <v>11421</v>
      </c>
      <c r="M37" s="27">
        <f t="shared" si="21"/>
        <v>11826</v>
      </c>
      <c r="N37" s="27">
        <f t="shared" si="21"/>
        <v>11421</v>
      </c>
      <c r="O37" s="27">
        <f t="shared" si="21"/>
        <v>12231</v>
      </c>
      <c r="P37" s="27">
        <f t="shared" si="21"/>
        <v>12636</v>
      </c>
      <c r="Q37" s="27">
        <f t="shared" si="21"/>
        <v>11421</v>
      </c>
      <c r="R37" s="27">
        <f t="shared" si="21"/>
        <v>13041</v>
      </c>
      <c r="S37" s="27">
        <f t="shared" si="21"/>
        <v>12231</v>
      </c>
      <c r="T37" s="27">
        <f t="shared" si="21"/>
        <v>13041</v>
      </c>
      <c r="U37" s="27">
        <f t="shared" si="21"/>
        <v>12231</v>
      </c>
      <c r="V37" s="27">
        <f t="shared" si="21"/>
        <v>13041</v>
      </c>
      <c r="W37" s="27">
        <f t="shared" si="21"/>
        <v>11421</v>
      </c>
      <c r="X37" s="27">
        <f t="shared" si="21"/>
        <v>12231</v>
      </c>
      <c r="Y37" s="27">
        <f t="shared" si="21"/>
        <v>10287</v>
      </c>
      <c r="Z37" s="27">
        <f t="shared" si="21"/>
        <v>10287</v>
      </c>
      <c r="AA37" s="27">
        <f t="shared" si="21"/>
        <v>10854</v>
      </c>
      <c r="AB37" s="27">
        <f t="shared" si="21"/>
        <v>10287</v>
      </c>
      <c r="AC37" s="27">
        <f t="shared" si="21"/>
        <v>12231</v>
      </c>
      <c r="AD37" s="27">
        <f t="shared" si="21"/>
        <v>10287</v>
      </c>
      <c r="AE37" s="27">
        <f t="shared" si="21"/>
        <v>10287</v>
      </c>
    </row>
    <row r="38" spans="1:31" x14ac:dyDescent="0.25">
      <c r="A38" s="13">
        <v>2</v>
      </c>
      <c r="B38" s="27">
        <f t="shared" ref="B38" si="22">B19*0.9</f>
        <v>14256</v>
      </c>
      <c r="C38" s="27">
        <f t="shared" ref="C38:AE38" si="23">C19*0.9</f>
        <v>14256</v>
      </c>
      <c r="D38" s="27">
        <f t="shared" si="23"/>
        <v>14256</v>
      </c>
      <c r="E38" s="27">
        <f t="shared" si="23"/>
        <v>11502</v>
      </c>
      <c r="F38" s="27">
        <f t="shared" si="23"/>
        <v>11502</v>
      </c>
      <c r="G38" s="27">
        <f t="shared" si="23"/>
        <v>11502</v>
      </c>
      <c r="H38" s="27">
        <f t="shared" si="23"/>
        <v>15471</v>
      </c>
      <c r="I38" s="27">
        <f t="shared" si="23"/>
        <v>15471</v>
      </c>
      <c r="J38" s="27">
        <f t="shared" si="23"/>
        <v>15471</v>
      </c>
      <c r="K38" s="27">
        <f t="shared" si="23"/>
        <v>12636</v>
      </c>
      <c r="L38" s="27">
        <f t="shared" si="23"/>
        <v>12636</v>
      </c>
      <c r="M38" s="27">
        <f t="shared" si="23"/>
        <v>13041</v>
      </c>
      <c r="N38" s="27">
        <f t="shared" si="23"/>
        <v>12636</v>
      </c>
      <c r="O38" s="27">
        <f t="shared" si="23"/>
        <v>13446</v>
      </c>
      <c r="P38" s="27">
        <f t="shared" si="23"/>
        <v>13851</v>
      </c>
      <c r="Q38" s="27">
        <f t="shared" si="23"/>
        <v>12636</v>
      </c>
      <c r="R38" s="27">
        <f t="shared" si="23"/>
        <v>14256</v>
      </c>
      <c r="S38" s="27">
        <f t="shared" si="23"/>
        <v>13446</v>
      </c>
      <c r="T38" s="27">
        <f t="shared" si="23"/>
        <v>14256</v>
      </c>
      <c r="U38" s="27">
        <f t="shared" si="23"/>
        <v>13446</v>
      </c>
      <c r="V38" s="27">
        <f t="shared" si="23"/>
        <v>14256</v>
      </c>
      <c r="W38" s="27">
        <f t="shared" si="23"/>
        <v>12636</v>
      </c>
      <c r="X38" s="27">
        <f t="shared" si="23"/>
        <v>13446</v>
      </c>
      <c r="Y38" s="27">
        <f t="shared" si="23"/>
        <v>11502</v>
      </c>
      <c r="Z38" s="27">
        <f t="shared" si="23"/>
        <v>11502</v>
      </c>
      <c r="AA38" s="27">
        <f t="shared" si="23"/>
        <v>12069</v>
      </c>
      <c r="AB38" s="27">
        <f t="shared" si="23"/>
        <v>11502</v>
      </c>
      <c r="AC38" s="27">
        <f t="shared" si="23"/>
        <v>13446</v>
      </c>
      <c r="AD38" s="27">
        <f t="shared" si="23"/>
        <v>11502</v>
      </c>
      <c r="AE38" s="27">
        <f t="shared" si="23"/>
        <v>11502</v>
      </c>
    </row>
    <row r="39" spans="1:31" ht="19.5" customHeight="1" x14ac:dyDescent="0.25">
      <c r="A39" s="14" t="s">
        <v>3</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25">
      <c r="A40" s="13">
        <v>1</v>
      </c>
      <c r="B40" s="27">
        <f t="shared" ref="B40" si="24">B21*0.9</f>
        <v>15471</v>
      </c>
      <c r="C40" s="27">
        <f t="shared" ref="C40:AE40" si="25">C21*0.9</f>
        <v>15471</v>
      </c>
      <c r="D40" s="27">
        <f t="shared" si="25"/>
        <v>15471</v>
      </c>
      <c r="E40" s="27">
        <f t="shared" si="25"/>
        <v>12717</v>
      </c>
      <c r="F40" s="27">
        <f t="shared" si="25"/>
        <v>12717</v>
      </c>
      <c r="G40" s="27">
        <f t="shared" si="25"/>
        <v>12717</v>
      </c>
      <c r="H40" s="27">
        <f t="shared" si="25"/>
        <v>16686</v>
      </c>
      <c r="I40" s="27">
        <f t="shared" si="25"/>
        <v>16686</v>
      </c>
      <c r="J40" s="27">
        <f t="shared" si="25"/>
        <v>16686</v>
      </c>
      <c r="K40" s="27">
        <f t="shared" si="25"/>
        <v>13851</v>
      </c>
      <c r="L40" s="27">
        <f t="shared" si="25"/>
        <v>13851</v>
      </c>
      <c r="M40" s="27">
        <f t="shared" si="25"/>
        <v>14256</v>
      </c>
      <c r="N40" s="27">
        <f t="shared" si="25"/>
        <v>13851</v>
      </c>
      <c r="O40" s="27">
        <f t="shared" si="25"/>
        <v>14661</v>
      </c>
      <c r="P40" s="27">
        <f t="shared" si="25"/>
        <v>15066</v>
      </c>
      <c r="Q40" s="27">
        <f t="shared" si="25"/>
        <v>13851</v>
      </c>
      <c r="R40" s="27">
        <f t="shared" si="25"/>
        <v>15471</v>
      </c>
      <c r="S40" s="27">
        <f t="shared" si="25"/>
        <v>14661</v>
      </c>
      <c r="T40" s="27">
        <f t="shared" si="25"/>
        <v>15471</v>
      </c>
      <c r="U40" s="27">
        <f t="shared" si="25"/>
        <v>14661</v>
      </c>
      <c r="V40" s="27">
        <f t="shared" si="25"/>
        <v>15471</v>
      </c>
      <c r="W40" s="27">
        <f t="shared" si="25"/>
        <v>13851</v>
      </c>
      <c r="X40" s="27">
        <f t="shared" si="25"/>
        <v>14661</v>
      </c>
      <c r="Y40" s="27">
        <f t="shared" si="25"/>
        <v>12717</v>
      </c>
      <c r="Z40" s="27">
        <f t="shared" si="25"/>
        <v>12717</v>
      </c>
      <c r="AA40" s="27">
        <f t="shared" si="25"/>
        <v>13284</v>
      </c>
      <c r="AB40" s="27">
        <f t="shared" si="25"/>
        <v>12717</v>
      </c>
      <c r="AC40" s="27">
        <f t="shared" si="25"/>
        <v>14661</v>
      </c>
      <c r="AD40" s="27">
        <f t="shared" si="25"/>
        <v>12717</v>
      </c>
      <c r="AE40" s="27">
        <f t="shared" si="25"/>
        <v>12717</v>
      </c>
    </row>
    <row r="41" spans="1:31" x14ac:dyDescent="0.25">
      <c r="A41" s="13">
        <v>2</v>
      </c>
      <c r="B41" s="27">
        <f t="shared" ref="B41" si="26">B22*0.9</f>
        <v>16686</v>
      </c>
      <c r="C41" s="27">
        <f t="shared" ref="C41:AE41" si="27">C22*0.9</f>
        <v>16686</v>
      </c>
      <c r="D41" s="27">
        <f t="shared" si="27"/>
        <v>16686</v>
      </c>
      <c r="E41" s="27">
        <f t="shared" si="27"/>
        <v>13932</v>
      </c>
      <c r="F41" s="27">
        <f t="shared" si="27"/>
        <v>13932</v>
      </c>
      <c r="G41" s="27">
        <f t="shared" si="27"/>
        <v>13932</v>
      </c>
      <c r="H41" s="27">
        <f t="shared" si="27"/>
        <v>17901</v>
      </c>
      <c r="I41" s="27">
        <f t="shared" si="27"/>
        <v>17901</v>
      </c>
      <c r="J41" s="27">
        <f t="shared" si="27"/>
        <v>17901</v>
      </c>
      <c r="K41" s="27">
        <f t="shared" si="27"/>
        <v>15066</v>
      </c>
      <c r="L41" s="27">
        <f t="shared" si="27"/>
        <v>15066</v>
      </c>
      <c r="M41" s="27">
        <f t="shared" si="27"/>
        <v>15471</v>
      </c>
      <c r="N41" s="27">
        <f t="shared" si="27"/>
        <v>15066</v>
      </c>
      <c r="O41" s="27">
        <f t="shared" si="27"/>
        <v>15876</v>
      </c>
      <c r="P41" s="27">
        <f t="shared" si="27"/>
        <v>16281</v>
      </c>
      <c r="Q41" s="27">
        <f t="shared" si="27"/>
        <v>15066</v>
      </c>
      <c r="R41" s="27">
        <f t="shared" si="27"/>
        <v>16686</v>
      </c>
      <c r="S41" s="27">
        <f t="shared" si="27"/>
        <v>15876</v>
      </c>
      <c r="T41" s="27">
        <f t="shared" si="27"/>
        <v>16686</v>
      </c>
      <c r="U41" s="27">
        <f t="shared" si="27"/>
        <v>15876</v>
      </c>
      <c r="V41" s="27">
        <f t="shared" si="27"/>
        <v>16686</v>
      </c>
      <c r="W41" s="27">
        <f t="shared" si="27"/>
        <v>15066</v>
      </c>
      <c r="X41" s="27">
        <f t="shared" si="27"/>
        <v>15876</v>
      </c>
      <c r="Y41" s="27">
        <f t="shared" si="27"/>
        <v>13932</v>
      </c>
      <c r="Z41" s="27">
        <f t="shared" si="27"/>
        <v>13932</v>
      </c>
      <c r="AA41" s="27">
        <f t="shared" si="27"/>
        <v>14499</v>
      </c>
      <c r="AB41" s="27">
        <f t="shared" si="27"/>
        <v>13932</v>
      </c>
      <c r="AC41" s="27">
        <f t="shared" si="27"/>
        <v>15876</v>
      </c>
      <c r="AD41" s="27">
        <f t="shared" si="27"/>
        <v>13932</v>
      </c>
      <c r="AE41" s="27">
        <f t="shared" si="27"/>
        <v>13932</v>
      </c>
    </row>
    <row r="43" spans="1:31" ht="117.75" customHeight="1" x14ac:dyDescent="0.25">
      <c r="A43" s="224" t="s">
        <v>256</v>
      </c>
    </row>
    <row r="44" spans="1:31" x14ac:dyDescent="0.25">
      <c r="A44" s="116" t="s">
        <v>18</v>
      </c>
    </row>
    <row r="45" spans="1:31" x14ac:dyDescent="0.25">
      <c r="A45" s="41" t="s">
        <v>248</v>
      </c>
    </row>
    <row r="46" spans="1:31" x14ac:dyDescent="0.25">
      <c r="A46" s="41" t="s">
        <v>249</v>
      </c>
    </row>
    <row r="47" spans="1:31" x14ac:dyDescent="0.25">
      <c r="A47" s="181"/>
    </row>
    <row r="48" spans="1:31" x14ac:dyDescent="0.25">
      <c r="A48" s="116"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204" t="s">
        <v>103</v>
      </c>
    </row>
    <row r="54" spans="1:1" x14ac:dyDescent="0.25">
      <c r="A54" s="24" t="s">
        <v>250</v>
      </c>
    </row>
    <row r="55" spans="1:1" x14ac:dyDescent="0.25">
      <c r="A55" s="43"/>
    </row>
    <row r="56" spans="1:1" ht="31.5" x14ac:dyDescent="0.25">
      <c r="A56" s="117" t="s">
        <v>217</v>
      </c>
    </row>
    <row r="57" spans="1:1" ht="42" x14ac:dyDescent="0.25">
      <c r="A57" s="158" t="s">
        <v>213</v>
      </c>
    </row>
    <row r="58" spans="1:1" ht="21" x14ac:dyDescent="0.25">
      <c r="A58" s="158" t="s">
        <v>214</v>
      </c>
    </row>
    <row r="59" spans="1:1" ht="21" x14ac:dyDescent="0.25">
      <c r="A59" s="158" t="s">
        <v>251</v>
      </c>
    </row>
    <row r="60" spans="1:1" ht="52.5" x14ac:dyDescent="0.25">
      <c r="A60" s="158" t="s">
        <v>252</v>
      </c>
    </row>
    <row r="61" spans="1:1" ht="42" x14ac:dyDescent="0.25">
      <c r="A61" s="117" t="s">
        <v>253</v>
      </c>
    </row>
    <row r="62" spans="1:1" ht="31.5" x14ac:dyDescent="0.25">
      <c r="A62" s="158" t="s">
        <v>254</v>
      </c>
    </row>
    <row r="63" spans="1:1" ht="21" x14ac:dyDescent="0.25">
      <c r="A63" s="158" t="s">
        <v>255</v>
      </c>
    </row>
    <row r="64" spans="1:1" ht="31.5" x14ac:dyDescent="0.25">
      <c r="A64" s="84" t="s">
        <v>51</v>
      </c>
    </row>
    <row r="65" spans="1:1" ht="63" x14ac:dyDescent="0.25">
      <c r="A65" s="120" t="s">
        <v>215</v>
      </c>
    </row>
    <row r="66" spans="1:1" ht="21" x14ac:dyDescent="0.25">
      <c r="A66" s="107" t="s">
        <v>47</v>
      </c>
    </row>
    <row r="67" spans="1:1" ht="43.5" x14ac:dyDescent="0.25">
      <c r="A67" s="81" t="s">
        <v>216</v>
      </c>
    </row>
    <row r="68" spans="1:1" ht="21" x14ac:dyDescent="0.25">
      <c r="A68" s="54" t="s">
        <v>49</v>
      </c>
    </row>
    <row r="69" spans="1:1" x14ac:dyDescent="0.25">
      <c r="A69" s="56"/>
    </row>
    <row r="70" spans="1:1" x14ac:dyDescent="0.25">
      <c r="A70" s="57" t="s">
        <v>16</v>
      </c>
    </row>
    <row r="71" spans="1:1" ht="24" x14ac:dyDescent="0.25">
      <c r="A71" s="58" t="s">
        <v>25</v>
      </c>
    </row>
    <row r="72" spans="1:1" ht="24" x14ac:dyDescent="0.25">
      <c r="A72" s="58" t="s">
        <v>26</v>
      </c>
    </row>
    <row r="73" spans="1:1" x14ac:dyDescent="0.25">
      <c r="A73" s="225"/>
    </row>
  </sheetData>
  <mergeCells count="1">
    <mergeCell ref="A24:A2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0"/>
  <sheetViews>
    <sheetView topLeftCell="A5" zoomScaleNormal="100" workbookViewId="0">
      <selection activeCell="I32" sqref="I32"/>
    </sheetView>
  </sheetViews>
  <sheetFormatPr defaultColWidth="9.140625" defaultRowHeight="12" x14ac:dyDescent="0.2"/>
  <cols>
    <col min="1" max="1" width="91" style="5" customWidth="1"/>
    <col min="2" max="16384" width="9.140625" style="163"/>
  </cols>
  <sheetData>
    <row r="1" spans="1:42" ht="12" customHeight="1" x14ac:dyDescent="0.2">
      <c r="A1" s="8" t="s">
        <v>17</v>
      </c>
    </row>
    <row r="2" spans="1:42" ht="12" customHeight="1" x14ac:dyDescent="0.2">
      <c r="A2" s="16" t="s">
        <v>10</v>
      </c>
    </row>
    <row r="3" spans="1:42" ht="8.4499999999999993" customHeight="1" x14ac:dyDescent="0.2">
      <c r="A3" s="8"/>
    </row>
    <row r="4" spans="1:42" ht="11.45" customHeight="1" x14ac:dyDescent="0.2">
      <c r="A4" s="64" t="s">
        <v>9</v>
      </c>
    </row>
    <row r="5" spans="1:42" s="149" customFormat="1" ht="23.1" customHeight="1" x14ac:dyDescent="0.25">
      <c r="A5" s="31" t="s">
        <v>6</v>
      </c>
      <c r="B5" s="151">
        <f>'C завтраками| Bed and breakfast'!B5</f>
        <v>45770</v>
      </c>
      <c r="C5" s="151">
        <f>'C завтраками| Bed and breakfast'!C5</f>
        <v>45772</v>
      </c>
      <c r="D5" s="151">
        <f>'C завтраками| Bed and breakfast'!D5</f>
        <v>45777</v>
      </c>
      <c r="E5" s="151">
        <f>'C завтраками| Bed and breakfast'!E5</f>
        <v>45778</v>
      </c>
      <c r="F5" s="151">
        <f>'C завтраками| Bed and breakfast'!F5</f>
        <v>45780</v>
      </c>
      <c r="G5" s="151">
        <f>'C завтраками| Bed and breakfast'!G5</f>
        <v>45781</v>
      </c>
      <c r="H5" s="151">
        <f>'C завтраками| Bed and breakfast'!H5</f>
        <v>45782</v>
      </c>
      <c r="I5" s="151">
        <f>'C завтраками| Bed and breakfast'!I5</f>
        <v>45785</v>
      </c>
      <c r="J5" s="151">
        <f>'C завтраками| Bed and breakfast'!J5</f>
        <v>45786</v>
      </c>
      <c r="K5" s="151">
        <f>'C завтраками| Bed and breakfast'!K5</f>
        <v>45788</v>
      </c>
      <c r="L5" s="151">
        <f>'C завтраками| Bed and breakfast'!L5</f>
        <v>45793</v>
      </c>
      <c r="M5" s="151">
        <f>'C завтраками| Bed and breakfast'!M5</f>
        <v>45808</v>
      </c>
      <c r="N5" s="151">
        <f>'C завтраками| Bed and breakfast'!N5</f>
        <v>45810</v>
      </c>
      <c r="O5" s="151">
        <f>'C завтраками| Bed and breakfast'!O5</f>
        <v>45815</v>
      </c>
      <c r="P5" s="151">
        <f>'C завтраками| Bed and breakfast'!P5</f>
        <v>45817</v>
      </c>
      <c r="Q5" s="151">
        <f>'C завтраками| Bed and breakfast'!Q5</f>
        <v>45820</v>
      </c>
      <c r="R5" s="151">
        <f>'C завтраками| Bed and breakfast'!R5</f>
        <v>45823</v>
      </c>
      <c r="S5" s="151">
        <f>'C завтраками| Bed and breakfast'!S5</f>
        <v>45837</v>
      </c>
      <c r="T5" s="151">
        <f>'C завтраками| Bed and breakfast'!T5</f>
        <v>45839</v>
      </c>
      <c r="U5" s="151">
        <f>'C завтраками| Bed and breakfast'!U5</f>
        <v>45849</v>
      </c>
      <c r="V5" s="151">
        <f>'C завтраками| Bed and breakfast'!V5</f>
        <v>45851</v>
      </c>
      <c r="W5" s="151">
        <f>'C завтраками| Bed and breakfast'!W5</f>
        <v>45852</v>
      </c>
      <c r="X5" s="151">
        <f>'C завтраками| Bed and breakfast'!X5</f>
        <v>45856</v>
      </c>
      <c r="Y5" s="151">
        <f>'C завтраками| Bed and breakfast'!Y5</f>
        <v>45858</v>
      </c>
      <c r="Z5" s="151">
        <f>'C завтраками| Bed and breakfast'!Z5</f>
        <v>45859</v>
      </c>
      <c r="AA5" s="151">
        <f>'C завтраками| Bed and breakfast'!AA5</f>
        <v>45863</v>
      </c>
      <c r="AB5" s="151">
        <f>'C завтраками| Bed and breakfast'!AB5</f>
        <v>45865</v>
      </c>
      <c r="AC5" s="151">
        <f>'C завтраками| Bed and breakfast'!AC5</f>
        <v>45870</v>
      </c>
      <c r="AD5" s="151">
        <f>'C завтраками| Bed and breakfast'!AD5</f>
        <v>45872</v>
      </c>
      <c r="AE5" s="151">
        <f>'C завтраками| Bed and breakfast'!AE5</f>
        <v>45877</v>
      </c>
      <c r="AF5" s="151">
        <f>'C завтраками| Bed and breakfast'!AF5</f>
        <v>45879</v>
      </c>
      <c r="AG5" s="151">
        <f>'C завтраками| Bed and breakfast'!AG5</f>
        <v>45884</v>
      </c>
      <c r="AH5" s="151">
        <f>'C завтраками| Bed and breakfast'!AH5</f>
        <v>45886</v>
      </c>
      <c r="AI5" s="151">
        <f>'C завтраками| Bed and breakfast'!AI5</f>
        <v>45891</v>
      </c>
      <c r="AJ5" s="151">
        <f>'C завтраками| Bed and breakfast'!AJ5</f>
        <v>45893</v>
      </c>
      <c r="AK5" s="151">
        <f>'C завтраками| Bed and breakfast'!AK5</f>
        <v>45901</v>
      </c>
      <c r="AL5" s="151">
        <f>'C завтраками| Bed and breakfast'!AL5</f>
        <v>45905</v>
      </c>
      <c r="AM5" s="151">
        <f>'C завтраками| Bed and breakfast'!AM5</f>
        <v>45907</v>
      </c>
      <c r="AN5" s="151">
        <f>'C завтраками| Bed and breakfast'!AN5</f>
        <v>45909</v>
      </c>
      <c r="AO5" s="151">
        <f>'C завтраками| Bed and breakfast'!AO5</f>
        <v>45926</v>
      </c>
      <c r="AP5" s="151">
        <f>'C завтраками| Bed and breakfast'!AP5</f>
        <v>45928</v>
      </c>
    </row>
    <row r="6" spans="1:42" s="149" customFormat="1" ht="23.1" customHeight="1" x14ac:dyDescent="0.25">
      <c r="A6" s="31"/>
      <c r="B6" s="151">
        <f>'C завтраками| Bed and breakfast'!B6</f>
        <v>45771</v>
      </c>
      <c r="C6" s="151">
        <f>'C завтраками| Bed and breakfast'!C6</f>
        <v>45776</v>
      </c>
      <c r="D6" s="151">
        <f>'C завтраками| Bed and breakfast'!D6</f>
        <v>45777</v>
      </c>
      <c r="E6" s="151">
        <f>'C завтраками| Bed and breakfast'!E6</f>
        <v>45779</v>
      </c>
      <c r="F6" s="151">
        <f>'C завтраками| Bed and breakfast'!F6</f>
        <v>45780</v>
      </c>
      <c r="G6" s="151">
        <f>'C завтраками| Bed and breakfast'!G6</f>
        <v>45781</v>
      </c>
      <c r="H6" s="151">
        <f>'C завтраками| Bed and breakfast'!H6</f>
        <v>45784</v>
      </c>
      <c r="I6" s="151">
        <f>'C завтраками| Bed and breakfast'!I6</f>
        <v>45785</v>
      </c>
      <c r="J6" s="151">
        <f>'C завтраками| Bed and breakfast'!J6</f>
        <v>45787</v>
      </c>
      <c r="K6" s="151">
        <f>'C завтраками| Bed and breakfast'!K6</f>
        <v>45792</v>
      </c>
      <c r="L6" s="151">
        <f>'C завтраками| Bed and breakfast'!L6</f>
        <v>45807</v>
      </c>
      <c r="M6" s="151">
        <f>'C завтраками| Bed and breakfast'!M6</f>
        <v>45809</v>
      </c>
      <c r="N6" s="151">
        <f>'C завтраками| Bed and breakfast'!N6</f>
        <v>45814</v>
      </c>
      <c r="O6" s="151">
        <f>'C завтраками| Bed and breakfast'!O6</f>
        <v>45816</v>
      </c>
      <c r="P6" s="151">
        <f>'C завтраками| Bed and breakfast'!P6</f>
        <v>45819</v>
      </c>
      <c r="Q6" s="151">
        <f>'C завтраками| Bed and breakfast'!Q6</f>
        <v>45822</v>
      </c>
      <c r="R6" s="151">
        <f>'C завтраками| Bed and breakfast'!R6</f>
        <v>45836</v>
      </c>
      <c r="S6" s="151">
        <f>'C завтраками| Bed and breakfast'!S6</f>
        <v>45838</v>
      </c>
      <c r="T6" s="151">
        <f>'C завтраками| Bed and breakfast'!T6</f>
        <v>45848</v>
      </c>
      <c r="U6" s="151">
        <f>'C завтраками| Bed and breakfast'!U6</f>
        <v>45850</v>
      </c>
      <c r="V6" s="151">
        <f>'C завтраками| Bed and breakfast'!V6</f>
        <v>45851</v>
      </c>
      <c r="W6" s="151">
        <f>'C завтраками| Bed and breakfast'!W6</f>
        <v>45855</v>
      </c>
      <c r="X6" s="151">
        <f>'C завтраками| Bed and breakfast'!X6</f>
        <v>45857</v>
      </c>
      <c r="Y6" s="151">
        <f>'C завтраками| Bed and breakfast'!Y6</f>
        <v>45858</v>
      </c>
      <c r="Z6" s="151">
        <f>'C завтраками| Bed and breakfast'!Z6</f>
        <v>45862</v>
      </c>
      <c r="AA6" s="151">
        <f>'C завтраками| Bed and breakfast'!AA6</f>
        <v>45864</v>
      </c>
      <c r="AB6" s="151">
        <f>'C завтраками| Bed and breakfast'!AB6</f>
        <v>45869</v>
      </c>
      <c r="AC6" s="151">
        <f>'C завтраками| Bed and breakfast'!AC6</f>
        <v>45871</v>
      </c>
      <c r="AD6" s="151">
        <f>'C завтраками| Bed and breakfast'!AD6</f>
        <v>45876</v>
      </c>
      <c r="AE6" s="151">
        <f>'C завтраками| Bed and breakfast'!AE6</f>
        <v>45878</v>
      </c>
      <c r="AF6" s="151">
        <f>'C завтраками| Bed and breakfast'!AF6</f>
        <v>45883</v>
      </c>
      <c r="AG6" s="151">
        <f>'C завтраками| Bed and breakfast'!AG6</f>
        <v>45885</v>
      </c>
      <c r="AH6" s="151">
        <f>'C завтраками| Bed and breakfast'!AH6</f>
        <v>45890</v>
      </c>
      <c r="AI6" s="151">
        <f>'C завтраками| Bed and breakfast'!AI6</f>
        <v>45892</v>
      </c>
      <c r="AJ6" s="151">
        <f>'C завтраками| Bed and breakfast'!AJ6</f>
        <v>45900</v>
      </c>
      <c r="AK6" s="151">
        <f>'C завтраками| Bed and breakfast'!AK6</f>
        <v>45904</v>
      </c>
      <c r="AL6" s="151">
        <f>'C завтраками| Bed and breakfast'!AL6</f>
        <v>45906</v>
      </c>
      <c r="AM6" s="151">
        <f>'C завтраками| Bed and breakfast'!AM6</f>
        <v>45908</v>
      </c>
      <c r="AN6" s="151">
        <f>'C завтраками| Bed and breakfast'!AN6</f>
        <v>45925</v>
      </c>
      <c r="AO6" s="151">
        <f>'C завтраками| Bed and breakfast'!AO6</f>
        <v>45927</v>
      </c>
      <c r="AP6" s="151">
        <f>'C завтраками| Bed and breakfast'!AP6</f>
        <v>45930</v>
      </c>
    </row>
    <row r="7" spans="1:42" x14ac:dyDescent="0.2">
      <c r="A7" s="168" t="s">
        <v>7</v>
      </c>
    </row>
    <row r="8" spans="1:42" x14ac:dyDescent="0.2">
      <c r="A8" s="1">
        <v>1</v>
      </c>
      <c r="B8" s="167">
        <f>'C завтраками| Bed and breakfast'!B8</f>
        <v>5800</v>
      </c>
      <c r="C8" s="167">
        <f>'C завтраками| Bed and breakfast'!C8</f>
        <v>5800</v>
      </c>
      <c r="D8" s="167">
        <f>'C завтраками| Bed and breakfast'!D8</f>
        <v>6500</v>
      </c>
      <c r="E8" s="167">
        <f>'C завтраками| Bed and breakfast'!E8</f>
        <v>8600</v>
      </c>
      <c r="F8" s="167">
        <f>'C завтраками| Bed and breakfast'!F8</f>
        <v>7900</v>
      </c>
      <c r="G8" s="167">
        <f>'C завтраками| Bed and breakfast'!G8</f>
        <v>7200</v>
      </c>
      <c r="H8" s="167">
        <f>'C завтраками| Bed and breakfast'!H8</f>
        <v>6500</v>
      </c>
      <c r="I8" s="167">
        <f>'C завтраками| Bed and breakfast'!I8</f>
        <v>6500</v>
      </c>
      <c r="J8" s="167">
        <f>'C завтраками| Bed and breakfast'!J8</f>
        <v>7200</v>
      </c>
      <c r="K8" s="167">
        <f>'C завтраками| Bed and breakfast'!K8</f>
        <v>5800</v>
      </c>
      <c r="L8" s="167">
        <f>'C завтраками| Bed and breakfast'!L8</f>
        <v>6500</v>
      </c>
      <c r="M8" s="167">
        <f>'C завтраками| Bed and breakfast'!M8</f>
        <v>10600</v>
      </c>
      <c r="N8" s="167">
        <f>'C завтраками| Bed and breakfast'!N8</f>
        <v>10600</v>
      </c>
      <c r="O8" s="167">
        <f>'C завтраками| Bed and breakfast'!O8</f>
        <v>10600</v>
      </c>
      <c r="P8" s="167">
        <f>'C завтраками| Bed and breakfast'!P8</f>
        <v>7200</v>
      </c>
      <c r="Q8" s="167">
        <f>'C завтраками| Bed and breakfast'!Q8</f>
        <v>7200</v>
      </c>
      <c r="R8" s="167">
        <f>'C завтраками| Bed and breakfast'!R8</f>
        <v>7200</v>
      </c>
      <c r="S8" s="167">
        <f>'C завтраками| Bed and breakfast'!S8</f>
        <v>12100</v>
      </c>
      <c r="T8" s="167">
        <f>'C завтраками| Bed and breakfast'!T8</f>
        <v>12100</v>
      </c>
      <c r="U8" s="167">
        <f>'C завтраками| Bed and breakfast'!U8</f>
        <v>12100</v>
      </c>
      <c r="V8" s="167">
        <f>'C завтраками| Bed and breakfast'!V8</f>
        <v>8600</v>
      </c>
      <c r="W8" s="167">
        <f>'C завтраками| Bed and breakfast'!W8</f>
        <v>8600</v>
      </c>
      <c r="X8" s="167">
        <f>'C завтраками| Bed and breakfast'!X8</f>
        <v>9100</v>
      </c>
      <c r="Y8" s="167">
        <f>'C завтраками| Bed and breakfast'!Y8</f>
        <v>8600</v>
      </c>
      <c r="Z8" s="167">
        <f>'C завтраками| Bed and breakfast'!Z8</f>
        <v>9600</v>
      </c>
      <c r="AA8" s="167">
        <f>'C завтраками| Bed and breakfast'!AA8</f>
        <v>10100</v>
      </c>
      <c r="AB8" s="167">
        <f>'C завтраками| Bed and breakfast'!AB8</f>
        <v>8600</v>
      </c>
      <c r="AC8" s="167">
        <f>'C завтраками| Bed and breakfast'!AC8</f>
        <v>10600</v>
      </c>
      <c r="AD8" s="167">
        <f>'C завтраками| Bed and breakfast'!AD8</f>
        <v>9600</v>
      </c>
      <c r="AE8" s="167">
        <f>'C завтраками| Bed and breakfast'!AE8</f>
        <v>10600</v>
      </c>
      <c r="AF8" s="167">
        <f>'C завтраками| Bed and breakfast'!AF8</f>
        <v>9600</v>
      </c>
      <c r="AG8" s="167">
        <f>'C завтраками| Bed and breakfast'!AG8</f>
        <v>10600</v>
      </c>
      <c r="AH8" s="167">
        <f>'C завтраками| Bed and breakfast'!AH8</f>
        <v>8600</v>
      </c>
      <c r="AI8" s="167">
        <f>'C завтраками| Bed and breakfast'!AI8</f>
        <v>9600</v>
      </c>
      <c r="AJ8" s="167">
        <f>'C завтраками| Bed and breakfast'!AJ8</f>
        <v>7200</v>
      </c>
      <c r="AK8" s="167">
        <f>'C завтраками| Bed and breakfast'!AK8</f>
        <v>7200</v>
      </c>
      <c r="AL8" s="167">
        <f>'C завтраками| Bed and breakfast'!AL8</f>
        <v>7900</v>
      </c>
      <c r="AM8" s="167">
        <f>'C завтраками| Bed and breakfast'!AM8</f>
        <v>7200</v>
      </c>
      <c r="AN8" s="167">
        <f>'C завтраками| Bed and breakfast'!AN8</f>
        <v>9600</v>
      </c>
      <c r="AO8" s="167">
        <f>'C завтраками| Bed and breakfast'!AO8</f>
        <v>7200</v>
      </c>
      <c r="AP8" s="167">
        <f>'C завтраками| Bed and breakfast'!AP8</f>
        <v>7200</v>
      </c>
    </row>
    <row r="9" spans="1:42" x14ac:dyDescent="0.2">
      <c r="A9" s="1">
        <v>2</v>
      </c>
      <c r="B9" s="167">
        <f>'C завтраками| Bed and breakfast'!B9</f>
        <v>7300</v>
      </c>
      <c r="C9" s="167">
        <f>'C завтраками| Bed and breakfast'!C9</f>
        <v>7300</v>
      </c>
      <c r="D9" s="167">
        <f>'C завтраками| Bed and breakfast'!D9</f>
        <v>8000</v>
      </c>
      <c r="E9" s="167">
        <f>'C завтраками| Bed and breakfast'!E9</f>
        <v>10100</v>
      </c>
      <c r="F9" s="167">
        <f>'C завтраками| Bed and breakfast'!F9</f>
        <v>9400</v>
      </c>
      <c r="G9" s="167">
        <f>'C завтраками| Bed and breakfast'!G9</f>
        <v>8700</v>
      </c>
      <c r="H9" s="167">
        <f>'C завтраками| Bed and breakfast'!H9</f>
        <v>8000</v>
      </c>
      <c r="I9" s="167">
        <f>'C завтраками| Bed and breakfast'!I9</f>
        <v>8000</v>
      </c>
      <c r="J9" s="167">
        <f>'C завтраками| Bed and breakfast'!J9</f>
        <v>8700</v>
      </c>
      <c r="K9" s="167">
        <f>'C завтраками| Bed and breakfast'!K9</f>
        <v>7300</v>
      </c>
      <c r="L9" s="167">
        <f>'C завтраками| Bed and breakfast'!L9</f>
        <v>8000</v>
      </c>
      <c r="M9" s="167">
        <f>'C завтраками| Bed and breakfast'!M9</f>
        <v>12100</v>
      </c>
      <c r="N9" s="167">
        <f>'C завтраками| Bed and breakfast'!N9</f>
        <v>12100</v>
      </c>
      <c r="O9" s="167">
        <f>'C завтраками| Bed and breakfast'!O9</f>
        <v>12100</v>
      </c>
      <c r="P9" s="167">
        <f>'C завтраками| Bed and breakfast'!P9</f>
        <v>8700</v>
      </c>
      <c r="Q9" s="167">
        <f>'C завтраками| Bed and breakfast'!Q9</f>
        <v>8700</v>
      </c>
      <c r="R9" s="167">
        <f>'C завтраками| Bed and breakfast'!R9</f>
        <v>8700</v>
      </c>
      <c r="S9" s="167">
        <f>'C завтраками| Bed and breakfast'!S9</f>
        <v>13600</v>
      </c>
      <c r="T9" s="167">
        <f>'C завтраками| Bed and breakfast'!T9</f>
        <v>13600</v>
      </c>
      <c r="U9" s="167">
        <f>'C завтраками| Bed and breakfast'!U9</f>
        <v>13600</v>
      </c>
      <c r="V9" s="167">
        <f>'C завтраками| Bed and breakfast'!V9</f>
        <v>10100</v>
      </c>
      <c r="W9" s="167">
        <f>'C завтраками| Bed and breakfast'!W9</f>
        <v>10100</v>
      </c>
      <c r="X9" s="167">
        <f>'C завтраками| Bed and breakfast'!X9</f>
        <v>10600</v>
      </c>
      <c r="Y9" s="167">
        <f>'C завтраками| Bed and breakfast'!Y9</f>
        <v>10100</v>
      </c>
      <c r="Z9" s="167">
        <f>'C завтраками| Bed and breakfast'!Z9</f>
        <v>11100</v>
      </c>
      <c r="AA9" s="167">
        <f>'C завтраками| Bed and breakfast'!AA9</f>
        <v>11600</v>
      </c>
      <c r="AB9" s="167">
        <f>'C завтраками| Bed and breakfast'!AB9</f>
        <v>10100</v>
      </c>
      <c r="AC9" s="167">
        <f>'C завтраками| Bed and breakfast'!AC9</f>
        <v>12100</v>
      </c>
      <c r="AD9" s="167">
        <f>'C завтраками| Bed and breakfast'!AD9</f>
        <v>11100</v>
      </c>
      <c r="AE9" s="167">
        <f>'C завтраками| Bed and breakfast'!AE9</f>
        <v>12100</v>
      </c>
      <c r="AF9" s="167">
        <f>'C завтраками| Bed and breakfast'!AF9</f>
        <v>11100</v>
      </c>
      <c r="AG9" s="167">
        <f>'C завтраками| Bed and breakfast'!AG9</f>
        <v>12100</v>
      </c>
      <c r="AH9" s="167">
        <f>'C завтраками| Bed and breakfast'!AH9</f>
        <v>10100</v>
      </c>
      <c r="AI9" s="167">
        <f>'C завтраками| Bed and breakfast'!AI9</f>
        <v>11100</v>
      </c>
      <c r="AJ9" s="167">
        <f>'C завтраками| Bed and breakfast'!AJ9</f>
        <v>8700</v>
      </c>
      <c r="AK9" s="167">
        <f>'C завтраками| Bed and breakfast'!AK9</f>
        <v>8700</v>
      </c>
      <c r="AL9" s="167">
        <f>'C завтраками| Bed and breakfast'!AL9</f>
        <v>9400</v>
      </c>
      <c r="AM9" s="167">
        <f>'C завтраками| Bed and breakfast'!AM9</f>
        <v>8700</v>
      </c>
      <c r="AN9" s="167">
        <f>'C завтраками| Bed and breakfast'!AN9</f>
        <v>11100</v>
      </c>
      <c r="AO9" s="167">
        <f>'C завтраками| Bed and breakfast'!AO9</f>
        <v>8700</v>
      </c>
      <c r="AP9" s="167">
        <f>'C завтраками| Bed and breakfast'!AP9</f>
        <v>8700</v>
      </c>
    </row>
    <row r="10" spans="1:42"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'C завтраками| Bed and breakfast'!B11</f>
        <v>7300</v>
      </c>
      <c r="C11" s="167">
        <f>'C завтраками| Bed and breakfast'!C11</f>
        <v>7300</v>
      </c>
      <c r="D11" s="167">
        <f>'C завтраками| Bed and breakfast'!D11</f>
        <v>8000</v>
      </c>
      <c r="E11" s="167">
        <f>'C завтраками| Bed and breakfast'!E11</f>
        <v>10100</v>
      </c>
      <c r="F11" s="167">
        <f>'C завтраками| Bed and breakfast'!F11</f>
        <v>9400</v>
      </c>
      <c r="G11" s="167">
        <f>'C завтраками| Bed and breakfast'!G11</f>
        <v>8700</v>
      </c>
      <c r="H11" s="167">
        <f>'C завтраками| Bed and breakfast'!H11</f>
        <v>8000</v>
      </c>
      <c r="I11" s="167">
        <f>'C завтраками| Bed and breakfast'!I11</f>
        <v>8000</v>
      </c>
      <c r="J11" s="167">
        <f>'C завтраками| Bed and breakfast'!J11</f>
        <v>8700</v>
      </c>
      <c r="K11" s="167">
        <f>'C завтраками| Bed and breakfast'!K11</f>
        <v>7300</v>
      </c>
      <c r="L11" s="167">
        <f>'C завтраками| Bed and breakfast'!L11</f>
        <v>8000</v>
      </c>
      <c r="M11" s="167">
        <f>'C завтраками| Bed and breakfast'!M11</f>
        <v>12100</v>
      </c>
      <c r="N11" s="167">
        <f>'C завтраками| Bed and breakfast'!N11</f>
        <v>12100</v>
      </c>
      <c r="O11" s="167">
        <f>'C завтраками| Bed and breakfast'!O11</f>
        <v>12100</v>
      </c>
      <c r="P11" s="167">
        <f>'C завтраками| Bed and breakfast'!P11</f>
        <v>8700</v>
      </c>
      <c r="Q11" s="167">
        <f>'C завтраками| Bed and breakfast'!Q11</f>
        <v>8700</v>
      </c>
      <c r="R11" s="167">
        <f>'C завтраками| Bed and breakfast'!R11</f>
        <v>8700</v>
      </c>
      <c r="S11" s="167">
        <f>'C завтраками| Bed and breakfast'!S11</f>
        <v>13600</v>
      </c>
      <c r="T11" s="167">
        <f>'C завтраками| Bed and breakfast'!T11</f>
        <v>14100</v>
      </c>
      <c r="U11" s="167">
        <f>'C завтраками| Bed and breakfast'!U11</f>
        <v>14100</v>
      </c>
      <c r="V11" s="167">
        <f>'C завтраками| Bed and breakfast'!V11</f>
        <v>10600</v>
      </c>
      <c r="W11" s="167">
        <f>'C завтраками| Bed and breakfast'!W11</f>
        <v>10600</v>
      </c>
      <c r="X11" s="167">
        <f>'C завтраками| Bed and breakfast'!X11</f>
        <v>11100</v>
      </c>
      <c r="Y11" s="167">
        <f>'C завтраками| Bed and breakfast'!Y11</f>
        <v>10600</v>
      </c>
      <c r="Z11" s="167">
        <f>'C завтраками| Bed and breakfast'!Z11</f>
        <v>11600</v>
      </c>
      <c r="AA11" s="167">
        <f>'C завтраками| Bed and breakfast'!AA11</f>
        <v>12100</v>
      </c>
      <c r="AB11" s="167">
        <f>'C завтраками| Bed and breakfast'!AB11</f>
        <v>10600</v>
      </c>
      <c r="AC11" s="167">
        <f>'C завтраками| Bed and breakfast'!AC11</f>
        <v>12600</v>
      </c>
      <c r="AD11" s="167">
        <f>'C завтраками| Bed and breakfast'!AD11</f>
        <v>11600</v>
      </c>
      <c r="AE11" s="167">
        <f>'C завтраками| Bed and breakfast'!AE11</f>
        <v>12600</v>
      </c>
      <c r="AF11" s="167">
        <f>'C завтраками| Bed and breakfast'!AF11</f>
        <v>11600</v>
      </c>
      <c r="AG11" s="167">
        <f>'C завтраками| Bed and breakfast'!AG11</f>
        <v>12600</v>
      </c>
      <c r="AH11" s="167">
        <f>'C завтраками| Bed and breakfast'!AH11</f>
        <v>10600</v>
      </c>
      <c r="AI11" s="167">
        <f>'C завтраками| Bed and breakfast'!AI11</f>
        <v>11600</v>
      </c>
      <c r="AJ11" s="167">
        <f>'C завтраками| Bed and breakfast'!AJ11</f>
        <v>9200</v>
      </c>
      <c r="AK11" s="167">
        <f>'C завтраками| Bed and breakfast'!AK11</f>
        <v>9200</v>
      </c>
      <c r="AL11" s="167">
        <f>'C завтраками| Bed and breakfast'!AL11</f>
        <v>9900</v>
      </c>
      <c r="AM11" s="167">
        <f>'C завтраками| Bed and breakfast'!AM11</f>
        <v>9200</v>
      </c>
      <c r="AN11" s="167">
        <f>'C завтраками| Bed and breakfast'!AN11</f>
        <v>11600</v>
      </c>
      <c r="AO11" s="167">
        <f>'C завтраками| Bed and breakfast'!AO11</f>
        <v>9200</v>
      </c>
      <c r="AP11" s="167">
        <f>'C завтраками| Bed and breakfast'!AP11</f>
        <v>9200</v>
      </c>
    </row>
    <row r="12" spans="1:42" x14ac:dyDescent="0.2">
      <c r="A12" s="1">
        <v>2</v>
      </c>
      <c r="B12" s="167">
        <f>'C завтраками| Bed and breakfast'!B12</f>
        <v>8800</v>
      </c>
      <c r="C12" s="167">
        <f>'C завтраками| Bed and breakfast'!C12</f>
        <v>8800</v>
      </c>
      <c r="D12" s="167">
        <f>'C завтраками| Bed and breakfast'!D12</f>
        <v>9500</v>
      </c>
      <c r="E12" s="167">
        <f>'C завтраками| Bed and breakfast'!E12</f>
        <v>11600</v>
      </c>
      <c r="F12" s="167">
        <f>'C завтраками| Bed and breakfast'!F12</f>
        <v>10900</v>
      </c>
      <c r="G12" s="167">
        <f>'C завтраками| Bed and breakfast'!G12</f>
        <v>10200</v>
      </c>
      <c r="H12" s="167">
        <f>'C завтраками| Bed and breakfast'!H12</f>
        <v>9500</v>
      </c>
      <c r="I12" s="167">
        <f>'C завтраками| Bed and breakfast'!I12</f>
        <v>9500</v>
      </c>
      <c r="J12" s="167">
        <f>'C завтраками| Bed and breakfast'!J12</f>
        <v>10200</v>
      </c>
      <c r="K12" s="167">
        <f>'C завтраками| Bed and breakfast'!K12</f>
        <v>8800</v>
      </c>
      <c r="L12" s="167">
        <f>'C завтраками| Bed and breakfast'!L12</f>
        <v>9500</v>
      </c>
      <c r="M12" s="167">
        <f>'C завтраками| Bed and breakfast'!M12</f>
        <v>13600</v>
      </c>
      <c r="N12" s="167">
        <f>'C завтраками| Bed and breakfast'!N12</f>
        <v>13600</v>
      </c>
      <c r="O12" s="167">
        <f>'C завтраками| Bed and breakfast'!O12</f>
        <v>13600</v>
      </c>
      <c r="P12" s="167">
        <f>'C завтраками| Bed and breakfast'!P12</f>
        <v>10200</v>
      </c>
      <c r="Q12" s="167">
        <f>'C завтраками| Bed and breakfast'!Q12</f>
        <v>10200</v>
      </c>
      <c r="R12" s="167">
        <f>'C завтраками| Bed and breakfast'!R12</f>
        <v>10200</v>
      </c>
      <c r="S12" s="167">
        <f>'C завтраками| Bed and breakfast'!S12</f>
        <v>15100</v>
      </c>
      <c r="T12" s="167">
        <f>'C завтраками| Bed and breakfast'!T12</f>
        <v>15600</v>
      </c>
      <c r="U12" s="167">
        <f>'C завтраками| Bed and breakfast'!U12</f>
        <v>15600</v>
      </c>
      <c r="V12" s="167">
        <f>'C завтраками| Bed and breakfast'!V12</f>
        <v>12100</v>
      </c>
      <c r="W12" s="167">
        <f>'C завтраками| Bed and breakfast'!W12</f>
        <v>12100</v>
      </c>
      <c r="X12" s="167">
        <f>'C завтраками| Bed and breakfast'!X12</f>
        <v>12600</v>
      </c>
      <c r="Y12" s="167">
        <f>'C завтраками| Bed and breakfast'!Y12</f>
        <v>12100</v>
      </c>
      <c r="Z12" s="167">
        <f>'C завтраками| Bed and breakfast'!Z12</f>
        <v>13100</v>
      </c>
      <c r="AA12" s="167">
        <f>'C завтраками| Bed and breakfast'!AA12</f>
        <v>13600</v>
      </c>
      <c r="AB12" s="167">
        <f>'C завтраками| Bed and breakfast'!AB12</f>
        <v>12100</v>
      </c>
      <c r="AC12" s="167">
        <f>'C завтраками| Bed and breakfast'!AC12</f>
        <v>14100</v>
      </c>
      <c r="AD12" s="167">
        <f>'C завтраками| Bed and breakfast'!AD12</f>
        <v>13100</v>
      </c>
      <c r="AE12" s="167">
        <f>'C завтраками| Bed and breakfast'!AE12</f>
        <v>14100</v>
      </c>
      <c r="AF12" s="167">
        <f>'C завтраками| Bed and breakfast'!AF12</f>
        <v>13100</v>
      </c>
      <c r="AG12" s="167">
        <f>'C завтраками| Bed and breakfast'!AG12</f>
        <v>14100</v>
      </c>
      <c r="AH12" s="167">
        <f>'C завтраками| Bed and breakfast'!AH12</f>
        <v>12100</v>
      </c>
      <c r="AI12" s="167">
        <f>'C завтраками| Bed and breakfast'!AI12</f>
        <v>13100</v>
      </c>
      <c r="AJ12" s="167">
        <f>'C завтраками| Bed and breakfast'!AJ12</f>
        <v>10700</v>
      </c>
      <c r="AK12" s="167">
        <f>'C завтраками| Bed and breakfast'!AK12</f>
        <v>10700</v>
      </c>
      <c r="AL12" s="167">
        <f>'C завтраками| Bed and breakfast'!AL12</f>
        <v>11400</v>
      </c>
      <c r="AM12" s="167">
        <f>'C завтраками| Bed and breakfast'!AM12</f>
        <v>10700</v>
      </c>
      <c r="AN12" s="167">
        <f>'C завтраками| Bed and breakfast'!AN12</f>
        <v>13100</v>
      </c>
      <c r="AO12" s="167">
        <f>'C завтраками| Bed and breakfast'!AO12</f>
        <v>10700</v>
      </c>
      <c r="AP12" s="167">
        <f>'C завтраками| Bed and breakfast'!AP12</f>
        <v>10700</v>
      </c>
    </row>
    <row r="13" spans="1:42" x14ac:dyDescent="0.2">
      <c r="A13" s="168" t="s">
        <v>218</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2" x14ac:dyDescent="0.2">
      <c r="A14" s="198">
        <v>1</v>
      </c>
      <c r="B14" s="162">
        <f t="shared" ref="B14:AH14" si="0">B11</f>
        <v>7300</v>
      </c>
      <c r="C14" s="162">
        <f t="shared" si="0"/>
        <v>7300</v>
      </c>
      <c r="D14" s="162">
        <f t="shared" si="0"/>
        <v>8000</v>
      </c>
      <c r="E14" s="162">
        <f t="shared" si="0"/>
        <v>10100</v>
      </c>
      <c r="F14" s="162">
        <f t="shared" si="0"/>
        <v>9400</v>
      </c>
      <c r="G14" s="162">
        <f t="shared" si="0"/>
        <v>8700</v>
      </c>
      <c r="H14" s="162">
        <f t="shared" si="0"/>
        <v>8000</v>
      </c>
      <c r="I14" s="162">
        <f t="shared" si="0"/>
        <v>8000</v>
      </c>
      <c r="J14" s="162">
        <f t="shared" si="0"/>
        <v>8700</v>
      </c>
      <c r="K14" s="162">
        <f t="shared" si="0"/>
        <v>7300</v>
      </c>
      <c r="L14" s="162">
        <f t="shared" si="0"/>
        <v>8000</v>
      </c>
      <c r="M14" s="162">
        <f t="shared" si="0"/>
        <v>12100</v>
      </c>
      <c r="N14" s="162">
        <f t="shared" si="0"/>
        <v>12100</v>
      </c>
      <c r="O14" s="162">
        <f t="shared" si="0"/>
        <v>12100</v>
      </c>
      <c r="P14" s="162">
        <f t="shared" si="0"/>
        <v>8700</v>
      </c>
      <c r="Q14" s="162">
        <f t="shared" si="0"/>
        <v>8700</v>
      </c>
      <c r="R14" s="162">
        <f t="shared" si="0"/>
        <v>8700</v>
      </c>
      <c r="S14" s="162">
        <f t="shared" si="0"/>
        <v>13600</v>
      </c>
      <c r="T14" s="162">
        <f t="shared" si="0"/>
        <v>14100</v>
      </c>
      <c r="U14" s="162">
        <f t="shared" si="0"/>
        <v>14100</v>
      </c>
      <c r="V14" s="162">
        <f t="shared" si="0"/>
        <v>10600</v>
      </c>
      <c r="W14" s="162">
        <f t="shared" si="0"/>
        <v>10600</v>
      </c>
      <c r="X14" s="162">
        <f t="shared" si="0"/>
        <v>11100</v>
      </c>
      <c r="Y14" s="162">
        <f t="shared" si="0"/>
        <v>10600</v>
      </c>
      <c r="Z14" s="162">
        <f t="shared" si="0"/>
        <v>11600</v>
      </c>
      <c r="AA14" s="162">
        <f t="shared" si="0"/>
        <v>12100</v>
      </c>
      <c r="AB14" s="162">
        <f t="shared" si="0"/>
        <v>10600</v>
      </c>
      <c r="AC14" s="162">
        <f t="shared" si="0"/>
        <v>12600</v>
      </c>
      <c r="AD14" s="162">
        <f t="shared" si="0"/>
        <v>11600</v>
      </c>
      <c r="AE14" s="162">
        <f t="shared" si="0"/>
        <v>12600</v>
      </c>
      <c r="AF14" s="162">
        <f t="shared" si="0"/>
        <v>11600</v>
      </c>
      <c r="AG14" s="162">
        <f t="shared" si="0"/>
        <v>12600</v>
      </c>
      <c r="AH14" s="162">
        <f t="shared" si="0"/>
        <v>10600</v>
      </c>
      <c r="AI14" s="162">
        <f t="shared" ref="AI14:AP14" si="1">AI11</f>
        <v>11600</v>
      </c>
      <c r="AJ14" s="162">
        <f t="shared" si="1"/>
        <v>9200</v>
      </c>
      <c r="AK14" s="162">
        <f t="shared" si="1"/>
        <v>9200</v>
      </c>
      <c r="AL14" s="162">
        <f t="shared" si="1"/>
        <v>9900</v>
      </c>
      <c r="AM14" s="162">
        <f t="shared" si="1"/>
        <v>9200</v>
      </c>
      <c r="AN14" s="162">
        <f t="shared" si="1"/>
        <v>11600</v>
      </c>
      <c r="AO14" s="162">
        <f t="shared" si="1"/>
        <v>9200</v>
      </c>
      <c r="AP14" s="162">
        <f t="shared" si="1"/>
        <v>9200</v>
      </c>
    </row>
    <row r="15" spans="1:42" x14ac:dyDescent="0.2">
      <c r="A15" s="198">
        <v>2</v>
      </c>
      <c r="B15" s="162">
        <f t="shared" ref="B15:AH15" si="2">B12</f>
        <v>8800</v>
      </c>
      <c r="C15" s="162">
        <f t="shared" si="2"/>
        <v>8800</v>
      </c>
      <c r="D15" s="162">
        <f t="shared" si="2"/>
        <v>9500</v>
      </c>
      <c r="E15" s="162">
        <f t="shared" si="2"/>
        <v>11600</v>
      </c>
      <c r="F15" s="162">
        <f t="shared" si="2"/>
        <v>10900</v>
      </c>
      <c r="G15" s="162">
        <f t="shared" si="2"/>
        <v>10200</v>
      </c>
      <c r="H15" s="162">
        <f t="shared" si="2"/>
        <v>9500</v>
      </c>
      <c r="I15" s="162">
        <f t="shared" si="2"/>
        <v>9500</v>
      </c>
      <c r="J15" s="162">
        <f t="shared" si="2"/>
        <v>10200</v>
      </c>
      <c r="K15" s="162">
        <f t="shared" si="2"/>
        <v>8800</v>
      </c>
      <c r="L15" s="162">
        <f t="shared" si="2"/>
        <v>9500</v>
      </c>
      <c r="M15" s="162">
        <f t="shared" si="2"/>
        <v>13600</v>
      </c>
      <c r="N15" s="162">
        <f t="shared" si="2"/>
        <v>13600</v>
      </c>
      <c r="O15" s="162">
        <f t="shared" si="2"/>
        <v>13600</v>
      </c>
      <c r="P15" s="162">
        <f t="shared" si="2"/>
        <v>10200</v>
      </c>
      <c r="Q15" s="162">
        <f t="shared" si="2"/>
        <v>10200</v>
      </c>
      <c r="R15" s="162">
        <f t="shared" si="2"/>
        <v>10200</v>
      </c>
      <c r="S15" s="162">
        <f t="shared" si="2"/>
        <v>15100</v>
      </c>
      <c r="T15" s="162">
        <f t="shared" si="2"/>
        <v>15600</v>
      </c>
      <c r="U15" s="162">
        <f t="shared" si="2"/>
        <v>15600</v>
      </c>
      <c r="V15" s="162">
        <f t="shared" si="2"/>
        <v>12100</v>
      </c>
      <c r="W15" s="162">
        <f t="shared" si="2"/>
        <v>12100</v>
      </c>
      <c r="X15" s="162">
        <f t="shared" si="2"/>
        <v>12600</v>
      </c>
      <c r="Y15" s="162">
        <f t="shared" si="2"/>
        <v>12100</v>
      </c>
      <c r="Z15" s="162">
        <f t="shared" si="2"/>
        <v>13100</v>
      </c>
      <c r="AA15" s="162">
        <f t="shared" si="2"/>
        <v>13600</v>
      </c>
      <c r="AB15" s="162">
        <f t="shared" si="2"/>
        <v>12100</v>
      </c>
      <c r="AC15" s="162">
        <f t="shared" si="2"/>
        <v>14100</v>
      </c>
      <c r="AD15" s="162">
        <f t="shared" si="2"/>
        <v>13100</v>
      </c>
      <c r="AE15" s="162">
        <f t="shared" si="2"/>
        <v>14100</v>
      </c>
      <c r="AF15" s="162">
        <f t="shared" si="2"/>
        <v>13100</v>
      </c>
      <c r="AG15" s="162">
        <f t="shared" si="2"/>
        <v>14100</v>
      </c>
      <c r="AH15" s="162">
        <f t="shared" si="2"/>
        <v>12100</v>
      </c>
      <c r="AI15" s="162">
        <f t="shared" ref="AI15:AP15" si="3">AI12</f>
        <v>13100</v>
      </c>
      <c r="AJ15" s="162">
        <f t="shared" si="3"/>
        <v>10700</v>
      </c>
      <c r="AK15" s="162">
        <f t="shared" si="3"/>
        <v>10700</v>
      </c>
      <c r="AL15" s="162">
        <f t="shared" si="3"/>
        <v>11400</v>
      </c>
      <c r="AM15" s="162">
        <f t="shared" si="3"/>
        <v>10700</v>
      </c>
      <c r="AN15" s="162">
        <f t="shared" si="3"/>
        <v>13100</v>
      </c>
      <c r="AO15" s="162">
        <f t="shared" si="3"/>
        <v>10700</v>
      </c>
      <c r="AP15" s="162">
        <f t="shared" si="3"/>
        <v>10700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'C завтраками| Bed and breakfast'!B17</f>
        <v>11300</v>
      </c>
      <c r="C17" s="167">
        <f>'C завтраками| Bed and breakfast'!C17</f>
        <v>11300</v>
      </c>
      <c r="D17" s="167">
        <f>'C завтраками| Bed and breakfast'!D17</f>
        <v>12000</v>
      </c>
      <c r="E17" s="167">
        <f>'C завтраками| Bed and breakfast'!E17</f>
        <v>14100</v>
      </c>
      <c r="F17" s="167">
        <f>'C завтраками| Bed and breakfast'!F17</f>
        <v>13400</v>
      </c>
      <c r="G17" s="167">
        <f>'C завтраками| Bed and breakfast'!G17</f>
        <v>12700</v>
      </c>
      <c r="H17" s="167">
        <f>'C завтраками| Bed and breakfast'!H17</f>
        <v>12000</v>
      </c>
      <c r="I17" s="167">
        <f>'C завтраками| Bed and breakfast'!I17</f>
        <v>12000</v>
      </c>
      <c r="J17" s="167">
        <f>'C завтраками| Bed and breakfast'!J17</f>
        <v>12700</v>
      </c>
      <c r="K17" s="167">
        <f>'C завтраками| Bed and breakfast'!K17</f>
        <v>11300</v>
      </c>
      <c r="L17" s="167">
        <f>'C завтраками| Bed and breakfast'!L17</f>
        <v>12000</v>
      </c>
      <c r="M17" s="167">
        <f>'C завтраками| Bed and breakfast'!M17</f>
        <v>16100</v>
      </c>
      <c r="N17" s="167">
        <f>'C завтраками| Bed and breakfast'!N17</f>
        <v>16100</v>
      </c>
      <c r="O17" s="167">
        <f>'C завтраками| Bed and breakfast'!O17</f>
        <v>16100</v>
      </c>
      <c r="P17" s="167">
        <f>'C завтраками| Bed and breakfast'!P17</f>
        <v>12700</v>
      </c>
      <c r="Q17" s="167">
        <f>'C завтраками| Bed and breakfast'!Q17</f>
        <v>12700</v>
      </c>
      <c r="R17" s="167">
        <f>'C завтраками| Bed and breakfast'!R17</f>
        <v>12700</v>
      </c>
      <c r="S17" s="167">
        <f>'C завтраками| Bed and breakfast'!S17</f>
        <v>17600</v>
      </c>
      <c r="T17" s="167">
        <f>'C завтраками| Bed and breakfast'!T17</f>
        <v>17600</v>
      </c>
      <c r="U17" s="167">
        <f>'C завтраками| Bed and breakfast'!U17</f>
        <v>17600</v>
      </c>
      <c r="V17" s="167">
        <f>'C завтраками| Bed and breakfast'!V17</f>
        <v>14100</v>
      </c>
      <c r="W17" s="167">
        <f>'C завтраками| Bed and breakfast'!W17</f>
        <v>14100</v>
      </c>
      <c r="X17" s="167">
        <f>'C завтраками| Bed and breakfast'!X17</f>
        <v>14600</v>
      </c>
      <c r="Y17" s="167">
        <f>'C завтраками| Bed and breakfast'!Y17</f>
        <v>14100</v>
      </c>
      <c r="Z17" s="167">
        <f>'C завтраками| Bed and breakfast'!Z17</f>
        <v>15100</v>
      </c>
      <c r="AA17" s="167">
        <f>'C завтраками| Bed and breakfast'!AA17</f>
        <v>15600</v>
      </c>
      <c r="AB17" s="167">
        <f>'C завтраками| Bed and breakfast'!AB17</f>
        <v>14100</v>
      </c>
      <c r="AC17" s="167">
        <f>'C завтраками| Bed and breakfast'!AC17</f>
        <v>16100</v>
      </c>
      <c r="AD17" s="167">
        <f>'C завтраками| Bed and breakfast'!AD17</f>
        <v>15100</v>
      </c>
      <c r="AE17" s="167">
        <f>'C завтраками| Bed and breakfast'!AE17</f>
        <v>16100</v>
      </c>
      <c r="AF17" s="167">
        <f>'C завтраками| Bed and breakfast'!AF17</f>
        <v>15100</v>
      </c>
      <c r="AG17" s="167">
        <f>'C завтраками| Bed and breakfast'!AG17</f>
        <v>16100</v>
      </c>
      <c r="AH17" s="167">
        <f>'C завтраками| Bed and breakfast'!AH17</f>
        <v>14100</v>
      </c>
      <c r="AI17" s="167">
        <f>'C завтраками| Bed and breakfast'!AI17</f>
        <v>15100</v>
      </c>
      <c r="AJ17" s="167">
        <f>'C завтраками| Bed and breakfast'!AJ17</f>
        <v>12700</v>
      </c>
      <c r="AK17" s="167">
        <f>'C завтраками| Bed and breakfast'!AK17</f>
        <v>12700</v>
      </c>
      <c r="AL17" s="167">
        <f>'C завтраками| Bed and breakfast'!AL17</f>
        <v>13400</v>
      </c>
      <c r="AM17" s="167">
        <f>'C завтраками| Bed and breakfast'!AM17</f>
        <v>12700</v>
      </c>
      <c r="AN17" s="167">
        <f>'C завтраками| Bed and breakfast'!AN17</f>
        <v>15100</v>
      </c>
      <c r="AO17" s="167">
        <f>'C завтраками| Bed and breakfast'!AO17</f>
        <v>12700</v>
      </c>
      <c r="AP17" s="167">
        <f>'C завтраками| Bed and breakfast'!AP17</f>
        <v>12700</v>
      </c>
    </row>
    <row r="18" spans="1:42" x14ac:dyDescent="0.2">
      <c r="A18" s="1">
        <v>2</v>
      </c>
      <c r="B18" s="167">
        <f>'C завтраками| Bed and breakfast'!B18</f>
        <v>12800</v>
      </c>
      <c r="C18" s="167">
        <f>'C завтраками| Bed and breakfast'!C18</f>
        <v>12800</v>
      </c>
      <c r="D18" s="167">
        <f>'C завтраками| Bed and breakfast'!D18</f>
        <v>13500</v>
      </c>
      <c r="E18" s="167">
        <f>'C завтраками| Bed and breakfast'!E18</f>
        <v>15600</v>
      </c>
      <c r="F18" s="167">
        <f>'C завтраками| Bed and breakfast'!F18</f>
        <v>14900</v>
      </c>
      <c r="G18" s="167">
        <f>'C завтраками| Bed and breakfast'!G18</f>
        <v>14200</v>
      </c>
      <c r="H18" s="167">
        <f>'C завтраками| Bed and breakfast'!H18</f>
        <v>13500</v>
      </c>
      <c r="I18" s="167">
        <f>'C завтраками| Bed and breakfast'!I18</f>
        <v>13500</v>
      </c>
      <c r="J18" s="167">
        <f>'C завтраками| Bed and breakfast'!J18</f>
        <v>14200</v>
      </c>
      <c r="K18" s="167">
        <f>'C завтраками| Bed and breakfast'!K18</f>
        <v>12800</v>
      </c>
      <c r="L18" s="167">
        <f>'C завтраками| Bed and breakfast'!L18</f>
        <v>13500</v>
      </c>
      <c r="M18" s="167">
        <f>'C завтраками| Bed and breakfast'!M18</f>
        <v>17600</v>
      </c>
      <c r="N18" s="167">
        <f>'C завтраками| Bed and breakfast'!N18</f>
        <v>17600</v>
      </c>
      <c r="O18" s="167">
        <f>'C завтраками| Bed and breakfast'!O18</f>
        <v>17600</v>
      </c>
      <c r="P18" s="167">
        <f>'C завтраками| Bed and breakfast'!P18</f>
        <v>14200</v>
      </c>
      <c r="Q18" s="167">
        <f>'C завтраками| Bed and breakfast'!Q18</f>
        <v>14200</v>
      </c>
      <c r="R18" s="167">
        <f>'C завтраками| Bed and breakfast'!R18</f>
        <v>14200</v>
      </c>
      <c r="S18" s="167">
        <f>'C завтраками| Bed and breakfast'!S18</f>
        <v>19100</v>
      </c>
      <c r="T18" s="167">
        <f>'C завтраками| Bed and breakfast'!T18</f>
        <v>19100</v>
      </c>
      <c r="U18" s="167">
        <f>'C завтраками| Bed and breakfast'!U18</f>
        <v>19100</v>
      </c>
      <c r="V18" s="167">
        <f>'C завтраками| Bed and breakfast'!V18</f>
        <v>15600</v>
      </c>
      <c r="W18" s="167">
        <f>'C завтраками| Bed and breakfast'!W18</f>
        <v>15600</v>
      </c>
      <c r="X18" s="167">
        <f>'C завтраками| Bed and breakfast'!X18</f>
        <v>16100</v>
      </c>
      <c r="Y18" s="167">
        <f>'C завтраками| Bed and breakfast'!Y18</f>
        <v>15600</v>
      </c>
      <c r="Z18" s="167">
        <f>'C завтраками| Bed and breakfast'!Z18</f>
        <v>16600</v>
      </c>
      <c r="AA18" s="167">
        <f>'C завтраками| Bed and breakfast'!AA18</f>
        <v>17100</v>
      </c>
      <c r="AB18" s="167">
        <f>'C завтраками| Bed and breakfast'!AB18</f>
        <v>15600</v>
      </c>
      <c r="AC18" s="167">
        <f>'C завтраками| Bed and breakfast'!AC18</f>
        <v>17600</v>
      </c>
      <c r="AD18" s="167">
        <f>'C завтраками| Bed and breakfast'!AD18</f>
        <v>16600</v>
      </c>
      <c r="AE18" s="167">
        <f>'C завтраками| Bed and breakfast'!AE18</f>
        <v>17600</v>
      </c>
      <c r="AF18" s="167">
        <f>'C завтраками| Bed and breakfast'!AF18</f>
        <v>16600</v>
      </c>
      <c r="AG18" s="167">
        <f>'C завтраками| Bed and breakfast'!AG18</f>
        <v>17600</v>
      </c>
      <c r="AH18" s="167">
        <f>'C завтраками| Bed and breakfast'!AH18</f>
        <v>15600</v>
      </c>
      <c r="AI18" s="167">
        <f>'C завтраками| Bed and breakfast'!AI18</f>
        <v>16600</v>
      </c>
      <c r="AJ18" s="167">
        <f>'C завтраками| Bed and breakfast'!AJ18</f>
        <v>14200</v>
      </c>
      <c r="AK18" s="167">
        <f>'C завтраками| Bed and breakfast'!AK18</f>
        <v>14200</v>
      </c>
      <c r="AL18" s="167">
        <f>'C завтраками| Bed and breakfast'!AL18</f>
        <v>14900</v>
      </c>
      <c r="AM18" s="167">
        <f>'C завтраками| Bed and breakfast'!AM18</f>
        <v>14200</v>
      </c>
      <c r="AN18" s="167">
        <f>'C завтраками| Bed and breakfast'!AN18</f>
        <v>16600</v>
      </c>
      <c r="AO18" s="167">
        <f>'C завтраками| Bed and breakfast'!AO18</f>
        <v>14200</v>
      </c>
      <c r="AP18" s="167">
        <f>'C завтраками| Bed and breakfast'!AP18</f>
        <v>14200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'C завтраками| Bed and breakfast'!B20</f>
        <v>14300</v>
      </c>
      <c r="C20" s="167">
        <f>'C завтраками| Bed and breakfast'!C20</f>
        <v>14300</v>
      </c>
      <c r="D20" s="167">
        <f>'C завтраками| Bed and breakfast'!D20</f>
        <v>15000</v>
      </c>
      <c r="E20" s="167">
        <f>'C завтраками| Bed and breakfast'!E20</f>
        <v>17100</v>
      </c>
      <c r="F20" s="167">
        <f>'C завтраками| Bed and breakfast'!F20</f>
        <v>16400</v>
      </c>
      <c r="G20" s="167">
        <f>'C завтраками| Bed and breakfast'!G20</f>
        <v>15700</v>
      </c>
      <c r="H20" s="167">
        <f>'C завтраками| Bed and breakfast'!H20</f>
        <v>15000</v>
      </c>
      <c r="I20" s="167">
        <f>'C завтраками| Bed and breakfast'!I20</f>
        <v>15000</v>
      </c>
      <c r="J20" s="167">
        <f>'C завтраками| Bed and breakfast'!J20</f>
        <v>15700</v>
      </c>
      <c r="K20" s="167">
        <f>'C завтраками| Bed and breakfast'!K20</f>
        <v>14300</v>
      </c>
      <c r="L20" s="167">
        <f>'C завтраками| Bed and breakfast'!L20</f>
        <v>15000</v>
      </c>
      <c r="M20" s="167">
        <f>'C завтраками| Bed and breakfast'!M20</f>
        <v>19100</v>
      </c>
      <c r="N20" s="167">
        <f>'C завтраками| Bed and breakfast'!N20</f>
        <v>19100</v>
      </c>
      <c r="O20" s="167">
        <f>'C завтраками| Bed and breakfast'!O20</f>
        <v>19100</v>
      </c>
      <c r="P20" s="167">
        <f>'C завтраками| Bed and breakfast'!P20</f>
        <v>15700</v>
      </c>
      <c r="Q20" s="167">
        <f>'C завтраками| Bed and breakfast'!Q20</f>
        <v>15700</v>
      </c>
      <c r="R20" s="167">
        <f>'C завтраками| Bed and breakfast'!R20</f>
        <v>15700</v>
      </c>
      <c r="S20" s="167">
        <f>'C завтраками| Bed and breakfast'!S20</f>
        <v>20600</v>
      </c>
      <c r="T20" s="167">
        <f>'C завтраками| Bed and breakfast'!T20</f>
        <v>20600</v>
      </c>
      <c r="U20" s="167">
        <f>'C завтраками| Bed and breakfast'!U20</f>
        <v>20600</v>
      </c>
      <c r="V20" s="167">
        <f>'C завтраками| Bed and breakfast'!V20</f>
        <v>17100</v>
      </c>
      <c r="W20" s="167">
        <f>'C завтраками| Bed and breakfast'!W20</f>
        <v>17100</v>
      </c>
      <c r="X20" s="167">
        <f>'C завтраками| Bed and breakfast'!X20</f>
        <v>17600</v>
      </c>
      <c r="Y20" s="167">
        <f>'C завтраками| Bed and breakfast'!Y20</f>
        <v>17100</v>
      </c>
      <c r="Z20" s="167">
        <f>'C завтраками| Bed and breakfast'!Z20</f>
        <v>18100</v>
      </c>
      <c r="AA20" s="167">
        <f>'C завтраками| Bed and breakfast'!AA20</f>
        <v>18600</v>
      </c>
      <c r="AB20" s="167">
        <f>'C завтраками| Bed and breakfast'!AB20</f>
        <v>17100</v>
      </c>
      <c r="AC20" s="167">
        <f>'C завтраками| Bed and breakfast'!AC20</f>
        <v>19100</v>
      </c>
      <c r="AD20" s="167">
        <f>'C завтраками| Bed and breakfast'!AD20</f>
        <v>18100</v>
      </c>
      <c r="AE20" s="167">
        <f>'C завтраками| Bed and breakfast'!AE20</f>
        <v>19100</v>
      </c>
      <c r="AF20" s="167">
        <f>'C завтраками| Bed and breakfast'!AF20</f>
        <v>18100</v>
      </c>
      <c r="AG20" s="167">
        <f>'C завтраками| Bed and breakfast'!AG20</f>
        <v>19100</v>
      </c>
      <c r="AH20" s="167">
        <f>'C завтраками| Bed and breakfast'!AH20</f>
        <v>17100</v>
      </c>
      <c r="AI20" s="167">
        <f>'C завтраками| Bed and breakfast'!AI20</f>
        <v>18100</v>
      </c>
      <c r="AJ20" s="167">
        <f>'C завтраками| Bed and breakfast'!AJ20</f>
        <v>15700</v>
      </c>
      <c r="AK20" s="167">
        <f>'C завтраками| Bed and breakfast'!AK20</f>
        <v>15700</v>
      </c>
      <c r="AL20" s="167">
        <f>'C завтраками| Bed and breakfast'!AL20</f>
        <v>16400</v>
      </c>
      <c r="AM20" s="167">
        <f>'C завтраками| Bed and breakfast'!AM20</f>
        <v>15700</v>
      </c>
      <c r="AN20" s="167">
        <f>'C завтраками| Bed and breakfast'!AN20</f>
        <v>18100</v>
      </c>
      <c r="AO20" s="167">
        <f>'C завтраками| Bed and breakfast'!AO20</f>
        <v>15700</v>
      </c>
      <c r="AP20" s="167">
        <f>'C завтраками| Bed and breakfast'!AP20</f>
        <v>15700</v>
      </c>
    </row>
    <row r="21" spans="1:42" x14ac:dyDescent="0.2">
      <c r="A21" s="1">
        <v>2</v>
      </c>
      <c r="B21" s="167">
        <f>'C завтраками| Bed and breakfast'!B21</f>
        <v>15800</v>
      </c>
      <c r="C21" s="167">
        <f>'C завтраками| Bed and breakfast'!C21</f>
        <v>15800</v>
      </c>
      <c r="D21" s="167">
        <f>'C завтраками| Bed and breakfast'!D21</f>
        <v>16500</v>
      </c>
      <c r="E21" s="167">
        <f>'C завтраками| Bed and breakfast'!E21</f>
        <v>18600</v>
      </c>
      <c r="F21" s="167">
        <f>'C завтраками| Bed and breakfast'!F21</f>
        <v>17900</v>
      </c>
      <c r="G21" s="167">
        <f>'C завтраками| Bed and breakfast'!G21</f>
        <v>17200</v>
      </c>
      <c r="H21" s="167">
        <f>'C завтраками| Bed and breakfast'!H21</f>
        <v>16500</v>
      </c>
      <c r="I21" s="167">
        <f>'C завтраками| Bed and breakfast'!I21</f>
        <v>16500</v>
      </c>
      <c r="J21" s="167">
        <f>'C завтраками| Bed and breakfast'!J21</f>
        <v>17200</v>
      </c>
      <c r="K21" s="167">
        <f>'C завтраками| Bed and breakfast'!K21</f>
        <v>15800</v>
      </c>
      <c r="L21" s="167">
        <f>'C завтраками| Bed and breakfast'!L21</f>
        <v>16500</v>
      </c>
      <c r="M21" s="167">
        <f>'C завтраками| Bed and breakfast'!M21</f>
        <v>20600</v>
      </c>
      <c r="N21" s="167">
        <f>'C завтраками| Bed and breakfast'!N21</f>
        <v>20600</v>
      </c>
      <c r="O21" s="167">
        <f>'C завтраками| Bed and breakfast'!O21</f>
        <v>20600</v>
      </c>
      <c r="P21" s="167">
        <f>'C завтраками| Bed and breakfast'!P21</f>
        <v>17200</v>
      </c>
      <c r="Q21" s="167">
        <f>'C завтраками| Bed and breakfast'!Q21</f>
        <v>17200</v>
      </c>
      <c r="R21" s="167">
        <f>'C завтраками| Bed and breakfast'!R21</f>
        <v>17200</v>
      </c>
      <c r="S21" s="167">
        <f>'C завтраками| Bed and breakfast'!S21</f>
        <v>22100</v>
      </c>
      <c r="T21" s="167">
        <f>'C завтраками| Bed and breakfast'!T21</f>
        <v>22100</v>
      </c>
      <c r="U21" s="167">
        <f>'C завтраками| Bed and breakfast'!U21</f>
        <v>22100</v>
      </c>
      <c r="V21" s="167">
        <f>'C завтраками| Bed and breakfast'!V21</f>
        <v>18600</v>
      </c>
      <c r="W21" s="167">
        <f>'C завтраками| Bed and breakfast'!W21</f>
        <v>18600</v>
      </c>
      <c r="X21" s="167">
        <f>'C завтраками| Bed and breakfast'!X21</f>
        <v>19100</v>
      </c>
      <c r="Y21" s="167">
        <f>'C завтраками| Bed and breakfast'!Y21</f>
        <v>18600</v>
      </c>
      <c r="Z21" s="167">
        <f>'C завтраками| Bed and breakfast'!Z21</f>
        <v>19600</v>
      </c>
      <c r="AA21" s="167">
        <f>'C завтраками| Bed and breakfast'!AA21</f>
        <v>20100</v>
      </c>
      <c r="AB21" s="167">
        <f>'C завтраками| Bed and breakfast'!AB21</f>
        <v>18600</v>
      </c>
      <c r="AC21" s="167">
        <f>'C завтраками| Bed and breakfast'!AC21</f>
        <v>20600</v>
      </c>
      <c r="AD21" s="167">
        <f>'C завтраками| Bed and breakfast'!AD21</f>
        <v>19600</v>
      </c>
      <c r="AE21" s="167">
        <f>'C завтраками| Bed and breakfast'!AE21</f>
        <v>20600</v>
      </c>
      <c r="AF21" s="167">
        <f>'C завтраками| Bed and breakfast'!AF21</f>
        <v>19600</v>
      </c>
      <c r="AG21" s="167">
        <f>'C завтраками| Bed and breakfast'!AG21</f>
        <v>20600</v>
      </c>
      <c r="AH21" s="167">
        <f>'C завтраками| Bed and breakfast'!AH21</f>
        <v>18600</v>
      </c>
      <c r="AI21" s="167">
        <f>'C завтраками| Bed and breakfast'!AI21</f>
        <v>19600</v>
      </c>
      <c r="AJ21" s="167">
        <f>'C завтраками| Bed and breakfast'!AJ21</f>
        <v>17200</v>
      </c>
      <c r="AK21" s="167">
        <f>'C завтраками| Bed and breakfast'!AK21</f>
        <v>17200</v>
      </c>
      <c r="AL21" s="167">
        <f>'C завтраками| Bed and breakfast'!AL21</f>
        <v>17900</v>
      </c>
      <c r="AM21" s="167">
        <f>'C завтраками| Bed and breakfast'!AM21</f>
        <v>17200</v>
      </c>
      <c r="AN21" s="167">
        <f>'C завтраками| Bed and breakfast'!AN21</f>
        <v>19600</v>
      </c>
      <c r="AO21" s="167">
        <f>'C завтраками| Bed and breakfast'!AO21</f>
        <v>17200</v>
      </c>
      <c r="AP21" s="167">
        <f>'C завтраками| Bed and breakfast'!AP21</f>
        <v>17200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'C завтраками| Bed and breakfast'!B23</f>
        <v>62300</v>
      </c>
      <c r="C23" s="167">
        <f>'C завтраками| Bed and breakfast'!C23</f>
        <v>62300</v>
      </c>
      <c r="D23" s="167">
        <f>'C завтраками| Bed and breakfast'!D23</f>
        <v>63000</v>
      </c>
      <c r="E23" s="167">
        <f>'C завтраками| Bed and breakfast'!E23</f>
        <v>65100</v>
      </c>
      <c r="F23" s="167">
        <f>'C завтраками| Bed and breakfast'!F23</f>
        <v>64400</v>
      </c>
      <c r="G23" s="167">
        <f>'C завтраками| Bed and breakfast'!G23</f>
        <v>63700</v>
      </c>
      <c r="H23" s="167">
        <f>'C завтраками| Bed and breakfast'!H23</f>
        <v>63000</v>
      </c>
      <c r="I23" s="167">
        <f>'C завтраками| Bed and breakfast'!I23</f>
        <v>63000</v>
      </c>
      <c r="J23" s="167">
        <f>'C завтраками| Bed and breakfast'!J23</f>
        <v>63700</v>
      </c>
      <c r="K23" s="167">
        <f>'C завтраками| Bed and breakfast'!K23</f>
        <v>62300</v>
      </c>
      <c r="L23" s="167">
        <f>'C завтраками| Bed and breakfast'!L23</f>
        <v>63000</v>
      </c>
      <c r="M23" s="167">
        <f>'C завтраками| Bed and breakfast'!M23</f>
        <v>67100</v>
      </c>
      <c r="N23" s="167">
        <f>'C завтраками| Bed and breakfast'!N23</f>
        <v>67100</v>
      </c>
      <c r="O23" s="167">
        <f>'C завтраками| Bed and breakfast'!O23</f>
        <v>67100</v>
      </c>
      <c r="P23" s="167">
        <f>'C завтраками| Bed and breakfast'!P23</f>
        <v>63700</v>
      </c>
      <c r="Q23" s="167">
        <f>'C завтраками| Bed and breakfast'!Q23</f>
        <v>63700</v>
      </c>
      <c r="R23" s="167">
        <f>'C завтраками| Bed and breakfast'!R23</f>
        <v>63700</v>
      </c>
      <c r="S23" s="167">
        <f>'C завтраками| Bed and breakfast'!S23</f>
        <v>68600</v>
      </c>
      <c r="T23" s="167">
        <f>'C завтраками| Bed and breakfast'!T23</f>
        <v>68600</v>
      </c>
      <c r="U23" s="167">
        <f>'C завтраками| Bed and breakfast'!U23</f>
        <v>68600</v>
      </c>
      <c r="V23" s="167">
        <f>'C завтраками| Bed and breakfast'!V23</f>
        <v>65100</v>
      </c>
      <c r="W23" s="167">
        <f>'C завтраками| Bed and breakfast'!W23</f>
        <v>65100</v>
      </c>
      <c r="X23" s="167">
        <f>'C завтраками| Bed and breakfast'!X23</f>
        <v>65600</v>
      </c>
      <c r="Y23" s="167">
        <f>'C завтраками| Bed and breakfast'!Y23</f>
        <v>65100</v>
      </c>
      <c r="Z23" s="167">
        <f>'C завтраками| Bed and breakfast'!Z23</f>
        <v>66100</v>
      </c>
      <c r="AA23" s="167">
        <f>'C завтраками| Bed and breakfast'!AA23</f>
        <v>66600</v>
      </c>
      <c r="AB23" s="167">
        <f>'C завтраками| Bed and breakfast'!AB23</f>
        <v>65100</v>
      </c>
      <c r="AC23" s="167">
        <f>'C завтраками| Bed and breakfast'!AC23</f>
        <v>67100</v>
      </c>
      <c r="AD23" s="167">
        <f>'C завтраками| Bed and breakfast'!AD23</f>
        <v>66100</v>
      </c>
      <c r="AE23" s="167">
        <f>'C завтраками| Bed and breakfast'!AE23</f>
        <v>67100</v>
      </c>
      <c r="AF23" s="167">
        <f>'C завтраками| Bed and breakfast'!AF23</f>
        <v>66100</v>
      </c>
      <c r="AG23" s="167">
        <f>'C завтраками| Bed and breakfast'!AG23</f>
        <v>67100</v>
      </c>
      <c r="AH23" s="167">
        <f>'C завтраками| Bed and breakfast'!AH23</f>
        <v>65100</v>
      </c>
      <c r="AI23" s="167">
        <f>'C завтраками| Bed and breakfast'!AI23</f>
        <v>66100</v>
      </c>
      <c r="AJ23" s="167">
        <f>'C завтраками| Bed and breakfast'!AJ23</f>
        <v>63700</v>
      </c>
      <c r="AK23" s="167">
        <f>'C завтраками| Bed and breakfast'!AK23</f>
        <v>63700</v>
      </c>
      <c r="AL23" s="167">
        <f>'C завтраками| Bed and breakfast'!AL23</f>
        <v>64400</v>
      </c>
      <c r="AM23" s="167">
        <f>'C завтраками| Bed and breakfast'!AM23</f>
        <v>63700</v>
      </c>
      <c r="AN23" s="167">
        <f>'C завтраками| Bed and breakfast'!AN23</f>
        <v>66100</v>
      </c>
      <c r="AO23" s="167">
        <f>'C завтраками| Bed and breakfast'!AO23</f>
        <v>63700</v>
      </c>
      <c r="AP23" s="167">
        <f>'C завтраками| Bed and breakfast'!AP23</f>
        <v>63700</v>
      </c>
    </row>
    <row r="24" spans="1:42" hidden="1" x14ac:dyDescent="0.2">
      <c r="A24" s="7" t="s">
        <v>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row>
    <row r="25" spans="1:42" hidden="1" x14ac:dyDescent="0.2">
      <c r="A25" s="3" t="s">
        <v>0</v>
      </c>
      <c r="B25" s="167">
        <f>'C завтраками| Bed and breakfast'!B25</f>
        <v>0</v>
      </c>
      <c r="C25" s="167">
        <f>'C завтраками| Bed and breakfast'!C25</f>
        <v>0</v>
      </c>
      <c r="D25" s="167">
        <f>'C завтраками| Bed and breakfast'!D25</f>
        <v>0</v>
      </c>
      <c r="E25" s="167">
        <f>'C завтраками| Bed and breakfast'!E25</f>
        <v>0</v>
      </c>
      <c r="F25" s="167">
        <f>'C завтраками| Bed and breakfast'!F25</f>
        <v>0</v>
      </c>
      <c r="G25" s="167">
        <f>'C завтраками| Bed and breakfast'!G25</f>
        <v>0</v>
      </c>
      <c r="H25" s="167">
        <f>'C завтраками| Bed and breakfast'!H25</f>
        <v>0</v>
      </c>
      <c r="I25" s="167">
        <f>'C завтраками| Bed and breakfast'!I25</f>
        <v>0</v>
      </c>
      <c r="J25" s="167">
        <f>'C завтраками| Bed and breakfast'!J25</f>
        <v>0</v>
      </c>
      <c r="K25" s="167">
        <f>'C завтраками| Bed and breakfast'!K25</f>
        <v>0</v>
      </c>
      <c r="L25" s="167">
        <f>'C завтраками| Bed and breakfast'!L25</f>
        <v>0</v>
      </c>
      <c r="M25" s="167">
        <f>'C завтраками| Bed and breakfast'!M25</f>
        <v>0</v>
      </c>
      <c r="N25" s="167">
        <f>'C завтраками| Bed and breakfast'!N25</f>
        <v>0</v>
      </c>
      <c r="O25" s="167">
        <f>'C завтраками| Bed and breakfast'!O25</f>
        <v>0</v>
      </c>
      <c r="P25" s="167">
        <f>'C завтраками| Bed and breakfast'!P25</f>
        <v>0</v>
      </c>
      <c r="Q25" s="167">
        <f>'C завтраками| Bed and breakfast'!Q25</f>
        <v>0</v>
      </c>
      <c r="R25" s="167">
        <f>'C завтраками| Bed and breakfast'!R25</f>
        <v>0</v>
      </c>
      <c r="S25" s="167">
        <f>'C завтраками| Bed and breakfast'!S25</f>
        <v>0</v>
      </c>
      <c r="T25" s="167">
        <f>'C завтраками| Bed and breakfast'!T25</f>
        <v>0</v>
      </c>
      <c r="U25" s="167">
        <f>'C завтраками| Bed and breakfast'!U25</f>
        <v>0</v>
      </c>
      <c r="V25" s="167">
        <f>'C завтраками| Bed and breakfast'!V25</f>
        <v>0</v>
      </c>
      <c r="W25" s="167">
        <f>'C завтраками| Bed and breakfast'!W25</f>
        <v>0</v>
      </c>
      <c r="X25" s="167">
        <f>'C завтраками| Bed and breakfast'!X25</f>
        <v>0</v>
      </c>
      <c r="Y25" s="167">
        <f>'C завтраками| Bed and breakfast'!Y25</f>
        <v>0</v>
      </c>
      <c r="Z25" s="167">
        <f>'C завтраками| Bed and breakfast'!Z25</f>
        <v>0</v>
      </c>
      <c r="AA25" s="167">
        <f>'C завтраками| Bed and breakfast'!AA25</f>
        <v>0</v>
      </c>
      <c r="AB25" s="167">
        <f>'C завтраками| Bed and breakfast'!AB25</f>
        <v>0</v>
      </c>
      <c r="AC25" s="167">
        <f>'C завтраками| Bed and breakfast'!AC25</f>
        <v>0</v>
      </c>
      <c r="AD25" s="167">
        <f>'C завтраками| Bed and breakfast'!AD25</f>
        <v>0</v>
      </c>
      <c r="AE25" s="167">
        <f>'C завтраками| Bed and breakfast'!AE25</f>
        <v>0</v>
      </c>
      <c r="AF25" s="167">
        <f>'C завтраками| Bed and breakfast'!AF25</f>
        <v>0</v>
      </c>
      <c r="AG25" s="167">
        <f>'C завтраками| Bed and breakfast'!AG25</f>
        <v>0</v>
      </c>
      <c r="AH25" s="167">
        <f>'C завтраками| Bed and breakfast'!AH25</f>
        <v>0</v>
      </c>
      <c r="AI25" s="167">
        <f>'C завтраками| Bed and breakfast'!AI25</f>
        <v>0</v>
      </c>
      <c r="AJ25" s="167">
        <f>'C завтраками| Bed and breakfast'!AJ25</f>
        <v>0</v>
      </c>
      <c r="AK25" s="167">
        <f>'C завтраками| Bed and breakfast'!AK25</f>
        <v>0</v>
      </c>
      <c r="AL25" s="167">
        <f>'C завтраками| Bed and breakfast'!AL25</f>
        <v>0</v>
      </c>
      <c r="AM25" s="167">
        <f>'C завтраками| Bed and breakfast'!AM25</f>
        <v>0</v>
      </c>
      <c r="AN25" s="167">
        <f>'C завтраками| Bed and breakfast'!AN25</f>
        <v>0</v>
      </c>
      <c r="AO25" s="167">
        <f>'C завтраками| Bed and breakfast'!AO25</f>
        <v>0</v>
      </c>
      <c r="AP25" s="167">
        <f>'C завтраками| Bed and breakfast'!AP25</f>
        <v>0</v>
      </c>
    </row>
    <row r="26" spans="1:42" ht="26.25" customHeight="1" x14ac:dyDescent="0.2">
      <c r="A26" s="72" t="s">
        <v>44</v>
      </c>
    </row>
    <row r="27" spans="1:42" s="149" customFormat="1" ht="21.75" customHeight="1" x14ac:dyDescent="0.25">
      <c r="A27" s="31" t="s">
        <v>6</v>
      </c>
      <c r="B27" s="151">
        <f t="shared" ref="B27:AH27" si="4">B5</f>
        <v>45770</v>
      </c>
      <c r="C27" s="151">
        <f t="shared" si="4"/>
        <v>45772</v>
      </c>
      <c r="D27" s="151">
        <f t="shared" si="4"/>
        <v>45777</v>
      </c>
      <c r="E27" s="151">
        <f t="shared" si="4"/>
        <v>45778</v>
      </c>
      <c r="F27" s="151">
        <f t="shared" si="4"/>
        <v>45780</v>
      </c>
      <c r="G27" s="151">
        <f t="shared" si="4"/>
        <v>45781</v>
      </c>
      <c r="H27" s="151">
        <f t="shared" si="4"/>
        <v>45782</v>
      </c>
      <c r="I27" s="151">
        <f t="shared" si="4"/>
        <v>45785</v>
      </c>
      <c r="J27" s="151">
        <f t="shared" si="4"/>
        <v>45786</v>
      </c>
      <c r="K27" s="151">
        <f t="shared" si="4"/>
        <v>45788</v>
      </c>
      <c r="L27" s="151">
        <f t="shared" si="4"/>
        <v>45793</v>
      </c>
      <c r="M27" s="151">
        <f t="shared" si="4"/>
        <v>45808</v>
      </c>
      <c r="N27" s="151">
        <f t="shared" si="4"/>
        <v>45810</v>
      </c>
      <c r="O27" s="151">
        <f t="shared" si="4"/>
        <v>45815</v>
      </c>
      <c r="P27" s="151">
        <f t="shared" si="4"/>
        <v>45817</v>
      </c>
      <c r="Q27" s="151">
        <f t="shared" si="4"/>
        <v>45820</v>
      </c>
      <c r="R27" s="151">
        <f t="shared" si="4"/>
        <v>45823</v>
      </c>
      <c r="S27" s="151">
        <f t="shared" si="4"/>
        <v>45837</v>
      </c>
      <c r="T27" s="151">
        <f t="shared" si="4"/>
        <v>45839</v>
      </c>
      <c r="U27" s="151">
        <f t="shared" si="4"/>
        <v>45849</v>
      </c>
      <c r="V27" s="151">
        <f t="shared" si="4"/>
        <v>45851</v>
      </c>
      <c r="W27" s="151">
        <f t="shared" si="4"/>
        <v>45852</v>
      </c>
      <c r="X27" s="151">
        <f t="shared" si="4"/>
        <v>45856</v>
      </c>
      <c r="Y27" s="151">
        <f t="shared" si="4"/>
        <v>45858</v>
      </c>
      <c r="Z27" s="151">
        <f t="shared" si="4"/>
        <v>45859</v>
      </c>
      <c r="AA27" s="151">
        <f t="shared" si="4"/>
        <v>45863</v>
      </c>
      <c r="AB27" s="151">
        <f t="shared" si="4"/>
        <v>45865</v>
      </c>
      <c r="AC27" s="151">
        <f t="shared" si="4"/>
        <v>45870</v>
      </c>
      <c r="AD27" s="151">
        <f t="shared" si="4"/>
        <v>45872</v>
      </c>
      <c r="AE27" s="151">
        <f t="shared" si="4"/>
        <v>45877</v>
      </c>
      <c r="AF27" s="151">
        <f t="shared" si="4"/>
        <v>45879</v>
      </c>
      <c r="AG27" s="151">
        <f t="shared" si="4"/>
        <v>45884</v>
      </c>
      <c r="AH27" s="151">
        <f t="shared" si="4"/>
        <v>45886</v>
      </c>
      <c r="AI27" s="151">
        <f t="shared" ref="AI27:AP27" si="5">AI5</f>
        <v>45891</v>
      </c>
      <c r="AJ27" s="151">
        <f t="shared" si="5"/>
        <v>45893</v>
      </c>
      <c r="AK27" s="151">
        <f t="shared" si="5"/>
        <v>45901</v>
      </c>
      <c r="AL27" s="151">
        <f t="shared" si="5"/>
        <v>45905</v>
      </c>
      <c r="AM27" s="151">
        <f t="shared" si="5"/>
        <v>45907</v>
      </c>
      <c r="AN27" s="151">
        <f t="shared" si="5"/>
        <v>45909</v>
      </c>
      <c r="AO27" s="151">
        <f t="shared" si="5"/>
        <v>45926</v>
      </c>
      <c r="AP27" s="151">
        <f t="shared" si="5"/>
        <v>45928</v>
      </c>
    </row>
    <row r="28" spans="1:42" x14ac:dyDescent="0.2">
      <c r="A28" s="31"/>
      <c r="B28" s="151">
        <f t="shared" ref="B28:AH28" si="6">B6</f>
        <v>45771</v>
      </c>
      <c r="C28" s="151">
        <f t="shared" si="6"/>
        <v>45776</v>
      </c>
      <c r="D28" s="151">
        <f t="shared" si="6"/>
        <v>45777</v>
      </c>
      <c r="E28" s="151">
        <f t="shared" si="6"/>
        <v>45779</v>
      </c>
      <c r="F28" s="151">
        <f t="shared" si="6"/>
        <v>45780</v>
      </c>
      <c r="G28" s="151">
        <f t="shared" si="6"/>
        <v>45781</v>
      </c>
      <c r="H28" s="151">
        <f t="shared" si="6"/>
        <v>45784</v>
      </c>
      <c r="I28" s="151">
        <f t="shared" si="6"/>
        <v>45785</v>
      </c>
      <c r="J28" s="151">
        <f t="shared" si="6"/>
        <v>45787</v>
      </c>
      <c r="K28" s="151">
        <f t="shared" si="6"/>
        <v>45792</v>
      </c>
      <c r="L28" s="151">
        <f t="shared" si="6"/>
        <v>45807</v>
      </c>
      <c r="M28" s="151">
        <f t="shared" si="6"/>
        <v>45809</v>
      </c>
      <c r="N28" s="151">
        <f t="shared" si="6"/>
        <v>45814</v>
      </c>
      <c r="O28" s="151">
        <f t="shared" si="6"/>
        <v>45816</v>
      </c>
      <c r="P28" s="151">
        <f t="shared" si="6"/>
        <v>45819</v>
      </c>
      <c r="Q28" s="151">
        <f t="shared" si="6"/>
        <v>45822</v>
      </c>
      <c r="R28" s="151">
        <f t="shared" si="6"/>
        <v>45836</v>
      </c>
      <c r="S28" s="151">
        <f t="shared" si="6"/>
        <v>45838</v>
      </c>
      <c r="T28" s="151">
        <f t="shared" si="6"/>
        <v>45848</v>
      </c>
      <c r="U28" s="151">
        <f t="shared" si="6"/>
        <v>45850</v>
      </c>
      <c r="V28" s="151">
        <f t="shared" si="6"/>
        <v>45851</v>
      </c>
      <c r="W28" s="151">
        <f t="shared" si="6"/>
        <v>45855</v>
      </c>
      <c r="X28" s="151">
        <f t="shared" si="6"/>
        <v>45857</v>
      </c>
      <c r="Y28" s="151">
        <f t="shared" si="6"/>
        <v>45858</v>
      </c>
      <c r="Z28" s="151">
        <f t="shared" si="6"/>
        <v>45862</v>
      </c>
      <c r="AA28" s="151">
        <f t="shared" si="6"/>
        <v>45864</v>
      </c>
      <c r="AB28" s="151">
        <f t="shared" si="6"/>
        <v>45869</v>
      </c>
      <c r="AC28" s="151">
        <f t="shared" si="6"/>
        <v>45871</v>
      </c>
      <c r="AD28" s="151">
        <f t="shared" si="6"/>
        <v>45876</v>
      </c>
      <c r="AE28" s="151">
        <f t="shared" si="6"/>
        <v>45878</v>
      </c>
      <c r="AF28" s="151">
        <f t="shared" si="6"/>
        <v>45883</v>
      </c>
      <c r="AG28" s="151">
        <f t="shared" si="6"/>
        <v>45885</v>
      </c>
      <c r="AH28" s="151">
        <f t="shared" si="6"/>
        <v>45890</v>
      </c>
      <c r="AI28" s="151">
        <f t="shared" ref="AI28:AP28" si="7">AI6</f>
        <v>45892</v>
      </c>
      <c r="AJ28" s="151">
        <f t="shared" si="7"/>
        <v>45900</v>
      </c>
      <c r="AK28" s="151">
        <f t="shared" si="7"/>
        <v>45904</v>
      </c>
      <c r="AL28" s="151">
        <f t="shared" si="7"/>
        <v>45906</v>
      </c>
      <c r="AM28" s="151">
        <f t="shared" si="7"/>
        <v>45908</v>
      </c>
      <c r="AN28" s="151">
        <f t="shared" si="7"/>
        <v>45925</v>
      </c>
      <c r="AO28" s="151">
        <f t="shared" si="7"/>
        <v>45927</v>
      </c>
      <c r="AP28" s="151">
        <f t="shared" si="7"/>
        <v>45930</v>
      </c>
    </row>
    <row r="29" spans="1:42" x14ac:dyDescent="0.2">
      <c r="A29" s="168" t="s">
        <v>7</v>
      </c>
    </row>
    <row r="30" spans="1:42" x14ac:dyDescent="0.2">
      <c r="A30" s="1">
        <v>1</v>
      </c>
      <c r="B30" s="167">
        <f t="shared" ref="B30:AH30" si="8">ROUNDUP(B8*0.82,)</f>
        <v>4756</v>
      </c>
      <c r="C30" s="167">
        <f t="shared" si="8"/>
        <v>4756</v>
      </c>
      <c r="D30" s="167">
        <f t="shared" si="8"/>
        <v>5330</v>
      </c>
      <c r="E30" s="167">
        <f t="shared" si="8"/>
        <v>7052</v>
      </c>
      <c r="F30" s="167">
        <f t="shared" si="8"/>
        <v>6478</v>
      </c>
      <c r="G30" s="167">
        <f t="shared" si="8"/>
        <v>5904</v>
      </c>
      <c r="H30" s="167">
        <f t="shared" si="8"/>
        <v>5330</v>
      </c>
      <c r="I30" s="167">
        <f t="shared" si="8"/>
        <v>5330</v>
      </c>
      <c r="J30" s="167">
        <f t="shared" si="8"/>
        <v>5904</v>
      </c>
      <c r="K30" s="167">
        <f t="shared" si="8"/>
        <v>4756</v>
      </c>
      <c r="L30" s="167">
        <f t="shared" si="8"/>
        <v>5330</v>
      </c>
      <c r="M30" s="167">
        <f t="shared" si="8"/>
        <v>8692</v>
      </c>
      <c r="N30" s="167">
        <f t="shared" si="8"/>
        <v>8692</v>
      </c>
      <c r="O30" s="167">
        <f t="shared" si="8"/>
        <v>8692</v>
      </c>
      <c r="P30" s="167">
        <f t="shared" si="8"/>
        <v>5904</v>
      </c>
      <c r="Q30" s="167">
        <f t="shared" si="8"/>
        <v>5904</v>
      </c>
      <c r="R30" s="167">
        <f t="shared" si="8"/>
        <v>5904</v>
      </c>
      <c r="S30" s="167">
        <f t="shared" si="8"/>
        <v>9922</v>
      </c>
      <c r="T30" s="167">
        <f t="shared" si="8"/>
        <v>9922</v>
      </c>
      <c r="U30" s="167">
        <f t="shared" si="8"/>
        <v>9922</v>
      </c>
      <c r="V30" s="167">
        <f t="shared" si="8"/>
        <v>7052</v>
      </c>
      <c r="W30" s="167">
        <f t="shared" si="8"/>
        <v>7052</v>
      </c>
      <c r="X30" s="167">
        <f t="shared" si="8"/>
        <v>7462</v>
      </c>
      <c r="Y30" s="167">
        <f t="shared" si="8"/>
        <v>7052</v>
      </c>
      <c r="Z30" s="167">
        <f t="shared" si="8"/>
        <v>7872</v>
      </c>
      <c r="AA30" s="167">
        <f t="shared" si="8"/>
        <v>8282</v>
      </c>
      <c r="AB30" s="167">
        <f t="shared" si="8"/>
        <v>7052</v>
      </c>
      <c r="AC30" s="167">
        <f t="shared" si="8"/>
        <v>8692</v>
      </c>
      <c r="AD30" s="167">
        <f t="shared" si="8"/>
        <v>7872</v>
      </c>
      <c r="AE30" s="167">
        <f t="shared" si="8"/>
        <v>8692</v>
      </c>
      <c r="AF30" s="167">
        <f t="shared" si="8"/>
        <v>7872</v>
      </c>
      <c r="AG30" s="167">
        <f t="shared" si="8"/>
        <v>8692</v>
      </c>
      <c r="AH30" s="167">
        <f t="shared" si="8"/>
        <v>7052</v>
      </c>
      <c r="AI30" s="167">
        <f t="shared" ref="AI30:AP30" si="9">ROUNDUP(AI8*0.82,)</f>
        <v>7872</v>
      </c>
      <c r="AJ30" s="167">
        <f t="shared" si="9"/>
        <v>5904</v>
      </c>
      <c r="AK30" s="167">
        <f t="shared" si="9"/>
        <v>5904</v>
      </c>
      <c r="AL30" s="167">
        <f t="shared" si="9"/>
        <v>6478</v>
      </c>
      <c r="AM30" s="167">
        <f t="shared" si="9"/>
        <v>5904</v>
      </c>
      <c r="AN30" s="167">
        <f t="shared" si="9"/>
        <v>7872</v>
      </c>
      <c r="AO30" s="167">
        <f t="shared" si="9"/>
        <v>5904</v>
      </c>
      <c r="AP30" s="167">
        <f t="shared" si="9"/>
        <v>5904</v>
      </c>
    </row>
    <row r="31" spans="1:42" x14ac:dyDescent="0.2">
      <c r="A31" s="1">
        <v>2</v>
      </c>
      <c r="B31" s="168">
        <f t="shared" ref="B31:AH31" si="10">ROUNDUP(B9*0.82,)</f>
        <v>5986</v>
      </c>
      <c r="C31" s="168">
        <f t="shared" si="10"/>
        <v>5986</v>
      </c>
      <c r="D31" s="168">
        <f t="shared" si="10"/>
        <v>6560</v>
      </c>
      <c r="E31" s="168">
        <f t="shared" si="10"/>
        <v>8282</v>
      </c>
      <c r="F31" s="168">
        <f t="shared" si="10"/>
        <v>7708</v>
      </c>
      <c r="G31" s="168">
        <f t="shared" si="10"/>
        <v>7134</v>
      </c>
      <c r="H31" s="168">
        <f t="shared" si="10"/>
        <v>6560</v>
      </c>
      <c r="I31" s="168">
        <f t="shared" si="10"/>
        <v>6560</v>
      </c>
      <c r="J31" s="168">
        <f t="shared" si="10"/>
        <v>7134</v>
      </c>
      <c r="K31" s="168">
        <f t="shared" si="10"/>
        <v>5986</v>
      </c>
      <c r="L31" s="168">
        <f t="shared" si="10"/>
        <v>6560</v>
      </c>
      <c r="M31" s="168">
        <f t="shared" si="10"/>
        <v>9922</v>
      </c>
      <c r="N31" s="168">
        <f t="shared" si="10"/>
        <v>9922</v>
      </c>
      <c r="O31" s="168">
        <f t="shared" si="10"/>
        <v>9922</v>
      </c>
      <c r="P31" s="168">
        <f t="shared" si="10"/>
        <v>7134</v>
      </c>
      <c r="Q31" s="168">
        <f t="shared" si="10"/>
        <v>7134</v>
      </c>
      <c r="R31" s="168">
        <f t="shared" si="10"/>
        <v>7134</v>
      </c>
      <c r="S31" s="168">
        <f t="shared" si="10"/>
        <v>11152</v>
      </c>
      <c r="T31" s="168">
        <f t="shared" si="10"/>
        <v>11152</v>
      </c>
      <c r="U31" s="168">
        <f t="shared" si="10"/>
        <v>11152</v>
      </c>
      <c r="V31" s="168">
        <f t="shared" si="10"/>
        <v>8282</v>
      </c>
      <c r="W31" s="168">
        <f t="shared" si="10"/>
        <v>8282</v>
      </c>
      <c r="X31" s="168">
        <f t="shared" si="10"/>
        <v>8692</v>
      </c>
      <c r="Y31" s="168">
        <f t="shared" si="10"/>
        <v>8282</v>
      </c>
      <c r="Z31" s="168">
        <f t="shared" si="10"/>
        <v>9102</v>
      </c>
      <c r="AA31" s="168">
        <f t="shared" si="10"/>
        <v>9512</v>
      </c>
      <c r="AB31" s="168">
        <f t="shared" si="10"/>
        <v>8282</v>
      </c>
      <c r="AC31" s="168">
        <f t="shared" si="10"/>
        <v>9922</v>
      </c>
      <c r="AD31" s="168">
        <f t="shared" si="10"/>
        <v>9102</v>
      </c>
      <c r="AE31" s="168">
        <f t="shared" si="10"/>
        <v>9922</v>
      </c>
      <c r="AF31" s="168">
        <f t="shared" si="10"/>
        <v>9102</v>
      </c>
      <c r="AG31" s="168">
        <f t="shared" si="10"/>
        <v>9922</v>
      </c>
      <c r="AH31" s="168">
        <f t="shared" si="10"/>
        <v>8282</v>
      </c>
      <c r="AI31" s="168">
        <f t="shared" ref="AI31:AP31" si="11">ROUNDUP(AI9*0.82,)</f>
        <v>9102</v>
      </c>
      <c r="AJ31" s="168">
        <f t="shared" si="11"/>
        <v>7134</v>
      </c>
      <c r="AK31" s="168">
        <f t="shared" si="11"/>
        <v>7134</v>
      </c>
      <c r="AL31" s="168">
        <f t="shared" si="11"/>
        <v>7708</v>
      </c>
      <c r="AM31" s="168">
        <f t="shared" si="11"/>
        <v>7134</v>
      </c>
      <c r="AN31" s="168">
        <f t="shared" si="11"/>
        <v>9102</v>
      </c>
      <c r="AO31" s="168">
        <f t="shared" si="11"/>
        <v>7134</v>
      </c>
      <c r="AP31" s="168">
        <f t="shared" si="11"/>
        <v>7134</v>
      </c>
    </row>
    <row r="32" spans="1:42" x14ac:dyDescent="0.2">
      <c r="A32" s="168" t="s">
        <v>8</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x14ac:dyDescent="0.2">
      <c r="A33" s="1">
        <v>1</v>
      </c>
      <c r="B33" s="168">
        <f t="shared" ref="B33:AH33" si="12">ROUNDUP(B11*0.82,)</f>
        <v>5986</v>
      </c>
      <c r="C33" s="168">
        <f t="shared" si="12"/>
        <v>5986</v>
      </c>
      <c r="D33" s="168">
        <f t="shared" si="12"/>
        <v>6560</v>
      </c>
      <c r="E33" s="168">
        <f t="shared" si="12"/>
        <v>8282</v>
      </c>
      <c r="F33" s="168">
        <f t="shared" si="12"/>
        <v>7708</v>
      </c>
      <c r="G33" s="168">
        <f t="shared" si="12"/>
        <v>7134</v>
      </c>
      <c r="H33" s="168">
        <f t="shared" si="12"/>
        <v>6560</v>
      </c>
      <c r="I33" s="168">
        <f t="shared" si="12"/>
        <v>6560</v>
      </c>
      <c r="J33" s="168">
        <f t="shared" si="12"/>
        <v>7134</v>
      </c>
      <c r="K33" s="168">
        <f t="shared" si="12"/>
        <v>5986</v>
      </c>
      <c r="L33" s="168">
        <f t="shared" si="12"/>
        <v>6560</v>
      </c>
      <c r="M33" s="168">
        <f t="shared" si="12"/>
        <v>9922</v>
      </c>
      <c r="N33" s="168">
        <f t="shared" si="12"/>
        <v>9922</v>
      </c>
      <c r="O33" s="168">
        <f t="shared" si="12"/>
        <v>9922</v>
      </c>
      <c r="P33" s="168">
        <f t="shared" si="12"/>
        <v>7134</v>
      </c>
      <c r="Q33" s="168">
        <f t="shared" si="12"/>
        <v>7134</v>
      </c>
      <c r="R33" s="168">
        <f t="shared" si="12"/>
        <v>7134</v>
      </c>
      <c r="S33" s="168">
        <f t="shared" si="12"/>
        <v>11152</v>
      </c>
      <c r="T33" s="168">
        <f t="shared" si="12"/>
        <v>11562</v>
      </c>
      <c r="U33" s="168">
        <f t="shared" si="12"/>
        <v>11562</v>
      </c>
      <c r="V33" s="168">
        <f t="shared" si="12"/>
        <v>8692</v>
      </c>
      <c r="W33" s="168">
        <f t="shared" si="12"/>
        <v>8692</v>
      </c>
      <c r="X33" s="168">
        <f t="shared" si="12"/>
        <v>9102</v>
      </c>
      <c r="Y33" s="168">
        <f t="shared" si="12"/>
        <v>8692</v>
      </c>
      <c r="Z33" s="168">
        <f t="shared" si="12"/>
        <v>9512</v>
      </c>
      <c r="AA33" s="168">
        <f t="shared" si="12"/>
        <v>9922</v>
      </c>
      <c r="AB33" s="168">
        <f t="shared" si="12"/>
        <v>8692</v>
      </c>
      <c r="AC33" s="168">
        <f t="shared" si="12"/>
        <v>10332</v>
      </c>
      <c r="AD33" s="168">
        <f t="shared" si="12"/>
        <v>9512</v>
      </c>
      <c r="AE33" s="168">
        <f t="shared" si="12"/>
        <v>10332</v>
      </c>
      <c r="AF33" s="168">
        <f t="shared" si="12"/>
        <v>9512</v>
      </c>
      <c r="AG33" s="168">
        <f t="shared" si="12"/>
        <v>10332</v>
      </c>
      <c r="AH33" s="168">
        <f t="shared" si="12"/>
        <v>8692</v>
      </c>
      <c r="AI33" s="168">
        <f t="shared" ref="AI33:AP33" si="13">ROUNDUP(AI11*0.82,)</f>
        <v>9512</v>
      </c>
      <c r="AJ33" s="168">
        <f t="shared" si="13"/>
        <v>7544</v>
      </c>
      <c r="AK33" s="168">
        <f t="shared" si="13"/>
        <v>7544</v>
      </c>
      <c r="AL33" s="168">
        <f t="shared" si="13"/>
        <v>8118</v>
      </c>
      <c r="AM33" s="168">
        <f t="shared" si="13"/>
        <v>7544</v>
      </c>
      <c r="AN33" s="168">
        <f t="shared" si="13"/>
        <v>9512</v>
      </c>
      <c r="AO33" s="168">
        <f t="shared" si="13"/>
        <v>7544</v>
      </c>
      <c r="AP33" s="168">
        <f t="shared" si="13"/>
        <v>7544</v>
      </c>
    </row>
    <row r="34" spans="1:42" x14ac:dyDescent="0.2">
      <c r="A34" s="1">
        <v>2</v>
      </c>
      <c r="B34" s="168">
        <f t="shared" ref="B34:AH34" si="14">ROUNDUP(B12*0.82,)</f>
        <v>7216</v>
      </c>
      <c r="C34" s="168">
        <f t="shared" si="14"/>
        <v>7216</v>
      </c>
      <c r="D34" s="168">
        <f t="shared" si="14"/>
        <v>7790</v>
      </c>
      <c r="E34" s="168">
        <f t="shared" si="14"/>
        <v>9512</v>
      </c>
      <c r="F34" s="168">
        <f t="shared" si="14"/>
        <v>8938</v>
      </c>
      <c r="G34" s="168">
        <f t="shared" si="14"/>
        <v>8364</v>
      </c>
      <c r="H34" s="168">
        <f t="shared" si="14"/>
        <v>7790</v>
      </c>
      <c r="I34" s="168">
        <f t="shared" si="14"/>
        <v>7790</v>
      </c>
      <c r="J34" s="168">
        <f t="shared" si="14"/>
        <v>8364</v>
      </c>
      <c r="K34" s="168">
        <f t="shared" si="14"/>
        <v>7216</v>
      </c>
      <c r="L34" s="168">
        <f t="shared" si="14"/>
        <v>7790</v>
      </c>
      <c r="M34" s="168">
        <f t="shared" si="14"/>
        <v>11152</v>
      </c>
      <c r="N34" s="168">
        <f t="shared" si="14"/>
        <v>11152</v>
      </c>
      <c r="O34" s="168">
        <f t="shared" si="14"/>
        <v>11152</v>
      </c>
      <c r="P34" s="168">
        <f t="shared" si="14"/>
        <v>8364</v>
      </c>
      <c r="Q34" s="168">
        <f t="shared" si="14"/>
        <v>8364</v>
      </c>
      <c r="R34" s="168">
        <f t="shared" si="14"/>
        <v>8364</v>
      </c>
      <c r="S34" s="168">
        <f t="shared" si="14"/>
        <v>12382</v>
      </c>
      <c r="T34" s="168">
        <f t="shared" si="14"/>
        <v>12792</v>
      </c>
      <c r="U34" s="168">
        <f t="shared" si="14"/>
        <v>12792</v>
      </c>
      <c r="V34" s="168">
        <f t="shared" si="14"/>
        <v>9922</v>
      </c>
      <c r="W34" s="168">
        <f t="shared" si="14"/>
        <v>9922</v>
      </c>
      <c r="X34" s="168">
        <f t="shared" si="14"/>
        <v>10332</v>
      </c>
      <c r="Y34" s="168">
        <f t="shared" si="14"/>
        <v>9922</v>
      </c>
      <c r="Z34" s="168">
        <f t="shared" si="14"/>
        <v>10742</v>
      </c>
      <c r="AA34" s="168">
        <f t="shared" si="14"/>
        <v>11152</v>
      </c>
      <c r="AB34" s="168">
        <f t="shared" si="14"/>
        <v>9922</v>
      </c>
      <c r="AC34" s="168">
        <f t="shared" si="14"/>
        <v>11562</v>
      </c>
      <c r="AD34" s="168">
        <f t="shared" si="14"/>
        <v>10742</v>
      </c>
      <c r="AE34" s="168">
        <f t="shared" si="14"/>
        <v>11562</v>
      </c>
      <c r="AF34" s="168">
        <f t="shared" si="14"/>
        <v>10742</v>
      </c>
      <c r="AG34" s="168">
        <f t="shared" si="14"/>
        <v>11562</v>
      </c>
      <c r="AH34" s="168">
        <f t="shared" si="14"/>
        <v>9922</v>
      </c>
      <c r="AI34" s="168">
        <f t="shared" ref="AI34:AP34" si="15">ROUNDUP(AI12*0.82,)</f>
        <v>10742</v>
      </c>
      <c r="AJ34" s="168">
        <f t="shared" si="15"/>
        <v>8774</v>
      </c>
      <c r="AK34" s="168">
        <f t="shared" si="15"/>
        <v>8774</v>
      </c>
      <c r="AL34" s="168">
        <f t="shared" si="15"/>
        <v>9348</v>
      </c>
      <c r="AM34" s="168">
        <f t="shared" si="15"/>
        <v>8774</v>
      </c>
      <c r="AN34" s="168">
        <f t="shared" si="15"/>
        <v>10742</v>
      </c>
      <c r="AO34" s="168">
        <f t="shared" si="15"/>
        <v>8774</v>
      </c>
      <c r="AP34" s="168">
        <f t="shared" si="15"/>
        <v>8774</v>
      </c>
    </row>
    <row r="35" spans="1:42" x14ac:dyDescent="0.2">
      <c r="A35" s="168" t="s">
        <v>218</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x14ac:dyDescent="0.2">
      <c r="A36" s="198">
        <v>1</v>
      </c>
      <c r="B36" s="162">
        <f t="shared" ref="B36:AH36" si="16">B33</f>
        <v>5986</v>
      </c>
      <c r="C36" s="162">
        <f t="shared" si="16"/>
        <v>5986</v>
      </c>
      <c r="D36" s="162">
        <f t="shared" si="16"/>
        <v>6560</v>
      </c>
      <c r="E36" s="162">
        <f t="shared" si="16"/>
        <v>8282</v>
      </c>
      <c r="F36" s="162">
        <f t="shared" si="16"/>
        <v>7708</v>
      </c>
      <c r="G36" s="162">
        <f t="shared" si="16"/>
        <v>7134</v>
      </c>
      <c r="H36" s="162">
        <f t="shared" si="16"/>
        <v>6560</v>
      </c>
      <c r="I36" s="162">
        <f t="shared" si="16"/>
        <v>6560</v>
      </c>
      <c r="J36" s="162">
        <f t="shared" si="16"/>
        <v>7134</v>
      </c>
      <c r="K36" s="162">
        <f t="shared" si="16"/>
        <v>5986</v>
      </c>
      <c r="L36" s="162">
        <f t="shared" si="16"/>
        <v>6560</v>
      </c>
      <c r="M36" s="162">
        <f t="shared" si="16"/>
        <v>9922</v>
      </c>
      <c r="N36" s="162">
        <f t="shared" si="16"/>
        <v>9922</v>
      </c>
      <c r="O36" s="162">
        <f t="shared" si="16"/>
        <v>9922</v>
      </c>
      <c r="P36" s="162">
        <f t="shared" si="16"/>
        <v>7134</v>
      </c>
      <c r="Q36" s="162">
        <f t="shared" si="16"/>
        <v>7134</v>
      </c>
      <c r="R36" s="162">
        <f t="shared" si="16"/>
        <v>7134</v>
      </c>
      <c r="S36" s="162">
        <f t="shared" si="16"/>
        <v>11152</v>
      </c>
      <c r="T36" s="162">
        <f t="shared" si="16"/>
        <v>11562</v>
      </c>
      <c r="U36" s="162">
        <f t="shared" si="16"/>
        <v>11562</v>
      </c>
      <c r="V36" s="162">
        <f t="shared" si="16"/>
        <v>8692</v>
      </c>
      <c r="W36" s="162">
        <f t="shared" si="16"/>
        <v>8692</v>
      </c>
      <c r="X36" s="162">
        <f t="shared" si="16"/>
        <v>9102</v>
      </c>
      <c r="Y36" s="162">
        <f t="shared" si="16"/>
        <v>8692</v>
      </c>
      <c r="Z36" s="162">
        <f t="shared" si="16"/>
        <v>9512</v>
      </c>
      <c r="AA36" s="162">
        <f t="shared" si="16"/>
        <v>9922</v>
      </c>
      <c r="AB36" s="162">
        <f t="shared" si="16"/>
        <v>8692</v>
      </c>
      <c r="AC36" s="162">
        <f t="shared" si="16"/>
        <v>10332</v>
      </c>
      <c r="AD36" s="162">
        <f t="shared" si="16"/>
        <v>9512</v>
      </c>
      <c r="AE36" s="162">
        <f t="shared" si="16"/>
        <v>10332</v>
      </c>
      <c r="AF36" s="162">
        <f t="shared" si="16"/>
        <v>9512</v>
      </c>
      <c r="AG36" s="162">
        <f t="shared" si="16"/>
        <v>10332</v>
      </c>
      <c r="AH36" s="162">
        <f t="shared" si="16"/>
        <v>8692</v>
      </c>
      <c r="AI36" s="162">
        <f t="shared" ref="AI36:AP36" si="17">AI33</f>
        <v>9512</v>
      </c>
      <c r="AJ36" s="162">
        <f t="shared" si="17"/>
        <v>7544</v>
      </c>
      <c r="AK36" s="162">
        <f t="shared" si="17"/>
        <v>7544</v>
      </c>
      <c r="AL36" s="162">
        <f t="shared" si="17"/>
        <v>8118</v>
      </c>
      <c r="AM36" s="162">
        <f t="shared" si="17"/>
        <v>7544</v>
      </c>
      <c r="AN36" s="162">
        <f t="shared" si="17"/>
        <v>9512</v>
      </c>
      <c r="AO36" s="162">
        <f t="shared" si="17"/>
        <v>7544</v>
      </c>
      <c r="AP36" s="162">
        <f t="shared" si="17"/>
        <v>7544</v>
      </c>
    </row>
    <row r="37" spans="1:42" x14ac:dyDescent="0.2">
      <c r="A37" s="198">
        <v>2</v>
      </c>
      <c r="B37" s="162">
        <f t="shared" ref="B37:AH37" si="18">B34</f>
        <v>7216</v>
      </c>
      <c r="C37" s="162">
        <f t="shared" si="18"/>
        <v>7216</v>
      </c>
      <c r="D37" s="162">
        <f t="shared" si="18"/>
        <v>7790</v>
      </c>
      <c r="E37" s="162">
        <f t="shared" si="18"/>
        <v>9512</v>
      </c>
      <c r="F37" s="162">
        <f t="shared" si="18"/>
        <v>8938</v>
      </c>
      <c r="G37" s="162">
        <f t="shared" si="18"/>
        <v>8364</v>
      </c>
      <c r="H37" s="162">
        <f t="shared" si="18"/>
        <v>7790</v>
      </c>
      <c r="I37" s="162">
        <f t="shared" si="18"/>
        <v>7790</v>
      </c>
      <c r="J37" s="162">
        <f t="shared" si="18"/>
        <v>8364</v>
      </c>
      <c r="K37" s="162">
        <f t="shared" si="18"/>
        <v>7216</v>
      </c>
      <c r="L37" s="162">
        <f t="shared" si="18"/>
        <v>7790</v>
      </c>
      <c r="M37" s="162">
        <f t="shared" si="18"/>
        <v>11152</v>
      </c>
      <c r="N37" s="162">
        <f t="shared" si="18"/>
        <v>11152</v>
      </c>
      <c r="O37" s="162">
        <f t="shared" si="18"/>
        <v>11152</v>
      </c>
      <c r="P37" s="162">
        <f t="shared" si="18"/>
        <v>8364</v>
      </c>
      <c r="Q37" s="162">
        <f t="shared" si="18"/>
        <v>8364</v>
      </c>
      <c r="R37" s="162">
        <f t="shared" si="18"/>
        <v>8364</v>
      </c>
      <c r="S37" s="162">
        <f t="shared" si="18"/>
        <v>12382</v>
      </c>
      <c r="T37" s="162">
        <f t="shared" si="18"/>
        <v>12792</v>
      </c>
      <c r="U37" s="162">
        <f t="shared" si="18"/>
        <v>12792</v>
      </c>
      <c r="V37" s="162">
        <f t="shared" si="18"/>
        <v>9922</v>
      </c>
      <c r="W37" s="162">
        <f t="shared" si="18"/>
        <v>9922</v>
      </c>
      <c r="X37" s="162">
        <f t="shared" si="18"/>
        <v>10332</v>
      </c>
      <c r="Y37" s="162">
        <f t="shared" si="18"/>
        <v>9922</v>
      </c>
      <c r="Z37" s="162">
        <f t="shared" si="18"/>
        <v>10742</v>
      </c>
      <c r="AA37" s="162">
        <f t="shared" si="18"/>
        <v>11152</v>
      </c>
      <c r="AB37" s="162">
        <f t="shared" si="18"/>
        <v>9922</v>
      </c>
      <c r="AC37" s="162">
        <f t="shared" si="18"/>
        <v>11562</v>
      </c>
      <c r="AD37" s="162">
        <f t="shared" si="18"/>
        <v>10742</v>
      </c>
      <c r="AE37" s="162">
        <f t="shared" si="18"/>
        <v>11562</v>
      </c>
      <c r="AF37" s="162">
        <f t="shared" si="18"/>
        <v>10742</v>
      </c>
      <c r="AG37" s="162">
        <f t="shared" si="18"/>
        <v>11562</v>
      </c>
      <c r="AH37" s="162">
        <f t="shared" si="18"/>
        <v>9922</v>
      </c>
      <c r="AI37" s="162">
        <f t="shared" ref="AI37:AP37" si="19">AI34</f>
        <v>10742</v>
      </c>
      <c r="AJ37" s="162">
        <f t="shared" si="19"/>
        <v>8774</v>
      </c>
      <c r="AK37" s="162">
        <f t="shared" si="19"/>
        <v>8774</v>
      </c>
      <c r="AL37" s="162">
        <f t="shared" si="19"/>
        <v>9348</v>
      </c>
      <c r="AM37" s="162">
        <f t="shared" si="19"/>
        <v>8774</v>
      </c>
      <c r="AN37" s="162">
        <f t="shared" si="19"/>
        <v>10742</v>
      </c>
      <c r="AO37" s="162">
        <f t="shared" si="19"/>
        <v>8774</v>
      </c>
      <c r="AP37" s="162">
        <f t="shared" si="19"/>
        <v>8774</v>
      </c>
    </row>
    <row r="38" spans="1:42" x14ac:dyDescent="0.2">
      <c r="A38" s="222" t="s">
        <v>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x14ac:dyDescent="0.2">
      <c r="A39" s="1">
        <v>1</v>
      </c>
      <c r="B39" s="168">
        <f t="shared" ref="B39:AH39" si="20">ROUNDUP(B17*0.82,)</f>
        <v>9266</v>
      </c>
      <c r="C39" s="168">
        <f t="shared" si="20"/>
        <v>9266</v>
      </c>
      <c r="D39" s="168">
        <f t="shared" si="20"/>
        <v>9840</v>
      </c>
      <c r="E39" s="168">
        <f t="shared" si="20"/>
        <v>11562</v>
      </c>
      <c r="F39" s="168">
        <f t="shared" si="20"/>
        <v>10988</v>
      </c>
      <c r="G39" s="168">
        <f t="shared" si="20"/>
        <v>10414</v>
      </c>
      <c r="H39" s="168">
        <f t="shared" si="20"/>
        <v>9840</v>
      </c>
      <c r="I39" s="168">
        <f t="shared" si="20"/>
        <v>9840</v>
      </c>
      <c r="J39" s="168">
        <f t="shared" si="20"/>
        <v>10414</v>
      </c>
      <c r="K39" s="168">
        <f t="shared" si="20"/>
        <v>9266</v>
      </c>
      <c r="L39" s="168">
        <f t="shared" si="20"/>
        <v>9840</v>
      </c>
      <c r="M39" s="168">
        <f t="shared" si="20"/>
        <v>13202</v>
      </c>
      <c r="N39" s="168">
        <f t="shared" si="20"/>
        <v>13202</v>
      </c>
      <c r="O39" s="168">
        <f t="shared" si="20"/>
        <v>13202</v>
      </c>
      <c r="P39" s="168">
        <f t="shared" si="20"/>
        <v>10414</v>
      </c>
      <c r="Q39" s="168">
        <f t="shared" si="20"/>
        <v>10414</v>
      </c>
      <c r="R39" s="168">
        <f t="shared" si="20"/>
        <v>10414</v>
      </c>
      <c r="S39" s="168">
        <f t="shared" si="20"/>
        <v>14432</v>
      </c>
      <c r="T39" s="168">
        <f t="shared" si="20"/>
        <v>14432</v>
      </c>
      <c r="U39" s="168">
        <f t="shared" si="20"/>
        <v>14432</v>
      </c>
      <c r="V39" s="168">
        <f t="shared" si="20"/>
        <v>11562</v>
      </c>
      <c r="W39" s="168">
        <f t="shared" si="20"/>
        <v>11562</v>
      </c>
      <c r="X39" s="168">
        <f t="shared" si="20"/>
        <v>11972</v>
      </c>
      <c r="Y39" s="168">
        <f t="shared" si="20"/>
        <v>11562</v>
      </c>
      <c r="Z39" s="168">
        <f t="shared" si="20"/>
        <v>12382</v>
      </c>
      <c r="AA39" s="168">
        <f t="shared" si="20"/>
        <v>12792</v>
      </c>
      <c r="AB39" s="168">
        <f t="shared" si="20"/>
        <v>11562</v>
      </c>
      <c r="AC39" s="168">
        <f t="shared" si="20"/>
        <v>13202</v>
      </c>
      <c r="AD39" s="168">
        <f t="shared" si="20"/>
        <v>12382</v>
      </c>
      <c r="AE39" s="168">
        <f t="shared" si="20"/>
        <v>13202</v>
      </c>
      <c r="AF39" s="168">
        <f t="shared" si="20"/>
        <v>12382</v>
      </c>
      <c r="AG39" s="168">
        <f t="shared" si="20"/>
        <v>13202</v>
      </c>
      <c r="AH39" s="168">
        <f t="shared" si="20"/>
        <v>11562</v>
      </c>
      <c r="AI39" s="168">
        <f t="shared" ref="AI39:AP39" si="21">ROUNDUP(AI17*0.82,)</f>
        <v>12382</v>
      </c>
      <c r="AJ39" s="168">
        <f t="shared" si="21"/>
        <v>10414</v>
      </c>
      <c r="AK39" s="168">
        <f t="shared" si="21"/>
        <v>10414</v>
      </c>
      <c r="AL39" s="168">
        <f t="shared" si="21"/>
        <v>10988</v>
      </c>
      <c r="AM39" s="168">
        <f t="shared" si="21"/>
        <v>10414</v>
      </c>
      <c r="AN39" s="168">
        <f t="shared" si="21"/>
        <v>12382</v>
      </c>
      <c r="AO39" s="168">
        <f t="shared" si="21"/>
        <v>10414</v>
      </c>
      <c r="AP39" s="168">
        <f t="shared" si="21"/>
        <v>10414</v>
      </c>
    </row>
    <row r="40" spans="1:42" x14ac:dyDescent="0.2">
      <c r="A40" s="1">
        <v>2</v>
      </c>
      <c r="B40" s="168">
        <f t="shared" ref="B40:AH40" si="22">ROUNDUP(B18*0.82,)</f>
        <v>10496</v>
      </c>
      <c r="C40" s="168">
        <f t="shared" si="22"/>
        <v>10496</v>
      </c>
      <c r="D40" s="168">
        <f t="shared" si="22"/>
        <v>11070</v>
      </c>
      <c r="E40" s="168">
        <f t="shared" si="22"/>
        <v>12792</v>
      </c>
      <c r="F40" s="168">
        <f t="shared" si="22"/>
        <v>12218</v>
      </c>
      <c r="G40" s="168">
        <f t="shared" si="22"/>
        <v>11644</v>
      </c>
      <c r="H40" s="168">
        <f t="shared" si="22"/>
        <v>11070</v>
      </c>
      <c r="I40" s="168">
        <f t="shared" si="22"/>
        <v>11070</v>
      </c>
      <c r="J40" s="168">
        <f t="shared" si="22"/>
        <v>11644</v>
      </c>
      <c r="K40" s="168">
        <f t="shared" si="22"/>
        <v>10496</v>
      </c>
      <c r="L40" s="168">
        <f t="shared" si="22"/>
        <v>11070</v>
      </c>
      <c r="M40" s="168">
        <f t="shared" si="22"/>
        <v>14432</v>
      </c>
      <c r="N40" s="168">
        <f t="shared" si="22"/>
        <v>14432</v>
      </c>
      <c r="O40" s="168">
        <f t="shared" si="22"/>
        <v>14432</v>
      </c>
      <c r="P40" s="168">
        <f t="shared" si="22"/>
        <v>11644</v>
      </c>
      <c r="Q40" s="168">
        <f t="shared" si="22"/>
        <v>11644</v>
      </c>
      <c r="R40" s="168">
        <f t="shared" si="22"/>
        <v>11644</v>
      </c>
      <c r="S40" s="168">
        <f t="shared" si="22"/>
        <v>15662</v>
      </c>
      <c r="T40" s="168">
        <f t="shared" si="22"/>
        <v>15662</v>
      </c>
      <c r="U40" s="168">
        <f t="shared" si="22"/>
        <v>15662</v>
      </c>
      <c r="V40" s="168">
        <f t="shared" si="22"/>
        <v>12792</v>
      </c>
      <c r="W40" s="168">
        <f t="shared" si="22"/>
        <v>12792</v>
      </c>
      <c r="X40" s="168">
        <f t="shared" si="22"/>
        <v>13202</v>
      </c>
      <c r="Y40" s="168">
        <f t="shared" si="22"/>
        <v>12792</v>
      </c>
      <c r="Z40" s="168">
        <f t="shared" si="22"/>
        <v>13612</v>
      </c>
      <c r="AA40" s="168">
        <f t="shared" si="22"/>
        <v>14022</v>
      </c>
      <c r="AB40" s="168">
        <f t="shared" si="22"/>
        <v>12792</v>
      </c>
      <c r="AC40" s="168">
        <f t="shared" si="22"/>
        <v>14432</v>
      </c>
      <c r="AD40" s="168">
        <f t="shared" si="22"/>
        <v>13612</v>
      </c>
      <c r="AE40" s="168">
        <f t="shared" si="22"/>
        <v>14432</v>
      </c>
      <c r="AF40" s="168">
        <f t="shared" si="22"/>
        <v>13612</v>
      </c>
      <c r="AG40" s="168">
        <f t="shared" si="22"/>
        <v>14432</v>
      </c>
      <c r="AH40" s="168">
        <f t="shared" si="22"/>
        <v>12792</v>
      </c>
      <c r="AI40" s="168">
        <f t="shared" ref="AI40:AP40" si="23">ROUNDUP(AI18*0.82,)</f>
        <v>13612</v>
      </c>
      <c r="AJ40" s="168">
        <f t="shared" si="23"/>
        <v>11644</v>
      </c>
      <c r="AK40" s="168">
        <f t="shared" si="23"/>
        <v>11644</v>
      </c>
      <c r="AL40" s="168">
        <f t="shared" si="23"/>
        <v>12218</v>
      </c>
      <c r="AM40" s="168">
        <f t="shared" si="23"/>
        <v>11644</v>
      </c>
      <c r="AN40" s="168">
        <f t="shared" si="23"/>
        <v>13612</v>
      </c>
      <c r="AO40" s="168">
        <f t="shared" si="23"/>
        <v>11644</v>
      </c>
      <c r="AP40" s="168">
        <f t="shared" si="23"/>
        <v>11644</v>
      </c>
    </row>
    <row r="41" spans="1:42" x14ac:dyDescent="0.2">
      <c r="A41" s="152"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row>
    <row r="42" spans="1:42" x14ac:dyDescent="0.2">
      <c r="A42" s="1">
        <v>1</v>
      </c>
      <c r="B42" s="168">
        <f t="shared" ref="B42:AH42" si="24">ROUNDUP(B20*0.82,)</f>
        <v>11726</v>
      </c>
      <c r="C42" s="168">
        <f t="shared" si="24"/>
        <v>11726</v>
      </c>
      <c r="D42" s="168">
        <f t="shared" si="24"/>
        <v>12300</v>
      </c>
      <c r="E42" s="168">
        <f t="shared" si="24"/>
        <v>14022</v>
      </c>
      <c r="F42" s="168">
        <f t="shared" si="24"/>
        <v>13448</v>
      </c>
      <c r="G42" s="168">
        <f t="shared" si="24"/>
        <v>12874</v>
      </c>
      <c r="H42" s="168">
        <f t="shared" si="24"/>
        <v>12300</v>
      </c>
      <c r="I42" s="168">
        <f t="shared" si="24"/>
        <v>12300</v>
      </c>
      <c r="J42" s="168">
        <f t="shared" si="24"/>
        <v>12874</v>
      </c>
      <c r="K42" s="168">
        <f t="shared" si="24"/>
        <v>11726</v>
      </c>
      <c r="L42" s="168">
        <f t="shared" si="24"/>
        <v>12300</v>
      </c>
      <c r="M42" s="168">
        <f t="shared" si="24"/>
        <v>15662</v>
      </c>
      <c r="N42" s="168">
        <f t="shared" si="24"/>
        <v>15662</v>
      </c>
      <c r="O42" s="168">
        <f t="shared" si="24"/>
        <v>15662</v>
      </c>
      <c r="P42" s="168">
        <f t="shared" si="24"/>
        <v>12874</v>
      </c>
      <c r="Q42" s="168">
        <f t="shared" si="24"/>
        <v>12874</v>
      </c>
      <c r="R42" s="168">
        <f t="shared" si="24"/>
        <v>12874</v>
      </c>
      <c r="S42" s="168">
        <f t="shared" si="24"/>
        <v>16892</v>
      </c>
      <c r="T42" s="168">
        <f t="shared" si="24"/>
        <v>16892</v>
      </c>
      <c r="U42" s="168">
        <f t="shared" si="24"/>
        <v>16892</v>
      </c>
      <c r="V42" s="168">
        <f t="shared" si="24"/>
        <v>14022</v>
      </c>
      <c r="W42" s="168">
        <f t="shared" si="24"/>
        <v>14022</v>
      </c>
      <c r="X42" s="168">
        <f t="shared" si="24"/>
        <v>14432</v>
      </c>
      <c r="Y42" s="168">
        <f t="shared" si="24"/>
        <v>14022</v>
      </c>
      <c r="Z42" s="168">
        <f t="shared" si="24"/>
        <v>14842</v>
      </c>
      <c r="AA42" s="168">
        <f t="shared" si="24"/>
        <v>15252</v>
      </c>
      <c r="AB42" s="168">
        <f t="shared" si="24"/>
        <v>14022</v>
      </c>
      <c r="AC42" s="168">
        <f t="shared" si="24"/>
        <v>15662</v>
      </c>
      <c r="AD42" s="168">
        <f t="shared" si="24"/>
        <v>14842</v>
      </c>
      <c r="AE42" s="168">
        <f t="shared" si="24"/>
        <v>15662</v>
      </c>
      <c r="AF42" s="168">
        <f t="shared" si="24"/>
        <v>14842</v>
      </c>
      <c r="AG42" s="168">
        <f t="shared" si="24"/>
        <v>15662</v>
      </c>
      <c r="AH42" s="168">
        <f t="shared" si="24"/>
        <v>14022</v>
      </c>
      <c r="AI42" s="168">
        <f t="shared" ref="AI42:AP42" si="25">ROUNDUP(AI20*0.82,)</f>
        <v>14842</v>
      </c>
      <c r="AJ42" s="168">
        <f t="shared" si="25"/>
        <v>12874</v>
      </c>
      <c r="AK42" s="168">
        <f t="shared" si="25"/>
        <v>12874</v>
      </c>
      <c r="AL42" s="168">
        <f t="shared" si="25"/>
        <v>13448</v>
      </c>
      <c r="AM42" s="168">
        <f t="shared" si="25"/>
        <v>12874</v>
      </c>
      <c r="AN42" s="168">
        <f t="shared" si="25"/>
        <v>14842</v>
      </c>
      <c r="AO42" s="168">
        <f t="shared" si="25"/>
        <v>12874</v>
      </c>
      <c r="AP42" s="168">
        <f t="shared" si="25"/>
        <v>12874</v>
      </c>
    </row>
    <row r="43" spans="1:42" x14ac:dyDescent="0.2">
      <c r="A43" s="1">
        <v>2</v>
      </c>
      <c r="B43" s="168">
        <f t="shared" ref="B43:AH43" si="26">ROUNDUP(B21*0.82,)</f>
        <v>12956</v>
      </c>
      <c r="C43" s="168">
        <f t="shared" si="26"/>
        <v>12956</v>
      </c>
      <c r="D43" s="168">
        <f t="shared" si="26"/>
        <v>13530</v>
      </c>
      <c r="E43" s="168">
        <f t="shared" si="26"/>
        <v>15252</v>
      </c>
      <c r="F43" s="168">
        <f t="shared" si="26"/>
        <v>14678</v>
      </c>
      <c r="G43" s="168">
        <f t="shared" si="26"/>
        <v>14104</v>
      </c>
      <c r="H43" s="168">
        <f t="shared" si="26"/>
        <v>13530</v>
      </c>
      <c r="I43" s="168">
        <f t="shared" si="26"/>
        <v>13530</v>
      </c>
      <c r="J43" s="168">
        <f t="shared" si="26"/>
        <v>14104</v>
      </c>
      <c r="K43" s="168">
        <f t="shared" si="26"/>
        <v>12956</v>
      </c>
      <c r="L43" s="168">
        <f t="shared" si="26"/>
        <v>13530</v>
      </c>
      <c r="M43" s="168">
        <f t="shared" si="26"/>
        <v>16892</v>
      </c>
      <c r="N43" s="168">
        <f t="shared" si="26"/>
        <v>16892</v>
      </c>
      <c r="O43" s="168">
        <f t="shared" si="26"/>
        <v>16892</v>
      </c>
      <c r="P43" s="168">
        <f t="shared" si="26"/>
        <v>14104</v>
      </c>
      <c r="Q43" s="168">
        <f t="shared" si="26"/>
        <v>14104</v>
      </c>
      <c r="R43" s="168">
        <f t="shared" si="26"/>
        <v>14104</v>
      </c>
      <c r="S43" s="168">
        <f t="shared" si="26"/>
        <v>18122</v>
      </c>
      <c r="T43" s="168">
        <f t="shared" si="26"/>
        <v>18122</v>
      </c>
      <c r="U43" s="168">
        <f t="shared" si="26"/>
        <v>18122</v>
      </c>
      <c r="V43" s="168">
        <f t="shared" si="26"/>
        <v>15252</v>
      </c>
      <c r="W43" s="168">
        <f t="shared" si="26"/>
        <v>15252</v>
      </c>
      <c r="X43" s="168">
        <f t="shared" si="26"/>
        <v>15662</v>
      </c>
      <c r="Y43" s="168">
        <f t="shared" si="26"/>
        <v>15252</v>
      </c>
      <c r="Z43" s="168">
        <f t="shared" si="26"/>
        <v>16072</v>
      </c>
      <c r="AA43" s="168">
        <f t="shared" si="26"/>
        <v>16482</v>
      </c>
      <c r="AB43" s="168">
        <f t="shared" si="26"/>
        <v>15252</v>
      </c>
      <c r="AC43" s="168">
        <f t="shared" si="26"/>
        <v>16892</v>
      </c>
      <c r="AD43" s="168">
        <f t="shared" si="26"/>
        <v>16072</v>
      </c>
      <c r="AE43" s="168">
        <f t="shared" si="26"/>
        <v>16892</v>
      </c>
      <c r="AF43" s="168">
        <f t="shared" si="26"/>
        <v>16072</v>
      </c>
      <c r="AG43" s="168">
        <f t="shared" si="26"/>
        <v>16892</v>
      </c>
      <c r="AH43" s="168">
        <f t="shared" si="26"/>
        <v>15252</v>
      </c>
      <c r="AI43" s="168">
        <f t="shared" ref="AI43:AP43" si="27">ROUNDUP(AI21*0.82,)</f>
        <v>16072</v>
      </c>
      <c r="AJ43" s="168">
        <f t="shared" si="27"/>
        <v>14104</v>
      </c>
      <c r="AK43" s="168">
        <f t="shared" si="27"/>
        <v>14104</v>
      </c>
      <c r="AL43" s="168">
        <f t="shared" si="27"/>
        <v>14678</v>
      </c>
      <c r="AM43" s="168">
        <f t="shared" si="27"/>
        <v>14104</v>
      </c>
      <c r="AN43" s="168">
        <f t="shared" si="27"/>
        <v>16072</v>
      </c>
      <c r="AO43" s="168">
        <f t="shared" si="27"/>
        <v>14104</v>
      </c>
      <c r="AP43" s="168">
        <f t="shared" si="27"/>
        <v>14104</v>
      </c>
    </row>
    <row r="44" spans="1:42" x14ac:dyDescent="0.2">
      <c r="A44" s="223" t="s">
        <v>4</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x14ac:dyDescent="0.2">
      <c r="A45" s="3" t="s">
        <v>1</v>
      </c>
      <c r="B45" s="168">
        <f t="shared" ref="B45:AH45" si="28">ROUNDUP(B23*0.82,)</f>
        <v>51086</v>
      </c>
      <c r="C45" s="168">
        <f t="shared" si="28"/>
        <v>51086</v>
      </c>
      <c r="D45" s="168">
        <f t="shared" si="28"/>
        <v>51660</v>
      </c>
      <c r="E45" s="168">
        <f t="shared" si="28"/>
        <v>53382</v>
      </c>
      <c r="F45" s="168">
        <f t="shared" si="28"/>
        <v>52808</v>
      </c>
      <c r="G45" s="168">
        <f t="shared" si="28"/>
        <v>52234</v>
      </c>
      <c r="H45" s="168">
        <f t="shared" si="28"/>
        <v>51660</v>
      </c>
      <c r="I45" s="168">
        <f t="shared" si="28"/>
        <v>51660</v>
      </c>
      <c r="J45" s="168">
        <f t="shared" si="28"/>
        <v>52234</v>
      </c>
      <c r="K45" s="168">
        <f t="shared" si="28"/>
        <v>51086</v>
      </c>
      <c r="L45" s="168">
        <f t="shared" si="28"/>
        <v>51660</v>
      </c>
      <c r="M45" s="168">
        <f t="shared" si="28"/>
        <v>55022</v>
      </c>
      <c r="N45" s="168">
        <f t="shared" si="28"/>
        <v>55022</v>
      </c>
      <c r="O45" s="168">
        <f t="shared" si="28"/>
        <v>55022</v>
      </c>
      <c r="P45" s="168">
        <f t="shared" si="28"/>
        <v>52234</v>
      </c>
      <c r="Q45" s="168">
        <f t="shared" si="28"/>
        <v>52234</v>
      </c>
      <c r="R45" s="168">
        <f t="shared" si="28"/>
        <v>52234</v>
      </c>
      <c r="S45" s="168">
        <f t="shared" si="28"/>
        <v>56252</v>
      </c>
      <c r="T45" s="168">
        <f t="shared" si="28"/>
        <v>56252</v>
      </c>
      <c r="U45" s="168">
        <f t="shared" si="28"/>
        <v>56252</v>
      </c>
      <c r="V45" s="168">
        <f t="shared" si="28"/>
        <v>53382</v>
      </c>
      <c r="W45" s="168">
        <f t="shared" si="28"/>
        <v>53382</v>
      </c>
      <c r="X45" s="168">
        <f t="shared" si="28"/>
        <v>53792</v>
      </c>
      <c r="Y45" s="168">
        <f t="shared" si="28"/>
        <v>53382</v>
      </c>
      <c r="Z45" s="168">
        <f t="shared" si="28"/>
        <v>54202</v>
      </c>
      <c r="AA45" s="168">
        <f t="shared" si="28"/>
        <v>54612</v>
      </c>
      <c r="AB45" s="168">
        <f t="shared" si="28"/>
        <v>53382</v>
      </c>
      <c r="AC45" s="168">
        <f t="shared" si="28"/>
        <v>55022</v>
      </c>
      <c r="AD45" s="168">
        <f t="shared" si="28"/>
        <v>54202</v>
      </c>
      <c r="AE45" s="168">
        <f t="shared" si="28"/>
        <v>55022</v>
      </c>
      <c r="AF45" s="168">
        <f t="shared" si="28"/>
        <v>54202</v>
      </c>
      <c r="AG45" s="168">
        <f t="shared" si="28"/>
        <v>55022</v>
      </c>
      <c r="AH45" s="168">
        <f t="shared" si="28"/>
        <v>53382</v>
      </c>
      <c r="AI45" s="168">
        <f t="shared" ref="AI45:AP45" si="29">ROUNDUP(AI23*0.82,)</f>
        <v>54202</v>
      </c>
      <c r="AJ45" s="168">
        <f t="shared" si="29"/>
        <v>52234</v>
      </c>
      <c r="AK45" s="168">
        <f t="shared" si="29"/>
        <v>52234</v>
      </c>
      <c r="AL45" s="168">
        <f t="shared" si="29"/>
        <v>52808</v>
      </c>
      <c r="AM45" s="168">
        <f t="shared" si="29"/>
        <v>52234</v>
      </c>
      <c r="AN45" s="168">
        <f t="shared" si="29"/>
        <v>54202</v>
      </c>
      <c r="AO45" s="168">
        <f t="shared" si="29"/>
        <v>52234</v>
      </c>
      <c r="AP45" s="168">
        <f t="shared" si="29"/>
        <v>52234</v>
      </c>
    </row>
    <row r="46" spans="1:42" hidden="1" x14ac:dyDescent="0.2">
      <c r="A46" s="7" t="s">
        <v>5</v>
      </c>
    </row>
    <row r="47" spans="1:42" hidden="1" x14ac:dyDescent="0.2">
      <c r="A47" s="3" t="s">
        <v>0</v>
      </c>
    </row>
    <row r="48" spans="1:42" x14ac:dyDescent="0.2">
      <c r="A48" s="125" t="s">
        <v>101</v>
      </c>
    </row>
    <row r="49" spans="1:1" ht="11.45" customHeight="1" x14ac:dyDescent="0.2">
      <c r="A49" s="64" t="s">
        <v>11</v>
      </c>
    </row>
    <row r="50" spans="1:1" ht="12.75" customHeight="1" x14ac:dyDescent="0.2">
      <c r="A50" s="4" t="s">
        <v>12</v>
      </c>
    </row>
    <row r="51" spans="1:1" ht="12.75" customHeight="1" x14ac:dyDescent="0.2">
      <c r="A51" s="4" t="s">
        <v>13</v>
      </c>
    </row>
    <row r="52" spans="1:1" ht="12.75" customHeight="1" x14ac:dyDescent="0.2">
      <c r="A52" s="4" t="s">
        <v>14</v>
      </c>
    </row>
    <row r="53" spans="1:1" ht="12.75" customHeight="1" x14ac:dyDescent="0.2">
      <c r="A53" s="142" t="s">
        <v>103</v>
      </c>
    </row>
    <row r="54" spans="1:1" ht="11.45" customHeight="1" x14ac:dyDescent="0.2">
      <c r="A54" s="4"/>
    </row>
    <row r="55" spans="1:1" ht="11.45" customHeight="1" thickBot="1" x14ac:dyDescent="0.25">
      <c r="A55" s="200" t="s">
        <v>16</v>
      </c>
    </row>
    <row r="56" spans="1:1" ht="132.75" thickBot="1" x14ac:dyDescent="0.25">
      <c r="A56" s="170" t="s">
        <v>219</v>
      </c>
    </row>
    <row r="57" spans="1:1" ht="12.75" thickBot="1" x14ac:dyDescent="0.25"/>
    <row r="58" spans="1:1" ht="12.75" thickBot="1" x14ac:dyDescent="0.25">
      <c r="A58" s="75" t="s">
        <v>77</v>
      </c>
    </row>
    <row r="59" spans="1:1" ht="12.75" thickBot="1" x14ac:dyDescent="0.25">
      <c r="A59" s="113" t="s">
        <v>232</v>
      </c>
    </row>
    <row r="60" spans="1:1" x14ac:dyDescent="0.2">
      <c r="A60" s="146" t="s">
        <v>233</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0"/>
  <sheetViews>
    <sheetView zoomScaleNormal="100" workbookViewId="0">
      <selection activeCell="B5" sqref="B5"/>
    </sheetView>
  </sheetViews>
  <sheetFormatPr defaultColWidth="9.140625" defaultRowHeight="12" x14ac:dyDescent="0.2"/>
  <cols>
    <col min="1" max="1" width="91.42578125" style="5" customWidth="1"/>
    <col min="2" max="16384" width="9.140625" style="5"/>
  </cols>
  <sheetData>
    <row r="1" spans="1:35" ht="12" customHeight="1" x14ac:dyDescent="0.2">
      <c r="A1" s="8" t="s">
        <v>17</v>
      </c>
    </row>
    <row r="2" spans="1:35" ht="12" customHeight="1" x14ac:dyDescent="0.2">
      <c r="A2" s="16" t="s">
        <v>10</v>
      </c>
    </row>
    <row r="3" spans="1:35" ht="8.4499999999999993" customHeight="1" x14ac:dyDescent="0.2">
      <c r="A3" s="8"/>
    </row>
    <row r="4" spans="1:35" ht="11.45" customHeight="1" x14ac:dyDescent="0.2">
      <c r="A4" s="64" t="s">
        <v>9</v>
      </c>
    </row>
    <row r="5" spans="1:35" s="35" customFormat="1" ht="23.1" customHeight="1" x14ac:dyDescent="0.25">
      <c r="A5" s="31" t="s">
        <v>6</v>
      </c>
      <c r="B5" s="34" t="e">
        <f>'C завтраками| Bed and breakfast'!#REF!</f>
        <v>#REF!</v>
      </c>
      <c r="C5" s="34" t="e">
        <f>'C завтраками| Bed and breakfast'!#REF!</f>
        <v>#REF!</v>
      </c>
      <c r="D5" s="34" t="e">
        <f>'C завтраками| Bed and breakfast'!#REF!</f>
        <v>#REF!</v>
      </c>
      <c r="E5" s="34" t="e">
        <f>'C завтраками| Bed and breakfast'!#REF!</f>
        <v>#REF!</v>
      </c>
      <c r="F5" s="34" t="e">
        <f>'C завтраками| Bed and breakfast'!#REF!</f>
        <v>#REF!</v>
      </c>
      <c r="G5" s="34" t="e">
        <f>'C завтраками| Bed and breakfast'!#REF!</f>
        <v>#REF!</v>
      </c>
      <c r="H5" s="34" t="e">
        <f>'C завтраками| Bed and breakfast'!#REF!</f>
        <v>#REF!</v>
      </c>
      <c r="I5" s="34" t="e">
        <f>'C завтраками| Bed and breakfast'!#REF!</f>
        <v>#REF!</v>
      </c>
      <c r="J5" s="34" t="e">
        <f>'C завтраками| Bed and breakfast'!#REF!</f>
        <v>#REF!</v>
      </c>
      <c r="K5" s="34" t="e">
        <f>'C завтраками| Bed and breakfast'!#REF!</f>
        <v>#REF!</v>
      </c>
      <c r="L5" s="34" t="e">
        <f>'C завтраками| Bed and breakfast'!#REF!</f>
        <v>#REF!</v>
      </c>
      <c r="M5" s="34" t="e">
        <f>'C завтраками| Bed and breakfast'!#REF!</f>
        <v>#REF!</v>
      </c>
      <c r="N5" s="34" t="e">
        <f>'C завтраками| Bed and breakfast'!#REF!</f>
        <v>#REF!</v>
      </c>
      <c r="O5" s="34" t="e">
        <f>'C завтраками| Bed and breakfast'!#REF!</f>
        <v>#REF!</v>
      </c>
      <c r="P5" s="34" t="e">
        <f>'C завтраками| Bed and breakfast'!#REF!</f>
        <v>#REF!</v>
      </c>
      <c r="Q5" s="34" t="e">
        <f>'C завтраками| Bed and breakfast'!#REF!</f>
        <v>#REF!</v>
      </c>
      <c r="R5" s="34" t="e">
        <f>'C завтраками| Bed and breakfast'!#REF!</f>
        <v>#REF!</v>
      </c>
      <c r="S5" s="34" t="e">
        <f>'C завтраками| Bed and breakfast'!#REF!</f>
        <v>#REF!</v>
      </c>
      <c r="T5" s="34" t="e">
        <f>'C завтраками| Bed and breakfast'!#REF!</f>
        <v>#REF!</v>
      </c>
      <c r="U5" s="34" t="e">
        <f>'C завтраками| Bed and breakfast'!#REF!</f>
        <v>#REF!</v>
      </c>
      <c r="V5" s="34" t="e">
        <f>'C завтраками| Bed and breakfast'!#REF!</f>
        <v>#REF!</v>
      </c>
      <c r="W5" s="34" t="e">
        <f>'C завтраками| Bed and breakfast'!#REF!</f>
        <v>#REF!</v>
      </c>
      <c r="X5" s="34" t="e">
        <f>'C завтраками| Bed and breakfast'!#REF!</f>
        <v>#REF!</v>
      </c>
      <c r="Y5" s="34" t="e">
        <f>'C завтраками| Bed and breakfast'!#REF!</f>
        <v>#REF!</v>
      </c>
      <c r="Z5" s="34" t="e">
        <f>'C завтраками| Bed and breakfast'!#REF!</f>
        <v>#REF!</v>
      </c>
      <c r="AA5" s="34" t="e">
        <f>'C завтраками| Bed and breakfast'!#REF!</f>
        <v>#REF!</v>
      </c>
      <c r="AB5" s="34" t="e">
        <f>'C завтраками| Bed and breakfast'!#REF!</f>
        <v>#REF!</v>
      </c>
      <c r="AC5" s="34" t="e">
        <f>'C завтраками| Bed and breakfast'!#REF!</f>
        <v>#REF!</v>
      </c>
      <c r="AD5" s="34" t="e">
        <f>'C завтраками| Bed and breakfast'!#REF!</f>
        <v>#REF!</v>
      </c>
      <c r="AE5" s="34" t="e">
        <f>'C завтраками| Bed and breakfast'!#REF!</f>
        <v>#REF!</v>
      </c>
      <c r="AF5" s="34" t="e">
        <f>'C завтраками| Bed and breakfast'!#REF!</f>
        <v>#REF!</v>
      </c>
      <c r="AG5" s="34" t="e">
        <f>'C завтраками| Bed and breakfast'!#REF!</f>
        <v>#REF!</v>
      </c>
      <c r="AH5" s="34" t="e">
        <f>'C завтраками| Bed and breakfast'!#REF!</f>
        <v>#REF!</v>
      </c>
      <c r="AI5" s="34" t="e">
        <f>'C завтраками| Bed and breakfast'!#REF!</f>
        <v>#REF!</v>
      </c>
    </row>
    <row r="6" spans="1:35" s="35" customFormat="1" ht="23.1" customHeight="1" x14ac:dyDescent="0.25">
      <c r="A6" s="31"/>
      <c r="B6" s="34" t="e">
        <f>'C завтраками| Bed and breakfast'!#REF!</f>
        <v>#REF!</v>
      </c>
      <c r="C6" s="34" t="e">
        <f>'C завтраками| Bed and breakfast'!#REF!</f>
        <v>#REF!</v>
      </c>
      <c r="D6" s="34" t="e">
        <f>'C завтраками| Bed and breakfast'!#REF!</f>
        <v>#REF!</v>
      </c>
      <c r="E6" s="34" t="e">
        <f>'C завтраками| Bed and breakfast'!#REF!</f>
        <v>#REF!</v>
      </c>
      <c r="F6" s="34" t="e">
        <f>'C завтраками| Bed and breakfast'!#REF!</f>
        <v>#REF!</v>
      </c>
      <c r="G6" s="34" t="e">
        <f>'C завтраками| Bed and breakfast'!#REF!</f>
        <v>#REF!</v>
      </c>
      <c r="H6" s="34" t="e">
        <f>'C завтраками| Bed and breakfast'!#REF!</f>
        <v>#REF!</v>
      </c>
      <c r="I6" s="34" t="e">
        <f>'C завтраками| Bed and breakfast'!#REF!</f>
        <v>#REF!</v>
      </c>
      <c r="J6" s="34" t="e">
        <f>'C завтраками| Bed and breakfast'!#REF!</f>
        <v>#REF!</v>
      </c>
      <c r="K6" s="34" t="e">
        <f>'C завтраками| Bed and breakfast'!#REF!</f>
        <v>#REF!</v>
      </c>
      <c r="L6" s="34" t="e">
        <f>'C завтраками| Bed and breakfast'!#REF!</f>
        <v>#REF!</v>
      </c>
      <c r="M6" s="34" t="e">
        <f>'C завтраками| Bed and breakfast'!#REF!</f>
        <v>#REF!</v>
      </c>
      <c r="N6" s="34" t="e">
        <f>'C завтраками| Bed and breakfast'!#REF!</f>
        <v>#REF!</v>
      </c>
      <c r="O6" s="34" t="e">
        <f>'C завтраками| Bed and breakfast'!#REF!</f>
        <v>#REF!</v>
      </c>
      <c r="P6" s="34" t="e">
        <f>'C завтраками| Bed and breakfast'!#REF!</f>
        <v>#REF!</v>
      </c>
      <c r="Q6" s="34" t="e">
        <f>'C завтраками| Bed and breakfast'!#REF!</f>
        <v>#REF!</v>
      </c>
      <c r="R6" s="34" t="e">
        <f>'C завтраками| Bed and breakfast'!#REF!</f>
        <v>#REF!</v>
      </c>
      <c r="S6" s="34" t="e">
        <f>'C завтраками| Bed and breakfast'!#REF!</f>
        <v>#REF!</v>
      </c>
      <c r="T6" s="34" t="e">
        <f>'C завтраками| Bed and breakfast'!#REF!</f>
        <v>#REF!</v>
      </c>
      <c r="U6" s="34" t="e">
        <f>'C завтраками| Bed and breakfast'!#REF!</f>
        <v>#REF!</v>
      </c>
      <c r="V6" s="34" t="e">
        <f>'C завтраками| Bed and breakfast'!#REF!</f>
        <v>#REF!</v>
      </c>
      <c r="W6" s="34" t="e">
        <f>'C завтраками| Bed and breakfast'!#REF!</f>
        <v>#REF!</v>
      </c>
      <c r="X6" s="34" t="e">
        <f>'C завтраками| Bed and breakfast'!#REF!</f>
        <v>#REF!</v>
      </c>
      <c r="Y6" s="34" t="e">
        <f>'C завтраками| Bed and breakfast'!#REF!</f>
        <v>#REF!</v>
      </c>
      <c r="Z6" s="34" t="e">
        <f>'C завтраками| Bed and breakfast'!#REF!</f>
        <v>#REF!</v>
      </c>
      <c r="AA6" s="34" t="e">
        <f>'C завтраками| Bed and breakfast'!#REF!</f>
        <v>#REF!</v>
      </c>
      <c r="AB6" s="34" t="e">
        <f>'C завтраками| Bed and breakfast'!#REF!</f>
        <v>#REF!</v>
      </c>
      <c r="AC6" s="34" t="e">
        <f>'C завтраками| Bed and breakfast'!#REF!</f>
        <v>#REF!</v>
      </c>
      <c r="AD6" s="34" t="e">
        <f>'C завтраками| Bed and breakfast'!#REF!</f>
        <v>#REF!</v>
      </c>
      <c r="AE6" s="34" t="e">
        <f>'C завтраками| Bed and breakfast'!#REF!</f>
        <v>#REF!</v>
      </c>
      <c r="AF6" s="34" t="e">
        <f>'C завтраками| Bed and breakfast'!#REF!</f>
        <v>#REF!</v>
      </c>
      <c r="AG6" s="34" t="e">
        <f>'C завтраками| Bed and breakfast'!#REF!</f>
        <v>#REF!</v>
      </c>
      <c r="AH6" s="34" t="e">
        <f>'C завтраками| Bed and breakfast'!#REF!</f>
        <v>#REF!</v>
      </c>
      <c r="AI6" s="34" t="e">
        <f>'C завтраками| Bed and breakfast'!#REF!</f>
        <v>#REF!</v>
      </c>
    </row>
    <row r="7" spans="1:35" x14ac:dyDescent="0.2">
      <c r="A7" s="1" t="s">
        <v>7</v>
      </c>
    </row>
    <row r="8" spans="1:35" x14ac:dyDescent="0.2">
      <c r="A8" s="1">
        <v>1</v>
      </c>
      <c r="B8" s="6" t="e">
        <f>'C завтраками| Bed and breakfast'!#REF!</f>
        <v>#REF!</v>
      </c>
      <c r="C8" s="6" t="e">
        <f>'C завтраками| Bed and breakfast'!#REF!</f>
        <v>#REF!</v>
      </c>
      <c r="D8" s="6" t="e">
        <f>'C завтраками| Bed and breakfast'!#REF!</f>
        <v>#REF!</v>
      </c>
      <c r="E8" s="6" t="e">
        <f>'C завтраками| Bed and breakfast'!#REF!</f>
        <v>#REF!</v>
      </c>
      <c r="F8" s="6" t="e">
        <f>'C завтраками| Bed and breakfast'!#REF!</f>
        <v>#REF!</v>
      </c>
      <c r="G8" s="6" t="e">
        <f>'C завтраками| Bed and breakfast'!#REF!</f>
        <v>#REF!</v>
      </c>
      <c r="H8" s="6" t="e">
        <f>'C завтраками| Bed and breakfast'!#REF!</f>
        <v>#REF!</v>
      </c>
      <c r="I8" s="6" t="e">
        <f>'C завтраками| Bed and breakfast'!#REF!</f>
        <v>#REF!</v>
      </c>
      <c r="J8" s="6" t="e">
        <f>'C завтраками| Bed and breakfast'!#REF!</f>
        <v>#REF!</v>
      </c>
      <c r="K8" s="6" t="e">
        <f>'C завтраками| Bed and breakfast'!#REF!</f>
        <v>#REF!</v>
      </c>
      <c r="L8" s="6" t="e">
        <f>'C завтраками| Bed and breakfast'!#REF!</f>
        <v>#REF!</v>
      </c>
      <c r="M8" s="6" t="e">
        <f>'C завтраками| Bed and breakfast'!#REF!</f>
        <v>#REF!</v>
      </c>
      <c r="N8" s="6" t="e">
        <f>'C завтраками| Bed and breakfast'!#REF!</f>
        <v>#REF!</v>
      </c>
      <c r="O8" s="6" t="e">
        <f>'C завтраками| Bed and breakfast'!#REF!</f>
        <v>#REF!</v>
      </c>
      <c r="P8" s="6" t="e">
        <f>'C завтраками| Bed and breakfast'!#REF!</f>
        <v>#REF!</v>
      </c>
      <c r="Q8" s="6" t="e">
        <f>'C завтраками| Bed and breakfast'!#REF!</f>
        <v>#REF!</v>
      </c>
      <c r="R8" s="6" t="e">
        <f>'C завтраками| Bed and breakfast'!#REF!</f>
        <v>#REF!</v>
      </c>
      <c r="S8" s="6" t="e">
        <f>'C завтраками| Bed and breakfast'!#REF!</f>
        <v>#REF!</v>
      </c>
      <c r="T8" s="6" t="e">
        <f>'C завтраками| Bed and breakfast'!#REF!</f>
        <v>#REF!</v>
      </c>
      <c r="U8" s="6" t="e">
        <f>'C завтраками| Bed and breakfast'!#REF!</f>
        <v>#REF!</v>
      </c>
      <c r="V8" s="6" t="e">
        <f>'C завтраками| Bed and breakfast'!#REF!</f>
        <v>#REF!</v>
      </c>
      <c r="W8" s="6" t="e">
        <f>'C завтраками| Bed and breakfast'!#REF!</f>
        <v>#REF!</v>
      </c>
      <c r="X8" s="6" t="e">
        <f>'C завтраками| Bed and breakfast'!#REF!</f>
        <v>#REF!</v>
      </c>
      <c r="Y8" s="6" t="e">
        <f>'C завтраками| Bed and breakfast'!#REF!</f>
        <v>#REF!</v>
      </c>
      <c r="Z8" s="6" t="e">
        <f>'C завтраками| Bed and breakfast'!#REF!</f>
        <v>#REF!</v>
      </c>
      <c r="AA8" s="6" t="e">
        <f>'C завтраками| Bed and breakfast'!#REF!</f>
        <v>#REF!</v>
      </c>
      <c r="AB8" s="6" t="e">
        <f>'C завтраками| Bed and breakfast'!#REF!</f>
        <v>#REF!</v>
      </c>
      <c r="AC8" s="6" t="e">
        <f>'C завтраками| Bed and breakfast'!#REF!</f>
        <v>#REF!</v>
      </c>
      <c r="AD8" s="6" t="e">
        <f>'C завтраками| Bed and breakfast'!#REF!</f>
        <v>#REF!</v>
      </c>
      <c r="AE8" s="6" t="e">
        <f>'C завтраками| Bed and breakfast'!#REF!</f>
        <v>#REF!</v>
      </c>
      <c r="AF8" s="6" t="e">
        <f>'C завтраками| Bed and breakfast'!#REF!</f>
        <v>#REF!</v>
      </c>
      <c r="AG8" s="6" t="e">
        <f>'C завтраками| Bed and breakfast'!#REF!</f>
        <v>#REF!</v>
      </c>
      <c r="AH8" s="6" t="e">
        <f>'C завтраками| Bed and breakfast'!#REF!</f>
        <v>#REF!</v>
      </c>
      <c r="AI8" s="6" t="e">
        <f>'C завтраками| Bed and breakfast'!#REF!</f>
        <v>#REF!</v>
      </c>
    </row>
    <row r="9" spans="1:35" x14ac:dyDescent="0.2">
      <c r="A9" s="1">
        <v>2</v>
      </c>
      <c r="B9" s="6" t="e">
        <f>'C завтраками| Bed and breakfast'!#REF!</f>
        <v>#REF!</v>
      </c>
      <c r="C9" s="6" t="e">
        <f>'C завтраками| Bed and breakfast'!#REF!</f>
        <v>#REF!</v>
      </c>
      <c r="D9" s="6" t="e">
        <f>'C завтраками| Bed and breakfast'!#REF!</f>
        <v>#REF!</v>
      </c>
      <c r="E9" s="6" t="e">
        <f>'C завтраками| Bed and breakfast'!#REF!</f>
        <v>#REF!</v>
      </c>
      <c r="F9" s="6" t="e">
        <f>'C завтраками| Bed and breakfast'!#REF!</f>
        <v>#REF!</v>
      </c>
      <c r="G9" s="6" t="e">
        <f>'C завтраками| Bed and breakfast'!#REF!</f>
        <v>#REF!</v>
      </c>
      <c r="H9" s="6" t="e">
        <f>'C завтраками| Bed and breakfast'!#REF!</f>
        <v>#REF!</v>
      </c>
      <c r="I9" s="6" t="e">
        <f>'C завтраками| Bed and breakfast'!#REF!</f>
        <v>#REF!</v>
      </c>
      <c r="J9" s="6" t="e">
        <f>'C завтраками| Bed and breakfast'!#REF!</f>
        <v>#REF!</v>
      </c>
      <c r="K9" s="6" t="e">
        <f>'C завтраками| Bed and breakfast'!#REF!</f>
        <v>#REF!</v>
      </c>
      <c r="L9" s="6" t="e">
        <f>'C завтраками| Bed and breakfast'!#REF!</f>
        <v>#REF!</v>
      </c>
      <c r="M9" s="6" t="e">
        <f>'C завтраками| Bed and breakfast'!#REF!</f>
        <v>#REF!</v>
      </c>
      <c r="N9" s="6" t="e">
        <f>'C завтраками| Bed and breakfast'!#REF!</f>
        <v>#REF!</v>
      </c>
      <c r="O9" s="6" t="e">
        <f>'C завтраками| Bed and breakfast'!#REF!</f>
        <v>#REF!</v>
      </c>
      <c r="P9" s="6" t="e">
        <f>'C завтраками| Bed and breakfast'!#REF!</f>
        <v>#REF!</v>
      </c>
      <c r="Q9" s="6" t="e">
        <f>'C завтраками| Bed and breakfast'!#REF!</f>
        <v>#REF!</v>
      </c>
      <c r="R9" s="6" t="e">
        <f>'C завтраками| Bed and breakfast'!#REF!</f>
        <v>#REF!</v>
      </c>
      <c r="S9" s="6" t="e">
        <f>'C завтраками| Bed and breakfast'!#REF!</f>
        <v>#REF!</v>
      </c>
      <c r="T9" s="6" t="e">
        <f>'C завтраками| Bed and breakfast'!#REF!</f>
        <v>#REF!</v>
      </c>
      <c r="U9" s="6" t="e">
        <f>'C завтраками| Bed and breakfast'!#REF!</f>
        <v>#REF!</v>
      </c>
      <c r="V9" s="6" t="e">
        <f>'C завтраками| Bed and breakfast'!#REF!</f>
        <v>#REF!</v>
      </c>
      <c r="W9" s="6" t="e">
        <f>'C завтраками| Bed and breakfast'!#REF!</f>
        <v>#REF!</v>
      </c>
      <c r="X9" s="6" t="e">
        <f>'C завтраками| Bed and breakfast'!#REF!</f>
        <v>#REF!</v>
      </c>
      <c r="Y9" s="6" t="e">
        <f>'C завтраками| Bed and breakfast'!#REF!</f>
        <v>#REF!</v>
      </c>
      <c r="Z9" s="6" t="e">
        <f>'C завтраками| Bed and breakfast'!#REF!</f>
        <v>#REF!</v>
      </c>
      <c r="AA9" s="6" t="e">
        <f>'C завтраками| Bed and breakfast'!#REF!</f>
        <v>#REF!</v>
      </c>
      <c r="AB9" s="6" t="e">
        <f>'C завтраками| Bed and breakfast'!#REF!</f>
        <v>#REF!</v>
      </c>
      <c r="AC9" s="6" t="e">
        <f>'C завтраками| Bed and breakfast'!#REF!</f>
        <v>#REF!</v>
      </c>
      <c r="AD9" s="6" t="e">
        <f>'C завтраками| Bed and breakfast'!#REF!</f>
        <v>#REF!</v>
      </c>
      <c r="AE9" s="6" t="e">
        <f>'C завтраками| Bed and breakfast'!#REF!</f>
        <v>#REF!</v>
      </c>
      <c r="AF9" s="6" t="e">
        <f>'C завтраками| Bed and breakfast'!#REF!</f>
        <v>#REF!</v>
      </c>
      <c r="AG9" s="6" t="e">
        <f>'C завтраками| Bed and breakfast'!#REF!</f>
        <v>#REF!</v>
      </c>
      <c r="AH9" s="6" t="e">
        <f>'C завтраками| Bed and breakfast'!#REF!</f>
        <v>#REF!</v>
      </c>
      <c r="AI9" s="6" t="e">
        <f>'C завтраками| Bed and breakfast'!#REF!</f>
        <v>#REF!</v>
      </c>
    </row>
    <row r="10" spans="1:35" x14ac:dyDescent="0.2">
      <c r="A10" s="1" t="s">
        <v>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
      <c r="A11" s="1">
        <v>1</v>
      </c>
      <c r="B11" s="6" t="e">
        <f>'C завтраками| Bed and breakfast'!#REF!</f>
        <v>#REF!</v>
      </c>
      <c r="C11" s="6" t="e">
        <f>'C завтраками| Bed and breakfast'!#REF!</f>
        <v>#REF!</v>
      </c>
      <c r="D11" s="6" t="e">
        <f>'C завтраками| Bed and breakfast'!#REF!</f>
        <v>#REF!</v>
      </c>
      <c r="E11" s="6" t="e">
        <f>'C завтраками| Bed and breakfast'!#REF!</f>
        <v>#REF!</v>
      </c>
      <c r="F11" s="6" t="e">
        <f>'C завтраками| Bed and breakfast'!#REF!</f>
        <v>#REF!</v>
      </c>
      <c r="G11" s="6" t="e">
        <f>'C завтраками| Bed and breakfast'!#REF!</f>
        <v>#REF!</v>
      </c>
      <c r="H11" s="6" t="e">
        <f>'C завтраками| Bed and breakfast'!#REF!</f>
        <v>#REF!</v>
      </c>
      <c r="I11" s="6" t="e">
        <f>'C завтраками| Bed and breakfast'!#REF!</f>
        <v>#REF!</v>
      </c>
      <c r="J11" s="6" t="e">
        <f>'C завтраками| Bed and breakfast'!#REF!</f>
        <v>#REF!</v>
      </c>
      <c r="K11" s="6" t="e">
        <f>'C завтраками| Bed and breakfast'!#REF!</f>
        <v>#REF!</v>
      </c>
      <c r="L11" s="6" t="e">
        <f>'C завтраками| Bed and breakfast'!#REF!</f>
        <v>#REF!</v>
      </c>
      <c r="M11" s="6" t="e">
        <f>'C завтраками| Bed and breakfast'!#REF!</f>
        <v>#REF!</v>
      </c>
      <c r="N11" s="6" t="e">
        <f>'C завтраками| Bed and breakfast'!#REF!</f>
        <v>#REF!</v>
      </c>
      <c r="O11" s="6" t="e">
        <f>'C завтраками| Bed and breakfast'!#REF!</f>
        <v>#REF!</v>
      </c>
      <c r="P11" s="6" t="e">
        <f>'C завтраками| Bed and breakfast'!#REF!</f>
        <v>#REF!</v>
      </c>
      <c r="Q11" s="6" t="e">
        <f>'C завтраками| Bed and breakfast'!#REF!</f>
        <v>#REF!</v>
      </c>
      <c r="R11" s="6" t="e">
        <f>'C завтраками| Bed and breakfast'!#REF!</f>
        <v>#REF!</v>
      </c>
      <c r="S11" s="6" t="e">
        <f>'C завтраками| Bed and breakfast'!#REF!</f>
        <v>#REF!</v>
      </c>
      <c r="T11" s="6" t="e">
        <f>'C завтраками| Bed and breakfast'!#REF!</f>
        <v>#REF!</v>
      </c>
      <c r="U11" s="6" t="e">
        <f>'C завтраками| Bed and breakfast'!#REF!</f>
        <v>#REF!</v>
      </c>
      <c r="V11" s="6" t="e">
        <f>'C завтраками| Bed and breakfast'!#REF!</f>
        <v>#REF!</v>
      </c>
      <c r="W11" s="6" t="e">
        <f>'C завтраками| Bed and breakfast'!#REF!</f>
        <v>#REF!</v>
      </c>
      <c r="X11" s="6" t="e">
        <f>'C завтраками| Bed and breakfast'!#REF!</f>
        <v>#REF!</v>
      </c>
      <c r="Y11" s="6" t="e">
        <f>'C завтраками| Bed and breakfast'!#REF!</f>
        <v>#REF!</v>
      </c>
      <c r="Z11" s="6" t="e">
        <f>'C завтраками| Bed and breakfast'!#REF!</f>
        <v>#REF!</v>
      </c>
      <c r="AA11" s="6" t="e">
        <f>'C завтраками| Bed and breakfast'!#REF!</f>
        <v>#REF!</v>
      </c>
      <c r="AB11" s="6" t="e">
        <f>'C завтраками| Bed and breakfast'!#REF!</f>
        <v>#REF!</v>
      </c>
      <c r="AC11" s="6" t="e">
        <f>'C завтраками| Bed and breakfast'!#REF!</f>
        <v>#REF!</v>
      </c>
      <c r="AD11" s="6" t="e">
        <f>'C завтраками| Bed and breakfast'!#REF!</f>
        <v>#REF!</v>
      </c>
      <c r="AE11" s="6" t="e">
        <f>'C завтраками| Bed and breakfast'!#REF!</f>
        <v>#REF!</v>
      </c>
      <c r="AF11" s="6" t="e">
        <f>'C завтраками| Bed and breakfast'!#REF!</f>
        <v>#REF!</v>
      </c>
      <c r="AG11" s="6" t="e">
        <f>'C завтраками| Bed and breakfast'!#REF!</f>
        <v>#REF!</v>
      </c>
      <c r="AH11" s="6" t="e">
        <f>'C завтраками| Bed and breakfast'!#REF!</f>
        <v>#REF!</v>
      </c>
      <c r="AI11" s="6" t="e">
        <f>'C завтраками| Bed and breakfast'!#REF!</f>
        <v>#REF!</v>
      </c>
    </row>
    <row r="12" spans="1:35" x14ac:dyDescent="0.2">
      <c r="A12" s="1">
        <v>2</v>
      </c>
      <c r="B12" s="6" t="e">
        <f>'C завтраками| Bed and breakfast'!#REF!</f>
        <v>#REF!</v>
      </c>
      <c r="C12" s="6" t="e">
        <f>'C завтраками| Bed and breakfast'!#REF!</f>
        <v>#REF!</v>
      </c>
      <c r="D12" s="6" t="e">
        <f>'C завтраками| Bed and breakfast'!#REF!</f>
        <v>#REF!</v>
      </c>
      <c r="E12" s="6" t="e">
        <f>'C завтраками| Bed and breakfast'!#REF!</f>
        <v>#REF!</v>
      </c>
      <c r="F12" s="6" t="e">
        <f>'C завтраками| Bed and breakfast'!#REF!</f>
        <v>#REF!</v>
      </c>
      <c r="G12" s="6" t="e">
        <f>'C завтраками| Bed and breakfast'!#REF!</f>
        <v>#REF!</v>
      </c>
      <c r="H12" s="6" t="e">
        <f>'C завтраками| Bed and breakfast'!#REF!</f>
        <v>#REF!</v>
      </c>
      <c r="I12" s="6" t="e">
        <f>'C завтраками| Bed and breakfast'!#REF!</f>
        <v>#REF!</v>
      </c>
      <c r="J12" s="6" t="e">
        <f>'C завтраками| Bed and breakfast'!#REF!</f>
        <v>#REF!</v>
      </c>
      <c r="K12" s="6" t="e">
        <f>'C завтраками| Bed and breakfast'!#REF!</f>
        <v>#REF!</v>
      </c>
      <c r="L12" s="6" t="e">
        <f>'C завтраками| Bed and breakfast'!#REF!</f>
        <v>#REF!</v>
      </c>
      <c r="M12" s="6" t="e">
        <f>'C завтраками| Bed and breakfast'!#REF!</f>
        <v>#REF!</v>
      </c>
      <c r="N12" s="6" t="e">
        <f>'C завтраками| Bed and breakfast'!#REF!</f>
        <v>#REF!</v>
      </c>
      <c r="O12" s="6" t="e">
        <f>'C завтраками| Bed and breakfast'!#REF!</f>
        <v>#REF!</v>
      </c>
      <c r="P12" s="6" t="e">
        <f>'C завтраками| Bed and breakfast'!#REF!</f>
        <v>#REF!</v>
      </c>
      <c r="Q12" s="6" t="e">
        <f>'C завтраками| Bed and breakfast'!#REF!</f>
        <v>#REF!</v>
      </c>
      <c r="R12" s="6" t="e">
        <f>'C завтраками| Bed and breakfast'!#REF!</f>
        <v>#REF!</v>
      </c>
      <c r="S12" s="6" t="e">
        <f>'C завтраками| Bed and breakfast'!#REF!</f>
        <v>#REF!</v>
      </c>
      <c r="T12" s="6" t="e">
        <f>'C завтраками| Bed and breakfast'!#REF!</f>
        <v>#REF!</v>
      </c>
      <c r="U12" s="6" t="e">
        <f>'C завтраками| Bed and breakfast'!#REF!</f>
        <v>#REF!</v>
      </c>
      <c r="V12" s="6" t="e">
        <f>'C завтраками| Bed and breakfast'!#REF!</f>
        <v>#REF!</v>
      </c>
      <c r="W12" s="6" t="e">
        <f>'C завтраками| Bed and breakfast'!#REF!</f>
        <v>#REF!</v>
      </c>
      <c r="X12" s="6" t="e">
        <f>'C завтраками| Bed and breakfast'!#REF!</f>
        <v>#REF!</v>
      </c>
      <c r="Y12" s="6" t="e">
        <f>'C завтраками| Bed and breakfast'!#REF!</f>
        <v>#REF!</v>
      </c>
      <c r="Z12" s="6" t="e">
        <f>'C завтраками| Bed and breakfast'!#REF!</f>
        <v>#REF!</v>
      </c>
      <c r="AA12" s="6" t="e">
        <f>'C завтраками| Bed and breakfast'!#REF!</f>
        <v>#REF!</v>
      </c>
      <c r="AB12" s="6" t="e">
        <f>'C завтраками| Bed and breakfast'!#REF!</f>
        <v>#REF!</v>
      </c>
      <c r="AC12" s="6" t="e">
        <f>'C завтраками| Bed and breakfast'!#REF!</f>
        <v>#REF!</v>
      </c>
      <c r="AD12" s="6" t="e">
        <f>'C завтраками| Bed and breakfast'!#REF!</f>
        <v>#REF!</v>
      </c>
      <c r="AE12" s="6" t="e">
        <f>'C завтраками| Bed and breakfast'!#REF!</f>
        <v>#REF!</v>
      </c>
      <c r="AF12" s="6" t="e">
        <f>'C завтраками| Bed and breakfast'!#REF!</f>
        <v>#REF!</v>
      </c>
      <c r="AG12" s="6" t="e">
        <f>'C завтраками| Bed and breakfast'!#REF!</f>
        <v>#REF!</v>
      </c>
      <c r="AH12" s="6" t="e">
        <f>'C завтраками| Bed and breakfast'!#REF!</f>
        <v>#REF!</v>
      </c>
      <c r="AI12" s="6" t="e">
        <f>'C завтраками| Bed and breakfast'!#REF!</f>
        <v>#REF!</v>
      </c>
    </row>
    <row r="13" spans="1:35" x14ac:dyDescent="0.2">
      <c r="A13" s="2" t="s">
        <v>2</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x14ac:dyDescent="0.2">
      <c r="A14" s="1">
        <v>1</v>
      </c>
      <c r="B14" s="6" t="e">
        <f>'C завтраками| Bed and breakfast'!#REF!</f>
        <v>#REF!</v>
      </c>
      <c r="C14" s="6" t="e">
        <f>'C завтраками| Bed and breakfast'!#REF!</f>
        <v>#REF!</v>
      </c>
      <c r="D14" s="6" t="e">
        <f>'C завтраками| Bed and breakfast'!#REF!</f>
        <v>#REF!</v>
      </c>
      <c r="E14" s="6" t="e">
        <f>'C завтраками| Bed and breakfast'!#REF!</f>
        <v>#REF!</v>
      </c>
      <c r="F14" s="6" t="e">
        <f>'C завтраками| Bed and breakfast'!#REF!</f>
        <v>#REF!</v>
      </c>
      <c r="G14" s="6" t="e">
        <f>'C завтраками| Bed and breakfast'!#REF!</f>
        <v>#REF!</v>
      </c>
      <c r="H14" s="6" t="e">
        <f>'C завтраками| Bed and breakfast'!#REF!</f>
        <v>#REF!</v>
      </c>
      <c r="I14" s="6" t="e">
        <f>'C завтраками| Bed and breakfast'!#REF!</f>
        <v>#REF!</v>
      </c>
      <c r="J14" s="6" t="e">
        <f>'C завтраками| Bed and breakfast'!#REF!</f>
        <v>#REF!</v>
      </c>
      <c r="K14" s="6" t="e">
        <f>'C завтраками| Bed and breakfast'!#REF!</f>
        <v>#REF!</v>
      </c>
      <c r="L14" s="6" t="e">
        <f>'C завтраками| Bed and breakfast'!#REF!</f>
        <v>#REF!</v>
      </c>
      <c r="M14" s="6" t="e">
        <f>'C завтраками| Bed and breakfast'!#REF!</f>
        <v>#REF!</v>
      </c>
      <c r="N14" s="6" t="e">
        <f>'C завтраками| Bed and breakfast'!#REF!</f>
        <v>#REF!</v>
      </c>
      <c r="O14" s="6" t="e">
        <f>'C завтраками| Bed and breakfast'!#REF!</f>
        <v>#REF!</v>
      </c>
      <c r="P14" s="6" t="e">
        <f>'C завтраками| Bed and breakfast'!#REF!</f>
        <v>#REF!</v>
      </c>
      <c r="Q14" s="6" t="e">
        <f>'C завтраками| Bed and breakfast'!#REF!</f>
        <v>#REF!</v>
      </c>
      <c r="R14" s="6" t="e">
        <f>'C завтраками| Bed and breakfast'!#REF!</f>
        <v>#REF!</v>
      </c>
      <c r="S14" s="6" t="e">
        <f>'C завтраками| Bed and breakfast'!#REF!</f>
        <v>#REF!</v>
      </c>
      <c r="T14" s="6" t="e">
        <f>'C завтраками| Bed and breakfast'!#REF!</f>
        <v>#REF!</v>
      </c>
      <c r="U14" s="6" t="e">
        <f>'C завтраками| Bed and breakfast'!#REF!</f>
        <v>#REF!</v>
      </c>
      <c r="V14" s="6" t="e">
        <f>'C завтраками| Bed and breakfast'!#REF!</f>
        <v>#REF!</v>
      </c>
      <c r="W14" s="6" t="e">
        <f>'C завтраками| Bed and breakfast'!#REF!</f>
        <v>#REF!</v>
      </c>
      <c r="X14" s="6" t="e">
        <f>'C завтраками| Bed and breakfast'!#REF!</f>
        <v>#REF!</v>
      </c>
      <c r="Y14" s="6" t="e">
        <f>'C завтраками| Bed and breakfast'!#REF!</f>
        <v>#REF!</v>
      </c>
      <c r="Z14" s="6" t="e">
        <f>'C завтраками| Bed and breakfast'!#REF!</f>
        <v>#REF!</v>
      </c>
      <c r="AA14" s="6" t="e">
        <f>'C завтраками| Bed and breakfast'!#REF!</f>
        <v>#REF!</v>
      </c>
      <c r="AB14" s="6" t="e">
        <f>'C завтраками| Bed and breakfast'!#REF!</f>
        <v>#REF!</v>
      </c>
      <c r="AC14" s="6" t="e">
        <f>'C завтраками| Bed and breakfast'!#REF!</f>
        <v>#REF!</v>
      </c>
      <c r="AD14" s="6" t="e">
        <f>'C завтраками| Bed and breakfast'!#REF!</f>
        <v>#REF!</v>
      </c>
      <c r="AE14" s="6" t="e">
        <f>'C завтраками| Bed and breakfast'!#REF!</f>
        <v>#REF!</v>
      </c>
      <c r="AF14" s="6" t="e">
        <f>'C завтраками| Bed and breakfast'!#REF!</f>
        <v>#REF!</v>
      </c>
      <c r="AG14" s="6" t="e">
        <f>'C завтраками| Bed and breakfast'!#REF!</f>
        <v>#REF!</v>
      </c>
      <c r="AH14" s="6" t="e">
        <f>'C завтраками| Bed and breakfast'!#REF!</f>
        <v>#REF!</v>
      </c>
      <c r="AI14" s="6" t="e">
        <f>'C завтраками| Bed and breakfast'!#REF!</f>
        <v>#REF!</v>
      </c>
    </row>
    <row r="15" spans="1:35" x14ac:dyDescent="0.2">
      <c r="A15" s="1">
        <v>2</v>
      </c>
      <c r="B15" s="6" t="e">
        <f>'C завтраками| Bed and breakfast'!#REF!</f>
        <v>#REF!</v>
      </c>
      <c r="C15" s="6" t="e">
        <f>'C завтраками| Bed and breakfast'!#REF!</f>
        <v>#REF!</v>
      </c>
      <c r="D15" s="6" t="e">
        <f>'C завтраками| Bed and breakfast'!#REF!</f>
        <v>#REF!</v>
      </c>
      <c r="E15" s="6" t="e">
        <f>'C завтраками| Bed and breakfast'!#REF!</f>
        <v>#REF!</v>
      </c>
      <c r="F15" s="6" t="e">
        <f>'C завтраками| Bed and breakfast'!#REF!</f>
        <v>#REF!</v>
      </c>
      <c r="G15" s="6" t="e">
        <f>'C завтраками| Bed and breakfast'!#REF!</f>
        <v>#REF!</v>
      </c>
      <c r="H15" s="6" t="e">
        <f>'C завтраками| Bed and breakfast'!#REF!</f>
        <v>#REF!</v>
      </c>
      <c r="I15" s="6" t="e">
        <f>'C завтраками| Bed and breakfast'!#REF!</f>
        <v>#REF!</v>
      </c>
      <c r="J15" s="6" t="e">
        <f>'C завтраками| Bed and breakfast'!#REF!</f>
        <v>#REF!</v>
      </c>
      <c r="K15" s="6" t="e">
        <f>'C завтраками| Bed and breakfast'!#REF!</f>
        <v>#REF!</v>
      </c>
      <c r="L15" s="6" t="e">
        <f>'C завтраками| Bed and breakfast'!#REF!</f>
        <v>#REF!</v>
      </c>
      <c r="M15" s="6" t="e">
        <f>'C завтраками| Bed and breakfast'!#REF!</f>
        <v>#REF!</v>
      </c>
      <c r="N15" s="6" t="e">
        <f>'C завтраками| Bed and breakfast'!#REF!</f>
        <v>#REF!</v>
      </c>
      <c r="O15" s="6" t="e">
        <f>'C завтраками| Bed and breakfast'!#REF!</f>
        <v>#REF!</v>
      </c>
      <c r="P15" s="6" t="e">
        <f>'C завтраками| Bed and breakfast'!#REF!</f>
        <v>#REF!</v>
      </c>
      <c r="Q15" s="6" t="e">
        <f>'C завтраками| Bed and breakfast'!#REF!</f>
        <v>#REF!</v>
      </c>
      <c r="R15" s="6" t="e">
        <f>'C завтраками| Bed and breakfast'!#REF!</f>
        <v>#REF!</v>
      </c>
      <c r="S15" s="6" t="e">
        <f>'C завтраками| Bed and breakfast'!#REF!</f>
        <v>#REF!</v>
      </c>
      <c r="T15" s="6" t="e">
        <f>'C завтраками| Bed and breakfast'!#REF!</f>
        <v>#REF!</v>
      </c>
      <c r="U15" s="6" t="e">
        <f>'C завтраками| Bed and breakfast'!#REF!</f>
        <v>#REF!</v>
      </c>
      <c r="V15" s="6" t="e">
        <f>'C завтраками| Bed and breakfast'!#REF!</f>
        <v>#REF!</v>
      </c>
      <c r="W15" s="6" t="e">
        <f>'C завтраками| Bed and breakfast'!#REF!</f>
        <v>#REF!</v>
      </c>
      <c r="X15" s="6" t="e">
        <f>'C завтраками| Bed and breakfast'!#REF!</f>
        <v>#REF!</v>
      </c>
      <c r="Y15" s="6" t="e">
        <f>'C завтраками| Bed and breakfast'!#REF!</f>
        <v>#REF!</v>
      </c>
      <c r="Z15" s="6" t="e">
        <f>'C завтраками| Bed and breakfast'!#REF!</f>
        <v>#REF!</v>
      </c>
      <c r="AA15" s="6" t="e">
        <f>'C завтраками| Bed and breakfast'!#REF!</f>
        <v>#REF!</v>
      </c>
      <c r="AB15" s="6" t="e">
        <f>'C завтраками| Bed and breakfast'!#REF!</f>
        <v>#REF!</v>
      </c>
      <c r="AC15" s="6" t="e">
        <f>'C завтраками| Bed and breakfast'!#REF!</f>
        <v>#REF!</v>
      </c>
      <c r="AD15" s="6" t="e">
        <f>'C завтраками| Bed and breakfast'!#REF!</f>
        <v>#REF!</v>
      </c>
      <c r="AE15" s="6" t="e">
        <f>'C завтраками| Bed and breakfast'!#REF!</f>
        <v>#REF!</v>
      </c>
      <c r="AF15" s="6" t="e">
        <f>'C завтраками| Bed and breakfast'!#REF!</f>
        <v>#REF!</v>
      </c>
      <c r="AG15" s="6" t="e">
        <f>'C завтраками| Bed and breakfast'!#REF!</f>
        <v>#REF!</v>
      </c>
      <c r="AH15" s="6" t="e">
        <f>'C завтраками| Bed and breakfast'!#REF!</f>
        <v>#REF!</v>
      </c>
      <c r="AI15" s="6" t="e">
        <f>'C завтраками| Bed and breakfast'!#REF!</f>
        <v>#REF!</v>
      </c>
    </row>
    <row r="16" spans="1:35" x14ac:dyDescent="0.2">
      <c r="A16" s="9" t="s">
        <v>131</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x14ac:dyDescent="0.2">
      <c r="A17" s="1">
        <v>1</v>
      </c>
      <c r="B17" s="6" t="e">
        <f>'C завтраками| Bed and breakfast'!#REF!</f>
        <v>#REF!</v>
      </c>
      <c r="C17" s="6" t="e">
        <f>'C завтраками| Bed and breakfast'!#REF!</f>
        <v>#REF!</v>
      </c>
      <c r="D17" s="6" t="e">
        <f>'C завтраками| Bed and breakfast'!#REF!</f>
        <v>#REF!</v>
      </c>
      <c r="E17" s="6" t="e">
        <f>'C завтраками| Bed and breakfast'!#REF!</f>
        <v>#REF!</v>
      </c>
      <c r="F17" s="6" t="e">
        <f>'C завтраками| Bed and breakfast'!#REF!</f>
        <v>#REF!</v>
      </c>
      <c r="G17" s="6" t="e">
        <f>'C завтраками| Bed and breakfast'!#REF!</f>
        <v>#REF!</v>
      </c>
      <c r="H17" s="6" t="e">
        <f>'C завтраками| Bed and breakfast'!#REF!</f>
        <v>#REF!</v>
      </c>
      <c r="I17" s="6" t="e">
        <f>'C завтраками| Bed and breakfast'!#REF!</f>
        <v>#REF!</v>
      </c>
      <c r="J17" s="6" t="e">
        <f>'C завтраками| Bed and breakfast'!#REF!</f>
        <v>#REF!</v>
      </c>
      <c r="K17" s="6" t="e">
        <f>'C завтраками| Bed and breakfast'!#REF!</f>
        <v>#REF!</v>
      </c>
      <c r="L17" s="6" t="e">
        <f>'C завтраками| Bed and breakfast'!#REF!</f>
        <v>#REF!</v>
      </c>
      <c r="M17" s="6" t="e">
        <f>'C завтраками| Bed and breakfast'!#REF!</f>
        <v>#REF!</v>
      </c>
      <c r="N17" s="6" t="e">
        <f>'C завтраками| Bed and breakfast'!#REF!</f>
        <v>#REF!</v>
      </c>
      <c r="O17" s="6" t="e">
        <f>'C завтраками| Bed and breakfast'!#REF!</f>
        <v>#REF!</v>
      </c>
      <c r="P17" s="6" t="e">
        <f>'C завтраками| Bed and breakfast'!#REF!</f>
        <v>#REF!</v>
      </c>
      <c r="Q17" s="6" t="e">
        <f>'C завтраками| Bed and breakfast'!#REF!</f>
        <v>#REF!</v>
      </c>
      <c r="R17" s="6" t="e">
        <f>'C завтраками| Bed and breakfast'!#REF!</f>
        <v>#REF!</v>
      </c>
      <c r="S17" s="6" t="e">
        <f>'C завтраками| Bed and breakfast'!#REF!</f>
        <v>#REF!</v>
      </c>
      <c r="T17" s="6" t="e">
        <f>'C завтраками| Bed and breakfast'!#REF!</f>
        <v>#REF!</v>
      </c>
      <c r="U17" s="6" t="e">
        <f>'C завтраками| Bed and breakfast'!#REF!</f>
        <v>#REF!</v>
      </c>
      <c r="V17" s="6" t="e">
        <f>'C завтраками| Bed and breakfast'!#REF!</f>
        <v>#REF!</v>
      </c>
      <c r="W17" s="6" t="e">
        <f>'C завтраками| Bed and breakfast'!#REF!</f>
        <v>#REF!</v>
      </c>
      <c r="X17" s="6" t="e">
        <f>'C завтраками| Bed and breakfast'!#REF!</f>
        <v>#REF!</v>
      </c>
      <c r="Y17" s="6" t="e">
        <f>'C завтраками| Bed and breakfast'!#REF!</f>
        <v>#REF!</v>
      </c>
      <c r="Z17" s="6" t="e">
        <f>'C завтраками| Bed and breakfast'!#REF!</f>
        <v>#REF!</v>
      </c>
      <c r="AA17" s="6" t="e">
        <f>'C завтраками| Bed and breakfast'!#REF!</f>
        <v>#REF!</v>
      </c>
      <c r="AB17" s="6" t="e">
        <f>'C завтраками| Bed and breakfast'!#REF!</f>
        <v>#REF!</v>
      </c>
      <c r="AC17" s="6" t="e">
        <f>'C завтраками| Bed and breakfast'!#REF!</f>
        <v>#REF!</v>
      </c>
      <c r="AD17" s="6" t="e">
        <f>'C завтраками| Bed and breakfast'!#REF!</f>
        <v>#REF!</v>
      </c>
      <c r="AE17" s="6" t="e">
        <f>'C завтраками| Bed and breakfast'!#REF!</f>
        <v>#REF!</v>
      </c>
      <c r="AF17" s="6" t="e">
        <f>'C завтраками| Bed and breakfast'!#REF!</f>
        <v>#REF!</v>
      </c>
      <c r="AG17" s="6" t="e">
        <f>'C завтраками| Bed and breakfast'!#REF!</f>
        <v>#REF!</v>
      </c>
      <c r="AH17" s="6" t="e">
        <f>'C завтраками| Bed and breakfast'!#REF!</f>
        <v>#REF!</v>
      </c>
      <c r="AI17" s="6" t="e">
        <f>'C завтраками| Bed and breakfast'!#REF!</f>
        <v>#REF!</v>
      </c>
    </row>
    <row r="18" spans="1:35" x14ac:dyDescent="0.2">
      <c r="A18" s="1">
        <v>2</v>
      </c>
      <c r="B18" s="6" t="e">
        <f>'C завтраками| Bed and breakfast'!#REF!</f>
        <v>#REF!</v>
      </c>
      <c r="C18" s="6" t="e">
        <f>'C завтраками| Bed and breakfast'!#REF!</f>
        <v>#REF!</v>
      </c>
      <c r="D18" s="6" t="e">
        <f>'C завтраками| Bed and breakfast'!#REF!</f>
        <v>#REF!</v>
      </c>
      <c r="E18" s="6" t="e">
        <f>'C завтраками| Bed and breakfast'!#REF!</f>
        <v>#REF!</v>
      </c>
      <c r="F18" s="6" t="e">
        <f>'C завтраками| Bed and breakfast'!#REF!</f>
        <v>#REF!</v>
      </c>
      <c r="G18" s="6" t="e">
        <f>'C завтраками| Bed and breakfast'!#REF!</f>
        <v>#REF!</v>
      </c>
      <c r="H18" s="6" t="e">
        <f>'C завтраками| Bed and breakfast'!#REF!</f>
        <v>#REF!</v>
      </c>
      <c r="I18" s="6" t="e">
        <f>'C завтраками| Bed and breakfast'!#REF!</f>
        <v>#REF!</v>
      </c>
      <c r="J18" s="6" t="e">
        <f>'C завтраками| Bed and breakfast'!#REF!</f>
        <v>#REF!</v>
      </c>
      <c r="K18" s="6" t="e">
        <f>'C завтраками| Bed and breakfast'!#REF!</f>
        <v>#REF!</v>
      </c>
      <c r="L18" s="6" t="e">
        <f>'C завтраками| Bed and breakfast'!#REF!</f>
        <v>#REF!</v>
      </c>
      <c r="M18" s="6" t="e">
        <f>'C завтраками| Bed and breakfast'!#REF!</f>
        <v>#REF!</v>
      </c>
      <c r="N18" s="6" t="e">
        <f>'C завтраками| Bed and breakfast'!#REF!</f>
        <v>#REF!</v>
      </c>
      <c r="O18" s="6" t="e">
        <f>'C завтраками| Bed and breakfast'!#REF!</f>
        <v>#REF!</v>
      </c>
      <c r="P18" s="6" t="e">
        <f>'C завтраками| Bed and breakfast'!#REF!</f>
        <v>#REF!</v>
      </c>
      <c r="Q18" s="6" t="e">
        <f>'C завтраками| Bed and breakfast'!#REF!</f>
        <v>#REF!</v>
      </c>
      <c r="R18" s="6" t="e">
        <f>'C завтраками| Bed and breakfast'!#REF!</f>
        <v>#REF!</v>
      </c>
      <c r="S18" s="6" t="e">
        <f>'C завтраками| Bed and breakfast'!#REF!</f>
        <v>#REF!</v>
      </c>
      <c r="T18" s="6" t="e">
        <f>'C завтраками| Bed and breakfast'!#REF!</f>
        <v>#REF!</v>
      </c>
      <c r="U18" s="6" t="e">
        <f>'C завтраками| Bed and breakfast'!#REF!</f>
        <v>#REF!</v>
      </c>
      <c r="V18" s="6" t="e">
        <f>'C завтраками| Bed and breakfast'!#REF!</f>
        <v>#REF!</v>
      </c>
      <c r="W18" s="6" t="e">
        <f>'C завтраками| Bed and breakfast'!#REF!</f>
        <v>#REF!</v>
      </c>
      <c r="X18" s="6" t="e">
        <f>'C завтраками| Bed and breakfast'!#REF!</f>
        <v>#REF!</v>
      </c>
      <c r="Y18" s="6" t="e">
        <f>'C завтраками| Bed and breakfast'!#REF!</f>
        <v>#REF!</v>
      </c>
      <c r="Z18" s="6" t="e">
        <f>'C завтраками| Bed and breakfast'!#REF!</f>
        <v>#REF!</v>
      </c>
      <c r="AA18" s="6" t="e">
        <f>'C завтраками| Bed and breakfast'!#REF!</f>
        <v>#REF!</v>
      </c>
      <c r="AB18" s="6" t="e">
        <f>'C завтраками| Bed and breakfast'!#REF!</f>
        <v>#REF!</v>
      </c>
      <c r="AC18" s="6" t="e">
        <f>'C завтраками| Bed and breakfast'!#REF!</f>
        <v>#REF!</v>
      </c>
      <c r="AD18" s="6" t="e">
        <f>'C завтраками| Bed and breakfast'!#REF!</f>
        <v>#REF!</v>
      </c>
      <c r="AE18" s="6" t="e">
        <f>'C завтраками| Bed and breakfast'!#REF!</f>
        <v>#REF!</v>
      </c>
      <c r="AF18" s="6" t="e">
        <f>'C завтраками| Bed and breakfast'!#REF!</f>
        <v>#REF!</v>
      </c>
      <c r="AG18" s="6" t="e">
        <f>'C завтраками| Bed and breakfast'!#REF!</f>
        <v>#REF!</v>
      </c>
      <c r="AH18" s="6" t="e">
        <f>'C завтраками| Bed and breakfast'!#REF!</f>
        <v>#REF!</v>
      </c>
      <c r="AI18" s="6" t="e">
        <f>'C завтраками| Bed and breakfast'!#REF!</f>
        <v>#REF!</v>
      </c>
    </row>
    <row r="19" spans="1:35" x14ac:dyDescent="0.2">
      <c r="A19" s="7" t="s">
        <v>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
      <c r="A20" s="3" t="s">
        <v>1</v>
      </c>
      <c r="B20" s="6" t="e">
        <f>'C завтраками| Bed and breakfast'!#REF!</f>
        <v>#REF!</v>
      </c>
      <c r="C20" s="6" t="e">
        <f>'C завтраками| Bed and breakfast'!#REF!</f>
        <v>#REF!</v>
      </c>
      <c r="D20" s="6" t="e">
        <f>'C завтраками| Bed and breakfast'!#REF!</f>
        <v>#REF!</v>
      </c>
      <c r="E20" s="6" t="e">
        <f>'C завтраками| Bed and breakfast'!#REF!</f>
        <v>#REF!</v>
      </c>
      <c r="F20" s="6" t="e">
        <f>'C завтраками| Bed and breakfast'!#REF!</f>
        <v>#REF!</v>
      </c>
      <c r="G20" s="6" t="e">
        <f>'C завтраками| Bed and breakfast'!#REF!</f>
        <v>#REF!</v>
      </c>
      <c r="H20" s="6" t="e">
        <f>'C завтраками| Bed and breakfast'!#REF!</f>
        <v>#REF!</v>
      </c>
      <c r="I20" s="6" t="e">
        <f>'C завтраками| Bed and breakfast'!#REF!</f>
        <v>#REF!</v>
      </c>
      <c r="J20" s="6" t="e">
        <f>'C завтраками| Bed and breakfast'!#REF!</f>
        <v>#REF!</v>
      </c>
      <c r="K20" s="6" t="e">
        <f>'C завтраками| Bed and breakfast'!#REF!</f>
        <v>#REF!</v>
      </c>
      <c r="L20" s="6" t="e">
        <f>'C завтраками| Bed and breakfast'!#REF!</f>
        <v>#REF!</v>
      </c>
      <c r="M20" s="6" t="e">
        <f>'C завтраками| Bed and breakfast'!#REF!</f>
        <v>#REF!</v>
      </c>
      <c r="N20" s="6" t="e">
        <f>'C завтраками| Bed and breakfast'!#REF!</f>
        <v>#REF!</v>
      </c>
      <c r="O20" s="6" t="e">
        <f>'C завтраками| Bed and breakfast'!#REF!</f>
        <v>#REF!</v>
      </c>
      <c r="P20" s="6" t="e">
        <f>'C завтраками| Bed and breakfast'!#REF!</f>
        <v>#REF!</v>
      </c>
      <c r="Q20" s="6" t="e">
        <f>'C завтраками| Bed and breakfast'!#REF!</f>
        <v>#REF!</v>
      </c>
      <c r="R20" s="6" t="e">
        <f>'C завтраками| Bed and breakfast'!#REF!</f>
        <v>#REF!</v>
      </c>
      <c r="S20" s="6" t="e">
        <f>'C завтраками| Bed and breakfast'!#REF!</f>
        <v>#REF!</v>
      </c>
      <c r="T20" s="6" t="e">
        <f>'C завтраками| Bed and breakfast'!#REF!</f>
        <v>#REF!</v>
      </c>
      <c r="U20" s="6" t="e">
        <f>'C завтраками| Bed and breakfast'!#REF!</f>
        <v>#REF!</v>
      </c>
      <c r="V20" s="6" t="e">
        <f>'C завтраками| Bed and breakfast'!#REF!</f>
        <v>#REF!</v>
      </c>
      <c r="W20" s="6" t="e">
        <f>'C завтраками| Bed and breakfast'!#REF!</f>
        <v>#REF!</v>
      </c>
      <c r="X20" s="6" t="e">
        <f>'C завтраками| Bed and breakfast'!#REF!</f>
        <v>#REF!</v>
      </c>
      <c r="Y20" s="6" t="e">
        <f>'C завтраками| Bed and breakfast'!#REF!</f>
        <v>#REF!</v>
      </c>
      <c r="Z20" s="6" t="e">
        <f>'C завтраками| Bed and breakfast'!#REF!</f>
        <v>#REF!</v>
      </c>
      <c r="AA20" s="6" t="e">
        <f>'C завтраками| Bed and breakfast'!#REF!</f>
        <v>#REF!</v>
      </c>
      <c r="AB20" s="6" t="e">
        <f>'C завтраками| Bed and breakfast'!#REF!</f>
        <v>#REF!</v>
      </c>
      <c r="AC20" s="6" t="e">
        <f>'C завтраками| Bed and breakfast'!#REF!</f>
        <v>#REF!</v>
      </c>
      <c r="AD20" s="6" t="e">
        <f>'C завтраками| Bed and breakfast'!#REF!</f>
        <v>#REF!</v>
      </c>
      <c r="AE20" s="6" t="e">
        <f>'C завтраками| Bed and breakfast'!#REF!</f>
        <v>#REF!</v>
      </c>
      <c r="AF20" s="6" t="e">
        <f>'C завтраками| Bed and breakfast'!#REF!</f>
        <v>#REF!</v>
      </c>
      <c r="AG20" s="6" t="e">
        <f>'C завтраками| Bed and breakfast'!#REF!</f>
        <v>#REF!</v>
      </c>
      <c r="AH20" s="6" t="e">
        <f>'C завтраками| Bed and breakfast'!#REF!</f>
        <v>#REF!</v>
      </c>
      <c r="AI20" s="6" t="e">
        <f>'C завтраками| Bed and breakfast'!#REF!</f>
        <v>#REF!</v>
      </c>
    </row>
    <row r="21" spans="1:35" hidden="1" x14ac:dyDescent="0.2">
      <c r="A21" s="7" t="s">
        <v>5</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hidden="1" x14ac:dyDescent="0.2">
      <c r="A22" s="3" t="s">
        <v>0</v>
      </c>
      <c r="B22" s="6" t="e">
        <f>'C завтраками| Bed and breakfast'!#REF!</f>
        <v>#REF!</v>
      </c>
      <c r="C22" s="6" t="e">
        <f>'C завтраками| Bed and breakfast'!#REF!</f>
        <v>#REF!</v>
      </c>
      <c r="D22" s="6" t="e">
        <f>'C завтраками| Bed and breakfast'!#REF!</f>
        <v>#REF!</v>
      </c>
      <c r="E22" s="6" t="e">
        <f>'C завтраками| Bed and breakfast'!#REF!</f>
        <v>#REF!</v>
      </c>
      <c r="F22" s="6" t="e">
        <f>'C завтраками| Bed and breakfast'!#REF!</f>
        <v>#REF!</v>
      </c>
      <c r="G22" s="6" t="e">
        <f>'C завтраками| Bed and breakfast'!#REF!</f>
        <v>#REF!</v>
      </c>
      <c r="H22" s="6" t="e">
        <f>'C завтраками| Bed and breakfast'!#REF!</f>
        <v>#REF!</v>
      </c>
      <c r="I22" s="6" t="e">
        <f>'C завтраками| Bed and breakfast'!#REF!</f>
        <v>#REF!</v>
      </c>
      <c r="J22" s="6" t="e">
        <f>'C завтраками| Bed and breakfast'!#REF!</f>
        <v>#REF!</v>
      </c>
      <c r="K22" s="6" t="e">
        <f>'C завтраками| Bed and breakfast'!#REF!</f>
        <v>#REF!</v>
      </c>
      <c r="L22" s="6" t="e">
        <f>'C завтраками| Bed and breakfast'!#REF!</f>
        <v>#REF!</v>
      </c>
      <c r="M22" s="6" t="e">
        <f>'C завтраками| Bed and breakfast'!#REF!</f>
        <v>#REF!</v>
      </c>
      <c r="N22" s="6" t="e">
        <f>'C завтраками| Bed and breakfast'!#REF!</f>
        <v>#REF!</v>
      </c>
      <c r="O22" s="6" t="e">
        <f>'C завтраками| Bed and breakfast'!#REF!</f>
        <v>#REF!</v>
      </c>
      <c r="P22" s="6" t="e">
        <f>'C завтраками| Bed and breakfast'!#REF!</f>
        <v>#REF!</v>
      </c>
      <c r="Q22" s="6" t="e">
        <f>'C завтраками| Bed and breakfast'!#REF!</f>
        <v>#REF!</v>
      </c>
      <c r="R22" s="6" t="e">
        <f>'C завтраками| Bed and breakfast'!#REF!</f>
        <v>#REF!</v>
      </c>
      <c r="S22" s="6" t="e">
        <f>'C завтраками| Bed and breakfast'!#REF!</f>
        <v>#REF!</v>
      </c>
      <c r="T22" s="6" t="e">
        <f>'C завтраками| Bed and breakfast'!#REF!</f>
        <v>#REF!</v>
      </c>
      <c r="U22" s="6" t="e">
        <f>'C завтраками| Bed and breakfast'!#REF!</f>
        <v>#REF!</v>
      </c>
      <c r="V22" s="6" t="e">
        <f>'C завтраками| Bed and breakfast'!#REF!</f>
        <v>#REF!</v>
      </c>
      <c r="W22" s="6" t="e">
        <f>'C завтраками| Bed and breakfast'!#REF!</f>
        <v>#REF!</v>
      </c>
      <c r="X22" s="6" t="e">
        <f>'C завтраками| Bed and breakfast'!#REF!</f>
        <v>#REF!</v>
      </c>
      <c r="Y22" s="6" t="e">
        <f>'C завтраками| Bed and breakfast'!#REF!</f>
        <v>#REF!</v>
      </c>
      <c r="Z22" s="6" t="e">
        <f>'C завтраками| Bed and breakfast'!#REF!</f>
        <v>#REF!</v>
      </c>
      <c r="AA22" s="6" t="e">
        <f>'C завтраками| Bed and breakfast'!#REF!</f>
        <v>#REF!</v>
      </c>
      <c r="AB22" s="6" t="e">
        <f>'C завтраками| Bed and breakfast'!#REF!</f>
        <v>#REF!</v>
      </c>
      <c r="AC22" s="6" t="e">
        <f>'C завтраками| Bed and breakfast'!#REF!</f>
        <v>#REF!</v>
      </c>
      <c r="AD22" s="6" t="e">
        <f>'C завтраками| Bed and breakfast'!#REF!</f>
        <v>#REF!</v>
      </c>
      <c r="AE22" s="6" t="e">
        <f>'C завтраками| Bed and breakfast'!#REF!</f>
        <v>#REF!</v>
      </c>
      <c r="AF22" s="6" t="e">
        <f>'C завтраками| Bed and breakfast'!#REF!</f>
        <v>#REF!</v>
      </c>
      <c r="AG22" s="6" t="e">
        <f>'C завтраками| Bed and breakfast'!#REF!</f>
        <v>#REF!</v>
      </c>
      <c r="AH22" s="6" t="e">
        <f>'C завтраками| Bed and breakfast'!#REF!</f>
        <v>#REF!</v>
      </c>
      <c r="AI22" s="6" t="e">
        <f>'C завтраками| Bed and breakfast'!#REF!</f>
        <v>#REF!</v>
      </c>
    </row>
    <row r="23" spans="1:35" ht="27.75" customHeight="1" x14ac:dyDescent="0.2">
      <c r="A23" s="72" t="s">
        <v>44</v>
      </c>
    </row>
    <row r="24" spans="1:35" s="35" customFormat="1" ht="21.75" customHeight="1" x14ac:dyDescent="0.25">
      <c r="A24" s="31" t="s">
        <v>6</v>
      </c>
      <c r="B24" s="34" t="e">
        <f>'C завтраками| Bed and breakfast'!#REF!</f>
        <v>#REF!</v>
      </c>
      <c r="C24" s="34" t="e">
        <f>'C завтраками| Bed and breakfast'!#REF!</f>
        <v>#REF!</v>
      </c>
      <c r="D24" s="34" t="e">
        <f>'C завтраками| Bed and breakfast'!#REF!</f>
        <v>#REF!</v>
      </c>
      <c r="E24" s="34" t="e">
        <f>'C завтраками| Bed and breakfast'!#REF!</f>
        <v>#REF!</v>
      </c>
      <c r="F24" s="34" t="e">
        <f>'C завтраками| Bed and breakfast'!#REF!</f>
        <v>#REF!</v>
      </c>
      <c r="G24" s="34" t="e">
        <f>'C завтраками| Bed and breakfast'!#REF!</f>
        <v>#REF!</v>
      </c>
      <c r="H24" s="34" t="e">
        <f>'C завтраками| Bed and breakfast'!#REF!</f>
        <v>#REF!</v>
      </c>
      <c r="I24" s="34" t="e">
        <f>'C завтраками| Bed and breakfast'!#REF!</f>
        <v>#REF!</v>
      </c>
      <c r="J24" s="34" t="e">
        <f>'C завтраками| Bed and breakfast'!#REF!</f>
        <v>#REF!</v>
      </c>
      <c r="K24" s="34" t="e">
        <f>'C завтраками| Bed and breakfast'!#REF!</f>
        <v>#REF!</v>
      </c>
      <c r="L24" s="34" t="e">
        <f>'C завтраками| Bed and breakfast'!#REF!</f>
        <v>#REF!</v>
      </c>
      <c r="M24" s="34" t="e">
        <f>'C завтраками| Bed and breakfast'!#REF!</f>
        <v>#REF!</v>
      </c>
      <c r="N24" s="34" t="e">
        <f>'C завтраками| Bed and breakfast'!#REF!</f>
        <v>#REF!</v>
      </c>
      <c r="O24" s="34" t="e">
        <f>'C завтраками| Bed and breakfast'!#REF!</f>
        <v>#REF!</v>
      </c>
      <c r="P24" s="34" t="e">
        <f>'C завтраками| Bed and breakfast'!#REF!</f>
        <v>#REF!</v>
      </c>
      <c r="Q24" s="34" t="e">
        <f>'C завтраками| Bed and breakfast'!#REF!</f>
        <v>#REF!</v>
      </c>
      <c r="R24" s="34" t="e">
        <f>'C завтраками| Bed and breakfast'!#REF!</f>
        <v>#REF!</v>
      </c>
      <c r="S24" s="34" t="e">
        <f>'C завтраками| Bed and breakfast'!#REF!</f>
        <v>#REF!</v>
      </c>
      <c r="T24" s="34" t="e">
        <f>'C завтраками| Bed and breakfast'!#REF!</f>
        <v>#REF!</v>
      </c>
      <c r="U24" s="34" t="e">
        <f>'C завтраками| Bed and breakfast'!#REF!</f>
        <v>#REF!</v>
      </c>
      <c r="V24" s="34" t="e">
        <f>'C завтраками| Bed and breakfast'!#REF!</f>
        <v>#REF!</v>
      </c>
      <c r="W24" s="34" t="e">
        <f>'C завтраками| Bed and breakfast'!#REF!</f>
        <v>#REF!</v>
      </c>
      <c r="X24" s="34" t="e">
        <f>'C завтраками| Bed and breakfast'!#REF!</f>
        <v>#REF!</v>
      </c>
      <c r="Y24" s="34" t="e">
        <f>'C завтраками| Bed and breakfast'!#REF!</f>
        <v>#REF!</v>
      </c>
      <c r="Z24" s="34" t="e">
        <f>'C завтраками| Bed and breakfast'!#REF!</f>
        <v>#REF!</v>
      </c>
      <c r="AA24" s="34" t="e">
        <f>'C завтраками| Bed and breakfast'!#REF!</f>
        <v>#REF!</v>
      </c>
      <c r="AB24" s="34" t="e">
        <f>'C завтраками| Bed and breakfast'!#REF!</f>
        <v>#REF!</v>
      </c>
      <c r="AC24" s="34" t="e">
        <f>'C завтраками| Bed and breakfast'!#REF!</f>
        <v>#REF!</v>
      </c>
      <c r="AD24" s="34" t="e">
        <f>'C завтраками| Bed and breakfast'!#REF!</f>
        <v>#REF!</v>
      </c>
      <c r="AE24" s="34" t="e">
        <f>'C завтраками| Bed and breakfast'!#REF!</f>
        <v>#REF!</v>
      </c>
      <c r="AF24" s="34" t="e">
        <f>'C завтраками| Bed and breakfast'!#REF!</f>
        <v>#REF!</v>
      </c>
      <c r="AG24" s="34" t="e">
        <f>'C завтраками| Bed and breakfast'!#REF!</f>
        <v>#REF!</v>
      </c>
      <c r="AH24" s="34" t="e">
        <f>'C завтраками| Bed and breakfast'!#REF!</f>
        <v>#REF!</v>
      </c>
      <c r="AI24" s="34" t="e">
        <f>'C завтраками| Bed and breakfast'!#REF!</f>
        <v>#REF!</v>
      </c>
    </row>
    <row r="25" spans="1:35" x14ac:dyDescent="0.2">
      <c r="A25" s="31"/>
      <c r="B25" s="34" t="e">
        <f>'C завтраками| Bed and breakfast'!#REF!</f>
        <v>#REF!</v>
      </c>
      <c r="C25" s="34" t="e">
        <f>'C завтраками| Bed and breakfast'!#REF!</f>
        <v>#REF!</v>
      </c>
      <c r="D25" s="34" t="e">
        <f>'C завтраками| Bed and breakfast'!#REF!</f>
        <v>#REF!</v>
      </c>
      <c r="E25" s="34" t="e">
        <f>'C завтраками| Bed and breakfast'!#REF!</f>
        <v>#REF!</v>
      </c>
      <c r="F25" s="34" t="e">
        <f>'C завтраками| Bed and breakfast'!#REF!</f>
        <v>#REF!</v>
      </c>
      <c r="G25" s="34" t="e">
        <f>'C завтраками| Bed and breakfast'!#REF!</f>
        <v>#REF!</v>
      </c>
      <c r="H25" s="34" t="e">
        <f>'C завтраками| Bed and breakfast'!#REF!</f>
        <v>#REF!</v>
      </c>
      <c r="I25" s="34" t="e">
        <f>'C завтраками| Bed and breakfast'!#REF!</f>
        <v>#REF!</v>
      </c>
      <c r="J25" s="34" t="e">
        <f>'C завтраками| Bed and breakfast'!#REF!</f>
        <v>#REF!</v>
      </c>
      <c r="K25" s="34" t="e">
        <f>'C завтраками| Bed and breakfast'!#REF!</f>
        <v>#REF!</v>
      </c>
      <c r="L25" s="34" t="e">
        <f>'C завтраками| Bed and breakfast'!#REF!</f>
        <v>#REF!</v>
      </c>
      <c r="M25" s="34" t="e">
        <f>'C завтраками| Bed and breakfast'!#REF!</f>
        <v>#REF!</v>
      </c>
      <c r="N25" s="34" t="e">
        <f>'C завтраками| Bed and breakfast'!#REF!</f>
        <v>#REF!</v>
      </c>
      <c r="O25" s="34" t="e">
        <f>'C завтраками| Bed and breakfast'!#REF!</f>
        <v>#REF!</v>
      </c>
      <c r="P25" s="34" t="e">
        <f>'C завтраками| Bed and breakfast'!#REF!</f>
        <v>#REF!</v>
      </c>
      <c r="Q25" s="34" t="e">
        <f>'C завтраками| Bed and breakfast'!#REF!</f>
        <v>#REF!</v>
      </c>
      <c r="R25" s="34" t="e">
        <f>'C завтраками| Bed and breakfast'!#REF!</f>
        <v>#REF!</v>
      </c>
      <c r="S25" s="34" t="e">
        <f>'C завтраками| Bed and breakfast'!#REF!</f>
        <v>#REF!</v>
      </c>
      <c r="T25" s="34" t="e">
        <f>'C завтраками| Bed and breakfast'!#REF!</f>
        <v>#REF!</v>
      </c>
      <c r="U25" s="34" t="e">
        <f>'C завтраками| Bed and breakfast'!#REF!</f>
        <v>#REF!</v>
      </c>
      <c r="V25" s="34" t="e">
        <f>'C завтраками| Bed and breakfast'!#REF!</f>
        <v>#REF!</v>
      </c>
      <c r="W25" s="34" t="e">
        <f>'C завтраками| Bed and breakfast'!#REF!</f>
        <v>#REF!</v>
      </c>
      <c r="X25" s="34" t="e">
        <f>'C завтраками| Bed and breakfast'!#REF!</f>
        <v>#REF!</v>
      </c>
      <c r="Y25" s="34" t="e">
        <f>'C завтраками| Bed and breakfast'!#REF!</f>
        <v>#REF!</v>
      </c>
      <c r="Z25" s="34" t="e">
        <f>'C завтраками| Bed and breakfast'!#REF!</f>
        <v>#REF!</v>
      </c>
      <c r="AA25" s="34" t="e">
        <f>'C завтраками| Bed and breakfast'!#REF!</f>
        <v>#REF!</v>
      </c>
      <c r="AB25" s="34" t="e">
        <f>'C завтраками| Bed and breakfast'!#REF!</f>
        <v>#REF!</v>
      </c>
      <c r="AC25" s="34" t="e">
        <f>'C завтраками| Bed and breakfast'!#REF!</f>
        <v>#REF!</v>
      </c>
      <c r="AD25" s="34" t="e">
        <f>'C завтраками| Bed and breakfast'!#REF!</f>
        <v>#REF!</v>
      </c>
      <c r="AE25" s="34" t="e">
        <f>'C завтраками| Bed and breakfast'!#REF!</f>
        <v>#REF!</v>
      </c>
      <c r="AF25" s="34" t="e">
        <f>'C завтраками| Bed and breakfast'!#REF!</f>
        <v>#REF!</v>
      </c>
      <c r="AG25" s="34" t="e">
        <f>'C завтраками| Bed and breakfast'!#REF!</f>
        <v>#REF!</v>
      </c>
      <c r="AH25" s="34" t="e">
        <f>'C завтраками| Bed and breakfast'!#REF!</f>
        <v>#REF!</v>
      </c>
      <c r="AI25" s="34" t="e">
        <f>'C завтраками| Bed and breakfast'!#REF!</f>
        <v>#REF!</v>
      </c>
    </row>
    <row r="26" spans="1:35" x14ac:dyDescent="0.2">
      <c r="A26" s="1" t="s">
        <v>7</v>
      </c>
    </row>
    <row r="27" spans="1:35" x14ac:dyDescent="0.2">
      <c r="A27" s="1">
        <v>1</v>
      </c>
      <c r="B27" s="6" t="e">
        <f t="shared" ref="B27:C27" si="0">ROUND(B8*0.8,)</f>
        <v>#REF!</v>
      </c>
      <c r="C27" s="6" t="e">
        <f t="shared" si="0"/>
        <v>#REF!</v>
      </c>
      <c r="D27" s="6" t="e">
        <f t="shared" ref="D27" si="1">ROUND(D8*0.8,)</f>
        <v>#REF!</v>
      </c>
      <c r="E27" s="6" t="e">
        <f t="shared" ref="E27:Z27" si="2">ROUND(E8*0.8,)</f>
        <v>#REF!</v>
      </c>
      <c r="F27" s="6" t="e">
        <f t="shared" si="2"/>
        <v>#REF!</v>
      </c>
      <c r="G27" s="6" t="e">
        <f t="shared" si="2"/>
        <v>#REF!</v>
      </c>
      <c r="H27" s="6" t="e">
        <f t="shared" si="2"/>
        <v>#REF!</v>
      </c>
      <c r="I27" s="6" t="e">
        <f t="shared" si="2"/>
        <v>#REF!</v>
      </c>
      <c r="J27" s="6" t="e">
        <f t="shared" si="2"/>
        <v>#REF!</v>
      </c>
      <c r="K27" s="6" t="e">
        <f t="shared" si="2"/>
        <v>#REF!</v>
      </c>
      <c r="L27" s="6" t="e">
        <f t="shared" si="2"/>
        <v>#REF!</v>
      </c>
      <c r="M27" s="6" t="e">
        <f t="shared" si="2"/>
        <v>#REF!</v>
      </c>
      <c r="N27" s="6" t="e">
        <f t="shared" si="2"/>
        <v>#REF!</v>
      </c>
      <c r="O27" s="6" t="e">
        <f t="shared" si="2"/>
        <v>#REF!</v>
      </c>
      <c r="P27" s="6" t="e">
        <f t="shared" si="2"/>
        <v>#REF!</v>
      </c>
      <c r="Q27" s="6" t="e">
        <f t="shared" ref="Q27:R27" si="3">ROUND(Q8*0.8,)</f>
        <v>#REF!</v>
      </c>
      <c r="R27" s="6" t="e">
        <f t="shared" si="3"/>
        <v>#REF!</v>
      </c>
      <c r="S27" s="6" t="e">
        <f t="shared" si="2"/>
        <v>#REF!</v>
      </c>
      <c r="T27" s="6" t="e">
        <f t="shared" si="2"/>
        <v>#REF!</v>
      </c>
      <c r="U27" s="6" t="e">
        <f t="shared" si="2"/>
        <v>#REF!</v>
      </c>
      <c r="V27" s="6" t="e">
        <f t="shared" si="2"/>
        <v>#REF!</v>
      </c>
      <c r="W27" s="6" t="e">
        <f t="shared" si="2"/>
        <v>#REF!</v>
      </c>
      <c r="X27" s="6" t="e">
        <f t="shared" si="2"/>
        <v>#REF!</v>
      </c>
      <c r="Y27" s="6" t="e">
        <f t="shared" si="2"/>
        <v>#REF!</v>
      </c>
      <c r="Z27" s="6" t="e">
        <f t="shared" si="2"/>
        <v>#REF!</v>
      </c>
      <c r="AA27" s="6" t="e">
        <f t="shared" ref="AA27:AI27" si="4">ROUND(AA8*0.8,)</f>
        <v>#REF!</v>
      </c>
      <c r="AB27" s="6" t="e">
        <f t="shared" si="4"/>
        <v>#REF!</v>
      </c>
      <c r="AC27" s="6" t="e">
        <f t="shared" si="4"/>
        <v>#REF!</v>
      </c>
      <c r="AD27" s="6" t="e">
        <f t="shared" si="4"/>
        <v>#REF!</v>
      </c>
      <c r="AE27" s="6" t="e">
        <f t="shared" si="4"/>
        <v>#REF!</v>
      </c>
      <c r="AF27" s="6" t="e">
        <f t="shared" si="4"/>
        <v>#REF!</v>
      </c>
      <c r="AG27" s="6" t="e">
        <f t="shared" si="4"/>
        <v>#REF!</v>
      </c>
      <c r="AH27" s="6" t="e">
        <f t="shared" si="4"/>
        <v>#REF!</v>
      </c>
      <c r="AI27" s="6" t="e">
        <f t="shared" si="4"/>
        <v>#REF!</v>
      </c>
    </row>
    <row r="28" spans="1:35" x14ac:dyDescent="0.2">
      <c r="A28" s="1">
        <v>2</v>
      </c>
      <c r="B28" s="1" t="e">
        <f t="shared" ref="B28:C28" si="5">ROUND(B9*0.8,)</f>
        <v>#REF!</v>
      </c>
      <c r="C28" s="1" t="e">
        <f t="shared" si="5"/>
        <v>#REF!</v>
      </c>
      <c r="D28" s="1" t="e">
        <f t="shared" ref="D28" si="6">ROUND(D9*0.8,)</f>
        <v>#REF!</v>
      </c>
      <c r="E28" s="1" t="e">
        <f t="shared" ref="E28:Z28" si="7">ROUND(E9*0.8,)</f>
        <v>#REF!</v>
      </c>
      <c r="F28" s="1" t="e">
        <f t="shared" si="7"/>
        <v>#REF!</v>
      </c>
      <c r="G28" s="1" t="e">
        <f t="shared" si="7"/>
        <v>#REF!</v>
      </c>
      <c r="H28" s="1" t="e">
        <f t="shared" si="7"/>
        <v>#REF!</v>
      </c>
      <c r="I28" s="1" t="e">
        <f t="shared" si="7"/>
        <v>#REF!</v>
      </c>
      <c r="J28" s="1" t="e">
        <f t="shared" si="7"/>
        <v>#REF!</v>
      </c>
      <c r="K28" s="1" t="e">
        <f t="shared" si="7"/>
        <v>#REF!</v>
      </c>
      <c r="L28" s="1" t="e">
        <f t="shared" si="7"/>
        <v>#REF!</v>
      </c>
      <c r="M28" s="1" t="e">
        <f t="shared" si="7"/>
        <v>#REF!</v>
      </c>
      <c r="N28" s="1" t="e">
        <f t="shared" si="7"/>
        <v>#REF!</v>
      </c>
      <c r="O28" s="1" t="e">
        <f t="shared" si="7"/>
        <v>#REF!</v>
      </c>
      <c r="P28" s="1" t="e">
        <f t="shared" si="7"/>
        <v>#REF!</v>
      </c>
      <c r="Q28" s="1" t="e">
        <f t="shared" ref="Q28:R28" si="8">ROUND(Q9*0.8,)</f>
        <v>#REF!</v>
      </c>
      <c r="R28" s="1" t="e">
        <f t="shared" si="8"/>
        <v>#REF!</v>
      </c>
      <c r="S28" s="1" t="e">
        <f t="shared" si="7"/>
        <v>#REF!</v>
      </c>
      <c r="T28" s="1" t="e">
        <f t="shared" si="7"/>
        <v>#REF!</v>
      </c>
      <c r="U28" s="1" t="e">
        <f t="shared" si="7"/>
        <v>#REF!</v>
      </c>
      <c r="V28" s="1" t="e">
        <f t="shared" si="7"/>
        <v>#REF!</v>
      </c>
      <c r="W28" s="1" t="e">
        <f t="shared" si="7"/>
        <v>#REF!</v>
      </c>
      <c r="X28" s="1" t="e">
        <f t="shared" si="7"/>
        <v>#REF!</v>
      </c>
      <c r="Y28" s="1" t="e">
        <f t="shared" si="7"/>
        <v>#REF!</v>
      </c>
      <c r="Z28" s="1" t="e">
        <f t="shared" si="7"/>
        <v>#REF!</v>
      </c>
      <c r="AA28" s="1" t="e">
        <f t="shared" ref="AA28:AI28" si="9">ROUND(AA9*0.8,)</f>
        <v>#REF!</v>
      </c>
      <c r="AB28" s="1" t="e">
        <f t="shared" si="9"/>
        <v>#REF!</v>
      </c>
      <c r="AC28" s="1" t="e">
        <f t="shared" si="9"/>
        <v>#REF!</v>
      </c>
      <c r="AD28" s="1" t="e">
        <f t="shared" si="9"/>
        <v>#REF!</v>
      </c>
      <c r="AE28" s="1" t="e">
        <f t="shared" si="9"/>
        <v>#REF!</v>
      </c>
      <c r="AF28" s="1" t="e">
        <f t="shared" si="9"/>
        <v>#REF!</v>
      </c>
      <c r="AG28" s="1" t="e">
        <f t="shared" si="9"/>
        <v>#REF!</v>
      </c>
      <c r="AH28" s="1" t="e">
        <f t="shared" si="9"/>
        <v>#REF!</v>
      </c>
      <c r="AI28" s="1" t="e">
        <f t="shared" si="9"/>
        <v>#REF!</v>
      </c>
    </row>
    <row r="29" spans="1:35" x14ac:dyDescent="0.2">
      <c r="A29" s="1" t="s">
        <v>8</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
      <c r="A30" s="1">
        <v>1</v>
      </c>
      <c r="B30" s="1" t="e">
        <f t="shared" ref="B30:C30" si="10">ROUND(B11*0.8,)</f>
        <v>#REF!</v>
      </c>
      <c r="C30" s="1" t="e">
        <f t="shared" si="10"/>
        <v>#REF!</v>
      </c>
      <c r="D30" s="1" t="e">
        <f t="shared" ref="D30" si="11">ROUND(D11*0.8,)</f>
        <v>#REF!</v>
      </c>
      <c r="E30" s="1" t="e">
        <f t="shared" ref="E30:Z30" si="12">ROUND(E11*0.8,)</f>
        <v>#REF!</v>
      </c>
      <c r="F30" s="1" t="e">
        <f t="shared" si="12"/>
        <v>#REF!</v>
      </c>
      <c r="G30" s="1" t="e">
        <f t="shared" si="12"/>
        <v>#REF!</v>
      </c>
      <c r="H30" s="1" t="e">
        <f t="shared" si="12"/>
        <v>#REF!</v>
      </c>
      <c r="I30" s="1" t="e">
        <f t="shared" si="12"/>
        <v>#REF!</v>
      </c>
      <c r="J30" s="1" t="e">
        <f t="shared" si="12"/>
        <v>#REF!</v>
      </c>
      <c r="K30" s="1" t="e">
        <f t="shared" si="12"/>
        <v>#REF!</v>
      </c>
      <c r="L30" s="1" t="e">
        <f t="shared" si="12"/>
        <v>#REF!</v>
      </c>
      <c r="M30" s="1" t="e">
        <f t="shared" si="12"/>
        <v>#REF!</v>
      </c>
      <c r="N30" s="1" t="e">
        <f t="shared" si="12"/>
        <v>#REF!</v>
      </c>
      <c r="O30" s="1" t="e">
        <f t="shared" si="12"/>
        <v>#REF!</v>
      </c>
      <c r="P30" s="1" t="e">
        <f t="shared" si="12"/>
        <v>#REF!</v>
      </c>
      <c r="Q30" s="1" t="e">
        <f t="shared" ref="Q30:R30" si="13">ROUND(Q11*0.8,)</f>
        <v>#REF!</v>
      </c>
      <c r="R30" s="1" t="e">
        <f t="shared" si="13"/>
        <v>#REF!</v>
      </c>
      <c r="S30" s="1" t="e">
        <f t="shared" si="12"/>
        <v>#REF!</v>
      </c>
      <c r="T30" s="1" t="e">
        <f t="shared" si="12"/>
        <v>#REF!</v>
      </c>
      <c r="U30" s="1" t="e">
        <f t="shared" si="12"/>
        <v>#REF!</v>
      </c>
      <c r="V30" s="1" t="e">
        <f t="shared" si="12"/>
        <v>#REF!</v>
      </c>
      <c r="W30" s="1" t="e">
        <f t="shared" si="12"/>
        <v>#REF!</v>
      </c>
      <c r="X30" s="1" t="e">
        <f t="shared" si="12"/>
        <v>#REF!</v>
      </c>
      <c r="Y30" s="1" t="e">
        <f t="shared" si="12"/>
        <v>#REF!</v>
      </c>
      <c r="Z30" s="1" t="e">
        <f t="shared" si="12"/>
        <v>#REF!</v>
      </c>
      <c r="AA30" s="1" t="e">
        <f t="shared" ref="AA30:AI30" si="14">ROUND(AA11*0.8,)</f>
        <v>#REF!</v>
      </c>
      <c r="AB30" s="1" t="e">
        <f t="shared" si="14"/>
        <v>#REF!</v>
      </c>
      <c r="AC30" s="1" t="e">
        <f t="shared" si="14"/>
        <v>#REF!</v>
      </c>
      <c r="AD30" s="1" t="e">
        <f t="shared" si="14"/>
        <v>#REF!</v>
      </c>
      <c r="AE30" s="1" t="e">
        <f t="shared" si="14"/>
        <v>#REF!</v>
      </c>
      <c r="AF30" s="1" t="e">
        <f t="shared" si="14"/>
        <v>#REF!</v>
      </c>
      <c r="AG30" s="1" t="e">
        <f t="shared" si="14"/>
        <v>#REF!</v>
      </c>
      <c r="AH30" s="1" t="e">
        <f t="shared" si="14"/>
        <v>#REF!</v>
      </c>
      <c r="AI30" s="1" t="e">
        <f t="shared" si="14"/>
        <v>#REF!</v>
      </c>
    </row>
    <row r="31" spans="1:35" x14ac:dyDescent="0.2">
      <c r="A31" s="1">
        <v>2</v>
      </c>
      <c r="B31" s="1" t="e">
        <f t="shared" ref="B31:C31" si="15">ROUND(B12*0.8,)</f>
        <v>#REF!</v>
      </c>
      <c r="C31" s="1" t="e">
        <f t="shared" si="15"/>
        <v>#REF!</v>
      </c>
      <c r="D31" s="1" t="e">
        <f t="shared" ref="D31" si="16">ROUND(D12*0.8,)</f>
        <v>#REF!</v>
      </c>
      <c r="E31" s="1" t="e">
        <f t="shared" ref="E31:Z31" si="17">ROUND(E12*0.8,)</f>
        <v>#REF!</v>
      </c>
      <c r="F31" s="1" t="e">
        <f t="shared" si="17"/>
        <v>#REF!</v>
      </c>
      <c r="G31" s="1" t="e">
        <f t="shared" si="17"/>
        <v>#REF!</v>
      </c>
      <c r="H31" s="1" t="e">
        <f t="shared" si="17"/>
        <v>#REF!</v>
      </c>
      <c r="I31" s="1" t="e">
        <f t="shared" si="17"/>
        <v>#REF!</v>
      </c>
      <c r="J31" s="1" t="e">
        <f t="shared" si="17"/>
        <v>#REF!</v>
      </c>
      <c r="K31" s="1" t="e">
        <f t="shared" si="17"/>
        <v>#REF!</v>
      </c>
      <c r="L31" s="1" t="e">
        <f t="shared" si="17"/>
        <v>#REF!</v>
      </c>
      <c r="M31" s="1" t="e">
        <f t="shared" si="17"/>
        <v>#REF!</v>
      </c>
      <c r="N31" s="1" t="e">
        <f t="shared" si="17"/>
        <v>#REF!</v>
      </c>
      <c r="O31" s="1" t="e">
        <f t="shared" si="17"/>
        <v>#REF!</v>
      </c>
      <c r="P31" s="1" t="e">
        <f t="shared" si="17"/>
        <v>#REF!</v>
      </c>
      <c r="Q31" s="1" t="e">
        <f t="shared" ref="Q31:R31" si="18">ROUND(Q12*0.8,)</f>
        <v>#REF!</v>
      </c>
      <c r="R31" s="1" t="e">
        <f t="shared" si="18"/>
        <v>#REF!</v>
      </c>
      <c r="S31" s="1" t="e">
        <f t="shared" si="17"/>
        <v>#REF!</v>
      </c>
      <c r="T31" s="1" t="e">
        <f t="shared" si="17"/>
        <v>#REF!</v>
      </c>
      <c r="U31" s="1" t="e">
        <f t="shared" si="17"/>
        <v>#REF!</v>
      </c>
      <c r="V31" s="1" t="e">
        <f t="shared" si="17"/>
        <v>#REF!</v>
      </c>
      <c r="W31" s="1" t="e">
        <f t="shared" si="17"/>
        <v>#REF!</v>
      </c>
      <c r="X31" s="1" t="e">
        <f t="shared" si="17"/>
        <v>#REF!</v>
      </c>
      <c r="Y31" s="1" t="e">
        <f t="shared" si="17"/>
        <v>#REF!</v>
      </c>
      <c r="Z31" s="1" t="e">
        <f t="shared" si="17"/>
        <v>#REF!</v>
      </c>
      <c r="AA31" s="1" t="e">
        <f t="shared" ref="AA31:AI31" si="19">ROUND(AA12*0.8,)</f>
        <v>#REF!</v>
      </c>
      <c r="AB31" s="1" t="e">
        <f t="shared" si="19"/>
        <v>#REF!</v>
      </c>
      <c r="AC31" s="1" t="e">
        <f t="shared" si="19"/>
        <v>#REF!</v>
      </c>
      <c r="AD31" s="1" t="e">
        <f t="shared" si="19"/>
        <v>#REF!</v>
      </c>
      <c r="AE31" s="1" t="e">
        <f t="shared" si="19"/>
        <v>#REF!</v>
      </c>
      <c r="AF31" s="1" t="e">
        <f t="shared" si="19"/>
        <v>#REF!</v>
      </c>
      <c r="AG31" s="1" t="e">
        <f t="shared" si="19"/>
        <v>#REF!</v>
      </c>
      <c r="AH31" s="1" t="e">
        <f t="shared" si="19"/>
        <v>#REF!</v>
      </c>
      <c r="AI31" s="1" t="e">
        <f t="shared" si="19"/>
        <v>#REF!</v>
      </c>
    </row>
    <row r="32" spans="1:35" x14ac:dyDescent="0.2">
      <c r="A32" s="2" t="s">
        <v>2</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
      <c r="A33" s="1">
        <v>1</v>
      </c>
      <c r="B33" s="1" t="e">
        <f t="shared" ref="B33:C33" si="20">ROUND(B14*0.8,)</f>
        <v>#REF!</v>
      </c>
      <c r="C33" s="1" t="e">
        <f t="shared" si="20"/>
        <v>#REF!</v>
      </c>
      <c r="D33" s="1" t="e">
        <f t="shared" ref="D33" si="21">ROUND(D14*0.8,)</f>
        <v>#REF!</v>
      </c>
      <c r="E33" s="1" t="e">
        <f t="shared" ref="E33:Z33" si="22">ROUND(E14*0.8,)</f>
        <v>#REF!</v>
      </c>
      <c r="F33" s="1" t="e">
        <f t="shared" si="22"/>
        <v>#REF!</v>
      </c>
      <c r="G33" s="1" t="e">
        <f t="shared" si="22"/>
        <v>#REF!</v>
      </c>
      <c r="H33" s="1" t="e">
        <f t="shared" si="22"/>
        <v>#REF!</v>
      </c>
      <c r="I33" s="1" t="e">
        <f t="shared" si="22"/>
        <v>#REF!</v>
      </c>
      <c r="J33" s="1" t="e">
        <f t="shared" si="22"/>
        <v>#REF!</v>
      </c>
      <c r="K33" s="1" t="e">
        <f t="shared" si="22"/>
        <v>#REF!</v>
      </c>
      <c r="L33" s="1" t="e">
        <f t="shared" si="22"/>
        <v>#REF!</v>
      </c>
      <c r="M33" s="1" t="e">
        <f t="shared" si="22"/>
        <v>#REF!</v>
      </c>
      <c r="N33" s="1" t="e">
        <f t="shared" si="22"/>
        <v>#REF!</v>
      </c>
      <c r="O33" s="1" t="e">
        <f t="shared" si="22"/>
        <v>#REF!</v>
      </c>
      <c r="P33" s="1" t="e">
        <f t="shared" si="22"/>
        <v>#REF!</v>
      </c>
      <c r="Q33" s="1" t="e">
        <f t="shared" ref="Q33:R33" si="23">ROUND(Q14*0.8,)</f>
        <v>#REF!</v>
      </c>
      <c r="R33" s="1" t="e">
        <f t="shared" si="23"/>
        <v>#REF!</v>
      </c>
      <c r="S33" s="1" t="e">
        <f t="shared" si="22"/>
        <v>#REF!</v>
      </c>
      <c r="T33" s="1" t="e">
        <f t="shared" si="22"/>
        <v>#REF!</v>
      </c>
      <c r="U33" s="1" t="e">
        <f t="shared" si="22"/>
        <v>#REF!</v>
      </c>
      <c r="V33" s="1" t="e">
        <f t="shared" si="22"/>
        <v>#REF!</v>
      </c>
      <c r="W33" s="1" t="e">
        <f t="shared" si="22"/>
        <v>#REF!</v>
      </c>
      <c r="X33" s="1" t="e">
        <f t="shared" si="22"/>
        <v>#REF!</v>
      </c>
      <c r="Y33" s="1" t="e">
        <f t="shared" si="22"/>
        <v>#REF!</v>
      </c>
      <c r="Z33" s="1" t="e">
        <f t="shared" si="22"/>
        <v>#REF!</v>
      </c>
      <c r="AA33" s="1" t="e">
        <f t="shared" ref="AA33:AI33" si="24">ROUND(AA14*0.8,)</f>
        <v>#REF!</v>
      </c>
      <c r="AB33" s="1" t="e">
        <f t="shared" si="24"/>
        <v>#REF!</v>
      </c>
      <c r="AC33" s="1" t="e">
        <f t="shared" si="24"/>
        <v>#REF!</v>
      </c>
      <c r="AD33" s="1" t="e">
        <f t="shared" si="24"/>
        <v>#REF!</v>
      </c>
      <c r="AE33" s="1" t="e">
        <f t="shared" si="24"/>
        <v>#REF!</v>
      </c>
      <c r="AF33" s="1" t="e">
        <f t="shared" si="24"/>
        <v>#REF!</v>
      </c>
      <c r="AG33" s="1" t="e">
        <f t="shared" si="24"/>
        <v>#REF!</v>
      </c>
      <c r="AH33" s="1" t="e">
        <f t="shared" si="24"/>
        <v>#REF!</v>
      </c>
      <c r="AI33" s="1" t="e">
        <f t="shared" si="24"/>
        <v>#REF!</v>
      </c>
    </row>
    <row r="34" spans="1:35" x14ac:dyDescent="0.2">
      <c r="A34" s="1">
        <v>2</v>
      </c>
      <c r="B34" s="1" t="e">
        <f t="shared" ref="B34:C34" si="25">ROUND(B15*0.8,)</f>
        <v>#REF!</v>
      </c>
      <c r="C34" s="1" t="e">
        <f t="shared" si="25"/>
        <v>#REF!</v>
      </c>
      <c r="D34" s="1" t="e">
        <f t="shared" ref="D34" si="26">ROUND(D15*0.8,)</f>
        <v>#REF!</v>
      </c>
      <c r="E34" s="1" t="e">
        <f t="shared" ref="E34:Z34" si="27">ROUND(E15*0.8,)</f>
        <v>#REF!</v>
      </c>
      <c r="F34" s="1" t="e">
        <f t="shared" si="27"/>
        <v>#REF!</v>
      </c>
      <c r="G34" s="1" t="e">
        <f t="shared" si="27"/>
        <v>#REF!</v>
      </c>
      <c r="H34" s="1" t="e">
        <f t="shared" si="27"/>
        <v>#REF!</v>
      </c>
      <c r="I34" s="1" t="e">
        <f t="shared" si="27"/>
        <v>#REF!</v>
      </c>
      <c r="J34" s="1" t="e">
        <f t="shared" si="27"/>
        <v>#REF!</v>
      </c>
      <c r="K34" s="1" t="e">
        <f t="shared" si="27"/>
        <v>#REF!</v>
      </c>
      <c r="L34" s="1" t="e">
        <f t="shared" si="27"/>
        <v>#REF!</v>
      </c>
      <c r="M34" s="1" t="e">
        <f t="shared" si="27"/>
        <v>#REF!</v>
      </c>
      <c r="N34" s="1" t="e">
        <f t="shared" si="27"/>
        <v>#REF!</v>
      </c>
      <c r="O34" s="1" t="e">
        <f t="shared" si="27"/>
        <v>#REF!</v>
      </c>
      <c r="P34" s="1" t="e">
        <f t="shared" si="27"/>
        <v>#REF!</v>
      </c>
      <c r="Q34" s="1" t="e">
        <f t="shared" ref="Q34:R34" si="28">ROUND(Q15*0.8,)</f>
        <v>#REF!</v>
      </c>
      <c r="R34" s="1" t="e">
        <f t="shared" si="28"/>
        <v>#REF!</v>
      </c>
      <c r="S34" s="1" t="e">
        <f t="shared" si="27"/>
        <v>#REF!</v>
      </c>
      <c r="T34" s="1" t="e">
        <f t="shared" si="27"/>
        <v>#REF!</v>
      </c>
      <c r="U34" s="1" t="e">
        <f t="shared" si="27"/>
        <v>#REF!</v>
      </c>
      <c r="V34" s="1" t="e">
        <f t="shared" si="27"/>
        <v>#REF!</v>
      </c>
      <c r="W34" s="1" t="e">
        <f t="shared" si="27"/>
        <v>#REF!</v>
      </c>
      <c r="X34" s="1" t="e">
        <f t="shared" si="27"/>
        <v>#REF!</v>
      </c>
      <c r="Y34" s="1" t="e">
        <f t="shared" si="27"/>
        <v>#REF!</v>
      </c>
      <c r="Z34" s="1" t="e">
        <f t="shared" si="27"/>
        <v>#REF!</v>
      </c>
      <c r="AA34" s="1" t="e">
        <f t="shared" ref="AA34:AI34" si="29">ROUND(AA15*0.8,)</f>
        <v>#REF!</v>
      </c>
      <c r="AB34" s="1" t="e">
        <f t="shared" si="29"/>
        <v>#REF!</v>
      </c>
      <c r="AC34" s="1" t="e">
        <f t="shared" si="29"/>
        <v>#REF!</v>
      </c>
      <c r="AD34" s="1" t="e">
        <f t="shared" si="29"/>
        <v>#REF!</v>
      </c>
      <c r="AE34" s="1" t="e">
        <f t="shared" si="29"/>
        <v>#REF!</v>
      </c>
      <c r="AF34" s="1" t="e">
        <f t="shared" si="29"/>
        <v>#REF!</v>
      </c>
      <c r="AG34" s="1" t="e">
        <f t="shared" si="29"/>
        <v>#REF!</v>
      </c>
      <c r="AH34" s="1" t="e">
        <f t="shared" si="29"/>
        <v>#REF!</v>
      </c>
      <c r="AI34" s="1" t="e">
        <f t="shared" si="29"/>
        <v>#REF!</v>
      </c>
    </row>
    <row r="35" spans="1:35" x14ac:dyDescent="0.2">
      <c r="A35" s="9" t="s">
        <v>131</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
      <c r="A36" s="1">
        <v>1</v>
      </c>
      <c r="B36" s="1" t="e">
        <f t="shared" ref="B36:C36" si="30">ROUND(B17*0.8,)</f>
        <v>#REF!</v>
      </c>
      <c r="C36" s="1" t="e">
        <f t="shared" si="30"/>
        <v>#REF!</v>
      </c>
      <c r="D36" s="1" t="e">
        <f t="shared" ref="D36" si="31">ROUND(D17*0.8,)</f>
        <v>#REF!</v>
      </c>
      <c r="E36" s="1" t="e">
        <f t="shared" ref="E36:Z36" si="32">ROUND(E17*0.8,)</f>
        <v>#REF!</v>
      </c>
      <c r="F36" s="1" t="e">
        <f t="shared" si="32"/>
        <v>#REF!</v>
      </c>
      <c r="G36" s="1" t="e">
        <f t="shared" si="32"/>
        <v>#REF!</v>
      </c>
      <c r="H36" s="1" t="e">
        <f t="shared" si="32"/>
        <v>#REF!</v>
      </c>
      <c r="I36" s="1" t="e">
        <f t="shared" si="32"/>
        <v>#REF!</v>
      </c>
      <c r="J36" s="1" t="e">
        <f t="shared" si="32"/>
        <v>#REF!</v>
      </c>
      <c r="K36" s="1" t="e">
        <f t="shared" si="32"/>
        <v>#REF!</v>
      </c>
      <c r="L36" s="1" t="e">
        <f t="shared" si="32"/>
        <v>#REF!</v>
      </c>
      <c r="M36" s="1" t="e">
        <f t="shared" si="32"/>
        <v>#REF!</v>
      </c>
      <c r="N36" s="1" t="e">
        <f t="shared" si="32"/>
        <v>#REF!</v>
      </c>
      <c r="O36" s="1" t="e">
        <f t="shared" si="32"/>
        <v>#REF!</v>
      </c>
      <c r="P36" s="1" t="e">
        <f t="shared" si="32"/>
        <v>#REF!</v>
      </c>
      <c r="Q36" s="1" t="e">
        <f t="shared" ref="Q36:R36" si="33">ROUND(Q17*0.8,)</f>
        <v>#REF!</v>
      </c>
      <c r="R36" s="1" t="e">
        <f t="shared" si="33"/>
        <v>#REF!</v>
      </c>
      <c r="S36" s="1" t="e">
        <f t="shared" si="32"/>
        <v>#REF!</v>
      </c>
      <c r="T36" s="1" t="e">
        <f t="shared" si="32"/>
        <v>#REF!</v>
      </c>
      <c r="U36" s="1" t="e">
        <f t="shared" si="32"/>
        <v>#REF!</v>
      </c>
      <c r="V36" s="1" t="e">
        <f t="shared" si="32"/>
        <v>#REF!</v>
      </c>
      <c r="W36" s="1" t="e">
        <f t="shared" si="32"/>
        <v>#REF!</v>
      </c>
      <c r="X36" s="1" t="e">
        <f t="shared" si="32"/>
        <v>#REF!</v>
      </c>
      <c r="Y36" s="1" t="e">
        <f t="shared" si="32"/>
        <v>#REF!</v>
      </c>
      <c r="Z36" s="1" t="e">
        <f t="shared" si="32"/>
        <v>#REF!</v>
      </c>
      <c r="AA36" s="1" t="e">
        <f t="shared" ref="AA36:AI36" si="34">ROUND(AA17*0.8,)</f>
        <v>#REF!</v>
      </c>
      <c r="AB36" s="1" t="e">
        <f t="shared" si="34"/>
        <v>#REF!</v>
      </c>
      <c r="AC36" s="1" t="e">
        <f t="shared" si="34"/>
        <v>#REF!</v>
      </c>
      <c r="AD36" s="1" t="e">
        <f t="shared" si="34"/>
        <v>#REF!</v>
      </c>
      <c r="AE36" s="1" t="e">
        <f t="shared" si="34"/>
        <v>#REF!</v>
      </c>
      <c r="AF36" s="1" t="e">
        <f t="shared" si="34"/>
        <v>#REF!</v>
      </c>
      <c r="AG36" s="1" t="e">
        <f t="shared" si="34"/>
        <v>#REF!</v>
      </c>
      <c r="AH36" s="1" t="e">
        <f t="shared" si="34"/>
        <v>#REF!</v>
      </c>
      <c r="AI36" s="1" t="e">
        <f t="shared" si="34"/>
        <v>#REF!</v>
      </c>
    </row>
    <row r="37" spans="1:35" x14ac:dyDescent="0.2">
      <c r="A37" s="1">
        <v>2</v>
      </c>
      <c r="B37" s="1" t="e">
        <f t="shared" ref="B37:C37" si="35">ROUND(B18*0.8,)</f>
        <v>#REF!</v>
      </c>
      <c r="C37" s="1" t="e">
        <f t="shared" si="35"/>
        <v>#REF!</v>
      </c>
      <c r="D37" s="1" t="e">
        <f t="shared" ref="D37" si="36">ROUND(D18*0.8,)</f>
        <v>#REF!</v>
      </c>
      <c r="E37" s="1" t="e">
        <f t="shared" ref="E37:Z37" si="37">ROUND(E18*0.8,)</f>
        <v>#REF!</v>
      </c>
      <c r="F37" s="1" t="e">
        <f t="shared" si="37"/>
        <v>#REF!</v>
      </c>
      <c r="G37" s="1" t="e">
        <f t="shared" si="37"/>
        <v>#REF!</v>
      </c>
      <c r="H37" s="1" t="e">
        <f t="shared" si="37"/>
        <v>#REF!</v>
      </c>
      <c r="I37" s="1" t="e">
        <f t="shared" si="37"/>
        <v>#REF!</v>
      </c>
      <c r="J37" s="1" t="e">
        <f t="shared" si="37"/>
        <v>#REF!</v>
      </c>
      <c r="K37" s="1" t="e">
        <f t="shared" si="37"/>
        <v>#REF!</v>
      </c>
      <c r="L37" s="1" t="e">
        <f t="shared" si="37"/>
        <v>#REF!</v>
      </c>
      <c r="M37" s="1" t="e">
        <f t="shared" si="37"/>
        <v>#REF!</v>
      </c>
      <c r="N37" s="1" t="e">
        <f t="shared" si="37"/>
        <v>#REF!</v>
      </c>
      <c r="O37" s="1" t="e">
        <f t="shared" si="37"/>
        <v>#REF!</v>
      </c>
      <c r="P37" s="1" t="e">
        <f t="shared" si="37"/>
        <v>#REF!</v>
      </c>
      <c r="Q37" s="1" t="e">
        <f t="shared" ref="Q37:R37" si="38">ROUND(Q18*0.8,)</f>
        <v>#REF!</v>
      </c>
      <c r="R37" s="1" t="e">
        <f t="shared" si="38"/>
        <v>#REF!</v>
      </c>
      <c r="S37" s="1" t="e">
        <f t="shared" si="37"/>
        <v>#REF!</v>
      </c>
      <c r="T37" s="1" t="e">
        <f t="shared" si="37"/>
        <v>#REF!</v>
      </c>
      <c r="U37" s="1" t="e">
        <f t="shared" si="37"/>
        <v>#REF!</v>
      </c>
      <c r="V37" s="1" t="e">
        <f t="shared" si="37"/>
        <v>#REF!</v>
      </c>
      <c r="W37" s="1" t="e">
        <f t="shared" si="37"/>
        <v>#REF!</v>
      </c>
      <c r="X37" s="1" t="e">
        <f t="shared" si="37"/>
        <v>#REF!</v>
      </c>
      <c r="Y37" s="1" t="e">
        <f t="shared" si="37"/>
        <v>#REF!</v>
      </c>
      <c r="Z37" s="1" t="e">
        <f t="shared" si="37"/>
        <v>#REF!</v>
      </c>
      <c r="AA37" s="1" t="e">
        <f t="shared" ref="AA37:AI37" si="39">ROUND(AA18*0.8,)</f>
        <v>#REF!</v>
      </c>
      <c r="AB37" s="1" t="e">
        <f t="shared" si="39"/>
        <v>#REF!</v>
      </c>
      <c r="AC37" s="1" t="e">
        <f t="shared" si="39"/>
        <v>#REF!</v>
      </c>
      <c r="AD37" s="1" t="e">
        <f t="shared" si="39"/>
        <v>#REF!</v>
      </c>
      <c r="AE37" s="1" t="e">
        <f t="shared" si="39"/>
        <v>#REF!</v>
      </c>
      <c r="AF37" s="1" t="e">
        <f t="shared" si="39"/>
        <v>#REF!</v>
      </c>
      <c r="AG37" s="1" t="e">
        <f t="shared" si="39"/>
        <v>#REF!</v>
      </c>
      <c r="AH37" s="1" t="e">
        <f t="shared" si="39"/>
        <v>#REF!</v>
      </c>
      <c r="AI37" s="1" t="e">
        <f t="shared" si="39"/>
        <v>#REF!</v>
      </c>
    </row>
    <row r="38" spans="1:35" x14ac:dyDescent="0.2">
      <c r="A38" s="7" t="s">
        <v>4</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
      <c r="A39" s="3" t="s">
        <v>1</v>
      </c>
      <c r="B39" s="1" t="e">
        <f t="shared" ref="B39:C39" si="40">ROUND(B20*0.8,)</f>
        <v>#REF!</v>
      </c>
      <c r="C39" s="1" t="e">
        <f t="shared" si="40"/>
        <v>#REF!</v>
      </c>
      <c r="D39" s="1" t="e">
        <f t="shared" ref="D39" si="41">ROUND(D20*0.8,)</f>
        <v>#REF!</v>
      </c>
      <c r="E39" s="1" t="e">
        <f t="shared" ref="E39:Z39" si="42">ROUND(E20*0.8,)</f>
        <v>#REF!</v>
      </c>
      <c r="F39" s="1" t="e">
        <f t="shared" si="42"/>
        <v>#REF!</v>
      </c>
      <c r="G39" s="1" t="e">
        <f t="shared" si="42"/>
        <v>#REF!</v>
      </c>
      <c r="H39" s="1" t="e">
        <f t="shared" si="42"/>
        <v>#REF!</v>
      </c>
      <c r="I39" s="1" t="e">
        <f t="shared" si="42"/>
        <v>#REF!</v>
      </c>
      <c r="J39" s="1" t="e">
        <f t="shared" si="42"/>
        <v>#REF!</v>
      </c>
      <c r="K39" s="1" t="e">
        <f t="shared" si="42"/>
        <v>#REF!</v>
      </c>
      <c r="L39" s="1" t="e">
        <f t="shared" si="42"/>
        <v>#REF!</v>
      </c>
      <c r="M39" s="1" t="e">
        <f t="shared" si="42"/>
        <v>#REF!</v>
      </c>
      <c r="N39" s="1" t="e">
        <f t="shared" si="42"/>
        <v>#REF!</v>
      </c>
      <c r="O39" s="1" t="e">
        <f t="shared" si="42"/>
        <v>#REF!</v>
      </c>
      <c r="P39" s="1" t="e">
        <f t="shared" si="42"/>
        <v>#REF!</v>
      </c>
      <c r="Q39" s="1" t="e">
        <f t="shared" ref="Q39:R39" si="43">ROUND(Q20*0.8,)</f>
        <v>#REF!</v>
      </c>
      <c r="R39" s="1" t="e">
        <f t="shared" si="43"/>
        <v>#REF!</v>
      </c>
      <c r="S39" s="1" t="e">
        <f t="shared" si="42"/>
        <v>#REF!</v>
      </c>
      <c r="T39" s="1" t="e">
        <f t="shared" si="42"/>
        <v>#REF!</v>
      </c>
      <c r="U39" s="1" t="e">
        <f t="shared" si="42"/>
        <v>#REF!</v>
      </c>
      <c r="V39" s="1" t="e">
        <f t="shared" si="42"/>
        <v>#REF!</v>
      </c>
      <c r="W39" s="1" t="e">
        <f t="shared" si="42"/>
        <v>#REF!</v>
      </c>
      <c r="X39" s="1" t="e">
        <f t="shared" si="42"/>
        <v>#REF!</v>
      </c>
      <c r="Y39" s="1" t="e">
        <f t="shared" si="42"/>
        <v>#REF!</v>
      </c>
      <c r="Z39" s="1" t="e">
        <f t="shared" si="42"/>
        <v>#REF!</v>
      </c>
      <c r="AA39" s="1" t="e">
        <f t="shared" ref="AA39:AI39" si="44">ROUND(AA20*0.8,)</f>
        <v>#REF!</v>
      </c>
      <c r="AB39" s="1" t="e">
        <f t="shared" si="44"/>
        <v>#REF!</v>
      </c>
      <c r="AC39" s="1" t="e">
        <f t="shared" si="44"/>
        <v>#REF!</v>
      </c>
      <c r="AD39" s="1" t="e">
        <f t="shared" si="44"/>
        <v>#REF!</v>
      </c>
      <c r="AE39" s="1" t="e">
        <f t="shared" si="44"/>
        <v>#REF!</v>
      </c>
      <c r="AF39" s="1" t="e">
        <f t="shared" si="44"/>
        <v>#REF!</v>
      </c>
      <c r="AG39" s="1" t="e">
        <f t="shared" si="44"/>
        <v>#REF!</v>
      </c>
      <c r="AH39" s="1" t="e">
        <f t="shared" si="44"/>
        <v>#REF!</v>
      </c>
      <c r="AI39" s="1" t="e">
        <f t="shared" si="44"/>
        <v>#REF!</v>
      </c>
    </row>
    <row r="40" spans="1:35" hidden="1" x14ac:dyDescent="0.2">
      <c r="A40" s="7" t="s">
        <v>5</v>
      </c>
    </row>
    <row r="41" spans="1:35" hidden="1" x14ac:dyDescent="0.2">
      <c r="A41" s="3" t="s">
        <v>0</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row>
    <row r="42" spans="1:35" x14ac:dyDescent="0.2">
      <c r="A42" s="125" t="s">
        <v>101</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row>
    <row r="43" spans="1:35" ht="11.45" customHeight="1" x14ac:dyDescent="0.2">
      <c r="A43" s="64" t="s">
        <v>11</v>
      </c>
    </row>
    <row r="44" spans="1:35" ht="12.75" customHeight="1" x14ac:dyDescent="0.2">
      <c r="A44" s="4" t="s">
        <v>12</v>
      </c>
    </row>
    <row r="45" spans="1:35" ht="12.75" customHeight="1" x14ac:dyDescent="0.2">
      <c r="A45" s="4" t="s">
        <v>13</v>
      </c>
    </row>
    <row r="46" spans="1:35" ht="12.75" customHeight="1" x14ac:dyDescent="0.2">
      <c r="A46" s="4" t="s">
        <v>14</v>
      </c>
    </row>
    <row r="47" spans="1:35" ht="12.75" customHeight="1" x14ac:dyDescent="0.2">
      <c r="A47" s="142" t="s">
        <v>103</v>
      </c>
    </row>
    <row r="48" spans="1:35" ht="11.45" customHeight="1" thickBot="1" x14ac:dyDescent="0.25">
      <c r="A48" s="4"/>
    </row>
    <row r="49" spans="1:1" ht="11.45" customHeight="1" x14ac:dyDescent="0.2">
      <c r="A49" s="70" t="s">
        <v>16</v>
      </c>
    </row>
    <row r="50" spans="1:1" ht="60.75" thickBot="1" x14ac:dyDescent="0.25">
      <c r="A50" s="126" t="s">
        <v>134</v>
      </c>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zoomScaleNormal="100" workbookViewId="0">
      <selection activeCell="A15" sqref="A15"/>
    </sheetView>
  </sheetViews>
  <sheetFormatPr defaultColWidth="9.140625" defaultRowHeight="12" x14ac:dyDescent="0.2"/>
  <cols>
    <col min="1" max="1" width="91.42578125" style="5" customWidth="1"/>
    <col min="2" max="16384" width="9.140625" style="5"/>
  </cols>
  <sheetData>
    <row r="1" spans="1:81" ht="12" customHeight="1" x14ac:dyDescent="0.2">
      <c r="A1" s="8" t="s">
        <v>17</v>
      </c>
    </row>
    <row r="2" spans="1:81" ht="12" customHeight="1" x14ac:dyDescent="0.2">
      <c r="A2" s="16" t="s">
        <v>10</v>
      </c>
    </row>
    <row r="3" spans="1:81" ht="8.4499999999999993" customHeight="1" x14ac:dyDescent="0.2">
      <c r="A3" s="8"/>
    </row>
    <row r="4" spans="1:81" ht="11.45" customHeight="1" x14ac:dyDescent="0.2">
      <c r="A4" s="64" t="s">
        <v>9</v>
      </c>
    </row>
    <row r="5" spans="1:81" s="35" customFormat="1" ht="23.1" customHeight="1" x14ac:dyDescent="0.25">
      <c r="A5" s="31" t="s">
        <v>6</v>
      </c>
      <c r="B5" s="34">
        <v>44742</v>
      </c>
      <c r="C5" s="34">
        <v>44743</v>
      </c>
      <c r="D5" s="34">
        <v>44753</v>
      </c>
      <c r="E5" s="34">
        <v>44757</v>
      </c>
      <c r="F5" s="34">
        <v>44760</v>
      </c>
      <c r="G5" s="34">
        <v>44764</v>
      </c>
      <c r="H5" s="34">
        <v>44767</v>
      </c>
      <c r="I5" s="34">
        <v>44771</v>
      </c>
      <c r="J5" s="34">
        <v>44774</v>
      </c>
      <c r="K5" s="34">
        <v>44778</v>
      </c>
      <c r="L5" s="34">
        <v>44781</v>
      </c>
      <c r="M5" s="34">
        <v>44785</v>
      </c>
      <c r="N5" s="34">
        <v>44788</v>
      </c>
      <c r="O5" s="34">
        <v>44792</v>
      </c>
      <c r="P5" s="34">
        <v>44795</v>
      </c>
      <c r="Q5" s="34">
        <v>44799</v>
      </c>
      <c r="R5" s="34">
        <v>44802</v>
      </c>
      <c r="S5" s="34">
        <v>44805</v>
      </c>
      <c r="T5" s="34">
        <v>44806</v>
      </c>
      <c r="U5" s="34">
        <v>44809</v>
      </c>
      <c r="V5" s="34">
        <v>44813</v>
      </c>
      <c r="W5" s="34">
        <v>44816</v>
      </c>
      <c r="X5" s="34">
        <v>44820</v>
      </c>
      <c r="Y5" s="34">
        <v>44823</v>
      </c>
      <c r="Z5" s="34">
        <v>44827</v>
      </c>
      <c r="AA5" s="34">
        <v>44831</v>
      </c>
      <c r="AB5" s="34">
        <v>44834</v>
      </c>
      <c r="AC5" s="34">
        <v>44835</v>
      </c>
      <c r="AD5" s="34">
        <v>44837</v>
      </c>
      <c r="AE5" s="34">
        <v>44841</v>
      </c>
      <c r="AF5" s="34">
        <v>44844</v>
      </c>
      <c r="AG5" s="34">
        <v>44848</v>
      </c>
      <c r="AH5" s="34">
        <v>44851</v>
      </c>
      <c r="AI5" s="34">
        <v>44855</v>
      </c>
      <c r="AJ5" s="34">
        <v>44858</v>
      </c>
      <c r="AK5" s="34">
        <v>44862</v>
      </c>
      <c r="AL5" s="34">
        <v>44865</v>
      </c>
      <c r="AM5" s="34">
        <v>44866</v>
      </c>
      <c r="AN5" s="34">
        <v>44872</v>
      </c>
      <c r="AO5" s="34">
        <v>44876</v>
      </c>
      <c r="AP5" s="34">
        <v>44879</v>
      </c>
      <c r="AQ5" s="34">
        <v>44883</v>
      </c>
      <c r="AR5" s="34">
        <v>44886</v>
      </c>
      <c r="AS5" s="34">
        <v>44890</v>
      </c>
      <c r="AT5" s="34">
        <v>44893</v>
      </c>
      <c r="AU5" s="34">
        <v>44896</v>
      </c>
      <c r="AV5" s="34">
        <v>44897</v>
      </c>
      <c r="AW5" s="34">
        <v>44900</v>
      </c>
      <c r="AX5" s="34">
        <v>44904</v>
      </c>
      <c r="AY5" s="34">
        <v>44907</v>
      </c>
      <c r="AZ5" s="34">
        <v>44911</v>
      </c>
      <c r="BA5" s="34">
        <v>44914</v>
      </c>
      <c r="BB5" s="34">
        <v>44918</v>
      </c>
      <c r="BC5" s="34">
        <v>44925</v>
      </c>
      <c r="BD5" s="34">
        <v>44927</v>
      </c>
      <c r="BE5" s="34">
        <v>44932</v>
      </c>
      <c r="BF5" s="34">
        <v>44935</v>
      </c>
      <c r="BG5" s="34">
        <v>44940</v>
      </c>
      <c r="BH5" s="34">
        <v>44942</v>
      </c>
      <c r="BI5" s="34">
        <v>44947</v>
      </c>
      <c r="BJ5" s="34">
        <v>44949</v>
      </c>
      <c r="BK5" s="34">
        <v>44954</v>
      </c>
      <c r="BL5" s="34">
        <v>44956</v>
      </c>
      <c r="BM5" s="34">
        <v>44958</v>
      </c>
      <c r="BN5" s="34">
        <v>44961</v>
      </c>
      <c r="BO5" s="34">
        <v>44964</v>
      </c>
      <c r="BP5" s="34">
        <v>44967</v>
      </c>
      <c r="BQ5" s="34">
        <v>44971</v>
      </c>
      <c r="BR5" s="34">
        <v>44975</v>
      </c>
      <c r="BS5" s="34">
        <v>44981</v>
      </c>
      <c r="BT5" s="34">
        <v>44986</v>
      </c>
      <c r="BU5" s="34">
        <v>44989</v>
      </c>
      <c r="BV5" s="34">
        <v>44994</v>
      </c>
      <c r="BW5" s="34">
        <v>44996</v>
      </c>
      <c r="BX5" s="34">
        <v>44998</v>
      </c>
      <c r="BY5" s="34">
        <v>45003</v>
      </c>
      <c r="BZ5" s="34">
        <v>45005</v>
      </c>
      <c r="CA5" s="34">
        <v>45010</v>
      </c>
      <c r="CB5" s="34">
        <v>45012</v>
      </c>
      <c r="CC5" s="34">
        <v>45015</v>
      </c>
    </row>
    <row r="6" spans="1:81" s="35" customFormat="1" ht="23.1" customHeight="1" x14ac:dyDescent="0.25">
      <c r="A6" s="31"/>
      <c r="B6" s="34">
        <v>44742</v>
      </c>
      <c r="C6" s="34">
        <v>44752</v>
      </c>
      <c r="D6" s="34">
        <v>44756</v>
      </c>
      <c r="E6" s="34">
        <v>44759</v>
      </c>
      <c r="F6" s="34">
        <v>44763</v>
      </c>
      <c r="G6" s="34">
        <v>44766</v>
      </c>
      <c r="H6" s="34">
        <v>44770</v>
      </c>
      <c r="I6" s="34">
        <v>44773</v>
      </c>
      <c r="J6" s="34">
        <v>44777</v>
      </c>
      <c r="K6" s="34">
        <v>44780</v>
      </c>
      <c r="L6" s="34">
        <v>44784</v>
      </c>
      <c r="M6" s="34">
        <v>44787</v>
      </c>
      <c r="N6" s="34">
        <v>44791</v>
      </c>
      <c r="O6" s="34">
        <v>44794</v>
      </c>
      <c r="P6" s="34">
        <v>44798</v>
      </c>
      <c r="Q6" s="34">
        <v>44801</v>
      </c>
      <c r="R6" s="34">
        <v>44804</v>
      </c>
      <c r="S6" s="34">
        <v>44805</v>
      </c>
      <c r="T6" s="34">
        <v>44808</v>
      </c>
      <c r="U6" s="34">
        <v>44812</v>
      </c>
      <c r="V6" s="34">
        <v>44815</v>
      </c>
      <c r="W6" s="34">
        <v>44819</v>
      </c>
      <c r="X6" s="34">
        <v>44822</v>
      </c>
      <c r="Y6" s="34">
        <v>44826</v>
      </c>
      <c r="Z6" s="34">
        <v>44830</v>
      </c>
      <c r="AA6" s="34">
        <v>44833</v>
      </c>
      <c r="AB6" s="34">
        <v>44834</v>
      </c>
      <c r="AC6" s="34">
        <v>44836</v>
      </c>
      <c r="AD6" s="34">
        <v>44840</v>
      </c>
      <c r="AE6" s="34">
        <v>44843</v>
      </c>
      <c r="AF6" s="34">
        <v>44847</v>
      </c>
      <c r="AG6" s="34">
        <v>44850</v>
      </c>
      <c r="AH6" s="34">
        <v>44854</v>
      </c>
      <c r="AI6" s="34">
        <v>44857</v>
      </c>
      <c r="AJ6" s="34">
        <v>44861</v>
      </c>
      <c r="AK6" s="34">
        <v>44864</v>
      </c>
      <c r="AL6" s="34">
        <v>44865</v>
      </c>
      <c r="AM6" s="34">
        <v>44871</v>
      </c>
      <c r="AN6" s="34">
        <v>44875</v>
      </c>
      <c r="AO6" s="34">
        <v>44878</v>
      </c>
      <c r="AP6" s="34">
        <v>44882</v>
      </c>
      <c r="AQ6" s="34">
        <v>44885</v>
      </c>
      <c r="AR6" s="34">
        <v>44889</v>
      </c>
      <c r="AS6" s="34">
        <v>44892</v>
      </c>
      <c r="AT6" s="34">
        <v>44895</v>
      </c>
      <c r="AU6" s="34">
        <v>44896</v>
      </c>
      <c r="AV6" s="34">
        <v>44899</v>
      </c>
      <c r="AW6" s="34">
        <v>44903</v>
      </c>
      <c r="AX6" s="34">
        <v>44906</v>
      </c>
      <c r="AY6" s="34">
        <v>44910</v>
      </c>
      <c r="AZ6" s="34">
        <v>44913</v>
      </c>
      <c r="BA6" s="34">
        <v>44917</v>
      </c>
      <c r="BB6" s="34">
        <v>44924</v>
      </c>
      <c r="BC6" s="34">
        <v>44926</v>
      </c>
      <c r="BD6" s="34">
        <v>44931</v>
      </c>
      <c r="BE6" s="34">
        <v>44934</v>
      </c>
      <c r="BF6" s="34">
        <v>44939</v>
      </c>
      <c r="BG6" s="34">
        <v>44941</v>
      </c>
      <c r="BH6" s="34">
        <v>44946</v>
      </c>
      <c r="BI6" s="34">
        <v>44948</v>
      </c>
      <c r="BJ6" s="34">
        <v>44953</v>
      </c>
      <c r="BK6" s="34">
        <v>44955</v>
      </c>
      <c r="BL6" s="34">
        <v>44957</v>
      </c>
      <c r="BM6" s="34">
        <v>44960</v>
      </c>
      <c r="BN6" s="34">
        <v>44963</v>
      </c>
      <c r="BO6" s="34">
        <v>44966</v>
      </c>
      <c r="BP6" s="34">
        <v>44970</v>
      </c>
      <c r="BQ6" s="34">
        <v>44974</v>
      </c>
      <c r="BR6" s="34">
        <v>44980</v>
      </c>
      <c r="BS6" s="34">
        <v>44985</v>
      </c>
      <c r="BT6" s="34">
        <v>44988</v>
      </c>
      <c r="BU6" s="34">
        <v>44993</v>
      </c>
      <c r="BV6" s="34">
        <v>44995</v>
      </c>
      <c r="BW6" s="34">
        <v>44997</v>
      </c>
      <c r="BX6" s="34">
        <v>45002</v>
      </c>
      <c r="BY6" s="34">
        <v>45004</v>
      </c>
      <c r="BZ6" s="34">
        <v>45009</v>
      </c>
      <c r="CA6" s="34">
        <v>45011</v>
      </c>
      <c r="CB6" s="34">
        <v>45014</v>
      </c>
      <c r="CC6" s="34">
        <v>45016</v>
      </c>
    </row>
    <row r="7" spans="1:81" x14ac:dyDescent="0.2">
      <c r="A7" s="1" t="s">
        <v>7</v>
      </c>
    </row>
    <row r="8" spans="1:81" x14ac:dyDescent="0.2">
      <c r="A8" s="1">
        <v>1</v>
      </c>
      <c r="B8" s="6">
        <v>5800</v>
      </c>
      <c r="C8" s="6">
        <v>9450</v>
      </c>
      <c r="D8" s="6">
        <v>6700</v>
      </c>
      <c r="E8" s="6">
        <v>6700</v>
      </c>
      <c r="F8" s="6">
        <v>6700</v>
      </c>
      <c r="G8" s="6">
        <v>6700</v>
      </c>
      <c r="H8" s="6">
        <v>6700</v>
      </c>
      <c r="I8" s="6">
        <v>6700</v>
      </c>
      <c r="J8" s="6">
        <v>6700</v>
      </c>
      <c r="K8" s="6">
        <v>6700</v>
      </c>
      <c r="L8" s="6">
        <v>6700</v>
      </c>
      <c r="M8" s="6">
        <v>6700</v>
      </c>
      <c r="N8" s="6">
        <v>6700</v>
      </c>
      <c r="O8" s="6">
        <v>6700</v>
      </c>
      <c r="P8" s="6">
        <v>6700</v>
      </c>
      <c r="Q8" s="6">
        <v>6700</v>
      </c>
      <c r="R8" s="6">
        <v>6700</v>
      </c>
      <c r="S8" s="6">
        <v>3900</v>
      </c>
      <c r="T8" s="6">
        <v>3900</v>
      </c>
      <c r="U8" s="6">
        <v>3900</v>
      </c>
      <c r="V8" s="6">
        <v>3900</v>
      </c>
      <c r="W8" s="6">
        <v>3900</v>
      </c>
      <c r="X8" s="6">
        <v>3900</v>
      </c>
      <c r="Y8" s="6">
        <v>3900</v>
      </c>
      <c r="Z8" s="6">
        <v>3900</v>
      </c>
      <c r="AA8" s="6">
        <v>3900</v>
      </c>
      <c r="AB8" s="6">
        <v>3900</v>
      </c>
      <c r="AC8" s="6">
        <v>3900</v>
      </c>
      <c r="AD8" s="6">
        <v>3900</v>
      </c>
      <c r="AE8" s="6">
        <v>3900</v>
      </c>
      <c r="AF8" s="6">
        <v>3900</v>
      </c>
      <c r="AG8" s="6">
        <v>3900</v>
      </c>
      <c r="AH8" s="6">
        <v>3900</v>
      </c>
      <c r="AI8" s="6">
        <v>3900</v>
      </c>
      <c r="AJ8" s="6">
        <v>3900</v>
      </c>
      <c r="AK8" s="6">
        <v>3900</v>
      </c>
      <c r="AL8" s="6">
        <v>3900</v>
      </c>
      <c r="AM8" s="6">
        <v>5800</v>
      </c>
      <c r="AN8" s="6">
        <v>5800</v>
      </c>
      <c r="AO8" s="6">
        <v>5800</v>
      </c>
      <c r="AP8" s="6">
        <v>5800</v>
      </c>
      <c r="AQ8" s="6">
        <v>5800</v>
      </c>
      <c r="AR8" s="6">
        <v>5800</v>
      </c>
      <c r="AS8" s="6">
        <v>5800</v>
      </c>
      <c r="AT8" s="6">
        <v>5800</v>
      </c>
      <c r="AU8" s="6">
        <v>3900</v>
      </c>
      <c r="AV8" s="6">
        <v>3900</v>
      </c>
      <c r="AW8" s="6">
        <v>3900</v>
      </c>
      <c r="AX8" s="6">
        <v>3900</v>
      </c>
      <c r="AY8" s="6">
        <v>3900</v>
      </c>
      <c r="AZ8" s="6">
        <v>8150</v>
      </c>
      <c r="BA8" s="6">
        <v>7150</v>
      </c>
      <c r="BB8" s="6">
        <v>8150</v>
      </c>
      <c r="BC8" s="6">
        <v>16750</v>
      </c>
      <c r="BD8" s="6">
        <v>16750</v>
      </c>
      <c r="BE8" s="6">
        <v>15150</v>
      </c>
      <c r="BF8" s="6">
        <v>9550</v>
      </c>
      <c r="BG8" s="6">
        <v>11950</v>
      </c>
      <c r="BH8" s="6">
        <v>10350</v>
      </c>
      <c r="BI8" s="6">
        <v>11950</v>
      </c>
      <c r="BJ8" s="6">
        <v>10350</v>
      </c>
      <c r="BK8" s="6">
        <v>11950</v>
      </c>
      <c r="BL8" s="6">
        <v>10350</v>
      </c>
      <c r="BM8" s="6">
        <v>10350</v>
      </c>
      <c r="BN8" s="6">
        <v>11950</v>
      </c>
      <c r="BO8" s="6">
        <v>10350</v>
      </c>
      <c r="BP8" s="6">
        <v>11950</v>
      </c>
      <c r="BQ8" s="6">
        <v>13550</v>
      </c>
      <c r="BR8" s="6">
        <v>15150</v>
      </c>
      <c r="BS8" s="6">
        <v>11950</v>
      </c>
      <c r="BT8" s="6">
        <v>9550</v>
      </c>
      <c r="BU8" s="6">
        <v>10350</v>
      </c>
      <c r="BV8" s="6">
        <v>8550</v>
      </c>
      <c r="BW8" s="6">
        <v>8250</v>
      </c>
      <c r="BX8" s="6">
        <v>7250</v>
      </c>
      <c r="BY8" s="6">
        <v>8250</v>
      </c>
      <c r="BZ8" s="6">
        <v>7250</v>
      </c>
      <c r="CA8" s="6">
        <v>8250</v>
      </c>
      <c r="CB8" s="6">
        <v>7250</v>
      </c>
      <c r="CC8" s="6">
        <v>6250</v>
      </c>
    </row>
    <row r="9" spans="1:81" x14ac:dyDescent="0.2">
      <c r="A9" s="1">
        <v>2</v>
      </c>
      <c r="B9" s="6">
        <v>6700</v>
      </c>
      <c r="C9" s="6">
        <v>10350</v>
      </c>
      <c r="D9" s="6">
        <v>7600</v>
      </c>
      <c r="E9" s="6">
        <v>7600</v>
      </c>
      <c r="F9" s="6">
        <v>7600</v>
      </c>
      <c r="G9" s="6">
        <v>7600</v>
      </c>
      <c r="H9" s="6">
        <v>7600</v>
      </c>
      <c r="I9" s="6">
        <v>7600</v>
      </c>
      <c r="J9" s="6">
        <v>7600</v>
      </c>
      <c r="K9" s="6">
        <v>7600</v>
      </c>
      <c r="L9" s="6">
        <v>7600</v>
      </c>
      <c r="M9" s="6">
        <v>7600</v>
      </c>
      <c r="N9" s="6">
        <v>7600</v>
      </c>
      <c r="O9" s="6">
        <v>7600</v>
      </c>
      <c r="P9" s="6">
        <v>7600</v>
      </c>
      <c r="Q9" s="6">
        <v>7600</v>
      </c>
      <c r="R9" s="6">
        <v>7600</v>
      </c>
      <c r="S9" s="6">
        <v>4800</v>
      </c>
      <c r="T9" s="6">
        <v>4800</v>
      </c>
      <c r="U9" s="6">
        <v>4800</v>
      </c>
      <c r="V9" s="6">
        <v>4800</v>
      </c>
      <c r="W9" s="6">
        <v>4800</v>
      </c>
      <c r="X9" s="6">
        <v>4800</v>
      </c>
      <c r="Y9" s="6">
        <v>4800</v>
      </c>
      <c r="Z9" s="6">
        <v>4800</v>
      </c>
      <c r="AA9" s="6">
        <v>4800</v>
      </c>
      <c r="AB9" s="6">
        <v>4800</v>
      </c>
      <c r="AC9" s="6">
        <v>4800</v>
      </c>
      <c r="AD9" s="6">
        <v>4800</v>
      </c>
      <c r="AE9" s="6">
        <v>4800</v>
      </c>
      <c r="AF9" s="6">
        <v>4800</v>
      </c>
      <c r="AG9" s="6">
        <v>4800</v>
      </c>
      <c r="AH9" s="6">
        <v>4800</v>
      </c>
      <c r="AI9" s="6">
        <v>4800</v>
      </c>
      <c r="AJ9" s="6">
        <v>4800</v>
      </c>
      <c r="AK9" s="6">
        <v>4800</v>
      </c>
      <c r="AL9" s="6">
        <v>4800</v>
      </c>
      <c r="AM9" s="6">
        <v>6700</v>
      </c>
      <c r="AN9" s="6">
        <v>6700</v>
      </c>
      <c r="AO9" s="6">
        <v>6700</v>
      </c>
      <c r="AP9" s="6">
        <v>6700</v>
      </c>
      <c r="AQ9" s="6">
        <v>6700</v>
      </c>
      <c r="AR9" s="6">
        <v>6700</v>
      </c>
      <c r="AS9" s="6">
        <v>6700</v>
      </c>
      <c r="AT9" s="6">
        <v>6700</v>
      </c>
      <c r="AU9" s="6">
        <v>4800</v>
      </c>
      <c r="AV9" s="6">
        <v>4800</v>
      </c>
      <c r="AW9" s="6">
        <v>4800</v>
      </c>
      <c r="AX9" s="6">
        <v>4800</v>
      </c>
      <c r="AY9" s="6">
        <v>4800</v>
      </c>
      <c r="AZ9" s="6">
        <v>9050</v>
      </c>
      <c r="BA9" s="6">
        <v>8050</v>
      </c>
      <c r="BB9" s="6">
        <v>9050</v>
      </c>
      <c r="BC9" s="6">
        <v>17650</v>
      </c>
      <c r="BD9" s="6">
        <v>17650</v>
      </c>
      <c r="BE9" s="6">
        <v>16050</v>
      </c>
      <c r="BF9" s="6">
        <v>10450</v>
      </c>
      <c r="BG9" s="6">
        <v>12850</v>
      </c>
      <c r="BH9" s="6">
        <v>11250</v>
      </c>
      <c r="BI9" s="6">
        <v>12850</v>
      </c>
      <c r="BJ9" s="6">
        <v>11250</v>
      </c>
      <c r="BK9" s="6">
        <v>12850</v>
      </c>
      <c r="BL9" s="6">
        <v>11250</v>
      </c>
      <c r="BM9" s="6">
        <v>11250</v>
      </c>
      <c r="BN9" s="6">
        <v>12850</v>
      </c>
      <c r="BO9" s="6">
        <v>11250</v>
      </c>
      <c r="BP9" s="6">
        <v>12850</v>
      </c>
      <c r="BQ9" s="6">
        <v>14450</v>
      </c>
      <c r="BR9" s="6">
        <v>16050</v>
      </c>
      <c r="BS9" s="6">
        <v>12850</v>
      </c>
      <c r="BT9" s="6">
        <v>10450</v>
      </c>
      <c r="BU9" s="6">
        <v>11250</v>
      </c>
      <c r="BV9" s="6">
        <v>9450</v>
      </c>
      <c r="BW9" s="6">
        <v>9150</v>
      </c>
      <c r="BX9" s="6">
        <v>8150</v>
      </c>
      <c r="BY9" s="6">
        <v>9150</v>
      </c>
      <c r="BZ9" s="6">
        <v>8150</v>
      </c>
      <c r="CA9" s="6">
        <v>9150</v>
      </c>
      <c r="CB9" s="6">
        <v>8150</v>
      </c>
      <c r="CC9" s="6">
        <v>7150</v>
      </c>
    </row>
    <row r="10" spans="1:81" x14ac:dyDescent="0.2">
      <c r="A10" s="1" t="s">
        <v>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row>
    <row r="11" spans="1:81" x14ac:dyDescent="0.2">
      <c r="A11" s="1">
        <v>1</v>
      </c>
      <c r="B11" s="6">
        <v>6500</v>
      </c>
      <c r="C11" s="6">
        <v>10150</v>
      </c>
      <c r="D11" s="6">
        <v>7400</v>
      </c>
      <c r="E11" s="6">
        <v>7400</v>
      </c>
      <c r="F11" s="6">
        <v>7400</v>
      </c>
      <c r="G11" s="6">
        <v>7400</v>
      </c>
      <c r="H11" s="6">
        <v>7400</v>
      </c>
      <c r="I11" s="6">
        <v>7400</v>
      </c>
      <c r="J11" s="6">
        <v>7400</v>
      </c>
      <c r="K11" s="6">
        <v>7400</v>
      </c>
      <c r="L11" s="6">
        <v>7400</v>
      </c>
      <c r="M11" s="6">
        <v>7400</v>
      </c>
      <c r="N11" s="6">
        <v>7400</v>
      </c>
      <c r="O11" s="6">
        <v>7400</v>
      </c>
      <c r="P11" s="6">
        <v>7400</v>
      </c>
      <c r="Q11" s="6">
        <v>7400</v>
      </c>
      <c r="R11" s="6">
        <v>7400</v>
      </c>
      <c r="S11" s="6">
        <v>4600</v>
      </c>
      <c r="T11" s="6">
        <v>4600</v>
      </c>
      <c r="U11" s="6">
        <v>4600</v>
      </c>
      <c r="V11" s="6">
        <v>4600</v>
      </c>
      <c r="W11" s="6">
        <v>4600</v>
      </c>
      <c r="X11" s="6">
        <v>4600</v>
      </c>
      <c r="Y11" s="6">
        <v>4600</v>
      </c>
      <c r="Z11" s="6">
        <v>4600</v>
      </c>
      <c r="AA11" s="6">
        <v>4600</v>
      </c>
      <c r="AB11" s="6">
        <v>4600</v>
      </c>
      <c r="AC11" s="6">
        <v>4600</v>
      </c>
      <c r="AD11" s="6">
        <v>4600</v>
      </c>
      <c r="AE11" s="6">
        <v>4600</v>
      </c>
      <c r="AF11" s="6">
        <v>4600</v>
      </c>
      <c r="AG11" s="6">
        <v>4600</v>
      </c>
      <c r="AH11" s="6">
        <v>4600</v>
      </c>
      <c r="AI11" s="6">
        <v>4600</v>
      </c>
      <c r="AJ11" s="6">
        <v>4600</v>
      </c>
      <c r="AK11" s="6">
        <v>4600</v>
      </c>
      <c r="AL11" s="6">
        <v>4600</v>
      </c>
      <c r="AM11" s="6">
        <v>6500</v>
      </c>
      <c r="AN11" s="6">
        <v>6500</v>
      </c>
      <c r="AO11" s="6">
        <v>6500</v>
      </c>
      <c r="AP11" s="6">
        <v>6500</v>
      </c>
      <c r="AQ11" s="6">
        <v>6500</v>
      </c>
      <c r="AR11" s="6">
        <v>6500</v>
      </c>
      <c r="AS11" s="6">
        <v>6500</v>
      </c>
      <c r="AT11" s="6">
        <v>6500</v>
      </c>
      <c r="AU11" s="6">
        <v>4600</v>
      </c>
      <c r="AV11" s="6">
        <v>4600</v>
      </c>
      <c r="AW11" s="6">
        <v>4600</v>
      </c>
      <c r="AX11" s="6">
        <v>4600</v>
      </c>
      <c r="AY11" s="6">
        <v>4600</v>
      </c>
      <c r="AZ11" s="6">
        <v>8850</v>
      </c>
      <c r="BA11" s="6">
        <v>7850</v>
      </c>
      <c r="BB11" s="6">
        <v>8850</v>
      </c>
      <c r="BC11" s="6">
        <v>17450</v>
      </c>
      <c r="BD11" s="6">
        <v>17450</v>
      </c>
      <c r="BE11" s="6">
        <v>15850</v>
      </c>
      <c r="BF11" s="6">
        <v>10250</v>
      </c>
      <c r="BG11" s="6">
        <v>12650</v>
      </c>
      <c r="BH11" s="6">
        <v>11050</v>
      </c>
      <c r="BI11" s="6">
        <v>12650</v>
      </c>
      <c r="BJ11" s="6">
        <v>11050</v>
      </c>
      <c r="BK11" s="6">
        <v>12650</v>
      </c>
      <c r="BL11" s="6">
        <v>11050</v>
      </c>
      <c r="BM11" s="6">
        <v>11050</v>
      </c>
      <c r="BN11" s="6">
        <v>12650</v>
      </c>
      <c r="BO11" s="6">
        <v>11050</v>
      </c>
      <c r="BP11" s="6">
        <v>12650</v>
      </c>
      <c r="BQ11" s="6">
        <v>14250</v>
      </c>
      <c r="BR11" s="6">
        <v>15850</v>
      </c>
      <c r="BS11" s="6">
        <v>12650</v>
      </c>
      <c r="BT11" s="6">
        <v>10250</v>
      </c>
      <c r="BU11" s="6">
        <v>11050</v>
      </c>
      <c r="BV11" s="6">
        <v>9250</v>
      </c>
      <c r="BW11" s="6">
        <v>8950</v>
      </c>
      <c r="BX11" s="6">
        <v>7950</v>
      </c>
      <c r="BY11" s="6">
        <v>8950</v>
      </c>
      <c r="BZ11" s="6">
        <v>7950</v>
      </c>
      <c r="CA11" s="6">
        <v>8950</v>
      </c>
      <c r="CB11" s="6">
        <v>7950</v>
      </c>
      <c r="CC11" s="6">
        <v>6950</v>
      </c>
    </row>
    <row r="12" spans="1:81" x14ac:dyDescent="0.2">
      <c r="A12" s="1">
        <v>2</v>
      </c>
      <c r="B12" s="6">
        <v>7400</v>
      </c>
      <c r="C12" s="6">
        <v>11050</v>
      </c>
      <c r="D12" s="6">
        <v>8300</v>
      </c>
      <c r="E12" s="6">
        <v>8300</v>
      </c>
      <c r="F12" s="6">
        <v>8300</v>
      </c>
      <c r="G12" s="6">
        <v>8300</v>
      </c>
      <c r="H12" s="6">
        <v>8300</v>
      </c>
      <c r="I12" s="6">
        <v>8300</v>
      </c>
      <c r="J12" s="6">
        <v>8300</v>
      </c>
      <c r="K12" s="6">
        <v>8300</v>
      </c>
      <c r="L12" s="6">
        <v>8300</v>
      </c>
      <c r="M12" s="6">
        <v>8300</v>
      </c>
      <c r="N12" s="6">
        <v>8300</v>
      </c>
      <c r="O12" s="6">
        <v>8300</v>
      </c>
      <c r="P12" s="6">
        <v>8300</v>
      </c>
      <c r="Q12" s="6">
        <v>8300</v>
      </c>
      <c r="R12" s="6">
        <v>8300</v>
      </c>
      <c r="S12" s="6">
        <v>5500</v>
      </c>
      <c r="T12" s="6">
        <v>5500</v>
      </c>
      <c r="U12" s="6">
        <v>5500</v>
      </c>
      <c r="V12" s="6">
        <v>5500</v>
      </c>
      <c r="W12" s="6">
        <v>5500</v>
      </c>
      <c r="X12" s="6">
        <v>5500</v>
      </c>
      <c r="Y12" s="6">
        <v>5500</v>
      </c>
      <c r="Z12" s="6">
        <v>5500</v>
      </c>
      <c r="AA12" s="6">
        <v>5500</v>
      </c>
      <c r="AB12" s="6">
        <v>5500</v>
      </c>
      <c r="AC12" s="6">
        <v>5500</v>
      </c>
      <c r="AD12" s="6">
        <v>5500</v>
      </c>
      <c r="AE12" s="6">
        <v>5500</v>
      </c>
      <c r="AF12" s="6">
        <v>5500</v>
      </c>
      <c r="AG12" s="6">
        <v>5500</v>
      </c>
      <c r="AH12" s="6">
        <v>5500</v>
      </c>
      <c r="AI12" s="6">
        <v>5500</v>
      </c>
      <c r="AJ12" s="6">
        <v>5500</v>
      </c>
      <c r="AK12" s="6">
        <v>5500</v>
      </c>
      <c r="AL12" s="6">
        <v>5500</v>
      </c>
      <c r="AM12" s="6">
        <v>7400</v>
      </c>
      <c r="AN12" s="6">
        <v>7400</v>
      </c>
      <c r="AO12" s="6">
        <v>7400</v>
      </c>
      <c r="AP12" s="6">
        <v>7400</v>
      </c>
      <c r="AQ12" s="6">
        <v>7400</v>
      </c>
      <c r="AR12" s="6">
        <v>7400</v>
      </c>
      <c r="AS12" s="6">
        <v>7400</v>
      </c>
      <c r="AT12" s="6">
        <v>7400</v>
      </c>
      <c r="AU12" s="6">
        <v>5500</v>
      </c>
      <c r="AV12" s="6">
        <v>5500</v>
      </c>
      <c r="AW12" s="6">
        <v>5500</v>
      </c>
      <c r="AX12" s="6">
        <v>5500</v>
      </c>
      <c r="AY12" s="6">
        <v>5500</v>
      </c>
      <c r="AZ12" s="6">
        <v>9750</v>
      </c>
      <c r="BA12" s="6">
        <v>8750</v>
      </c>
      <c r="BB12" s="6">
        <v>9750</v>
      </c>
      <c r="BC12" s="6">
        <v>18350</v>
      </c>
      <c r="BD12" s="6">
        <v>18350</v>
      </c>
      <c r="BE12" s="6">
        <v>16750</v>
      </c>
      <c r="BF12" s="6">
        <v>11150</v>
      </c>
      <c r="BG12" s="6">
        <v>13550</v>
      </c>
      <c r="BH12" s="6">
        <v>11950</v>
      </c>
      <c r="BI12" s="6">
        <v>13550</v>
      </c>
      <c r="BJ12" s="6">
        <v>11950</v>
      </c>
      <c r="BK12" s="6">
        <v>13550</v>
      </c>
      <c r="BL12" s="6">
        <v>11950</v>
      </c>
      <c r="BM12" s="6">
        <v>11950</v>
      </c>
      <c r="BN12" s="6">
        <v>13550</v>
      </c>
      <c r="BO12" s="6">
        <v>11950</v>
      </c>
      <c r="BP12" s="6">
        <v>13550</v>
      </c>
      <c r="BQ12" s="6">
        <v>15150</v>
      </c>
      <c r="BR12" s="6">
        <v>16750</v>
      </c>
      <c r="BS12" s="6">
        <v>13550</v>
      </c>
      <c r="BT12" s="6">
        <v>11150</v>
      </c>
      <c r="BU12" s="6">
        <v>11950</v>
      </c>
      <c r="BV12" s="6">
        <v>10150</v>
      </c>
      <c r="BW12" s="6">
        <v>9850</v>
      </c>
      <c r="BX12" s="6">
        <v>8850</v>
      </c>
      <c r="BY12" s="6">
        <v>9850</v>
      </c>
      <c r="BZ12" s="6">
        <v>8850</v>
      </c>
      <c r="CA12" s="6">
        <v>9850</v>
      </c>
      <c r="CB12" s="6">
        <v>8850</v>
      </c>
      <c r="CC12" s="6">
        <v>7850</v>
      </c>
    </row>
    <row r="13" spans="1:81" x14ac:dyDescent="0.2">
      <c r="A13" s="2" t="s">
        <v>2</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row>
    <row r="14" spans="1:81" x14ac:dyDescent="0.2">
      <c r="A14" s="1">
        <v>1</v>
      </c>
      <c r="B14" s="6">
        <v>7400</v>
      </c>
      <c r="C14" s="6">
        <v>11050</v>
      </c>
      <c r="D14" s="6">
        <v>8300</v>
      </c>
      <c r="E14" s="6">
        <v>8300</v>
      </c>
      <c r="F14" s="6">
        <v>8300</v>
      </c>
      <c r="G14" s="6">
        <v>8300</v>
      </c>
      <c r="H14" s="6">
        <v>8300</v>
      </c>
      <c r="I14" s="6">
        <v>8300</v>
      </c>
      <c r="J14" s="6">
        <v>8300</v>
      </c>
      <c r="K14" s="6">
        <v>8300</v>
      </c>
      <c r="L14" s="6">
        <v>8300</v>
      </c>
      <c r="M14" s="6">
        <v>8300</v>
      </c>
      <c r="N14" s="6">
        <v>8300</v>
      </c>
      <c r="O14" s="6">
        <v>8300</v>
      </c>
      <c r="P14" s="6">
        <v>8300</v>
      </c>
      <c r="Q14" s="6">
        <v>8300</v>
      </c>
      <c r="R14" s="6">
        <v>8300</v>
      </c>
      <c r="S14" s="6">
        <v>5500</v>
      </c>
      <c r="T14" s="6">
        <v>5500</v>
      </c>
      <c r="U14" s="6">
        <v>5500</v>
      </c>
      <c r="V14" s="6">
        <v>5500</v>
      </c>
      <c r="W14" s="6">
        <v>5500</v>
      </c>
      <c r="X14" s="6">
        <v>5500</v>
      </c>
      <c r="Y14" s="6">
        <v>5500</v>
      </c>
      <c r="Z14" s="6">
        <v>5500</v>
      </c>
      <c r="AA14" s="6">
        <v>5500</v>
      </c>
      <c r="AB14" s="6">
        <v>5500</v>
      </c>
      <c r="AC14" s="6">
        <v>5500</v>
      </c>
      <c r="AD14" s="6">
        <v>5500</v>
      </c>
      <c r="AE14" s="6">
        <v>5500</v>
      </c>
      <c r="AF14" s="6">
        <v>5500</v>
      </c>
      <c r="AG14" s="6">
        <v>5500</v>
      </c>
      <c r="AH14" s="6">
        <v>5500</v>
      </c>
      <c r="AI14" s="6">
        <v>5500</v>
      </c>
      <c r="AJ14" s="6">
        <v>5500</v>
      </c>
      <c r="AK14" s="6">
        <v>5500</v>
      </c>
      <c r="AL14" s="6">
        <v>5500</v>
      </c>
      <c r="AM14" s="6">
        <v>7400</v>
      </c>
      <c r="AN14" s="6">
        <v>7400</v>
      </c>
      <c r="AO14" s="6">
        <v>7400</v>
      </c>
      <c r="AP14" s="6">
        <v>7400</v>
      </c>
      <c r="AQ14" s="6">
        <v>7400</v>
      </c>
      <c r="AR14" s="6">
        <v>7400</v>
      </c>
      <c r="AS14" s="6">
        <v>7400</v>
      </c>
      <c r="AT14" s="6">
        <v>7400</v>
      </c>
      <c r="AU14" s="6">
        <v>5500</v>
      </c>
      <c r="AV14" s="6">
        <v>5500</v>
      </c>
      <c r="AW14" s="6">
        <v>5500</v>
      </c>
      <c r="AX14" s="6">
        <v>5500</v>
      </c>
      <c r="AY14" s="6">
        <v>5500</v>
      </c>
      <c r="AZ14" s="6">
        <v>9750</v>
      </c>
      <c r="BA14" s="6">
        <v>8750</v>
      </c>
      <c r="BB14" s="6">
        <v>9750</v>
      </c>
      <c r="BC14" s="6">
        <v>18350</v>
      </c>
      <c r="BD14" s="6">
        <v>18350</v>
      </c>
      <c r="BE14" s="6">
        <v>16750</v>
      </c>
      <c r="BF14" s="6">
        <v>11150</v>
      </c>
      <c r="BG14" s="6">
        <v>13550</v>
      </c>
      <c r="BH14" s="6">
        <v>11950</v>
      </c>
      <c r="BI14" s="6">
        <v>13550</v>
      </c>
      <c r="BJ14" s="6">
        <v>11950</v>
      </c>
      <c r="BK14" s="6">
        <v>13550</v>
      </c>
      <c r="BL14" s="6">
        <v>11950</v>
      </c>
      <c r="BM14" s="6">
        <v>11950</v>
      </c>
      <c r="BN14" s="6">
        <v>13550</v>
      </c>
      <c r="BO14" s="6">
        <v>11950</v>
      </c>
      <c r="BP14" s="6">
        <v>13550</v>
      </c>
      <c r="BQ14" s="6">
        <v>15150</v>
      </c>
      <c r="BR14" s="6">
        <v>16750</v>
      </c>
      <c r="BS14" s="6">
        <v>13550</v>
      </c>
      <c r="BT14" s="6">
        <v>11150</v>
      </c>
      <c r="BU14" s="6">
        <v>11950</v>
      </c>
      <c r="BV14" s="6">
        <v>10150</v>
      </c>
      <c r="BW14" s="6">
        <v>9850</v>
      </c>
      <c r="BX14" s="6">
        <v>8850</v>
      </c>
      <c r="BY14" s="6">
        <v>9850</v>
      </c>
      <c r="BZ14" s="6">
        <v>8850</v>
      </c>
      <c r="CA14" s="6">
        <v>9850</v>
      </c>
      <c r="CB14" s="6">
        <v>8850</v>
      </c>
      <c r="CC14" s="6">
        <v>7850</v>
      </c>
    </row>
    <row r="15" spans="1:81" x14ac:dyDescent="0.2">
      <c r="A15" s="1">
        <v>2</v>
      </c>
      <c r="B15" s="6">
        <v>8300</v>
      </c>
      <c r="C15" s="6">
        <v>11950</v>
      </c>
      <c r="D15" s="6">
        <v>9200</v>
      </c>
      <c r="E15" s="6">
        <v>9200</v>
      </c>
      <c r="F15" s="6">
        <v>9200</v>
      </c>
      <c r="G15" s="6">
        <v>9200</v>
      </c>
      <c r="H15" s="6">
        <v>9200</v>
      </c>
      <c r="I15" s="6">
        <v>9200</v>
      </c>
      <c r="J15" s="6">
        <v>9200</v>
      </c>
      <c r="K15" s="6">
        <v>9200</v>
      </c>
      <c r="L15" s="6">
        <v>9200</v>
      </c>
      <c r="M15" s="6">
        <v>9200</v>
      </c>
      <c r="N15" s="6">
        <v>9200</v>
      </c>
      <c r="O15" s="6">
        <v>9200</v>
      </c>
      <c r="P15" s="6">
        <v>9200</v>
      </c>
      <c r="Q15" s="6">
        <v>9200</v>
      </c>
      <c r="R15" s="6">
        <v>9200</v>
      </c>
      <c r="S15" s="6">
        <v>6400</v>
      </c>
      <c r="T15" s="6">
        <v>6400</v>
      </c>
      <c r="U15" s="6">
        <v>6400</v>
      </c>
      <c r="V15" s="6">
        <v>6400</v>
      </c>
      <c r="W15" s="6">
        <v>6400</v>
      </c>
      <c r="X15" s="6">
        <v>6400</v>
      </c>
      <c r="Y15" s="6">
        <v>6400</v>
      </c>
      <c r="Z15" s="6">
        <v>6400</v>
      </c>
      <c r="AA15" s="6">
        <v>6400</v>
      </c>
      <c r="AB15" s="6">
        <v>6400</v>
      </c>
      <c r="AC15" s="6">
        <v>6400</v>
      </c>
      <c r="AD15" s="6">
        <v>6400</v>
      </c>
      <c r="AE15" s="6">
        <v>6400</v>
      </c>
      <c r="AF15" s="6">
        <v>6400</v>
      </c>
      <c r="AG15" s="6">
        <v>6400</v>
      </c>
      <c r="AH15" s="6">
        <v>6400</v>
      </c>
      <c r="AI15" s="6">
        <v>6400</v>
      </c>
      <c r="AJ15" s="6">
        <v>6400</v>
      </c>
      <c r="AK15" s="6">
        <v>6400</v>
      </c>
      <c r="AL15" s="6">
        <v>6400</v>
      </c>
      <c r="AM15" s="6">
        <v>8300</v>
      </c>
      <c r="AN15" s="6">
        <v>8300</v>
      </c>
      <c r="AO15" s="6">
        <v>8300</v>
      </c>
      <c r="AP15" s="6">
        <v>8300</v>
      </c>
      <c r="AQ15" s="6">
        <v>8300</v>
      </c>
      <c r="AR15" s="6">
        <v>8300</v>
      </c>
      <c r="AS15" s="6">
        <v>8300</v>
      </c>
      <c r="AT15" s="6">
        <v>8300</v>
      </c>
      <c r="AU15" s="6">
        <v>6400</v>
      </c>
      <c r="AV15" s="6">
        <v>6400</v>
      </c>
      <c r="AW15" s="6">
        <v>6400</v>
      </c>
      <c r="AX15" s="6">
        <v>6400</v>
      </c>
      <c r="AY15" s="6">
        <v>6400</v>
      </c>
      <c r="AZ15" s="6">
        <v>10650</v>
      </c>
      <c r="BA15" s="6">
        <v>9650</v>
      </c>
      <c r="BB15" s="6">
        <v>10650</v>
      </c>
      <c r="BC15" s="6">
        <v>19250</v>
      </c>
      <c r="BD15" s="6">
        <v>19250</v>
      </c>
      <c r="BE15" s="6">
        <v>17650</v>
      </c>
      <c r="BF15" s="6">
        <v>12050</v>
      </c>
      <c r="BG15" s="6">
        <v>14450</v>
      </c>
      <c r="BH15" s="6">
        <v>12850</v>
      </c>
      <c r="BI15" s="6">
        <v>14450</v>
      </c>
      <c r="BJ15" s="6">
        <v>12850</v>
      </c>
      <c r="BK15" s="6">
        <v>14450</v>
      </c>
      <c r="BL15" s="6">
        <v>12850</v>
      </c>
      <c r="BM15" s="6">
        <v>12850</v>
      </c>
      <c r="BN15" s="6">
        <v>14450</v>
      </c>
      <c r="BO15" s="6">
        <v>12850</v>
      </c>
      <c r="BP15" s="6">
        <v>14450</v>
      </c>
      <c r="BQ15" s="6">
        <v>16050</v>
      </c>
      <c r="BR15" s="6">
        <v>17650</v>
      </c>
      <c r="BS15" s="6">
        <v>14450</v>
      </c>
      <c r="BT15" s="6">
        <v>12050</v>
      </c>
      <c r="BU15" s="6">
        <v>12850</v>
      </c>
      <c r="BV15" s="6">
        <v>11050</v>
      </c>
      <c r="BW15" s="6">
        <v>10750</v>
      </c>
      <c r="BX15" s="6">
        <v>9750</v>
      </c>
      <c r="BY15" s="6">
        <v>10750</v>
      </c>
      <c r="BZ15" s="6">
        <v>9750</v>
      </c>
      <c r="CA15" s="6">
        <v>10750</v>
      </c>
      <c r="CB15" s="6">
        <v>9750</v>
      </c>
      <c r="CC15" s="6">
        <v>8750</v>
      </c>
    </row>
    <row r="16" spans="1:81" x14ac:dyDescent="0.2">
      <c r="A16" s="9" t="s">
        <v>96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row>
    <row r="17" spans="1:81" x14ac:dyDescent="0.2">
      <c r="A17" s="1">
        <v>1</v>
      </c>
      <c r="B17" s="6">
        <v>9300</v>
      </c>
      <c r="C17" s="6">
        <v>12950</v>
      </c>
      <c r="D17" s="6">
        <v>10200</v>
      </c>
      <c r="E17" s="6">
        <v>10200</v>
      </c>
      <c r="F17" s="6">
        <v>10200</v>
      </c>
      <c r="G17" s="6">
        <v>10200</v>
      </c>
      <c r="H17" s="6">
        <v>10200</v>
      </c>
      <c r="I17" s="6">
        <v>10200</v>
      </c>
      <c r="J17" s="6">
        <v>10200</v>
      </c>
      <c r="K17" s="6">
        <v>10200</v>
      </c>
      <c r="L17" s="6">
        <v>10200</v>
      </c>
      <c r="M17" s="6">
        <v>10200</v>
      </c>
      <c r="N17" s="6">
        <v>10200</v>
      </c>
      <c r="O17" s="6">
        <v>10200</v>
      </c>
      <c r="P17" s="6">
        <v>10200</v>
      </c>
      <c r="Q17" s="6">
        <v>10200</v>
      </c>
      <c r="R17" s="6">
        <v>10200</v>
      </c>
      <c r="S17" s="6">
        <v>7400</v>
      </c>
      <c r="T17" s="6">
        <v>7400</v>
      </c>
      <c r="U17" s="6">
        <v>7400</v>
      </c>
      <c r="V17" s="6">
        <v>7400</v>
      </c>
      <c r="W17" s="6">
        <v>7400</v>
      </c>
      <c r="X17" s="6">
        <v>7400</v>
      </c>
      <c r="Y17" s="6">
        <v>7400</v>
      </c>
      <c r="Z17" s="6">
        <v>7400</v>
      </c>
      <c r="AA17" s="6">
        <v>7400</v>
      </c>
      <c r="AB17" s="6">
        <v>7400</v>
      </c>
      <c r="AC17" s="6">
        <v>7400</v>
      </c>
      <c r="AD17" s="6">
        <v>7400</v>
      </c>
      <c r="AE17" s="6">
        <v>7400</v>
      </c>
      <c r="AF17" s="6">
        <v>7400</v>
      </c>
      <c r="AG17" s="6">
        <v>7400</v>
      </c>
      <c r="AH17" s="6">
        <v>7400</v>
      </c>
      <c r="AI17" s="6">
        <v>7400</v>
      </c>
      <c r="AJ17" s="6">
        <v>7400</v>
      </c>
      <c r="AK17" s="6">
        <v>7400</v>
      </c>
      <c r="AL17" s="6">
        <v>7400</v>
      </c>
      <c r="AM17" s="6">
        <v>9300</v>
      </c>
      <c r="AN17" s="6">
        <v>9300</v>
      </c>
      <c r="AO17" s="6">
        <v>9300</v>
      </c>
      <c r="AP17" s="6">
        <v>9300</v>
      </c>
      <c r="AQ17" s="6">
        <v>9300</v>
      </c>
      <c r="AR17" s="6">
        <v>9300</v>
      </c>
      <c r="AS17" s="6">
        <v>9300</v>
      </c>
      <c r="AT17" s="6">
        <v>9300</v>
      </c>
      <c r="AU17" s="6">
        <v>7400</v>
      </c>
      <c r="AV17" s="6">
        <v>7400</v>
      </c>
      <c r="AW17" s="6">
        <v>7400</v>
      </c>
      <c r="AX17" s="6">
        <v>7400</v>
      </c>
      <c r="AY17" s="6">
        <v>7400</v>
      </c>
      <c r="AZ17" s="6">
        <v>11650</v>
      </c>
      <c r="BA17" s="6">
        <v>10650</v>
      </c>
      <c r="BB17" s="6">
        <v>11650</v>
      </c>
      <c r="BC17" s="6">
        <v>20250</v>
      </c>
      <c r="BD17" s="6">
        <v>20250</v>
      </c>
      <c r="BE17" s="6">
        <v>18650</v>
      </c>
      <c r="BF17" s="6">
        <v>13050</v>
      </c>
      <c r="BG17" s="6">
        <v>15450</v>
      </c>
      <c r="BH17" s="6">
        <v>13850</v>
      </c>
      <c r="BI17" s="6">
        <v>15450</v>
      </c>
      <c r="BJ17" s="6">
        <v>13850</v>
      </c>
      <c r="BK17" s="6">
        <v>15450</v>
      </c>
      <c r="BL17" s="6">
        <v>13850</v>
      </c>
      <c r="BM17" s="6">
        <v>13850</v>
      </c>
      <c r="BN17" s="6">
        <v>15450</v>
      </c>
      <c r="BO17" s="6">
        <v>13850</v>
      </c>
      <c r="BP17" s="6">
        <v>15450</v>
      </c>
      <c r="BQ17" s="6">
        <v>17050</v>
      </c>
      <c r="BR17" s="6">
        <v>18650</v>
      </c>
      <c r="BS17" s="6">
        <v>15450</v>
      </c>
      <c r="BT17" s="6">
        <v>13050</v>
      </c>
      <c r="BU17" s="6">
        <v>13850</v>
      </c>
      <c r="BV17" s="6">
        <v>12050</v>
      </c>
      <c r="BW17" s="6">
        <v>11750</v>
      </c>
      <c r="BX17" s="6">
        <v>10750</v>
      </c>
      <c r="BY17" s="6">
        <v>11750</v>
      </c>
      <c r="BZ17" s="6">
        <v>10750</v>
      </c>
      <c r="CA17" s="6">
        <v>11750</v>
      </c>
      <c r="CB17" s="6">
        <v>10750</v>
      </c>
      <c r="CC17" s="6">
        <v>9750</v>
      </c>
    </row>
    <row r="18" spans="1:81" x14ac:dyDescent="0.2">
      <c r="A18" s="1">
        <v>2</v>
      </c>
      <c r="B18" s="6">
        <v>10200</v>
      </c>
      <c r="C18" s="6">
        <v>13850</v>
      </c>
      <c r="D18" s="6">
        <v>11100</v>
      </c>
      <c r="E18" s="6">
        <v>11100</v>
      </c>
      <c r="F18" s="6">
        <v>11100</v>
      </c>
      <c r="G18" s="6">
        <v>11100</v>
      </c>
      <c r="H18" s="6">
        <v>11100</v>
      </c>
      <c r="I18" s="6">
        <v>11100</v>
      </c>
      <c r="J18" s="6">
        <v>11100</v>
      </c>
      <c r="K18" s="6">
        <v>11100</v>
      </c>
      <c r="L18" s="6">
        <v>11100</v>
      </c>
      <c r="M18" s="6">
        <v>11100</v>
      </c>
      <c r="N18" s="6">
        <v>11100</v>
      </c>
      <c r="O18" s="6">
        <v>11100</v>
      </c>
      <c r="P18" s="6">
        <v>11100</v>
      </c>
      <c r="Q18" s="6">
        <v>11100</v>
      </c>
      <c r="R18" s="6">
        <v>11100</v>
      </c>
      <c r="S18" s="6">
        <v>8300</v>
      </c>
      <c r="T18" s="6">
        <v>8300</v>
      </c>
      <c r="U18" s="6">
        <v>8300</v>
      </c>
      <c r="V18" s="6">
        <v>8300</v>
      </c>
      <c r="W18" s="6">
        <v>8300</v>
      </c>
      <c r="X18" s="6">
        <v>8300</v>
      </c>
      <c r="Y18" s="6">
        <v>8300</v>
      </c>
      <c r="Z18" s="6">
        <v>8300</v>
      </c>
      <c r="AA18" s="6">
        <v>8300</v>
      </c>
      <c r="AB18" s="6">
        <v>8300</v>
      </c>
      <c r="AC18" s="6">
        <v>8300</v>
      </c>
      <c r="AD18" s="6">
        <v>8300</v>
      </c>
      <c r="AE18" s="6">
        <v>8300</v>
      </c>
      <c r="AF18" s="6">
        <v>8300</v>
      </c>
      <c r="AG18" s="6">
        <v>8300</v>
      </c>
      <c r="AH18" s="6">
        <v>8300</v>
      </c>
      <c r="AI18" s="6">
        <v>8300</v>
      </c>
      <c r="AJ18" s="6">
        <v>8300</v>
      </c>
      <c r="AK18" s="6">
        <v>8300</v>
      </c>
      <c r="AL18" s="6">
        <v>8300</v>
      </c>
      <c r="AM18" s="6">
        <v>10200</v>
      </c>
      <c r="AN18" s="6">
        <v>10200</v>
      </c>
      <c r="AO18" s="6">
        <v>10200</v>
      </c>
      <c r="AP18" s="6">
        <v>10200</v>
      </c>
      <c r="AQ18" s="6">
        <v>10200</v>
      </c>
      <c r="AR18" s="6">
        <v>10200</v>
      </c>
      <c r="AS18" s="6">
        <v>10200</v>
      </c>
      <c r="AT18" s="6">
        <v>10200</v>
      </c>
      <c r="AU18" s="6">
        <v>8300</v>
      </c>
      <c r="AV18" s="6">
        <v>8300</v>
      </c>
      <c r="AW18" s="6">
        <v>8300</v>
      </c>
      <c r="AX18" s="6">
        <v>8300</v>
      </c>
      <c r="AY18" s="6">
        <v>8300</v>
      </c>
      <c r="AZ18" s="6">
        <v>12550</v>
      </c>
      <c r="BA18" s="6">
        <v>11550</v>
      </c>
      <c r="BB18" s="6">
        <v>12550</v>
      </c>
      <c r="BC18" s="6">
        <v>21150</v>
      </c>
      <c r="BD18" s="6">
        <v>21150</v>
      </c>
      <c r="BE18" s="6">
        <v>19550</v>
      </c>
      <c r="BF18" s="6">
        <v>13950</v>
      </c>
      <c r="BG18" s="6">
        <v>16350</v>
      </c>
      <c r="BH18" s="6">
        <v>14750</v>
      </c>
      <c r="BI18" s="6">
        <v>16350</v>
      </c>
      <c r="BJ18" s="6">
        <v>14750</v>
      </c>
      <c r="BK18" s="6">
        <v>16350</v>
      </c>
      <c r="BL18" s="6">
        <v>14750</v>
      </c>
      <c r="BM18" s="6">
        <v>14750</v>
      </c>
      <c r="BN18" s="6">
        <v>16350</v>
      </c>
      <c r="BO18" s="6">
        <v>14750</v>
      </c>
      <c r="BP18" s="6">
        <v>16350</v>
      </c>
      <c r="BQ18" s="6">
        <v>17950</v>
      </c>
      <c r="BR18" s="6">
        <v>19550</v>
      </c>
      <c r="BS18" s="6">
        <v>16350</v>
      </c>
      <c r="BT18" s="6">
        <v>13950</v>
      </c>
      <c r="BU18" s="6">
        <v>14750</v>
      </c>
      <c r="BV18" s="6">
        <v>12950</v>
      </c>
      <c r="BW18" s="6">
        <v>12650</v>
      </c>
      <c r="BX18" s="6">
        <v>11650</v>
      </c>
      <c r="BY18" s="6">
        <v>12650</v>
      </c>
      <c r="BZ18" s="6">
        <v>11650</v>
      </c>
      <c r="CA18" s="6">
        <v>12650</v>
      </c>
      <c r="CB18" s="6">
        <v>11650</v>
      </c>
      <c r="CC18" s="6">
        <v>10650</v>
      </c>
    </row>
    <row r="19" spans="1:81" x14ac:dyDescent="0.2">
      <c r="A19" s="7" t="s">
        <v>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row>
    <row r="20" spans="1:81" x14ac:dyDescent="0.2">
      <c r="A20" s="3" t="s">
        <v>1</v>
      </c>
      <c r="B20" s="6">
        <v>55800</v>
      </c>
      <c r="C20" s="6">
        <v>59450</v>
      </c>
      <c r="D20" s="6">
        <v>56700</v>
      </c>
      <c r="E20" s="6">
        <v>56700</v>
      </c>
      <c r="F20" s="6">
        <v>56700</v>
      </c>
      <c r="G20" s="6">
        <v>56700</v>
      </c>
      <c r="H20" s="6">
        <v>56700</v>
      </c>
      <c r="I20" s="6">
        <v>56700</v>
      </c>
      <c r="J20" s="6">
        <v>56700</v>
      </c>
      <c r="K20" s="6">
        <v>56700</v>
      </c>
      <c r="L20" s="6">
        <v>56700</v>
      </c>
      <c r="M20" s="6">
        <v>56700</v>
      </c>
      <c r="N20" s="6">
        <v>56700</v>
      </c>
      <c r="O20" s="6">
        <v>56700</v>
      </c>
      <c r="P20" s="6">
        <v>56700</v>
      </c>
      <c r="Q20" s="6">
        <v>56700</v>
      </c>
      <c r="R20" s="6">
        <v>56700</v>
      </c>
      <c r="S20" s="6">
        <v>53900</v>
      </c>
      <c r="T20" s="6">
        <v>53900</v>
      </c>
      <c r="U20" s="6">
        <v>53900</v>
      </c>
      <c r="V20" s="6">
        <v>53900</v>
      </c>
      <c r="W20" s="6">
        <v>53900</v>
      </c>
      <c r="X20" s="6">
        <v>53900</v>
      </c>
      <c r="Y20" s="6">
        <v>53900</v>
      </c>
      <c r="Z20" s="6">
        <v>53900</v>
      </c>
      <c r="AA20" s="6">
        <v>53900</v>
      </c>
      <c r="AB20" s="6">
        <v>53900</v>
      </c>
      <c r="AC20" s="6">
        <v>53900</v>
      </c>
      <c r="AD20" s="6">
        <v>53900</v>
      </c>
      <c r="AE20" s="6">
        <v>53900</v>
      </c>
      <c r="AF20" s="6">
        <v>53900</v>
      </c>
      <c r="AG20" s="6">
        <v>53900</v>
      </c>
      <c r="AH20" s="6">
        <v>53900</v>
      </c>
      <c r="AI20" s="6">
        <v>53900</v>
      </c>
      <c r="AJ20" s="6">
        <v>53900</v>
      </c>
      <c r="AK20" s="6">
        <v>53900</v>
      </c>
      <c r="AL20" s="6">
        <v>53900</v>
      </c>
      <c r="AM20" s="6">
        <v>55800</v>
      </c>
      <c r="AN20" s="6">
        <v>55800</v>
      </c>
      <c r="AO20" s="6">
        <v>55800</v>
      </c>
      <c r="AP20" s="6">
        <v>55800</v>
      </c>
      <c r="AQ20" s="6">
        <v>55800</v>
      </c>
      <c r="AR20" s="6">
        <v>55800</v>
      </c>
      <c r="AS20" s="6">
        <v>55800</v>
      </c>
      <c r="AT20" s="6">
        <v>55800</v>
      </c>
      <c r="AU20" s="6">
        <v>53900</v>
      </c>
      <c r="AV20" s="6">
        <v>53900</v>
      </c>
      <c r="AW20" s="6">
        <v>53900</v>
      </c>
      <c r="AX20" s="6">
        <v>53900</v>
      </c>
      <c r="AY20" s="6">
        <v>53900</v>
      </c>
      <c r="AZ20" s="6">
        <v>58150</v>
      </c>
      <c r="BA20" s="6">
        <v>57150</v>
      </c>
      <c r="BB20" s="6">
        <v>58150</v>
      </c>
      <c r="BC20" s="6">
        <v>81750</v>
      </c>
      <c r="BD20" s="6">
        <v>81750</v>
      </c>
      <c r="BE20" s="6">
        <v>80150</v>
      </c>
      <c r="BF20" s="6">
        <v>74550</v>
      </c>
      <c r="BG20" s="6">
        <v>76950</v>
      </c>
      <c r="BH20" s="6">
        <v>75350</v>
      </c>
      <c r="BI20" s="6">
        <v>76950</v>
      </c>
      <c r="BJ20" s="6">
        <v>75350</v>
      </c>
      <c r="BK20" s="6">
        <v>76950</v>
      </c>
      <c r="BL20" s="6">
        <v>75350</v>
      </c>
      <c r="BM20" s="6">
        <v>75350</v>
      </c>
      <c r="BN20" s="6">
        <v>76950</v>
      </c>
      <c r="BO20" s="6">
        <v>75350</v>
      </c>
      <c r="BP20" s="6">
        <v>76950</v>
      </c>
      <c r="BQ20" s="6">
        <v>78550</v>
      </c>
      <c r="BR20" s="6">
        <v>80150</v>
      </c>
      <c r="BS20" s="6">
        <v>76950</v>
      </c>
      <c r="BT20" s="6">
        <v>74550</v>
      </c>
      <c r="BU20" s="6">
        <v>75350</v>
      </c>
      <c r="BV20" s="6">
        <v>73550</v>
      </c>
      <c r="BW20" s="6">
        <v>73250</v>
      </c>
      <c r="BX20" s="6">
        <v>72250</v>
      </c>
      <c r="BY20" s="6">
        <v>73250</v>
      </c>
      <c r="BZ20" s="6">
        <v>72250</v>
      </c>
      <c r="CA20" s="6">
        <v>73250</v>
      </c>
      <c r="CB20" s="6">
        <v>72250</v>
      </c>
      <c r="CC20" s="6">
        <v>71250</v>
      </c>
    </row>
    <row r="21" spans="1:81" hidden="1" x14ac:dyDescent="0.2">
      <c r="A21" s="7" t="s">
        <v>5</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row>
    <row r="22" spans="1:81" hidden="1" x14ac:dyDescent="0.2">
      <c r="A22" s="3" t="s">
        <v>0</v>
      </c>
      <c r="B22" s="6">
        <v>0</v>
      </c>
      <c r="C22" s="6">
        <v>69450</v>
      </c>
      <c r="D22" s="6">
        <v>66700</v>
      </c>
      <c r="E22" s="6">
        <v>66700</v>
      </c>
      <c r="F22" s="6">
        <v>66700</v>
      </c>
      <c r="G22" s="6">
        <v>66700</v>
      </c>
      <c r="H22" s="6">
        <v>66700</v>
      </c>
      <c r="I22" s="6">
        <v>66700</v>
      </c>
      <c r="J22" s="6">
        <v>66700</v>
      </c>
      <c r="K22" s="6">
        <v>66700</v>
      </c>
      <c r="L22" s="6">
        <v>66700</v>
      </c>
      <c r="M22" s="6">
        <v>66700</v>
      </c>
      <c r="N22" s="6">
        <v>66700</v>
      </c>
      <c r="O22" s="6">
        <v>66700</v>
      </c>
      <c r="P22" s="6">
        <v>66700</v>
      </c>
      <c r="Q22" s="6">
        <v>66700</v>
      </c>
      <c r="R22" s="6">
        <v>66700</v>
      </c>
      <c r="S22" s="6">
        <v>63900</v>
      </c>
      <c r="T22" s="6">
        <v>63900</v>
      </c>
      <c r="U22" s="6">
        <v>63900</v>
      </c>
      <c r="V22" s="6">
        <v>63900</v>
      </c>
      <c r="W22" s="6">
        <v>63900</v>
      </c>
      <c r="X22" s="6">
        <v>63900</v>
      </c>
      <c r="Y22" s="6">
        <v>63900</v>
      </c>
      <c r="Z22" s="6">
        <v>63900</v>
      </c>
      <c r="AA22" s="6">
        <v>63900</v>
      </c>
      <c r="AB22" s="6">
        <v>63900</v>
      </c>
      <c r="AC22" s="6">
        <v>63900</v>
      </c>
      <c r="AD22" s="6">
        <v>63900</v>
      </c>
      <c r="AE22" s="6">
        <v>63900</v>
      </c>
      <c r="AF22" s="6">
        <v>63900</v>
      </c>
      <c r="AG22" s="6">
        <v>63900</v>
      </c>
      <c r="AH22" s="6">
        <v>63900</v>
      </c>
      <c r="AI22" s="6">
        <v>63900</v>
      </c>
      <c r="AJ22" s="6">
        <v>63900</v>
      </c>
      <c r="AK22" s="6">
        <v>63900</v>
      </c>
      <c r="AL22" s="6">
        <v>63900</v>
      </c>
      <c r="AM22" s="6">
        <v>65800</v>
      </c>
      <c r="AN22" s="6">
        <v>65800</v>
      </c>
      <c r="AO22" s="6">
        <v>65800</v>
      </c>
      <c r="AP22" s="6">
        <v>65800</v>
      </c>
      <c r="AQ22" s="6">
        <v>65800</v>
      </c>
      <c r="AR22" s="6">
        <v>65800</v>
      </c>
      <c r="AS22" s="6">
        <v>65800</v>
      </c>
      <c r="AT22" s="6">
        <v>65800</v>
      </c>
      <c r="AU22" s="6">
        <v>63900</v>
      </c>
      <c r="AV22" s="6">
        <v>63900</v>
      </c>
      <c r="AW22" s="6">
        <v>63900</v>
      </c>
      <c r="AX22" s="6">
        <v>63900</v>
      </c>
      <c r="AY22" s="6">
        <v>63900</v>
      </c>
      <c r="AZ22" s="6">
        <v>68150</v>
      </c>
      <c r="BA22" s="6">
        <v>67150</v>
      </c>
      <c r="BB22" s="6">
        <v>68150</v>
      </c>
    </row>
    <row r="23" spans="1:81" ht="27.75" customHeight="1" x14ac:dyDescent="0.2">
      <c r="A23" s="72" t="s">
        <v>44</v>
      </c>
    </row>
    <row r="24" spans="1:81" s="35" customFormat="1" ht="21.75" customHeight="1" x14ac:dyDescent="0.25">
      <c r="A24" s="31" t="s">
        <v>6</v>
      </c>
      <c r="B24" s="34">
        <v>44742</v>
      </c>
      <c r="C24" s="34">
        <v>44743</v>
      </c>
      <c r="D24" s="34">
        <v>44753</v>
      </c>
      <c r="E24" s="34">
        <v>44757</v>
      </c>
      <c r="F24" s="34">
        <v>44760</v>
      </c>
      <c r="G24" s="34">
        <v>44764</v>
      </c>
      <c r="H24" s="34">
        <v>44767</v>
      </c>
      <c r="I24" s="34">
        <v>44771</v>
      </c>
      <c r="J24" s="34">
        <v>44774</v>
      </c>
      <c r="K24" s="34">
        <v>44778</v>
      </c>
      <c r="L24" s="34">
        <v>44781</v>
      </c>
      <c r="M24" s="34">
        <v>44785</v>
      </c>
      <c r="N24" s="34">
        <v>44788</v>
      </c>
      <c r="O24" s="34">
        <v>44792</v>
      </c>
      <c r="P24" s="34">
        <v>44795</v>
      </c>
      <c r="Q24" s="34">
        <v>44799</v>
      </c>
      <c r="R24" s="34">
        <v>44802</v>
      </c>
      <c r="S24" s="34">
        <v>44805</v>
      </c>
      <c r="T24" s="34">
        <v>44806</v>
      </c>
      <c r="U24" s="34">
        <v>44809</v>
      </c>
      <c r="V24" s="34">
        <v>44813</v>
      </c>
      <c r="W24" s="34">
        <v>44816</v>
      </c>
      <c r="X24" s="34">
        <v>44820</v>
      </c>
      <c r="Y24" s="34">
        <v>44823</v>
      </c>
      <c r="Z24" s="34">
        <v>44827</v>
      </c>
      <c r="AA24" s="34">
        <v>44831</v>
      </c>
      <c r="AB24" s="34">
        <v>44834</v>
      </c>
      <c r="AC24" s="34">
        <v>44835</v>
      </c>
      <c r="AD24" s="34">
        <v>44837</v>
      </c>
      <c r="AE24" s="34">
        <v>44841</v>
      </c>
      <c r="AF24" s="34">
        <v>44844</v>
      </c>
      <c r="AG24" s="34">
        <v>44848</v>
      </c>
      <c r="AH24" s="34">
        <v>44851</v>
      </c>
      <c r="AI24" s="34">
        <v>44855</v>
      </c>
      <c r="AJ24" s="34">
        <v>44858</v>
      </c>
      <c r="AK24" s="34">
        <v>44862</v>
      </c>
      <c r="AL24" s="34">
        <v>44865</v>
      </c>
      <c r="AM24" s="34">
        <v>44866</v>
      </c>
      <c r="AN24" s="34">
        <v>44872</v>
      </c>
      <c r="AO24" s="34">
        <v>44876</v>
      </c>
      <c r="AP24" s="34">
        <v>44879</v>
      </c>
      <c r="AQ24" s="34">
        <v>44883</v>
      </c>
      <c r="AR24" s="34">
        <v>44886</v>
      </c>
      <c r="AS24" s="34">
        <v>44890</v>
      </c>
      <c r="AT24" s="34">
        <v>44893</v>
      </c>
      <c r="AU24" s="34">
        <v>44896</v>
      </c>
      <c r="AV24" s="34">
        <v>44897</v>
      </c>
      <c r="AW24" s="34">
        <v>44900</v>
      </c>
      <c r="AX24" s="34">
        <v>44904</v>
      </c>
      <c r="AY24" s="34">
        <v>44907</v>
      </c>
      <c r="AZ24" s="34">
        <v>44911</v>
      </c>
      <c r="BA24" s="34">
        <v>44914</v>
      </c>
      <c r="BB24" s="34">
        <v>44918</v>
      </c>
      <c r="BC24" s="34">
        <v>44925</v>
      </c>
      <c r="BD24" s="34">
        <v>44927</v>
      </c>
      <c r="BE24" s="34">
        <v>44932</v>
      </c>
      <c r="BF24" s="34">
        <v>44935</v>
      </c>
      <c r="BG24" s="34">
        <v>44940</v>
      </c>
      <c r="BH24" s="34">
        <v>44942</v>
      </c>
      <c r="BI24" s="34">
        <v>44947</v>
      </c>
      <c r="BJ24" s="34">
        <v>44949</v>
      </c>
      <c r="BK24" s="34">
        <v>44954</v>
      </c>
      <c r="BL24" s="34">
        <v>44956</v>
      </c>
      <c r="BM24" s="34">
        <v>44958</v>
      </c>
      <c r="BN24" s="34">
        <v>44961</v>
      </c>
      <c r="BO24" s="34">
        <v>44964</v>
      </c>
      <c r="BP24" s="34">
        <v>44967</v>
      </c>
      <c r="BQ24" s="34">
        <v>44971</v>
      </c>
      <c r="BR24" s="34">
        <v>44975</v>
      </c>
      <c r="BS24" s="34">
        <v>44981</v>
      </c>
      <c r="BT24" s="34">
        <v>44986</v>
      </c>
      <c r="BU24" s="34">
        <v>44989</v>
      </c>
      <c r="BV24" s="34">
        <v>44994</v>
      </c>
      <c r="BW24" s="34">
        <v>44996</v>
      </c>
      <c r="BX24" s="34">
        <v>44998</v>
      </c>
      <c r="BY24" s="34">
        <v>45003</v>
      </c>
      <c r="BZ24" s="34">
        <v>45005</v>
      </c>
      <c r="CA24" s="34">
        <v>45010</v>
      </c>
      <c r="CB24" s="34">
        <v>45012</v>
      </c>
      <c r="CC24" s="34">
        <v>45015</v>
      </c>
    </row>
    <row r="25" spans="1:81" x14ac:dyDescent="0.2">
      <c r="A25" s="31"/>
      <c r="B25" s="34">
        <v>44742</v>
      </c>
      <c r="C25" s="34">
        <v>44752</v>
      </c>
      <c r="D25" s="34">
        <v>44756</v>
      </c>
      <c r="E25" s="34">
        <v>44759</v>
      </c>
      <c r="F25" s="34">
        <v>44763</v>
      </c>
      <c r="G25" s="34">
        <v>44766</v>
      </c>
      <c r="H25" s="34">
        <v>44770</v>
      </c>
      <c r="I25" s="34">
        <v>44773</v>
      </c>
      <c r="J25" s="34">
        <v>44777</v>
      </c>
      <c r="K25" s="34">
        <v>44780</v>
      </c>
      <c r="L25" s="34">
        <v>44784</v>
      </c>
      <c r="M25" s="34">
        <v>44787</v>
      </c>
      <c r="N25" s="34">
        <v>44791</v>
      </c>
      <c r="O25" s="34">
        <v>44794</v>
      </c>
      <c r="P25" s="34">
        <v>44798</v>
      </c>
      <c r="Q25" s="34">
        <v>44801</v>
      </c>
      <c r="R25" s="34">
        <v>44804</v>
      </c>
      <c r="S25" s="34">
        <v>44805</v>
      </c>
      <c r="T25" s="34">
        <v>44808</v>
      </c>
      <c r="U25" s="34">
        <v>44812</v>
      </c>
      <c r="V25" s="34">
        <v>44815</v>
      </c>
      <c r="W25" s="34">
        <v>44819</v>
      </c>
      <c r="X25" s="34">
        <v>44822</v>
      </c>
      <c r="Y25" s="34">
        <v>44826</v>
      </c>
      <c r="Z25" s="34">
        <v>44830</v>
      </c>
      <c r="AA25" s="34">
        <v>44833</v>
      </c>
      <c r="AB25" s="34">
        <v>44834</v>
      </c>
      <c r="AC25" s="34">
        <v>44836</v>
      </c>
      <c r="AD25" s="34">
        <v>44840</v>
      </c>
      <c r="AE25" s="34">
        <v>44843</v>
      </c>
      <c r="AF25" s="34">
        <v>44847</v>
      </c>
      <c r="AG25" s="34">
        <v>44850</v>
      </c>
      <c r="AH25" s="34">
        <v>44854</v>
      </c>
      <c r="AI25" s="34">
        <v>44857</v>
      </c>
      <c r="AJ25" s="34">
        <v>44861</v>
      </c>
      <c r="AK25" s="34">
        <v>44864</v>
      </c>
      <c r="AL25" s="34">
        <v>44865</v>
      </c>
      <c r="AM25" s="34">
        <v>44871</v>
      </c>
      <c r="AN25" s="34">
        <v>44875</v>
      </c>
      <c r="AO25" s="34">
        <v>44878</v>
      </c>
      <c r="AP25" s="34">
        <v>44882</v>
      </c>
      <c r="AQ25" s="34">
        <v>44885</v>
      </c>
      <c r="AR25" s="34">
        <v>44889</v>
      </c>
      <c r="AS25" s="34">
        <v>44892</v>
      </c>
      <c r="AT25" s="34">
        <v>44895</v>
      </c>
      <c r="AU25" s="34">
        <v>44896</v>
      </c>
      <c r="AV25" s="34">
        <v>44899</v>
      </c>
      <c r="AW25" s="34">
        <v>44903</v>
      </c>
      <c r="AX25" s="34">
        <v>44906</v>
      </c>
      <c r="AY25" s="34">
        <v>44910</v>
      </c>
      <c r="AZ25" s="34">
        <v>44913</v>
      </c>
      <c r="BA25" s="34">
        <v>44917</v>
      </c>
      <c r="BB25" s="34">
        <v>44924</v>
      </c>
      <c r="BC25" s="34">
        <v>44926</v>
      </c>
      <c r="BD25" s="34">
        <v>44931</v>
      </c>
      <c r="BE25" s="34">
        <v>44934</v>
      </c>
      <c r="BF25" s="34">
        <v>44939</v>
      </c>
      <c r="BG25" s="34">
        <v>44941</v>
      </c>
      <c r="BH25" s="34">
        <v>44946</v>
      </c>
      <c r="BI25" s="34">
        <v>44948</v>
      </c>
      <c r="BJ25" s="34">
        <v>44953</v>
      </c>
      <c r="BK25" s="34">
        <v>44955</v>
      </c>
      <c r="BL25" s="34">
        <v>44957</v>
      </c>
      <c r="BM25" s="34">
        <v>44960</v>
      </c>
      <c r="BN25" s="34">
        <v>44963</v>
      </c>
      <c r="BO25" s="34">
        <v>44966</v>
      </c>
      <c r="BP25" s="34">
        <v>44970</v>
      </c>
      <c r="BQ25" s="34">
        <v>44974</v>
      </c>
      <c r="BR25" s="34">
        <v>44980</v>
      </c>
      <c r="BS25" s="34">
        <v>44985</v>
      </c>
      <c r="BT25" s="34">
        <v>44988</v>
      </c>
      <c r="BU25" s="34">
        <v>44993</v>
      </c>
      <c r="BV25" s="34">
        <v>44995</v>
      </c>
      <c r="BW25" s="34">
        <v>44997</v>
      </c>
      <c r="BX25" s="34">
        <v>45002</v>
      </c>
      <c r="BY25" s="34">
        <v>45004</v>
      </c>
      <c r="BZ25" s="34">
        <v>45009</v>
      </c>
      <c r="CA25" s="34">
        <v>45011</v>
      </c>
      <c r="CB25" s="34">
        <v>45014</v>
      </c>
      <c r="CC25" s="34">
        <v>45016</v>
      </c>
    </row>
    <row r="26" spans="1:81" x14ac:dyDescent="0.2">
      <c r="A26" s="1" t="s">
        <v>7</v>
      </c>
    </row>
    <row r="27" spans="1:81" x14ac:dyDescent="0.2">
      <c r="A27" s="1">
        <v>1</v>
      </c>
      <c r="B27" s="6">
        <f t="shared" ref="B27:AG27" si="0">ROUND(B8*0.8,)+25</f>
        <v>4665</v>
      </c>
      <c r="C27" s="6">
        <f t="shared" si="0"/>
        <v>7585</v>
      </c>
      <c r="D27" s="6">
        <f t="shared" si="0"/>
        <v>5385</v>
      </c>
      <c r="E27" s="6">
        <f t="shared" si="0"/>
        <v>5385</v>
      </c>
      <c r="F27" s="6">
        <f t="shared" si="0"/>
        <v>5385</v>
      </c>
      <c r="G27" s="6">
        <f t="shared" si="0"/>
        <v>5385</v>
      </c>
      <c r="H27" s="6">
        <f t="shared" si="0"/>
        <v>5385</v>
      </c>
      <c r="I27" s="6">
        <f t="shared" si="0"/>
        <v>5385</v>
      </c>
      <c r="J27" s="6">
        <f t="shared" si="0"/>
        <v>5385</v>
      </c>
      <c r="K27" s="6">
        <f t="shared" si="0"/>
        <v>5385</v>
      </c>
      <c r="L27" s="6">
        <f t="shared" si="0"/>
        <v>5385</v>
      </c>
      <c r="M27" s="6">
        <f t="shared" si="0"/>
        <v>5385</v>
      </c>
      <c r="N27" s="6">
        <f t="shared" si="0"/>
        <v>5385</v>
      </c>
      <c r="O27" s="6">
        <f t="shared" si="0"/>
        <v>5385</v>
      </c>
      <c r="P27" s="6">
        <f t="shared" si="0"/>
        <v>5385</v>
      </c>
      <c r="Q27" s="6">
        <f t="shared" si="0"/>
        <v>5385</v>
      </c>
      <c r="R27" s="6">
        <f t="shared" si="0"/>
        <v>5385</v>
      </c>
      <c r="S27" s="6">
        <f t="shared" si="0"/>
        <v>3145</v>
      </c>
      <c r="T27" s="6">
        <f t="shared" si="0"/>
        <v>3145</v>
      </c>
      <c r="U27" s="6">
        <f t="shared" si="0"/>
        <v>3145</v>
      </c>
      <c r="V27" s="6">
        <f t="shared" si="0"/>
        <v>3145</v>
      </c>
      <c r="W27" s="6">
        <f t="shared" si="0"/>
        <v>3145</v>
      </c>
      <c r="X27" s="6">
        <f t="shared" si="0"/>
        <v>3145</v>
      </c>
      <c r="Y27" s="6">
        <f t="shared" si="0"/>
        <v>3145</v>
      </c>
      <c r="Z27" s="6">
        <f t="shared" si="0"/>
        <v>3145</v>
      </c>
      <c r="AA27" s="6">
        <f t="shared" si="0"/>
        <v>3145</v>
      </c>
      <c r="AB27" s="6">
        <f t="shared" si="0"/>
        <v>3145</v>
      </c>
      <c r="AC27" s="6">
        <f t="shared" si="0"/>
        <v>3145</v>
      </c>
      <c r="AD27" s="6">
        <f t="shared" si="0"/>
        <v>3145</v>
      </c>
      <c r="AE27" s="6">
        <f t="shared" si="0"/>
        <v>3145</v>
      </c>
      <c r="AF27" s="6">
        <f t="shared" si="0"/>
        <v>3145</v>
      </c>
      <c r="AG27" s="6">
        <f t="shared" si="0"/>
        <v>3145</v>
      </c>
      <c r="AH27" s="6">
        <f t="shared" ref="AH27:BM27" si="1">ROUND(AH8*0.8,)+25</f>
        <v>3145</v>
      </c>
      <c r="AI27" s="6">
        <f t="shared" si="1"/>
        <v>3145</v>
      </c>
      <c r="AJ27" s="6">
        <f t="shared" si="1"/>
        <v>3145</v>
      </c>
      <c r="AK27" s="6">
        <f t="shared" si="1"/>
        <v>3145</v>
      </c>
      <c r="AL27" s="6">
        <f t="shared" si="1"/>
        <v>3145</v>
      </c>
      <c r="AM27" s="6">
        <f t="shared" si="1"/>
        <v>4665</v>
      </c>
      <c r="AN27" s="6">
        <f t="shared" si="1"/>
        <v>4665</v>
      </c>
      <c r="AO27" s="6">
        <f t="shared" si="1"/>
        <v>4665</v>
      </c>
      <c r="AP27" s="6">
        <f t="shared" si="1"/>
        <v>4665</v>
      </c>
      <c r="AQ27" s="6">
        <f t="shared" si="1"/>
        <v>4665</v>
      </c>
      <c r="AR27" s="6">
        <f t="shared" si="1"/>
        <v>4665</v>
      </c>
      <c r="AS27" s="6">
        <f t="shared" si="1"/>
        <v>4665</v>
      </c>
      <c r="AT27" s="6">
        <f t="shared" si="1"/>
        <v>4665</v>
      </c>
      <c r="AU27" s="6">
        <f t="shared" si="1"/>
        <v>3145</v>
      </c>
      <c r="AV27" s="6">
        <f t="shared" si="1"/>
        <v>3145</v>
      </c>
      <c r="AW27" s="6">
        <f t="shared" si="1"/>
        <v>3145</v>
      </c>
      <c r="AX27" s="6">
        <f t="shared" si="1"/>
        <v>3145</v>
      </c>
      <c r="AY27" s="6">
        <f t="shared" si="1"/>
        <v>3145</v>
      </c>
      <c r="AZ27" s="6">
        <f t="shared" si="1"/>
        <v>6545</v>
      </c>
      <c r="BA27" s="6">
        <f t="shared" si="1"/>
        <v>5745</v>
      </c>
      <c r="BB27" s="6">
        <f t="shared" si="1"/>
        <v>6545</v>
      </c>
      <c r="BC27" s="6">
        <f t="shared" si="1"/>
        <v>13425</v>
      </c>
      <c r="BD27" s="6">
        <f t="shared" si="1"/>
        <v>13425</v>
      </c>
      <c r="BE27" s="6">
        <f t="shared" si="1"/>
        <v>12145</v>
      </c>
      <c r="BF27" s="6">
        <f t="shared" si="1"/>
        <v>7665</v>
      </c>
      <c r="BG27" s="6">
        <f t="shared" si="1"/>
        <v>9585</v>
      </c>
      <c r="BH27" s="6">
        <f t="shared" si="1"/>
        <v>8305</v>
      </c>
      <c r="BI27" s="6">
        <f t="shared" si="1"/>
        <v>9585</v>
      </c>
      <c r="BJ27" s="6">
        <f t="shared" si="1"/>
        <v>8305</v>
      </c>
      <c r="BK27" s="6">
        <f t="shared" si="1"/>
        <v>9585</v>
      </c>
      <c r="BL27" s="6">
        <f t="shared" si="1"/>
        <v>8305</v>
      </c>
      <c r="BM27" s="6">
        <f t="shared" si="1"/>
        <v>8305</v>
      </c>
      <c r="BN27" s="6">
        <f t="shared" ref="BN27:CC27" si="2">ROUND(BN8*0.8,)+25</f>
        <v>9585</v>
      </c>
      <c r="BO27" s="6">
        <f t="shared" si="2"/>
        <v>8305</v>
      </c>
      <c r="BP27" s="6">
        <f t="shared" si="2"/>
        <v>9585</v>
      </c>
      <c r="BQ27" s="6">
        <f t="shared" si="2"/>
        <v>10865</v>
      </c>
      <c r="BR27" s="6">
        <f t="shared" si="2"/>
        <v>12145</v>
      </c>
      <c r="BS27" s="6">
        <f t="shared" si="2"/>
        <v>9585</v>
      </c>
      <c r="BT27" s="6">
        <f t="shared" si="2"/>
        <v>7665</v>
      </c>
      <c r="BU27" s="6">
        <f t="shared" si="2"/>
        <v>8305</v>
      </c>
      <c r="BV27" s="6">
        <f t="shared" si="2"/>
        <v>6865</v>
      </c>
      <c r="BW27" s="6">
        <f t="shared" si="2"/>
        <v>6625</v>
      </c>
      <c r="BX27" s="6">
        <f t="shared" si="2"/>
        <v>5825</v>
      </c>
      <c r="BY27" s="6">
        <f t="shared" si="2"/>
        <v>6625</v>
      </c>
      <c r="BZ27" s="6">
        <f t="shared" si="2"/>
        <v>5825</v>
      </c>
      <c r="CA27" s="6">
        <f t="shared" si="2"/>
        <v>6625</v>
      </c>
      <c r="CB27" s="6">
        <f t="shared" si="2"/>
        <v>5825</v>
      </c>
      <c r="CC27" s="6">
        <f t="shared" si="2"/>
        <v>5025</v>
      </c>
    </row>
    <row r="28" spans="1:81" x14ac:dyDescent="0.2">
      <c r="A28" s="1">
        <v>2</v>
      </c>
      <c r="B28" s="6">
        <f t="shared" ref="B28:AG28" si="3">ROUND(B9*0.8,)+25</f>
        <v>5385</v>
      </c>
      <c r="C28" s="6">
        <f t="shared" si="3"/>
        <v>8305</v>
      </c>
      <c r="D28" s="6">
        <f t="shared" si="3"/>
        <v>6105</v>
      </c>
      <c r="E28" s="6">
        <f t="shared" si="3"/>
        <v>6105</v>
      </c>
      <c r="F28" s="6">
        <f t="shared" si="3"/>
        <v>6105</v>
      </c>
      <c r="G28" s="6">
        <f t="shared" si="3"/>
        <v>6105</v>
      </c>
      <c r="H28" s="6">
        <f t="shared" si="3"/>
        <v>6105</v>
      </c>
      <c r="I28" s="6">
        <f t="shared" si="3"/>
        <v>6105</v>
      </c>
      <c r="J28" s="6">
        <f t="shared" si="3"/>
        <v>6105</v>
      </c>
      <c r="K28" s="6">
        <f t="shared" si="3"/>
        <v>6105</v>
      </c>
      <c r="L28" s="6">
        <f t="shared" si="3"/>
        <v>6105</v>
      </c>
      <c r="M28" s="6">
        <f t="shared" si="3"/>
        <v>6105</v>
      </c>
      <c r="N28" s="6">
        <f t="shared" si="3"/>
        <v>6105</v>
      </c>
      <c r="O28" s="6">
        <f t="shared" si="3"/>
        <v>6105</v>
      </c>
      <c r="P28" s="6">
        <f t="shared" si="3"/>
        <v>6105</v>
      </c>
      <c r="Q28" s="6">
        <f t="shared" si="3"/>
        <v>6105</v>
      </c>
      <c r="R28" s="6">
        <f t="shared" si="3"/>
        <v>6105</v>
      </c>
      <c r="S28" s="6">
        <f t="shared" si="3"/>
        <v>3865</v>
      </c>
      <c r="T28" s="6">
        <f t="shared" si="3"/>
        <v>3865</v>
      </c>
      <c r="U28" s="6">
        <f t="shared" si="3"/>
        <v>3865</v>
      </c>
      <c r="V28" s="6">
        <f t="shared" si="3"/>
        <v>3865</v>
      </c>
      <c r="W28" s="6">
        <f t="shared" si="3"/>
        <v>3865</v>
      </c>
      <c r="X28" s="6">
        <f t="shared" si="3"/>
        <v>3865</v>
      </c>
      <c r="Y28" s="6">
        <f t="shared" si="3"/>
        <v>3865</v>
      </c>
      <c r="Z28" s="6">
        <f t="shared" si="3"/>
        <v>3865</v>
      </c>
      <c r="AA28" s="6">
        <f t="shared" si="3"/>
        <v>3865</v>
      </c>
      <c r="AB28" s="6">
        <f t="shared" si="3"/>
        <v>3865</v>
      </c>
      <c r="AC28" s="6">
        <f t="shared" si="3"/>
        <v>3865</v>
      </c>
      <c r="AD28" s="6">
        <f t="shared" si="3"/>
        <v>3865</v>
      </c>
      <c r="AE28" s="6">
        <f t="shared" si="3"/>
        <v>3865</v>
      </c>
      <c r="AF28" s="6">
        <f t="shared" si="3"/>
        <v>3865</v>
      </c>
      <c r="AG28" s="6">
        <f t="shared" si="3"/>
        <v>3865</v>
      </c>
      <c r="AH28" s="6">
        <f t="shared" ref="AH28:BM28" si="4">ROUND(AH9*0.8,)+25</f>
        <v>3865</v>
      </c>
      <c r="AI28" s="6">
        <f t="shared" si="4"/>
        <v>3865</v>
      </c>
      <c r="AJ28" s="6">
        <f t="shared" si="4"/>
        <v>3865</v>
      </c>
      <c r="AK28" s="6">
        <f t="shared" si="4"/>
        <v>3865</v>
      </c>
      <c r="AL28" s="6">
        <f t="shared" si="4"/>
        <v>3865</v>
      </c>
      <c r="AM28" s="6">
        <f t="shared" si="4"/>
        <v>5385</v>
      </c>
      <c r="AN28" s="6">
        <f t="shared" si="4"/>
        <v>5385</v>
      </c>
      <c r="AO28" s="6">
        <f t="shared" si="4"/>
        <v>5385</v>
      </c>
      <c r="AP28" s="6">
        <f t="shared" si="4"/>
        <v>5385</v>
      </c>
      <c r="AQ28" s="6">
        <f t="shared" si="4"/>
        <v>5385</v>
      </c>
      <c r="AR28" s="6">
        <f t="shared" si="4"/>
        <v>5385</v>
      </c>
      <c r="AS28" s="6">
        <f t="shared" si="4"/>
        <v>5385</v>
      </c>
      <c r="AT28" s="6">
        <f t="shared" si="4"/>
        <v>5385</v>
      </c>
      <c r="AU28" s="6">
        <f t="shared" si="4"/>
        <v>3865</v>
      </c>
      <c r="AV28" s="6">
        <f t="shared" si="4"/>
        <v>3865</v>
      </c>
      <c r="AW28" s="6">
        <f t="shared" si="4"/>
        <v>3865</v>
      </c>
      <c r="AX28" s="6">
        <f t="shared" si="4"/>
        <v>3865</v>
      </c>
      <c r="AY28" s="6">
        <f t="shared" si="4"/>
        <v>3865</v>
      </c>
      <c r="AZ28" s="6">
        <f t="shared" si="4"/>
        <v>7265</v>
      </c>
      <c r="BA28" s="6">
        <f t="shared" si="4"/>
        <v>6465</v>
      </c>
      <c r="BB28" s="6">
        <f t="shared" si="4"/>
        <v>7265</v>
      </c>
      <c r="BC28" s="6">
        <f t="shared" si="4"/>
        <v>14145</v>
      </c>
      <c r="BD28" s="6">
        <f t="shared" si="4"/>
        <v>14145</v>
      </c>
      <c r="BE28" s="6">
        <f t="shared" si="4"/>
        <v>12865</v>
      </c>
      <c r="BF28" s="6">
        <f t="shared" si="4"/>
        <v>8385</v>
      </c>
      <c r="BG28" s="6">
        <f t="shared" si="4"/>
        <v>10305</v>
      </c>
      <c r="BH28" s="6">
        <f t="shared" si="4"/>
        <v>9025</v>
      </c>
      <c r="BI28" s="6">
        <f t="shared" si="4"/>
        <v>10305</v>
      </c>
      <c r="BJ28" s="6">
        <f t="shared" si="4"/>
        <v>9025</v>
      </c>
      <c r="BK28" s="6">
        <f t="shared" si="4"/>
        <v>10305</v>
      </c>
      <c r="BL28" s="6">
        <f t="shared" si="4"/>
        <v>9025</v>
      </c>
      <c r="BM28" s="6">
        <f t="shared" si="4"/>
        <v>9025</v>
      </c>
      <c r="BN28" s="6">
        <f t="shared" ref="BN28:CC28" si="5">ROUND(BN9*0.8,)+25</f>
        <v>10305</v>
      </c>
      <c r="BO28" s="6">
        <f t="shared" si="5"/>
        <v>9025</v>
      </c>
      <c r="BP28" s="6">
        <f t="shared" si="5"/>
        <v>10305</v>
      </c>
      <c r="BQ28" s="6">
        <f t="shared" si="5"/>
        <v>11585</v>
      </c>
      <c r="BR28" s="6">
        <f t="shared" si="5"/>
        <v>12865</v>
      </c>
      <c r="BS28" s="6">
        <f t="shared" si="5"/>
        <v>10305</v>
      </c>
      <c r="BT28" s="6">
        <f t="shared" si="5"/>
        <v>8385</v>
      </c>
      <c r="BU28" s="6">
        <f t="shared" si="5"/>
        <v>9025</v>
      </c>
      <c r="BV28" s="6">
        <f t="shared" si="5"/>
        <v>7585</v>
      </c>
      <c r="BW28" s="6">
        <f t="shared" si="5"/>
        <v>7345</v>
      </c>
      <c r="BX28" s="6">
        <f t="shared" si="5"/>
        <v>6545</v>
      </c>
      <c r="BY28" s="6">
        <f t="shared" si="5"/>
        <v>7345</v>
      </c>
      <c r="BZ28" s="6">
        <f t="shared" si="5"/>
        <v>6545</v>
      </c>
      <c r="CA28" s="6">
        <f t="shared" si="5"/>
        <v>7345</v>
      </c>
      <c r="CB28" s="6">
        <f t="shared" si="5"/>
        <v>6545</v>
      </c>
      <c r="CC28" s="6">
        <f t="shared" si="5"/>
        <v>5745</v>
      </c>
    </row>
    <row r="29" spans="1:81" x14ac:dyDescent="0.2">
      <c r="A29" s="1" t="s">
        <v>8</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x14ac:dyDescent="0.2">
      <c r="A30" s="1">
        <v>1</v>
      </c>
      <c r="B30" s="6">
        <f t="shared" ref="B30:AG30" si="6">ROUND(B11*0.8,)+25</f>
        <v>5225</v>
      </c>
      <c r="C30" s="6">
        <f t="shared" si="6"/>
        <v>8145</v>
      </c>
      <c r="D30" s="6">
        <f t="shared" si="6"/>
        <v>5945</v>
      </c>
      <c r="E30" s="6">
        <f t="shared" si="6"/>
        <v>5945</v>
      </c>
      <c r="F30" s="6">
        <f t="shared" si="6"/>
        <v>5945</v>
      </c>
      <c r="G30" s="6">
        <f t="shared" si="6"/>
        <v>5945</v>
      </c>
      <c r="H30" s="6">
        <f t="shared" si="6"/>
        <v>5945</v>
      </c>
      <c r="I30" s="6">
        <f t="shared" si="6"/>
        <v>5945</v>
      </c>
      <c r="J30" s="6">
        <f t="shared" si="6"/>
        <v>5945</v>
      </c>
      <c r="K30" s="6">
        <f t="shared" si="6"/>
        <v>5945</v>
      </c>
      <c r="L30" s="6">
        <f t="shared" si="6"/>
        <v>5945</v>
      </c>
      <c r="M30" s="6">
        <f t="shared" si="6"/>
        <v>5945</v>
      </c>
      <c r="N30" s="6">
        <f t="shared" si="6"/>
        <v>5945</v>
      </c>
      <c r="O30" s="6">
        <f t="shared" si="6"/>
        <v>5945</v>
      </c>
      <c r="P30" s="6">
        <f t="shared" si="6"/>
        <v>5945</v>
      </c>
      <c r="Q30" s="6">
        <f t="shared" si="6"/>
        <v>5945</v>
      </c>
      <c r="R30" s="6">
        <f t="shared" si="6"/>
        <v>5945</v>
      </c>
      <c r="S30" s="6">
        <f t="shared" si="6"/>
        <v>3705</v>
      </c>
      <c r="T30" s="6">
        <f t="shared" si="6"/>
        <v>3705</v>
      </c>
      <c r="U30" s="6">
        <f t="shared" si="6"/>
        <v>3705</v>
      </c>
      <c r="V30" s="6">
        <f t="shared" si="6"/>
        <v>3705</v>
      </c>
      <c r="W30" s="6">
        <f t="shared" si="6"/>
        <v>3705</v>
      </c>
      <c r="X30" s="6">
        <f t="shared" si="6"/>
        <v>3705</v>
      </c>
      <c r="Y30" s="6">
        <f t="shared" si="6"/>
        <v>3705</v>
      </c>
      <c r="Z30" s="6">
        <f t="shared" si="6"/>
        <v>3705</v>
      </c>
      <c r="AA30" s="6">
        <f t="shared" si="6"/>
        <v>3705</v>
      </c>
      <c r="AB30" s="6">
        <f t="shared" si="6"/>
        <v>3705</v>
      </c>
      <c r="AC30" s="6">
        <f t="shared" si="6"/>
        <v>3705</v>
      </c>
      <c r="AD30" s="6">
        <f t="shared" si="6"/>
        <v>3705</v>
      </c>
      <c r="AE30" s="6">
        <f t="shared" si="6"/>
        <v>3705</v>
      </c>
      <c r="AF30" s="6">
        <f t="shared" si="6"/>
        <v>3705</v>
      </c>
      <c r="AG30" s="6">
        <f t="shared" si="6"/>
        <v>3705</v>
      </c>
      <c r="AH30" s="6">
        <f t="shared" ref="AH30:BM30" si="7">ROUND(AH11*0.8,)+25</f>
        <v>3705</v>
      </c>
      <c r="AI30" s="6">
        <f t="shared" si="7"/>
        <v>3705</v>
      </c>
      <c r="AJ30" s="6">
        <f t="shared" si="7"/>
        <v>3705</v>
      </c>
      <c r="AK30" s="6">
        <f t="shared" si="7"/>
        <v>3705</v>
      </c>
      <c r="AL30" s="6">
        <f t="shared" si="7"/>
        <v>3705</v>
      </c>
      <c r="AM30" s="6">
        <f t="shared" si="7"/>
        <v>5225</v>
      </c>
      <c r="AN30" s="6">
        <f t="shared" si="7"/>
        <v>5225</v>
      </c>
      <c r="AO30" s="6">
        <f t="shared" si="7"/>
        <v>5225</v>
      </c>
      <c r="AP30" s="6">
        <f t="shared" si="7"/>
        <v>5225</v>
      </c>
      <c r="AQ30" s="6">
        <f t="shared" si="7"/>
        <v>5225</v>
      </c>
      <c r="AR30" s="6">
        <f t="shared" si="7"/>
        <v>5225</v>
      </c>
      <c r="AS30" s="6">
        <f t="shared" si="7"/>
        <v>5225</v>
      </c>
      <c r="AT30" s="6">
        <f t="shared" si="7"/>
        <v>5225</v>
      </c>
      <c r="AU30" s="6">
        <f t="shared" si="7"/>
        <v>3705</v>
      </c>
      <c r="AV30" s="6">
        <f t="shared" si="7"/>
        <v>3705</v>
      </c>
      <c r="AW30" s="6">
        <f t="shared" si="7"/>
        <v>3705</v>
      </c>
      <c r="AX30" s="6">
        <f t="shared" si="7"/>
        <v>3705</v>
      </c>
      <c r="AY30" s="6">
        <f t="shared" si="7"/>
        <v>3705</v>
      </c>
      <c r="AZ30" s="6">
        <f t="shared" si="7"/>
        <v>7105</v>
      </c>
      <c r="BA30" s="6">
        <f t="shared" si="7"/>
        <v>6305</v>
      </c>
      <c r="BB30" s="6">
        <f t="shared" si="7"/>
        <v>7105</v>
      </c>
      <c r="BC30" s="6">
        <f t="shared" si="7"/>
        <v>13985</v>
      </c>
      <c r="BD30" s="6">
        <f t="shared" si="7"/>
        <v>13985</v>
      </c>
      <c r="BE30" s="6">
        <f t="shared" si="7"/>
        <v>12705</v>
      </c>
      <c r="BF30" s="6">
        <f t="shared" si="7"/>
        <v>8225</v>
      </c>
      <c r="BG30" s="6">
        <f t="shared" si="7"/>
        <v>10145</v>
      </c>
      <c r="BH30" s="6">
        <f t="shared" si="7"/>
        <v>8865</v>
      </c>
      <c r="BI30" s="6">
        <f t="shared" si="7"/>
        <v>10145</v>
      </c>
      <c r="BJ30" s="6">
        <f t="shared" si="7"/>
        <v>8865</v>
      </c>
      <c r="BK30" s="6">
        <f t="shared" si="7"/>
        <v>10145</v>
      </c>
      <c r="BL30" s="6">
        <f t="shared" si="7"/>
        <v>8865</v>
      </c>
      <c r="BM30" s="6">
        <f t="shared" si="7"/>
        <v>8865</v>
      </c>
      <c r="BN30" s="6">
        <f t="shared" ref="BN30:CC30" si="8">ROUND(BN11*0.8,)+25</f>
        <v>10145</v>
      </c>
      <c r="BO30" s="6">
        <f t="shared" si="8"/>
        <v>8865</v>
      </c>
      <c r="BP30" s="6">
        <f t="shared" si="8"/>
        <v>10145</v>
      </c>
      <c r="BQ30" s="6">
        <f t="shared" si="8"/>
        <v>11425</v>
      </c>
      <c r="BR30" s="6">
        <f t="shared" si="8"/>
        <v>12705</v>
      </c>
      <c r="BS30" s="6">
        <f t="shared" si="8"/>
        <v>10145</v>
      </c>
      <c r="BT30" s="6">
        <f t="shared" si="8"/>
        <v>8225</v>
      </c>
      <c r="BU30" s="6">
        <f t="shared" si="8"/>
        <v>8865</v>
      </c>
      <c r="BV30" s="6">
        <f t="shared" si="8"/>
        <v>7425</v>
      </c>
      <c r="BW30" s="6">
        <f t="shared" si="8"/>
        <v>7185</v>
      </c>
      <c r="BX30" s="6">
        <f t="shared" si="8"/>
        <v>6385</v>
      </c>
      <c r="BY30" s="6">
        <f t="shared" si="8"/>
        <v>7185</v>
      </c>
      <c r="BZ30" s="6">
        <f t="shared" si="8"/>
        <v>6385</v>
      </c>
      <c r="CA30" s="6">
        <f t="shared" si="8"/>
        <v>7185</v>
      </c>
      <c r="CB30" s="6">
        <f t="shared" si="8"/>
        <v>6385</v>
      </c>
      <c r="CC30" s="6">
        <f t="shared" si="8"/>
        <v>5585</v>
      </c>
    </row>
    <row r="31" spans="1:81" x14ac:dyDescent="0.2">
      <c r="A31" s="1">
        <v>2</v>
      </c>
      <c r="B31" s="6">
        <f t="shared" ref="B31:AG31" si="9">ROUND(B12*0.8,)+25</f>
        <v>5945</v>
      </c>
      <c r="C31" s="6">
        <f t="shared" si="9"/>
        <v>8865</v>
      </c>
      <c r="D31" s="6">
        <f t="shared" si="9"/>
        <v>6665</v>
      </c>
      <c r="E31" s="6">
        <f t="shared" si="9"/>
        <v>6665</v>
      </c>
      <c r="F31" s="6">
        <f t="shared" si="9"/>
        <v>6665</v>
      </c>
      <c r="G31" s="6">
        <f t="shared" si="9"/>
        <v>6665</v>
      </c>
      <c r="H31" s="6">
        <f t="shared" si="9"/>
        <v>6665</v>
      </c>
      <c r="I31" s="6">
        <f t="shared" si="9"/>
        <v>6665</v>
      </c>
      <c r="J31" s="6">
        <f t="shared" si="9"/>
        <v>6665</v>
      </c>
      <c r="K31" s="6">
        <f t="shared" si="9"/>
        <v>6665</v>
      </c>
      <c r="L31" s="6">
        <f t="shared" si="9"/>
        <v>6665</v>
      </c>
      <c r="M31" s="6">
        <f t="shared" si="9"/>
        <v>6665</v>
      </c>
      <c r="N31" s="6">
        <f t="shared" si="9"/>
        <v>6665</v>
      </c>
      <c r="O31" s="6">
        <f t="shared" si="9"/>
        <v>6665</v>
      </c>
      <c r="P31" s="6">
        <f t="shared" si="9"/>
        <v>6665</v>
      </c>
      <c r="Q31" s="6">
        <f t="shared" si="9"/>
        <v>6665</v>
      </c>
      <c r="R31" s="6">
        <f t="shared" si="9"/>
        <v>6665</v>
      </c>
      <c r="S31" s="6">
        <f t="shared" si="9"/>
        <v>4425</v>
      </c>
      <c r="T31" s="6">
        <f t="shared" si="9"/>
        <v>4425</v>
      </c>
      <c r="U31" s="6">
        <f t="shared" si="9"/>
        <v>4425</v>
      </c>
      <c r="V31" s="6">
        <f t="shared" si="9"/>
        <v>4425</v>
      </c>
      <c r="W31" s="6">
        <f t="shared" si="9"/>
        <v>4425</v>
      </c>
      <c r="X31" s="6">
        <f t="shared" si="9"/>
        <v>4425</v>
      </c>
      <c r="Y31" s="6">
        <f t="shared" si="9"/>
        <v>4425</v>
      </c>
      <c r="Z31" s="6">
        <f t="shared" si="9"/>
        <v>4425</v>
      </c>
      <c r="AA31" s="6">
        <f t="shared" si="9"/>
        <v>4425</v>
      </c>
      <c r="AB31" s="6">
        <f t="shared" si="9"/>
        <v>4425</v>
      </c>
      <c r="AC31" s="6">
        <f t="shared" si="9"/>
        <v>4425</v>
      </c>
      <c r="AD31" s="6">
        <f t="shared" si="9"/>
        <v>4425</v>
      </c>
      <c r="AE31" s="6">
        <f t="shared" si="9"/>
        <v>4425</v>
      </c>
      <c r="AF31" s="6">
        <f t="shared" si="9"/>
        <v>4425</v>
      </c>
      <c r="AG31" s="6">
        <f t="shared" si="9"/>
        <v>4425</v>
      </c>
      <c r="AH31" s="6">
        <f t="shared" ref="AH31:BM31" si="10">ROUND(AH12*0.8,)+25</f>
        <v>4425</v>
      </c>
      <c r="AI31" s="6">
        <f t="shared" si="10"/>
        <v>4425</v>
      </c>
      <c r="AJ31" s="6">
        <f t="shared" si="10"/>
        <v>4425</v>
      </c>
      <c r="AK31" s="6">
        <f t="shared" si="10"/>
        <v>4425</v>
      </c>
      <c r="AL31" s="6">
        <f t="shared" si="10"/>
        <v>4425</v>
      </c>
      <c r="AM31" s="6">
        <f t="shared" si="10"/>
        <v>5945</v>
      </c>
      <c r="AN31" s="6">
        <f t="shared" si="10"/>
        <v>5945</v>
      </c>
      <c r="AO31" s="6">
        <f t="shared" si="10"/>
        <v>5945</v>
      </c>
      <c r="AP31" s="6">
        <f t="shared" si="10"/>
        <v>5945</v>
      </c>
      <c r="AQ31" s="6">
        <f t="shared" si="10"/>
        <v>5945</v>
      </c>
      <c r="AR31" s="6">
        <f t="shared" si="10"/>
        <v>5945</v>
      </c>
      <c r="AS31" s="6">
        <f t="shared" si="10"/>
        <v>5945</v>
      </c>
      <c r="AT31" s="6">
        <f t="shared" si="10"/>
        <v>5945</v>
      </c>
      <c r="AU31" s="6">
        <f t="shared" si="10"/>
        <v>4425</v>
      </c>
      <c r="AV31" s="6">
        <f t="shared" si="10"/>
        <v>4425</v>
      </c>
      <c r="AW31" s="6">
        <f t="shared" si="10"/>
        <v>4425</v>
      </c>
      <c r="AX31" s="6">
        <f t="shared" si="10"/>
        <v>4425</v>
      </c>
      <c r="AY31" s="6">
        <f t="shared" si="10"/>
        <v>4425</v>
      </c>
      <c r="AZ31" s="6">
        <f t="shared" si="10"/>
        <v>7825</v>
      </c>
      <c r="BA31" s="6">
        <f t="shared" si="10"/>
        <v>7025</v>
      </c>
      <c r="BB31" s="6">
        <f t="shared" si="10"/>
        <v>7825</v>
      </c>
      <c r="BC31" s="6">
        <f t="shared" si="10"/>
        <v>14705</v>
      </c>
      <c r="BD31" s="6">
        <f t="shared" si="10"/>
        <v>14705</v>
      </c>
      <c r="BE31" s="6">
        <f t="shared" si="10"/>
        <v>13425</v>
      </c>
      <c r="BF31" s="6">
        <f t="shared" si="10"/>
        <v>8945</v>
      </c>
      <c r="BG31" s="6">
        <f t="shared" si="10"/>
        <v>10865</v>
      </c>
      <c r="BH31" s="6">
        <f t="shared" si="10"/>
        <v>9585</v>
      </c>
      <c r="BI31" s="6">
        <f t="shared" si="10"/>
        <v>10865</v>
      </c>
      <c r="BJ31" s="6">
        <f t="shared" si="10"/>
        <v>9585</v>
      </c>
      <c r="BK31" s="6">
        <f t="shared" si="10"/>
        <v>10865</v>
      </c>
      <c r="BL31" s="6">
        <f t="shared" si="10"/>
        <v>9585</v>
      </c>
      <c r="BM31" s="6">
        <f t="shared" si="10"/>
        <v>9585</v>
      </c>
      <c r="BN31" s="6">
        <f t="shared" ref="BN31:CC31" si="11">ROUND(BN12*0.8,)+25</f>
        <v>10865</v>
      </c>
      <c r="BO31" s="6">
        <f t="shared" si="11"/>
        <v>9585</v>
      </c>
      <c r="BP31" s="6">
        <f t="shared" si="11"/>
        <v>10865</v>
      </c>
      <c r="BQ31" s="6">
        <f t="shared" si="11"/>
        <v>12145</v>
      </c>
      <c r="BR31" s="6">
        <f t="shared" si="11"/>
        <v>13425</v>
      </c>
      <c r="BS31" s="6">
        <f t="shared" si="11"/>
        <v>10865</v>
      </c>
      <c r="BT31" s="6">
        <f t="shared" si="11"/>
        <v>8945</v>
      </c>
      <c r="BU31" s="6">
        <f t="shared" si="11"/>
        <v>9585</v>
      </c>
      <c r="BV31" s="6">
        <f t="shared" si="11"/>
        <v>8145</v>
      </c>
      <c r="BW31" s="6">
        <f t="shared" si="11"/>
        <v>7905</v>
      </c>
      <c r="BX31" s="6">
        <f t="shared" si="11"/>
        <v>7105</v>
      </c>
      <c r="BY31" s="6">
        <f t="shared" si="11"/>
        <v>7905</v>
      </c>
      <c r="BZ31" s="6">
        <f t="shared" si="11"/>
        <v>7105</v>
      </c>
      <c r="CA31" s="6">
        <f t="shared" si="11"/>
        <v>7905</v>
      </c>
      <c r="CB31" s="6">
        <f t="shared" si="11"/>
        <v>7105</v>
      </c>
      <c r="CC31" s="6">
        <f t="shared" si="11"/>
        <v>6305</v>
      </c>
    </row>
    <row r="32" spans="1:81" x14ac:dyDescent="0.2">
      <c r="A32" s="2" t="s">
        <v>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row>
    <row r="33" spans="1:81" x14ac:dyDescent="0.2">
      <c r="A33" s="1">
        <v>1</v>
      </c>
      <c r="B33" s="6">
        <f t="shared" ref="B33:AG33" si="12">ROUND(B14*0.8,)+25</f>
        <v>5945</v>
      </c>
      <c r="C33" s="6">
        <f t="shared" si="12"/>
        <v>8865</v>
      </c>
      <c r="D33" s="6">
        <f t="shared" si="12"/>
        <v>6665</v>
      </c>
      <c r="E33" s="6">
        <f t="shared" si="12"/>
        <v>6665</v>
      </c>
      <c r="F33" s="6">
        <f t="shared" si="12"/>
        <v>6665</v>
      </c>
      <c r="G33" s="6">
        <f t="shared" si="12"/>
        <v>6665</v>
      </c>
      <c r="H33" s="6">
        <f t="shared" si="12"/>
        <v>6665</v>
      </c>
      <c r="I33" s="6">
        <f t="shared" si="12"/>
        <v>6665</v>
      </c>
      <c r="J33" s="6">
        <f t="shared" si="12"/>
        <v>6665</v>
      </c>
      <c r="K33" s="6">
        <f t="shared" si="12"/>
        <v>6665</v>
      </c>
      <c r="L33" s="6">
        <f t="shared" si="12"/>
        <v>6665</v>
      </c>
      <c r="M33" s="6">
        <f t="shared" si="12"/>
        <v>6665</v>
      </c>
      <c r="N33" s="6">
        <f t="shared" si="12"/>
        <v>6665</v>
      </c>
      <c r="O33" s="6">
        <f t="shared" si="12"/>
        <v>6665</v>
      </c>
      <c r="P33" s="6">
        <f t="shared" si="12"/>
        <v>6665</v>
      </c>
      <c r="Q33" s="6">
        <f t="shared" si="12"/>
        <v>6665</v>
      </c>
      <c r="R33" s="6">
        <f t="shared" si="12"/>
        <v>6665</v>
      </c>
      <c r="S33" s="6">
        <f t="shared" si="12"/>
        <v>4425</v>
      </c>
      <c r="T33" s="6">
        <f t="shared" si="12"/>
        <v>4425</v>
      </c>
      <c r="U33" s="6">
        <f t="shared" si="12"/>
        <v>4425</v>
      </c>
      <c r="V33" s="6">
        <f t="shared" si="12"/>
        <v>4425</v>
      </c>
      <c r="W33" s="6">
        <f t="shared" si="12"/>
        <v>4425</v>
      </c>
      <c r="X33" s="6">
        <f t="shared" si="12"/>
        <v>4425</v>
      </c>
      <c r="Y33" s="6">
        <f t="shared" si="12"/>
        <v>4425</v>
      </c>
      <c r="Z33" s="6">
        <f t="shared" si="12"/>
        <v>4425</v>
      </c>
      <c r="AA33" s="6">
        <f t="shared" si="12"/>
        <v>4425</v>
      </c>
      <c r="AB33" s="6">
        <f t="shared" si="12"/>
        <v>4425</v>
      </c>
      <c r="AC33" s="6">
        <f t="shared" si="12"/>
        <v>4425</v>
      </c>
      <c r="AD33" s="6">
        <f t="shared" si="12"/>
        <v>4425</v>
      </c>
      <c r="AE33" s="6">
        <f t="shared" si="12"/>
        <v>4425</v>
      </c>
      <c r="AF33" s="6">
        <f t="shared" si="12"/>
        <v>4425</v>
      </c>
      <c r="AG33" s="6">
        <f t="shared" si="12"/>
        <v>4425</v>
      </c>
      <c r="AH33" s="6">
        <f t="shared" ref="AH33:BM33" si="13">ROUND(AH14*0.8,)+25</f>
        <v>4425</v>
      </c>
      <c r="AI33" s="6">
        <f t="shared" si="13"/>
        <v>4425</v>
      </c>
      <c r="AJ33" s="6">
        <f t="shared" si="13"/>
        <v>4425</v>
      </c>
      <c r="AK33" s="6">
        <f t="shared" si="13"/>
        <v>4425</v>
      </c>
      <c r="AL33" s="6">
        <f t="shared" si="13"/>
        <v>4425</v>
      </c>
      <c r="AM33" s="6">
        <f t="shared" si="13"/>
        <v>5945</v>
      </c>
      <c r="AN33" s="6">
        <f t="shared" si="13"/>
        <v>5945</v>
      </c>
      <c r="AO33" s="6">
        <f t="shared" si="13"/>
        <v>5945</v>
      </c>
      <c r="AP33" s="6">
        <f t="shared" si="13"/>
        <v>5945</v>
      </c>
      <c r="AQ33" s="6">
        <f t="shared" si="13"/>
        <v>5945</v>
      </c>
      <c r="AR33" s="6">
        <f t="shared" si="13"/>
        <v>5945</v>
      </c>
      <c r="AS33" s="6">
        <f t="shared" si="13"/>
        <v>5945</v>
      </c>
      <c r="AT33" s="6">
        <f t="shared" si="13"/>
        <v>5945</v>
      </c>
      <c r="AU33" s="6">
        <f t="shared" si="13"/>
        <v>4425</v>
      </c>
      <c r="AV33" s="6">
        <f t="shared" si="13"/>
        <v>4425</v>
      </c>
      <c r="AW33" s="6">
        <f t="shared" si="13"/>
        <v>4425</v>
      </c>
      <c r="AX33" s="6">
        <f t="shared" si="13"/>
        <v>4425</v>
      </c>
      <c r="AY33" s="6">
        <f t="shared" si="13"/>
        <v>4425</v>
      </c>
      <c r="AZ33" s="6">
        <f t="shared" si="13"/>
        <v>7825</v>
      </c>
      <c r="BA33" s="6">
        <f t="shared" si="13"/>
        <v>7025</v>
      </c>
      <c r="BB33" s="6">
        <f t="shared" si="13"/>
        <v>7825</v>
      </c>
      <c r="BC33" s="6">
        <f t="shared" si="13"/>
        <v>14705</v>
      </c>
      <c r="BD33" s="6">
        <f t="shared" si="13"/>
        <v>14705</v>
      </c>
      <c r="BE33" s="6">
        <f t="shared" si="13"/>
        <v>13425</v>
      </c>
      <c r="BF33" s="6">
        <f t="shared" si="13"/>
        <v>8945</v>
      </c>
      <c r="BG33" s="6">
        <f t="shared" si="13"/>
        <v>10865</v>
      </c>
      <c r="BH33" s="6">
        <f t="shared" si="13"/>
        <v>9585</v>
      </c>
      <c r="BI33" s="6">
        <f t="shared" si="13"/>
        <v>10865</v>
      </c>
      <c r="BJ33" s="6">
        <f t="shared" si="13"/>
        <v>9585</v>
      </c>
      <c r="BK33" s="6">
        <f t="shared" si="13"/>
        <v>10865</v>
      </c>
      <c r="BL33" s="6">
        <f t="shared" si="13"/>
        <v>9585</v>
      </c>
      <c r="BM33" s="6">
        <f t="shared" si="13"/>
        <v>9585</v>
      </c>
      <c r="BN33" s="6">
        <f t="shared" ref="BN33:CC33" si="14">ROUND(BN14*0.8,)+25</f>
        <v>10865</v>
      </c>
      <c r="BO33" s="6">
        <f t="shared" si="14"/>
        <v>9585</v>
      </c>
      <c r="BP33" s="6">
        <f t="shared" si="14"/>
        <v>10865</v>
      </c>
      <c r="BQ33" s="6">
        <f t="shared" si="14"/>
        <v>12145</v>
      </c>
      <c r="BR33" s="6">
        <f t="shared" si="14"/>
        <v>13425</v>
      </c>
      <c r="BS33" s="6">
        <f t="shared" si="14"/>
        <v>10865</v>
      </c>
      <c r="BT33" s="6">
        <f t="shared" si="14"/>
        <v>8945</v>
      </c>
      <c r="BU33" s="6">
        <f t="shared" si="14"/>
        <v>9585</v>
      </c>
      <c r="BV33" s="6">
        <f t="shared" si="14"/>
        <v>8145</v>
      </c>
      <c r="BW33" s="6">
        <f t="shared" si="14"/>
        <v>7905</v>
      </c>
      <c r="BX33" s="6">
        <f t="shared" si="14"/>
        <v>7105</v>
      </c>
      <c r="BY33" s="6">
        <f t="shared" si="14"/>
        <v>7905</v>
      </c>
      <c r="BZ33" s="6">
        <f t="shared" si="14"/>
        <v>7105</v>
      </c>
      <c r="CA33" s="6">
        <f t="shared" si="14"/>
        <v>7905</v>
      </c>
      <c r="CB33" s="6">
        <f t="shared" si="14"/>
        <v>7105</v>
      </c>
      <c r="CC33" s="6">
        <f t="shared" si="14"/>
        <v>6305</v>
      </c>
    </row>
    <row r="34" spans="1:81" x14ac:dyDescent="0.2">
      <c r="A34" s="1">
        <v>2</v>
      </c>
      <c r="B34" s="6">
        <f t="shared" ref="B34:AG34" si="15">ROUND(B15*0.8,)+25</f>
        <v>6665</v>
      </c>
      <c r="C34" s="6">
        <f t="shared" si="15"/>
        <v>9585</v>
      </c>
      <c r="D34" s="6">
        <f t="shared" si="15"/>
        <v>7385</v>
      </c>
      <c r="E34" s="6">
        <f t="shared" si="15"/>
        <v>7385</v>
      </c>
      <c r="F34" s="6">
        <f t="shared" si="15"/>
        <v>7385</v>
      </c>
      <c r="G34" s="6">
        <f t="shared" si="15"/>
        <v>7385</v>
      </c>
      <c r="H34" s="6">
        <f t="shared" si="15"/>
        <v>7385</v>
      </c>
      <c r="I34" s="6">
        <f t="shared" si="15"/>
        <v>7385</v>
      </c>
      <c r="J34" s="6">
        <f t="shared" si="15"/>
        <v>7385</v>
      </c>
      <c r="K34" s="6">
        <f t="shared" si="15"/>
        <v>7385</v>
      </c>
      <c r="L34" s="6">
        <f t="shared" si="15"/>
        <v>7385</v>
      </c>
      <c r="M34" s="6">
        <f t="shared" si="15"/>
        <v>7385</v>
      </c>
      <c r="N34" s="6">
        <f t="shared" si="15"/>
        <v>7385</v>
      </c>
      <c r="O34" s="6">
        <f t="shared" si="15"/>
        <v>7385</v>
      </c>
      <c r="P34" s="6">
        <f t="shared" si="15"/>
        <v>7385</v>
      </c>
      <c r="Q34" s="6">
        <f t="shared" si="15"/>
        <v>7385</v>
      </c>
      <c r="R34" s="6">
        <f t="shared" si="15"/>
        <v>7385</v>
      </c>
      <c r="S34" s="6">
        <f t="shared" si="15"/>
        <v>5145</v>
      </c>
      <c r="T34" s="6">
        <f t="shared" si="15"/>
        <v>5145</v>
      </c>
      <c r="U34" s="6">
        <f t="shared" si="15"/>
        <v>5145</v>
      </c>
      <c r="V34" s="6">
        <f t="shared" si="15"/>
        <v>5145</v>
      </c>
      <c r="W34" s="6">
        <f t="shared" si="15"/>
        <v>5145</v>
      </c>
      <c r="X34" s="6">
        <f t="shared" si="15"/>
        <v>5145</v>
      </c>
      <c r="Y34" s="6">
        <f t="shared" si="15"/>
        <v>5145</v>
      </c>
      <c r="Z34" s="6">
        <f t="shared" si="15"/>
        <v>5145</v>
      </c>
      <c r="AA34" s="6">
        <f t="shared" si="15"/>
        <v>5145</v>
      </c>
      <c r="AB34" s="6">
        <f t="shared" si="15"/>
        <v>5145</v>
      </c>
      <c r="AC34" s="6">
        <f t="shared" si="15"/>
        <v>5145</v>
      </c>
      <c r="AD34" s="6">
        <f t="shared" si="15"/>
        <v>5145</v>
      </c>
      <c r="AE34" s="6">
        <f t="shared" si="15"/>
        <v>5145</v>
      </c>
      <c r="AF34" s="6">
        <f t="shared" si="15"/>
        <v>5145</v>
      </c>
      <c r="AG34" s="6">
        <f t="shared" si="15"/>
        <v>5145</v>
      </c>
      <c r="AH34" s="6">
        <f t="shared" ref="AH34:BM34" si="16">ROUND(AH15*0.8,)+25</f>
        <v>5145</v>
      </c>
      <c r="AI34" s="6">
        <f t="shared" si="16"/>
        <v>5145</v>
      </c>
      <c r="AJ34" s="6">
        <f t="shared" si="16"/>
        <v>5145</v>
      </c>
      <c r="AK34" s="6">
        <f t="shared" si="16"/>
        <v>5145</v>
      </c>
      <c r="AL34" s="6">
        <f t="shared" si="16"/>
        <v>5145</v>
      </c>
      <c r="AM34" s="6">
        <f t="shared" si="16"/>
        <v>6665</v>
      </c>
      <c r="AN34" s="6">
        <f t="shared" si="16"/>
        <v>6665</v>
      </c>
      <c r="AO34" s="6">
        <f t="shared" si="16"/>
        <v>6665</v>
      </c>
      <c r="AP34" s="6">
        <f t="shared" si="16"/>
        <v>6665</v>
      </c>
      <c r="AQ34" s="6">
        <f t="shared" si="16"/>
        <v>6665</v>
      </c>
      <c r="AR34" s="6">
        <f t="shared" si="16"/>
        <v>6665</v>
      </c>
      <c r="AS34" s="6">
        <f t="shared" si="16"/>
        <v>6665</v>
      </c>
      <c r="AT34" s="6">
        <f t="shared" si="16"/>
        <v>6665</v>
      </c>
      <c r="AU34" s="6">
        <f t="shared" si="16"/>
        <v>5145</v>
      </c>
      <c r="AV34" s="6">
        <f t="shared" si="16"/>
        <v>5145</v>
      </c>
      <c r="AW34" s="6">
        <f t="shared" si="16"/>
        <v>5145</v>
      </c>
      <c r="AX34" s="6">
        <f t="shared" si="16"/>
        <v>5145</v>
      </c>
      <c r="AY34" s="6">
        <f t="shared" si="16"/>
        <v>5145</v>
      </c>
      <c r="AZ34" s="6">
        <f t="shared" si="16"/>
        <v>8545</v>
      </c>
      <c r="BA34" s="6">
        <f t="shared" si="16"/>
        <v>7745</v>
      </c>
      <c r="BB34" s="6">
        <f t="shared" si="16"/>
        <v>8545</v>
      </c>
      <c r="BC34" s="6">
        <f t="shared" si="16"/>
        <v>15425</v>
      </c>
      <c r="BD34" s="6">
        <f t="shared" si="16"/>
        <v>15425</v>
      </c>
      <c r="BE34" s="6">
        <f t="shared" si="16"/>
        <v>14145</v>
      </c>
      <c r="BF34" s="6">
        <f t="shared" si="16"/>
        <v>9665</v>
      </c>
      <c r="BG34" s="6">
        <f t="shared" si="16"/>
        <v>11585</v>
      </c>
      <c r="BH34" s="6">
        <f t="shared" si="16"/>
        <v>10305</v>
      </c>
      <c r="BI34" s="6">
        <f t="shared" si="16"/>
        <v>11585</v>
      </c>
      <c r="BJ34" s="6">
        <f t="shared" si="16"/>
        <v>10305</v>
      </c>
      <c r="BK34" s="6">
        <f t="shared" si="16"/>
        <v>11585</v>
      </c>
      <c r="BL34" s="6">
        <f t="shared" si="16"/>
        <v>10305</v>
      </c>
      <c r="BM34" s="6">
        <f t="shared" si="16"/>
        <v>10305</v>
      </c>
      <c r="BN34" s="6">
        <f t="shared" ref="BN34:CC34" si="17">ROUND(BN15*0.8,)+25</f>
        <v>11585</v>
      </c>
      <c r="BO34" s="6">
        <f t="shared" si="17"/>
        <v>10305</v>
      </c>
      <c r="BP34" s="6">
        <f t="shared" si="17"/>
        <v>11585</v>
      </c>
      <c r="BQ34" s="6">
        <f t="shared" si="17"/>
        <v>12865</v>
      </c>
      <c r="BR34" s="6">
        <f t="shared" si="17"/>
        <v>14145</v>
      </c>
      <c r="BS34" s="6">
        <f t="shared" si="17"/>
        <v>11585</v>
      </c>
      <c r="BT34" s="6">
        <f t="shared" si="17"/>
        <v>9665</v>
      </c>
      <c r="BU34" s="6">
        <f t="shared" si="17"/>
        <v>10305</v>
      </c>
      <c r="BV34" s="6">
        <f t="shared" si="17"/>
        <v>8865</v>
      </c>
      <c r="BW34" s="6">
        <f t="shared" si="17"/>
        <v>8625</v>
      </c>
      <c r="BX34" s="6">
        <f t="shared" si="17"/>
        <v>7825</v>
      </c>
      <c r="BY34" s="6">
        <f t="shared" si="17"/>
        <v>8625</v>
      </c>
      <c r="BZ34" s="6">
        <f t="shared" si="17"/>
        <v>7825</v>
      </c>
      <c r="CA34" s="6">
        <f t="shared" si="17"/>
        <v>8625</v>
      </c>
      <c r="CB34" s="6">
        <f t="shared" si="17"/>
        <v>7825</v>
      </c>
      <c r="CC34" s="6">
        <f t="shared" si="17"/>
        <v>7025</v>
      </c>
    </row>
    <row r="35" spans="1:81" x14ac:dyDescent="0.2">
      <c r="A35" s="9" t="s">
        <v>96</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row>
    <row r="36" spans="1:81" x14ac:dyDescent="0.2">
      <c r="A36" s="1">
        <v>1</v>
      </c>
      <c r="B36" s="6">
        <f t="shared" ref="B36:AG36" si="18">ROUND(B17*0.8,)+25</f>
        <v>7465</v>
      </c>
      <c r="C36" s="6">
        <f t="shared" si="18"/>
        <v>10385</v>
      </c>
      <c r="D36" s="6">
        <f t="shared" si="18"/>
        <v>8185</v>
      </c>
      <c r="E36" s="6">
        <f t="shared" si="18"/>
        <v>8185</v>
      </c>
      <c r="F36" s="6">
        <f t="shared" si="18"/>
        <v>8185</v>
      </c>
      <c r="G36" s="6">
        <f t="shared" si="18"/>
        <v>8185</v>
      </c>
      <c r="H36" s="6">
        <f t="shared" si="18"/>
        <v>8185</v>
      </c>
      <c r="I36" s="6">
        <f t="shared" si="18"/>
        <v>8185</v>
      </c>
      <c r="J36" s="6">
        <f t="shared" si="18"/>
        <v>8185</v>
      </c>
      <c r="K36" s="6">
        <f t="shared" si="18"/>
        <v>8185</v>
      </c>
      <c r="L36" s="6">
        <f t="shared" si="18"/>
        <v>8185</v>
      </c>
      <c r="M36" s="6">
        <f t="shared" si="18"/>
        <v>8185</v>
      </c>
      <c r="N36" s="6">
        <f t="shared" si="18"/>
        <v>8185</v>
      </c>
      <c r="O36" s="6">
        <f t="shared" si="18"/>
        <v>8185</v>
      </c>
      <c r="P36" s="6">
        <f t="shared" si="18"/>
        <v>8185</v>
      </c>
      <c r="Q36" s="6">
        <f t="shared" si="18"/>
        <v>8185</v>
      </c>
      <c r="R36" s="6">
        <f t="shared" si="18"/>
        <v>8185</v>
      </c>
      <c r="S36" s="6">
        <f t="shared" si="18"/>
        <v>5945</v>
      </c>
      <c r="T36" s="6">
        <f t="shared" si="18"/>
        <v>5945</v>
      </c>
      <c r="U36" s="6">
        <f t="shared" si="18"/>
        <v>5945</v>
      </c>
      <c r="V36" s="6">
        <f t="shared" si="18"/>
        <v>5945</v>
      </c>
      <c r="W36" s="6">
        <f t="shared" si="18"/>
        <v>5945</v>
      </c>
      <c r="X36" s="6">
        <f t="shared" si="18"/>
        <v>5945</v>
      </c>
      <c r="Y36" s="6">
        <f t="shared" si="18"/>
        <v>5945</v>
      </c>
      <c r="Z36" s="6">
        <f t="shared" si="18"/>
        <v>5945</v>
      </c>
      <c r="AA36" s="6">
        <f t="shared" si="18"/>
        <v>5945</v>
      </c>
      <c r="AB36" s="6">
        <f t="shared" si="18"/>
        <v>5945</v>
      </c>
      <c r="AC36" s="6">
        <f t="shared" si="18"/>
        <v>5945</v>
      </c>
      <c r="AD36" s="6">
        <f t="shared" si="18"/>
        <v>5945</v>
      </c>
      <c r="AE36" s="6">
        <f t="shared" si="18"/>
        <v>5945</v>
      </c>
      <c r="AF36" s="6">
        <f t="shared" si="18"/>
        <v>5945</v>
      </c>
      <c r="AG36" s="6">
        <f t="shared" si="18"/>
        <v>5945</v>
      </c>
      <c r="AH36" s="6">
        <f t="shared" ref="AH36:BM36" si="19">ROUND(AH17*0.8,)+25</f>
        <v>5945</v>
      </c>
      <c r="AI36" s="6">
        <f t="shared" si="19"/>
        <v>5945</v>
      </c>
      <c r="AJ36" s="6">
        <f t="shared" si="19"/>
        <v>5945</v>
      </c>
      <c r="AK36" s="6">
        <f t="shared" si="19"/>
        <v>5945</v>
      </c>
      <c r="AL36" s="6">
        <f t="shared" si="19"/>
        <v>5945</v>
      </c>
      <c r="AM36" s="6">
        <f t="shared" si="19"/>
        <v>7465</v>
      </c>
      <c r="AN36" s="6">
        <f t="shared" si="19"/>
        <v>7465</v>
      </c>
      <c r="AO36" s="6">
        <f t="shared" si="19"/>
        <v>7465</v>
      </c>
      <c r="AP36" s="6">
        <f t="shared" si="19"/>
        <v>7465</v>
      </c>
      <c r="AQ36" s="6">
        <f t="shared" si="19"/>
        <v>7465</v>
      </c>
      <c r="AR36" s="6">
        <f t="shared" si="19"/>
        <v>7465</v>
      </c>
      <c r="AS36" s="6">
        <f t="shared" si="19"/>
        <v>7465</v>
      </c>
      <c r="AT36" s="6">
        <f t="shared" si="19"/>
        <v>7465</v>
      </c>
      <c r="AU36" s="6">
        <f t="shared" si="19"/>
        <v>5945</v>
      </c>
      <c r="AV36" s="6">
        <f t="shared" si="19"/>
        <v>5945</v>
      </c>
      <c r="AW36" s="6">
        <f t="shared" si="19"/>
        <v>5945</v>
      </c>
      <c r="AX36" s="6">
        <f t="shared" si="19"/>
        <v>5945</v>
      </c>
      <c r="AY36" s="6">
        <f t="shared" si="19"/>
        <v>5945</v>
      </c>
      <c r="AZ36" s="6">
        <f t="shared" si="19"/>
        <v>9345</v>
      </c>
      <c r="BA36" s="6">
        <f t="shared" si="19"/>
        <v>8545</v>
      </c>
      <c r="BB36" s="6">
        <f t="shared" si="19"/>
        <v>9345</v>
      </c>
      <c r="BC36" s="6">
        <f t="shared" si="19"/>
        <v>16225</v>
      </c>
      <c r="BD36" s="6">
        <f t="shared" si="19"/>
        <v>16225</v>
      </c>
      <c r="BE36" s="6">
        <f t="shared" si="19"/>
        <v>14945</v>
      </c>
      <c r="BF36" s="6">
        <f t="shared" si="19"/>
        <v>10465</v>
      </c>
      <c r="BG36" s="6">
        <f t="shared" si="19"/>
        <v>12385</v>
      </c>
      <c r="BH36" s="6">
        <f t="shared" si="19"/>
        <v>11105</v>
      </c>
      <c r="BI36" s="6">
        <f t="shared" si="19"/>
        <v>12385</v>
      </c>
      <c r="BJ36" s="6">
        <f t="shared" si="19"/>
        <v>11105</v>
      </c>
      <c r="BK36" s="6">
        <f t="shared" si="19"/>
        <v>12385</v>
      </c>
      <c r="BL36" s="6">
        <f t="shared" si="19"/>
        <v>11105</v>
      </c>
      <c r="BM36" s="6">
        <f t="shared" si="19"/>
        <v>11105</v>
      </c>
      <c r="BN36" s="6">
        <f t="shared" ref="BN36:CC36" si="20">ROUND(BN17*0.8,)+25</f>
        <v>12385</v>
      </c>
      <c r="BO36" s="6">
        <f t="shared" si="20"/>
        <v>11105</v>
      </c>
      <c r="BP36" s="6">
        <f t="shared" si="20"/>
        <v>12385</v>
      </c>
      <c r="BQ36" s="6">
        <f t="shared" si="20"/>
        <v>13665</v>
      </c>
      <c r="BR36" s="6">
        <f t="shared" si="20"/>
        <v>14945</v>
      </c>
      <c r="BS36" s="6">
        <f t="shared" si="20"/>
        <v>12385</v>
      </c>
      <c r="BT36" s="6">
        <f t="shared" si="20"/>
        <v>10465</v>
      </c>
      <c r="BU36" s="6">
        <f t="shared" si="20"/>
        <v>11105</v>
      </c>
      <c r="BV36" s="6">
        <f t="shared" si="20"/>
        <v>9665</v>
      </c>
      <c r="BW36" s="6">
        <f t="shared" si="20"/>
        <v>9425</v>
      </c>
      <c r="BX36" s="6">
        <f t="shared" si="20"/>
        <v>8625</v>
      </c>
      <c r="BY36" s="6">
        <f t="shared" si="20"/>
        <v>9425</v>
      </c>
      <c r="BZ36" s="6">
        <f t="shared" si="20"/>
        <v>8625</v>
      </c>
      <c r="CA36" s="6">
        <f t="shared" si="20"/>
        <v>9425</v>
      </c>
      <c r="CB36" s="6">
        <f t="shared" si="20"/>
        <v>8625</v>
      </c>
      <c r="CC36" s="6">
        <f t="shared" si="20"/>
        <v>7825</v>
      </c>
    </row>
    <row r="37" spans="1:81" x14ac:dyDescent="0.2">
      <c r="A37" s="1">
        <v>2</v>
      </c>
      <c r="B37" s="6">
        <f t="shared" ref="B37:AG37" si="21">ROUND(B18*0.8,)+25</f>
        <v>8185</v>
      </c>
      <c r="C37" s="6">
        <f t="shared" si="21"/>
        <v>11105</v>
      </c>
      <c r="D37" s="6">
        <f t="shared" si="21"/>
        <v>8905</v>
      </c>
      <c r="E37" s="6">
        <f t="shared" si="21"/>
        <v>8905</v>
      </c>
      <c r="F37" s="6">
        <f t="shared" si="21"/>
        <v>8905</v>
      </c>
      <c r="G37" s="6">
        <f t="shared" si="21"/>
        <v>8905</v>
      </c>
      <c r="H37" s="6">
        <f t="shared" si="21"/>
        <v>8905</v>
      </c>
      <c r="I37" s="6">
        <f t="shared" si="21"/>
        <v>8905</v>
      </c>
      <c r="J37" s="6">
        <f t="shared" si="21"/>
        <v>8905</v>
      </c>
      <c r="K37" s="6">
        <f t="shared" si="21"/>
        <v>8905</v>
      </c>
      <c r="L37" s="6">
        <f t="shared" si="21"/>
        <v>8905</v>
      </c>
      <c r="M37" s="6">
        <f t="shared" si="21"/>
        <v>8905</v>
      </c>
      <c r="N37" s="6">
        <f t="shared" si="21"/>
        <v>8905</v>
      </c>
      <c r="O37" s="6">
        <f t="shared" si="21"/>
        <v>8905</v>
      </c>
      <c r="P37" s="6">
        <f t="shared" si="21"/>
        <v>8905</v>
      </c>
      <c r="Q37" s="6">
        <f t="shared" si="21"/>
        <v>8905</v>
      </c>
      <c r="R37" s="6">
        <f t="shared" si="21"/>
        <v>8905</v>
      </c>
      <c r="S37" s="6">
        <f t="shared" si="21"/>
        <v>6665</v>
      </c>
      <c r="T37" s="6">
        <f t="shared" si="21"/>
        <v>6665</v>
      </c>
      <c r="U37" s="6">
        <f t="shared" si="21"/>
        <v>6665</v>
      </c>
      <c r="V37" s="6">
        <f t="shared" si="21"/>
        <v>6665</v>
      </c>
      <c r="W37" s="6">
        <f t="shared" si="21"/>
        <v>6665</v>
      </c>
      <c r="X37" s="6">
        <f t="shared" si="21"/>
        <v>6665</v>
      </c>
      <c r="Y37" s="6">
        <f t="shared" si="21"/>
        <v>6665</v>
      </c>
      <c r="Z37" s="6">
        <f t="shared" si="21"/>
        <v>6665</v>
      </c>
      <c r="AA37" s="6">
        <f t="shared" si="21"/>
        <v>6665</v>
      </c>
      <c r="AB37" s="6">
        <f t="shared" si="21"/>
        <v>6665</v>
      </c>
      <c r="AC37" s="6">
        <f t="shared" si="21"/>
        <v>6665</v>
      </c>
      <c r="AD37" s="6">
        <f t="shared" si="21"/>
        <v>6665</v>
      </c>
      <c r="AE37" s="6">
        <f t="shared" si="21"/>
        <v>6665</v>
      </c>
      <c r="AF37" s="6">
        <f t="shared" si="21"/>
        <v>6665</v>
      </c>
      <c r="AG37" s="6">
        <f t="shared" si="21"/>
        <v>6665</v>
      </c>
      <c r="AH37" s="6">
        <f t="shared" ref="AH37:BM37" si="22">ROUND(AH18*0.8,)+25</f>
        <v>6665</v>
      </c>
      <c r="AI37" s="6">
        <f t="shared" si="22"/>
        <v>6665</v>
      </c>
      <c r="AJ37" s="6">
        <f t="shared" si="22"/>
        <v>6665</v>
      </c>
      <c r="AK37" s="6">
        <f t="shared" si="22"/>
        <v>6665</v>
      </c>
      <c r="AL37" s="6">
        <f t="shared" si="22"/>
        <v>6665</v>
      </c>
      <c r="AM37" s="6">
        <f t="shared" si="22"/>
        <v>8185</v>
      </c>
      <c r="AN37" s="6">
        <f t="shared" si="22"/>
        <v>8185</v>
      </c>
      <c r="AO37" s="6">
        <f t="shared" si="22"/>
        <v>8185</v>
      </c>
      <c r="AP37" s="6">
        <f t="shared" si="22"/>
        <v>8185</v>
      </c>
      <c r="AQ37" s="6">
        <f t="shared" si="22"/>
        <v>8185</v>
      </c>
      <c r="AR37" s="6">
        <f t="shared" si="22"/>
        <v>8185</v>
      </c>
      <c r="AS37" s="6">
        <f t="shared" si="22"/>
        <v>8185</v>
      </c>
      <c r="AT37" s="6">
        <f t="shared" si="22"/>
        <v>8185</v>
      </c>
      <c r="AU37" s="6">
        <f t="shared" si="22"/>
        <v>6665</v>
      </c>
      <c r="AV37" s="6">
        <f t="shared" si="22"/>
        <v>6665</v>
      </c>
      <c r="AW37" s="6">
        <f t="shared" si="22"/>
        <v>6665</v>
      </c>
      <c r="AX37" s="6">
        <f t="shared" si="22"/>
        <v>6665</v>
      </c>
      <c r="AY37" s="6">
        <f t="shared" si="22"/>
        <v>6665</v>
      </c>
      <c r="AZ37" s="6">
        <f t="shared" si="22"/>
        <v>10065</v>
      </c>
      <c r="BA37" s="6">
        <f t="shared" si="22"/>
        <v>9265</v>
      </c>
      <c r="BB37" s="6">
        <f t="shared" si="22"/>
        <v>10065</v>
      </c>
      <c r="BC37" s="6">
        <f t="shared" si="22"/>
        <v>16945</v>
      </c>
      <c r="BD37" s="6">
        <f t="shared" si="22"/>
        <v>16945</v>
      </c>
      <c r="BE37" s="6">
        <f t="shared" si="22"/>
        <v>15665</v>
      </c>
      <c r="BF37" s="6">
        <f t="shared" si="22"/>
        <v>11185</v>
      </c>
      <c r="BG37" s="6">
        <f t="shared" si="22"/>
        <v>13105</v>
      </c>
      <c r="BH37" s="6">
        <f t="shared" si="22"/>
        <v>11825</v>
      </c>
      <c r="BI37" s="6">
        <f t="shared" si="22"/>
        <v>13105</v>
      </c>
      <c r="BJ37" s="6">
        <f t="shared" si="22"/>
        <v>11825</v>
      </c>
      <c r="BK37" s="6">
        <f t="shared" si="22"/>
        <v>13105</v>
      </c>
      <c r="BL37" s="6">
        <f t="shared" si="22"/>
        <v>11825</v>
      </c>
      <c r="BM37" s="6">
        <f t="shared" si="22"/>
        <v>11825</v>
      </c>
      <c r="BN37" s="6">
        <f t="shared" ref="BN37:CC37" si="23">ROUND(BN18*0.8,)+25</f>
        <v>13105</v>
      </c>
      <c r="BO37" s="6">
        <f t="shared" si="23"/>
        <v>11825</v>
      </c>
      <c r="BP37" s="6">
        <f t="shared" si="23"/>
        <v>13105</v>
      </c>
      <c r="BQ37" s="6">
        <f t="shared" si="23"/>
        <v>14385</v>
      </c>
      <c r="BR37" s="6">
        <f t="shared" si="23"/>
        <v>15665</v>
      </c>
      <c r="BS37" s="6">
        <f t="shared" si="23"/>
        <v>13105</v>
      </c>
      <c r="BT37" s="6">
        <f t="shared" si="23"/>
        <v>11185</v>
      </c>
      <c r="BU37" s="6">
        <f t="shared" si="23"/>
        <v>11825</v>
      </c>
      <c r="BV37" s="6">
        <f t="shared" si="23"/>
        <v>10385</v>
      </c>
      <c r="BW37" s="6">
        <f t="shared" si="23"/>
        <v>10145</v>
      </c>
      <c r="BX37" s="6">
        <f t="shared" si="23"/>
        <v>9345</v>
      </c>
      <c r="BY37" s="6">
        <f t="shared" si="23"/>
        <v>10145</v>
      </c>
      <c r="BZ37" s="6">
        <f t="shared" si="23"/>
        <v>9345</v>
      </c>
      <c r="CA37" s="6">
        <f t="shared" si="23"/>
        <v>10145</v>
      </c>
      <c r="CB37" s="6">
        <f t="shared" si="23"/>
        <v>9345</v>
      </c>
      <c r="CC37" s="6">
        <f t="shared" si="23"/>
        <v>8545</v>
      </c>
    </row>
    <row r="38" spans="1:81" x14ac:dyDescent="0.2">
      <c r="A38" s="7" t="s">
        <v>4</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row>
    <row r="39" spans="1:81" x14ac:dyDescent="0.2">
      <c r="A39" s="3" t="s">
        <v>1</v>
      </c>
      <c r="B39" s="6">
        <f t="shared" ref="B39:AG39" si="24">ROUND(B20*0.8,)+25</f>
        <v>44665</v>
      </c>
      <c r="C39" s="6">
        <f t="shared" si="24"/>
        <v>47585</v>
      </c>
      <c r="D39" s="6">
        <f t="shared" si="24"/>
        <v>45385</v>
      </c>
      <c r="E39" s="6">
        <f t="shared" si="24"/>
        <v>45385</v>
      </c>
      <c r="F39" s="6">
        <f t="shared" si="24"/>
        <v>45385</v>
      </c>
      <c r="G39" s="6">
        <f t="shared" si="24"/>
        <v>45385</v>
      </c>
      <c r="H39" s="6">
        <f t="shared" si="24"/>
        <v>45385</v>
      </c>
      <c r="I39" s="6">
        <f t="shared" si="24"/>
        <v>45385</v>
      </c>
      <c r="J39" s="6">
        <f t="shared" si="24"/>
        <v>45385</v>
      </c>
      <c r="K39" s="6">
        <f t="shared" si="24"/>
        <v>45385</v>
      </c>
      <c r="L39" s="6">
        <f t="shared" si="24"/>
        <v>45385</v>
      </c>
      <c r="M39" s="6">
        <f t="shared" si="24"/>
        <v>45385</v>
      </c>
      <c r="N39" s="6">
        <f t="shared" si="24"/>
        <v>45385</v>
      </c>
      <c r="O39" s="6">
        <f t="shared" si="24"/>
        <v>45385</v>
      </c>
      <c r="P39" s="6">
        <f t="shared" si="24"/>
        <v>45385</v>
      </c>
      <c r="Q39" s="6">
        <f t="shared" si="24"/>
        <v>45385</v>
      </c>
      <c r="R39" s="6">
        <f t="shared" si="24"/>
        <v>45385</v>
      </c>
      <c r="S39" s="6">
        <f t="shared" si="24"/>
        <v>43145</v>
      </c>
      <c r="T39" s="6">
        <f t="shared" si="24"/>
        <v>43145</v>
      </c>
      <c r="U39" s="6">
        <f t="shared" si="24"/>
        <v>43145</v>
      </c>
      <c r="V39" s="6">
        <f t="shared" si="24"/>
        <v>43145</v>
      </c>
      <c r="W39" s="6">
        <f t="shared" si="24"/>
        <v>43145</v>
      </c>
      <c r="X39" s="6">
        <f t="shared" si="24"/>
        <v>43145</v>
      </c>
      <c r="Y39" s="6">
        <f t="shared" si="24"/>
        <v>43145</v>
      </c>
      <c r="Z39" s="6">
        <f t="shared" si="24"/>
        <v>43145</v>
      </c>
      <c r="AA39" s="6">
        <f t="shared" si="24"/>
        <v>43145</v>
      </c>
      <c r="AB39" s="6">
        <f t="shared" si="24"/>
        <v>43145</v>
      </c>
      <c r="AC39" s="6">
        <f t="shared" si="24"/>
        <v>43145</v>
      </c>
      <c r="AD39" s="6">
        <f t="shared" si="24"/>
        <v>43145</v>
      </c>
      <c r="AE39" s="6">
        <f t="shared" si="24"/>
        <v>43145</v>
      </c>
      <c r="AF39" s="6">
        <f t="shared" si="24"/>
        <v>43145</v>
      </c>
      <c r="AG39" s="6">
        <f t="shared" si="24"/>
        <v>43145</v>
      </c>
      <c r="AH39" s="6">
        <f t="shared" ref="AH39:BM39" si="25">ROUND(AH20*0.8,)+25</f>
        <v>43145</v>
      </c>
      <c r="AI39" s="6">
        <f t="shared" si="25"/>
        <v>43145</v>
      </c>
      <c r="AJ39" s="6">
        <f t="shared" si="25"/>
        <v>43145</v>
      </c>
      <c r="AK39" s="6">
        <f t="shared" si="25"/>
        <v>43145</v>
      </c>
      <c r="AL39" s="6">
        <f t="shared" si="25"/>
        <v>43145</v>
      </c>
      <c r="AM39" s="6">
        <f t="shared" si="25"/>
        <v>44665</v>
      </c>
      <c r="AN39" s="6">
        <f t="shared" si="25"/>
        <v>44665</v>
      </c>
      <c r="AO39" s="6">
        <f t="shared" si="25"/>
        <v>44665</v>
      </c>
      <c r="AP39" s="6">
        <f t="shared" si="25"/>
        <v>44665</v>
      </c>
      <c r="AQ39" s="6">
        <f t="shared" si="25"/>
        <v>44665</v>
      </c>
      <c r="AR39" s="6">
        <f t="shared" si="25"/>
        <v>44665</v>
      </c>
      <c r="AS39" s="6">
        <f t="shared" si="25"/>
        <v>44665</v>
      </c>
      <c r="AT39" s="6">
        <f t="shared" si="25"/>
        <v>44665</v>
      </c>
      <c r="AU39" s="6">
        <f t="shared" si="25"/>
        <v>43145</v>
      </c>
      <c r="AV39" s="6">
        <f t="shared" si="25"/>
        <v>43145</v>
      </c>
      <c r="AW39" s="6">
        <f t="shared" si="25"/>
        <v>43145</v>
      </c>
      <c r="AX39" s="6">
        <f t="shared" si="25"/>
        <v>43145</v>
      </c>
      <c r="AY39" s="6">
        <f t="shared" si="25"/>
        <v>43145</v>
      </c>
      <c r="AZ39" s="6">
        <f t="shared" si="25"/>
        <v>46545</v>
      </c>
      <c r="BA39" s="6">
        <f t="shared" si="25"/>
        <v>45745</v>
      </c>
      <c r="BB39" s="6">
        <f t="shared" si="25"/>
        <v>46545</v>
      </c>
      <c r="BC39" s="121">
        <f t="shared" si="25"/>
        <v>65425</v>
      </c>
      <c r="BD39" s="121">
        <f t="shared" si="25"/>
        <v>65425</v>
      </c>
      <c r="BE39" s="121">
        <f t="shared" si="25"/>
        <v>64145</v>
      </c>
      <c r="BF39" s="121">
        <f t="shared" si="25"/>
        <v>59665</v>
      </c>
      <c r="BG39" s="121">
        <f t="shared" si="25"/>
        <v>61585</v>
      </c>
      <c r="BH39" s="121">
        <f t="shared" si="25"/>
        <v>60305</v>
      </c>
      <c r="BI39" s="121">
        <f t="shared" si="25"/>
        <v>61585</v>
      </c>
      <c r="BJ39" s="121">
        <f t="shared" si="25"/>
        <v>60305</v>
      </c>
      <c r="BK39" s="121">
        <f t="shared" si="25"/>
        <v>61585</v>
      </c>
      <c r="BL39" s="121">
        <f t="shared" si="25"/>
        <v>60305</v>
      </c>
      <c r="BM39" s="121">
        <f t="shared" si="25"/>
        <v>60305</v>
      </c>
      <c r="BN39" s="121">
        <f t="shared" ref="BN39:CC39" si="26">ROUND(BN20*0.8,)+25</f>
        <v>61585</v>
      </c>
      <c r="BO39" s="121">
        <f t="shared" si="26"/>
        <v>60305</v>
      </c>
      <c r="BP39" s="121">
        <f t="shared" si="26"/>
        <v>61585</v>
      </c>
      <c r="BQ39" s="121">
        <f t="shared" si="26"/>
        <v>62865</v>
      </c>
      <c r="BR39" s="121">
        <f t="shared" si="26"/>
        <v>64145</v>
      </c>
      <c r="BS39" s="121">
        <f t="shared" si="26"/>
        <v>61585</v>
      </c>
      <c r="BT39" s="121">
        <f t="shared" si="26"/>
        <v>59665</v>
      </c>
      <c r="BU39" s="121">
        <f t="shared" si="26"/>
        <v>60305</v>
      </c>
      <c r="BV39" s="121">
        <f t="shared" si="26"/>
        <v>58865</v>
      </c>
      <c r="BW39" s="121">
        <f t="shared" si="26"/>
        <v>58625</v>
      </c>
      <c r="BX39" s="121">
        <f t="shared" si="26"/>
        <v>57825</v>
      </c>
      <c r="BY39" s="121">
        <f t="shared" si="26"/>
        <v>58625</v>
      </c>
      <c r="BZ39" s="121">
        <f t="shared" si="26"/>
        <v>57825</v>
      </c>
      <c r="CA39" s="121">
        <f t="shared" si="26"/>
        <v>58625</v>
      </c>
      <c r="CB39" s="121">
        <f t="shared" si="26"/>
        <v>57825</v>
      </c>
      <c r="CC39" s="121">
        <f t="shared" si="26"/>
        <v>57025</v>
      </c>
    </row>
    <row r="40" spans="1:81" hidden="1" x14ac:dyDescent="0.2">
      <c r="A40" s="7" t="s">
        <v>5</v>
      </c>
    </row>
    <row r="41" spans="1:81" hidden="1" x14ac:dyDescent="0.2">
      <c r="A41" s="3" t="s">
        <v>0</v>
      </c>
      <c r="B41" s="11">
        <f t="shared" ref="B41:AG41" si="27">ROUNDUP(B22*0.8,)</f>
        <v>0</v>
      </c>
      <c r="C41" s="11">
        <f t="shared" si="27"/>
        <v>55560</v>
      </c>
      <c r="D41" s="11">
        <f t="shared" si="27"/>
        <v>53360</v>
      </c>
      <c r="E41" s="11">
        <f t="shared" si="27"/>
        <v>53360</v>
      </c>
      <c r="F41" s="11">
        <f t="shared" si="27"/>
        <v>53360</v>
      </c>
      <c r="G41" s="11">
        <f t="shared" si="27"/>
        <v>53360</v>
      </c>
      <c r="H41" s="11">
        <f t="shared" si="27"/>
        <v>53360</v>
      </c>
      <c r="I41" s="11">
        <f t="shared" si="27"/>
        <v>53360</v>
      </c>
      <c r="J41" s="11">
        <f t="shared" si="27"/>
        <v>53360</v>
      </c>
      <c r="K41" s="11">
        <f t="shared" si="27"/>
        <v>53360</v>
      </c>
      <c r="L41" s="11">
        <f t="shared" si="27"/>
        <v>53360</v>
      </c>
      <c r="M41" s="11">
        <f t="shared" si="27"/>
        <v>53360</v>
      </c>
      <c r="N41" s="11">
        <f t="shared" si="27"/>
        <v>53360</v>
      </c>
      <c r="O41" s="11">
        <f t="shared" si="27"/>
        <v>53360</v>
      </c>
      <c r="P41" s="11">
        <f t="shared" si="27"/>
        <v>53360</v>
      </c>
      <c r="Q41" s="11">
        <f t="shared" si="27"/>
        <v>53360</v>
      </c>
      <c r="R41" s="11">
        <f t="shared" si="27"/>
        <v>53360</v>
      </c>
      <c r="S41" s="11">
        <f t="shared" si="27"/>
        <v>51120</v>
      </c>
      <c r="T41" s="11">
        <f t="shared" si="27"/>
        <v>51120</v>
      </c>
      <c r="U41" s="11">
        <f t="shared" si="27"/>
        <v>51120</v>
      </c>
      <c r="V41" s="11">
        <f t="shared" si="27"/>
        <v>51120</v>
      </c>
      <c r="W41" s="11">
        <f t="shared" si="27"/>
        <v>51120</v>
      </c>
      <c r="X41" s="11">
        <f t="shared" si="27"/>
        <v>51120</v>
      </c>
      <c r="Y41" s="11">
        <f t="shared" si="27"/>
        <v>51120</v>
      </c>
      <c r="Z41" s="11">
        <f t="shared" si="27"/>
        <v>51120</v>
      </c>
      <c r="AA41" s="11">
        <f t="shared" si="27"/>
        <v>51120</v>
      </c>
      <c r="AB41" s="11">
        <f t="shared" si="27"/>
        <v>51120</v>
      </c>
      <c r="AC41" s="11">
        <f t="shared" si="27"/>
        <v>51120</v>
      </c>
      <c r="AD41" s="11">
        <f t="shared" si="27"/>
        <v>51120</v>
      </c>
      <c r="AE41" s="11">
        <f t="shared" si="27"/>
        <v>51120</v>
      </c>
      <c r="AF41" s="11">
        <f t="shared" si="27"/>
        <v>51120</v>
      </c>
      <c r="AG41" s="11">
        <f t="shared" si="27"/>
        <v>51120</v>
      </c>
      <c r="AH41" s="11">
        <f t="shared" ref="AH41:AX41" si="28">ROUNDUP(AH22*0.8,)</f>
        <v>51120</v>
      </c>
      <c r="AI41" s="11">
        <f t="shared" si="28"/>
        <v>51120</v>
      </c>
      <c r="AJ41" s="11">
        <f t="shared" si="28"/>
        <v>51120</v>
      </c>
      <c r="AK41" s="11">
        <f t="shared" si="28"/>
        <v>51120</v>
      </c>
      <c r="AL41" s="11">
        <f t="shared" si="28"/>
        <v>51120</v>
      </c>
      <c r="AM41" s="11">
        <f t="shared" si="28"/>
        <v>52640</v>
      </c>
      <c r="AN41" s="11">
        <f t="shared" si="28"/>
        <v>52640</v>
      </c>
      <c r="AO41" s="11">
        <f t="shared" si="28"/>
        <v>52640</v>
      </c>
      <c r="AP41" s="11">
        <f t="shared" si="28"/>
        <v>52640</v>
      </c>
      <c r="AQ41" s="11">
        <f t="shared" si="28"/>
        <v>52640</v>
      </c>
      <c r="AR41" s="11">
        <f t="shared" si="28"/>
        <v>52640</v>
      </c>
      <c r="AS41" s="11">
        <f t="shared" si="28"/>
        <v>52640</v>
      </c>
      <c r="AT41" s="11">
        <f t="shared" si="28"/>
        <v>52640</v>
      </c>
      <c r="AU41" s="11">
        <f t="shared" si="28"/>
        <v>51120</v>
      </c>
      <c r="AV41" s="11">
        <f t="shared" si="28"/>
        <v>51120</v>
      </c>
      <c r="AW41" s="11">
        <f t="shared" si="28"/>
        <v>51120</v>
      </c>
      <c r="AX41" s="11">
        <f t="shared" si="28"/>
        <v>51120</v>
      </c>
    </row>
    <row r="42" spans="1:81" x14ac:dyDescent="0.2">
      <c r="A42" s="125" t="s">
        <v>101</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row>
    <row r="43" spans="1:81" ht="11.45" customHeight="1" x14ac:dyDescent="0.2">
      <c r="A43" s="64" t="s">
        <v>11</v>
      </c>
    </row>
    <row r="44" spans="1:81" ht="12.75" customHeight="1" x14ac:dyDescent="0.2">
      <c r="A44" s="4" t="s">
        <v>12</v>
      </c>
    </row>
    <row r="45" spans="1:81" ht="12.75" customHeight="1" x14ac:dyDescent="0.2">
      <c r="A45" s="4" t="s">
        <v>13</v>
      </c>
    </row>
    <row r="46" spans="1:81" ht="12.75" customHeight="1" x14ac:dyDescent="0.2">
      <c r="A46" s="4" t="s">
        <v>14</v>
      </c>
    </row>
    <row r="47" spans="1:81" ht="12.75" customHeight="1" x14ac:dyDescent="0.2">
      <c r="A47" s="122" t="s">
        <v>99</v>
      </c>
    </row>
    <row r="48" spans="1:81" ht="11.45" customHeight="1" thickBot="1" x14ac:dyDescent="0.25">
      <c r="A48" s="4"/>
    </row>
    <row r="49" spans="1:1" ht="11.45" customHeight="1" x14ac:dyDescent="0.2">
      <c r="A49" s="70" t="s">
        <v>16</v>
      </c>
    </row>
    <row r="50" spans="1:1" ht="124.5" customHeight="1" thickBot="1" x14ac:dyDescent="0.25">
      <c r="A50" s="126" t="s">
        <v>98</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zoomScale="110" zoomScaleNormal="110" workbookViewId="0">
      <selection activeCell="B8" sqref="B8"/>
    </sheetView>
  </sheetViews>
  <sheetFormatPr defaultColWidth="9.140625" defaultRowHeight="12" x14ac:dyDescent="0.2"/>
  <cols>
    <col min="1" max="1" width="91.5703125" style="5" customWidth="1"/>
    <col min="2"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'C завтраками| Bed and breakfast'!#REF!*0.9</f>
        <v>#REF!</v>
      </c>
      <c r="C8" s="6" t="e">
        <f>'C завтраками| Bed and breakfast'!#REF!*0.9</f>
        <v>#REF!</v>
      </c>
    </row>
    <row r="9" spans="1:3" x14ac:dyDescent="0.2">
      <c r="A9" s="1">
        <v>2</v>
      </c>
      <c r="B9" s="6" t="e">
        <f>'C завтраками| Bed and breakfast'!#REF!*0.9</f>
        <v>#REF!</v>
      </c>
      <c r="C9" s="6" t="e">
        <f>'C завтраками| Bed and breakfast'!#REF!*0.9</f>
        <v>#REF!</v>
      </c>
    </row>
    <row r="10" spans="1:3" x14ac:dyDescent="0.2">
      <c r="A10" s="1" t="s">
        <v>8</v>
      </c>
      <c r="B10" s="6"/>
      <c r="C10" s="6"/>
    </row>
    <row r="11" spans="1:3" x14ac:dyDescent="0.2">
      <c r="A11" s="1">
        <v>1</v>
      </c>
      <c r="B11" s="6" t="e">
        <f>'C завтраками| Bed and breakfast'!#REF!*0.9</f>
        <v>#REF!</v>
      </c>
      <c r="C11" s="6" t="e">
        <f>'C завтраками| Bed and breakfast'!#REF!*0.9</f>
        <v>#REF!</v>
      </c>
    </row>
    <row r="12" spans="1:3" x14ac:dyDescent="0.2">
      <c r="A12" s="1">
        <v>2</v>
      </c>
      <c r="B12" s="6" t="e">
        <f>'C завтраками| Bed and breakfast'!#REF!*0.9</f>
        <v>#REF!</v>
      </c>
      <c r="C12" s="6" t="e">
        <f>'C завтраками| Bed and breakfast'!#REF!*0.9</f>
        <v>#REF!</v>
      </c>
    </row>
    <row r="13" spans="1:3" x14ac:dyDescent="0.2">
      <c r="A13" s="2" t="s">
        <v>2</v>
      </c>
      <c r="B13" s="6"/>
      <c r="C13" s="6"/>
    </row>
    <row r="14" spans="1:3" x14ac:dyDescent="0.2">
      <c r="A14" s="1">
        <v>1</v>
      </c>
      <c r="B14" s="6" t="e">
        <f>'C завтраками| Bed and breakfast'!#REF!*0.9</f>
        <v>#REF!</v>
      </c>
      <c r="C14" s="6" t="e">
        <f>'C завтраками| Bed and breakfast'!#REF!*0.9</f>
        <v>#REF!</v>
      </c>
    </row>
    <row r="15" spans="1:3" x14ac:dyDescent="0.2">
      <c r="A15" s="1">
        <v>2</v>
      </c>
      <c r="B15" s="6" t="e">
        <f>'C завтраками| Bed and breakfast'!#REF!*0.9</f>
        <v>#REF!</v>
      </c>
      <c r="C15" s="6" t="e">
        <f>'C завтраками| Bed and breakfast'!#REF!*0.9</f>
        <v>#REF!</v>
      </c>
    </row>
    <row r="16" spans="1:3" x14ac:dyDescent="0.2">
      <c r="A16" s="9" t="s">
        <v>96</v>
      </c>
      <c r="B16" s="6"/>
      <c r="C16" s="6"/>
    </row>
    <row r="17" spans="1:3" x14ac:dyDescent="0.2">
      <c r="A17" s="1">
        <v>1</v>
      </c>
      <c r="B17" s="6" t="e">
        <f>'C завтраками| Bed and breakfast'!#REF!*0.9</f>
        <v>#REF!</v>
      </c>
      <c r="C17" s="6" t="e">
        <f>'C завтраками| Bed and breakfast'!#REF!*0.9</f>
        <v>#REF!</v>
      </c>
    </row>
    <row r="18" spans="1:3" x14ac:dyDescent="0.2">
      <c r="A18" s="1">
        <v>2</v>
      </c>
      <c r="B18" s="6" t="e">
        <f>'C завтраками| Bed and breakfast'!#REF!*0.9</f>
        <v>#REF!</v>
      </c>
      <c r="C18" s="6" t="e">
        <f>'C завтраками| Bed and breakfast'!#REF!*0.9</f>
        <v>#REF!</v>
      </c>
    </row>
    <row r="19" spans="1:3" x14ac:dyDescent="0.2">
      <c r="A19" s="7" t="s">
        <v>4</v>
      </c>
      <c r="B19" s="6"/>
      <c r="C19" s="6"/>
    </row>
    <row r="20" spans="1:3" x14ac:dyDescent="0.2">
      <c r="A20" s="3" t="s">
        <v>1</v>
      </c>
      <c r="B20" s="6" t="e">
        <f>'C завтраками| Bed and breakfast'!#REF!*0.9</f>
        <v>#REF!</v>
      </c>
      <c r="C20" s="6" t="e">
        <f>'C завтраками| Bed and breakfast'!#REF!*0.9</f>
        <v>#REF!</v>
      </c>
    </row>
    <row r="21" spans="1:3" hidden="1" x14ac:dyDescent="0.2">
      <c r="A21" s="7" t="s">
        <v>5</v>
      </c>
      <c r="B21" s="6"/>
      <c r="C21" s="6"/>
    </row>
    <row r="22" spans="1:3" hidden="1" x14ac:dyDescent="0.2">
      <c r="A22" s="3" t="s">
        <v>0</v>
      </c>
      <c r="B22" s="6" t="e">
        <f>'C завтраками| Bed and breakfast'!#REF!*0.9</f>
        <v>#REF!</v>
      </c>
      <c r="C22" s="6" t="e">
        <f>'C завтраками| Bed and breakfast'!#REF!*0.9</f>
        <v>#REF!</v>
      </c>
    </row>
    <row r="23" spans="1:3" ht="17.25" customHeight="1" x14ac:dyDescent="0.2">
      <c r="A23" s="72" t="s">
        <v>44</v>
      </c>
      <c r="B23" s="45"/>
      <c r="C23" s="45"/>
    </row>
    <row r="24" spans="1:3" x14ac:dyDescent="0.2">
      <c r="A24" s="31" t="s">
        <v>6</v>
      </c>
      <c r="B24" s="34" t="e">
        <f t="shared" ref="B24:C24" si="0">B5</f>
        <v>#REF!</v>
      </c>
      <c r="C24" s="34" t="e">
        <f t="shared" si="0"/>
        <v>#REF!</v>
      </c>
    </row>
    <row r="25" spans="1:3" ht="20.25" customHeight="1" x14ac:dyDescent="0.2">
      <c r="A25" s="31"/>
      <c r="B25" s="34" t="e">
        <f t="shared" ref="B25:C25" si="1">B6</f>
        <v>#REF!</v>
      </c>
      <c r="C25" s="34" t="e">
        <f t="shared" si="1"/>
        <v>#REF!</v>
      </c>
    </row>
    <row r="26" spans="1:3" x14ac:dyDescent="0.2">
      <c r="A26" s="1" t="s">
        <v>7</v>
      </c>
    </row>
    <row r="27" spans="1:3" x14ac:dyDescent="0.2">
      <c r="A27" s="1">
        <v>1</v>
      </c>
      <c r="B27" s="6" t="e">
        <f t="shared" ref="B27:C27" si="2">ROUNDUP(B8*0.9,)</f>
        <v>#REF!</v>
      </c>
      <c r="C27" s="6" t="e">
        <f t="shared" si="2"/>
        <v>#REF!</v>
      </c>
    </row>
    <row r="28" spans="1:3" x14ac:dyDescent="0.2">
      <c r="A28" s="1">
        <v>2</v>
      </c>
      <c r="B28" s="1" t="e">
        <f t="shared" ref="B28:C28" si="3">ROUNDUP(B9*0.9,)</f>
        <v>#REF!</v>
      </c>
      <c r="C28" s="1" t="e">
        <f t="shared" si="3"/>
        <v>#REF!</v>
      </c>
    </row>
    <row r="29" spans="1:3" x14ac:dyDescent="0.2">
      <c r="A29" s="1" t="s">
        <v>8</v>
      </c>
      <c r="B29" s="1"/>
      <c r="C29" s="1"/>
    </row>
    <row r="30" spans="1:3" x14ac:dyDescent="0.2">
      <c r="A30" s="1">
        <v>1</v>
      </c>
      <c r="B30" s="1" t="e">
        <f t="shared" ref="B30:C30" si="4">ROUNDUP(B11*0.9,)</f>
        <v>#REF!</v>
      </c>
      <c r="C30" s="1" t="e">
        <f t="shared" si="4"/>
        <v>#REF!</v>
      </c>
    </row>
    <row r="31" spans="1:3" x14ac:dyDescent="0.2">
      <c r="A31" s="1">
        <v>2</v>
      </c>
      <c r="B31" s="1" t="e">
        <f t="shared" ref="B31:C31" si="5">ROUNDUP(B12*0.9,)</f>
        <v>#REF!</v>
      </c>
      <c r="C31" s="1" t="e">
        <f t="shared" si="5"/>
        <v>#REF!</v>
      </c>
    </row>
    <row r="32" spans="1:3" x14ac:dyDescent="0.2">
      <c r="A32" s="2" t="s">
        <v>2</v>
      </c>
      <c r="B32" s="1"/>
      <c r="C32" s="1"/>
    </row>
    <row r="33" spans="1:3" x14ac:dyDescent="0.2">
      <c r="A33" s="1">
        <v>1</v>
      </c>
      <c r="B33" s="1" t="e">
        <f t="shared" ref="B33:C33" si="6">ROUNDUP(B14*0.9,)</f>
        <v>#REF!</v>
      </c>
      <c r="C33" s="1" t="e">
        <f t="shared" si="6"/>
        <v>#REF!</v>
      </c>
    </row>
    <row r="34" spans="1:3" x14ac:dyDescent="0.2">
      <c r="A34" s="1">
        <v>2</v>
      </c>
      <c r="B34" s="1" t="e">
        <f t="shared" ref="B34:C34" si="7">ROUNDUP(B15*0.9,)</f>
        <v>#REF!</v>
      </c>
      <c r="C34" s="1" t="e">
        <f t="shared" si="7"/>
        <v>#REF!</v>
      </c>
    </row>
    <row r="35" spans="1:3" x14ac:dyDescent="0.2">
      <c r="A35" s="9" t="s">
        <v>96</v>
      </c>
      <c r="B35" s="1"/>
      <c r="C35" s="1"/>
    </row>
    <row r="36" spans="1:3" x14ac:dyDescent="0.2">
      <c r="A36" s="1">
        <v>1</v>
      </c>
      <c r="B36" s="1" t="e">
        <f t="shared" ref="B36:C36" si="8">ROUNDUP(B17*0.9,)</f>
        <v>#REF!</v>
      </c>
      <c r="C36" s="1" t="e">
        <f t="shared" si="8"/>
        <v>#REF!</v>
      </c>
    </row>
    <row r="37" spans="1:3" x14ac:dyDescent="0.2">
      <c r="A37" s="1">
        <v>2</v>
      </c>
      <c r="B37" s="1" t="e">
        <f t="shared" ref="B37:C37" si="9">ROUNDUP(B18*0.9,)</f>
        <v>#REF!</v>
      </c>
      <c r="C37" s="1" t="e">
        <f t="shared" si="9"/>
        <v>#REF!</v>
      </c>
    </row>
    <row r="38" spans="1:3" x14ac:dyDescent="0.2">
      <c r="A38" s="7" t="s">
        <v>4</v>
      </c>
      <c r="B38" s="1"/>
      <c r="C38" s="1"/>
    </row>
    <row r="39" spans="1:3" x14ac:dyDescent="0.2">
      <c r="A39" s="3" t="s">
        <v>1</v>
      </c>
      <c r="B39" s="1" t="e">
        <f t="shared" ref="B39:C39" si="10">ROUNDUP(B20*0.9,)</f>
        <v>#REF!</v>
      </c>
      <c r="C39" s="1" t="e">
        <f t="shared" si="10"/>
        <v>#REF!</v>
      </c>
    </row>
    <row r="40" spans="1:3" hidden="1" x14ac:dyDescent="0.2">
      <c r="A40" s="7" t="s">
        <v>5</v>
      </c>
    </row>
    <row r="41" spans="1:3" hidden="1" x14ac:dyDescent="0.2">
      <c r="A41" s="3" t="s">
        <v>0</v>
      </c>
      <c r="B41" s="11" t="e">
        <f t="shared" ref="B41:C41" si="11">ROUNDUP(B22*0.9,)</f>
        <v>#REF!</v>
      </c>
      <c r="C41" s="11" t="e">
        <f t="shared" si="11"/>
        <v>#REF!</v>
      </c>
    </row>
    <row r="42" spans="1:3" ht="11.45" customHeight="1" x14ac:dyDescent="0.2">
      <c r="A42" s="21"/>
    </row>
    <row r="43" spans="1:3" ht="12" customHeight="1" x14ac:dyDescent="0.2"/>
    <row r="44" spans="1:3" ht="9.6" customHeight="1" x14ac:dyDescent="0.2"/>
    <row r="45" spans="1:3" ht="11.45" customHeight="1" x14ac:dyDescent="0.2">
      <c r="A45" s="64" t="s">
        <v>11</v>
      </c>
    </row>
    <row r="46" spans="1:3" ht="11.45" customHeight="1" x14ac:dyDescent="0.2">
      <c r="A46" s="4" t="s">
        <v>12</v>
      </c>
    </row>
    <row r="47" spans="1:3" ht="11.45" customHeight="1" x14ac:dyDescent="0.2">
      <c r="A47" s="4" t="s">
        <v>13</v>
      </c>
    </row>
    <row r="48" spans="1:3" ht="11.45" customHeight="1" x14ac:dyDescent="0.2">
      <c r="A48" s="4" t="s">
        <v>14</v>
      </c>
    </row>
    <row r="49" spans="1:1" ht="11.45" customHeight="1" x14ac:dyDescent="0.2">
      <c r="A49" s="142" t="s">
        <v>103</v>
      </c>
    </row>
    <row r="50" spans="1:1" ht="11.45" customHeight="1" thickBot="1" x14ac:dyDescent="0.25"/>
    <row r="51" spans="1:1" ht="12.75" thickBot="1" x14ac:dyDescent="0.25">
      <c r="A51" s="73" t="s">
        <v>18</v>
      </c>
    </row>
    <row r="52" spans="1:1" x14ac:dyDescent="0.2">
      <c r="A52" s="94" t="s">
        <v>63</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zoomScale="110" zoomScaleNormal="110" workbookViewId="0">
      <selection activeCell="B5" sqref="B5"/>
    </sheetView>
  </sheetViews>
  <sheetFormatPr defaultColWidth="9.140625" defaultRowHeight="12" x14ac:dyDescent="0.2"/>
  <cols>
    <col min="1" max="1" width="91.5703125" style="5" customWidth="1"/>
    <col min="2" max="3" width="9.140625" style="5" customWidth="1"/>
    <col min="4"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'C завтраками| Bed and breakfast'!#REF!*0.9</f>
        <v>#REF!</v>
      </c>
      <c r="C8" s="6" t="e">
        <f>'C завтраками| Bed and breakfast'!#REF!*0.9</f>
        <v>#REF!</v>
      </c>
    </row>
    <row r="9" spans="1:3" x14ac:dyDescent="0.2">
      <c r="A9" s="1">
        <v>2</v>
      </c>
      <c r="B9" s="6" t="e">
        <f>'C завтраками| Bed and breakfast'!#REF!*0.9</f>
        <v>#REF!</v>
      </c>
      <c r="C9" s="6" t="e">
        <f>'C завтраками| Bed and breakfast'!#REF!*0.9</f>
        <v>#REF!</v>
      </c>
    </row>
    <row r="10" spans="1:3" x14ac:dyDescent="0.2">
      <c r="A10" s="1" t="s">
        <v>8</v>
      </c>
      <c r="B10" s="6"/>
      <c r="C10" s="6"/>
    </row>
    <row r="11" spans="1:3" x14ac:dyDescent="0.2">
      <c r="A11" s="1">
        <v>1</v>
      </c>
      <c r="B11" s="6" t="e">
        <f>'C завтраками| Bed and breakfast'!#REF!*0.9</f>
        <v>#REF!</v>
      </c>
      <c r="C11" s="6" t="e">
        <f>'C завтраками| Bed and breakfast'!#REF!*0.9</f>
        <v>#REF!</v>
      </c>
    </row>
    <row r="12" spans="1:3" x14ac:dyDescent="0.2">
      <c r="A12" s="1">
        <v>2</v>
      </c>
      <c r="B12" s="6" t="e">
        <f>'C завтраками| Bed and breakfast'!#REF!*0.9</f>
        <v>#REF!</v>
      </c>
      <c r="C12" s="6" t="e">
        <f>'C завтраками| Bed and breakfast'!#REF!*0.9</f>
        <v>#REF!</v>
      </c>
    </row>
    <row r="13" spans="1:3" x14ac:dyDescent="0.2">
      <c r="A13" s="2" t="s">
        <v>2</v>
      </c>
      <c r="B13" s="6"/>
      <c r="C13" s="6"/>
    </row>
    <row r="14" spans="1:3" x14ac:dyDescent="0.2">
      <c r="A14" s="1">
        <v>1</v>
      </c>
      <c r="B14" s="6" t="e">
        <f>'C завтраками| Bed and breakfast'!#REF!*0.9</f>
        <v>#REF!</v>
      </c>
      <c r="C14" s="6" t="e">
        <f>'C завтраками| Bed and breakfast'!#REF!*0.9</f>
        <v>#REF!</v>
      </c>
    </row>
    <row r="15" spans="1:3" x14ac:dyDescent="0.2">
      <c r="A15" s="1">
        <v>2</v>
      </c>
      <c r="B15" s="6" t="e">
        <f>'C завтраками| Bed and breakfast'!#REF!*0.9</f>
        <v>#REF!</v>
      </c>
      <c r="C15" s="6" t="e">
        <f>'C завтраками| Bed and breakfast'!#REF!*0.9</f>
        <v>#REF!</v>
      </c>
    </row>
    <row r="16" spans="1:3" x14ac:dyDescent="0.2">
      <c r="A16" s="9" t="s">
        <v>96</v>
      </c>
      <c r="B16" s="6"/>
      <c r="C16" s="6"/>
    </row>
    <row r="17" spans="1:3" x14ac:dyDescent="0.2">
      <c r="A17" s="1">
        <v>1</v>
      </c>
      <c r="B17" s="6" t="e">
        <f>'C завтраками| Bed and breakfast'!#REF!*0.9</f>
        <v>#REF!</v>
      </c>
      <c r="C17" s="6" t="e">
        <f>'C завтраками| Bed and breakfast'!#REF!*0.9</f>
        <v>#REF!</v>
      </c>
    </row>
    <row r="18" spans="1:3" x14ac:dyDescent="0.2">
      <c r="A18" s="1">
        <v>2</v>
      </c>
      <c r="B18" s="6" t="e">
        <f>'C завтраками| Bed and breakfast'!#REF!*0.9</f>
        <v>#REF!</v>
      </c>
      <c r="C18" s="6" t="e">
        <f>'C завтраками| Bed and breakfast'!#REF!*0.9</f>
        <v>#REF!</v>
      </c>
    </row>
    <row r="19" spans="1:3" x14ac:dyDescent="0.2">
      <c r="A19" s="7" t="s">
        <v>4</v>
      </c>
      <c r="B19" s="6"/>
      <c r="C19" s="6"/>
    </row>
    <row r="20" spans="1:3" x14ac:dyDescent="0.2">
      <c r="A20" s="3" t="s">
        <v>1</v>
      </c>
      <c r="B20" s="6" t="e">
        <f>'C завтраками| Bed and breakfast'!#REF!*0.9</f>
        <v>#REF!</v>
      </c>
      <c r="C20" s="6" t="e">
        <f>'C завтраками| Bed and breakfast'!#REF!*0.9</f>
        <v>#REF!</v>
      </c>
    </row>
    <row r="21" spans="1:3" hidden="1" x14ac:dyDescent="0.2">
      <c r="A21" s="7" t="s">
        <v>5</v>
      </c>
      <c r="B21" s="6"/>
      <c r="C21" s="6"/>
    </row>
    <row r="22" spans="1:3" hidden="1" x14ac:dyDescent="0.2">
      <c r="A22" s="3" t="s">
        <v>0</v>
      </c>
      <c r="B22" s="6" t="e">
        <f>'C завтраками| Bed and breakfast'!#REF!*0.9</f>
        <v>#REF!</v>
      </c>
      <c r="C22" s="6" t="e">
        <f>'C завтраками| Bed and breakfast'!#REF!*0.9</f>
        <v>#REF!</v>
      </c>
    </row>
    <row r="23" spans="1:3" ht="17.25" customHeight="1" x14ac:dyDescent="0.2">
      <c r="A23" s="72" t="s">
        <v>44</v>
      </c>
      <c r="B23" s="45"/>
      <c r="C23" s="45"/>
    </row>
    <row r="24" spans="1:3" x14ac:dyDescent="0.2">
      <c r="A24" s="31" t="s">
        <v>6</v>
      </c>
      <c r="B24" s="34" t="e">
        <f t="shared" ref="B24:C24" si="0">B5</f>
        <v>#REF!</v>
      </c>
      <c r="C24" s="34" t="e">
        <f t="shared" si="0"/>
        <v>#REF!</v>
      </c>
    </row>
    <row r="25" spans="1:3" ht="20.25" customHeight="1" x14ac:dyDescent="0.2">
      <c r="A25" s="31"/>
      <c r="B25" s="34" t="e">
        <f t="shared" ref="B25:C25" si="1">B6</f>
        <v>#REF!</v>
      </c>
      <c r="C25" s="34" t="e">
        <f t="shared" si="1"/>
        <v>#REF!</v>
      </c>
    </row>
    <row r="26" spans="1:3" x14ac:dyDescent="0.2">
      <c r="A26" s="1" t="s">
        <v>7</v>
      </c>
    </row>
    <row r="27" spans="1:3" x14ac:dyDescent="0.2">
      <c r="A27" s="1">
        <v>1</v>
      </c>
      <c r="B27" s="6" t="e">
        <f t="shared" ref="B27:C27" si="2">ROUNDUP(B8*0.87,)</f>
        <v>#REF!</v>
      </c>
      <c r="C27" s="6" t="e">
        <f t="shared" si="2"/>
        <v>#REF!</v>
      </c>
    </row>
    <row r="28" spans="1:3" x14ac:dyDescent="0.2">
      <c r="A28" s="1">
        <v>2</v>
      </c>
      <c r="B28" s="1" t="e">
        <f t="shared" ref="B28:C28" si="3">ROUNDUP(B9*0.87,)</f>
        <v>#REF!</v>
      </c>
      <c r="C28" s="1" t="e">
        <f t="shared" si="3"/>
        <v>#REF!</v>
      </c>
    </row>
    <row r="29" spans="1:3" x14ac:dyDescent="0.2">
      <c r="A29" s="1" t="s">
        <v>8</v>
      </c>
      <c r="B29" s="1"/>
      <c r="C29" s="1"/>
    </row>
    <row r="30" spans="1:3" x14ac:dyDescent="0.2">
      <c r="A30" s="1">
        <v>1</v>
      </c>
      <c r="B30" s="1" t="e">
        <f t="shared" ref="B30:C30" si="4">ROUNDUP(B11*0.87,)</f>
        <v>#REF!</v>
      </c>
      <c r="C30" s="1" t="e">
        <f t="shared" si="4"/>
        <v>#REF!</v>
      </c>
    </row>
    <row r="31" spans="1:3" x14ac:dyDescent="0.2">
      <c r="A31" s="1">
        <v>2</v>
      </c>
      <c r="B31" s="1" t="e">
        <f t="shared" ref="B31:C31" si="5">ROUNDUP(B12*0.87,)</f>
        <v>#REF!</v>
      </c>
      <c r="C31" s="1" t="e">
        <f t="shared" si="5"/>
        <v>#REF!</v>
      </c>
    </row>
    <row r="32" spans="1:3" x14ac:dyDescent="0.2">
      <c r="A32" s="2" t="s">
        <v>2</v>
      </c>
      <c r="B32" s="1"/>
      <c r="C32" s="1"/>
    </row>
    <row r="33" spans="1:3" x14ac:dyDescent="0.2">
      <c r="A33" s="1">
        <v>1</v>
      </c>
      <c r="B33" s="1" t="e">
        <f t="shared" ref="B33:C33" si="6">ROUNDUP(B14*0.87,)</f>
        <v>#REF!</v>
      </c>
      <c r="C33" s="1" t="e">
        <f t="shared" si="6"/>
        <v>#REF!</v>
      </c>
    </row>
    <row r="34" spans="1:3" x14ac:dyDescent="0.2">
      <c r="A34" s="1">
        <v>2</v>
      </c>
      <c r="B34" s="1" t="e">
        <f t="shared" ref="B34:C34" si="7">ROUNDUP(B15*0.87,)</f>
        <v>#REF!</v>
      </c>
      <c r="C34" s="1" t="e">
        <f t="shared" si="7"/>
        <v>#REF!</v>
      </c>
    </row>
    <row r="35" spans="1:3" x14ac:dyDescent="0.2">
      <c r="A35" s="9" t="s">
        <v>96</v>
      </c>
      <c r="B35" s="1"/>
      <c r="C35" s="1"/>
    </row>
    <row r="36" spans="1:3" x14ac:dyDescent="0.2">
      <c r="A36" s="1">
        <v>1</v>
      </c>
      <c r="B36" s="1" t="e">
        <f t="shared" ref="B36:C36" si="8">ROUNDUP(B17*0.87,)</f>
        <v>#REF!</v>
      </c>
      <c r="C36" s="1" t="e">
        <f t="shared" si="8"/>
        <v>#REF!</v>
      </c>
    </row>
    <row r="37" spans="1:3" x14ac:dyDescent="0.2">
      <c r="A37" s="1">
        <v>2</v>
      </c>
      <c r="B37" s="1" t="e">
        <f t="shared" ref="B37:C37" si="9">ROUNDUP(B18*0.87,)</f>
        <v>#REF!</v>
      </c>
      <c r="C37" s="1" t="e">
        <f t="shared" si="9"/>
        <v>#REF!</v>
      </c>
    </row>
    <row r="38" spans="1:3" x14ac:dyDescent="0.2">
      <c r="A38" s="7" t="s">
        <v>4</v>
      </c>
      <c r="B38" s="1"/>
      <c r="C38" s="1"/>
    </row>
    <row r="39" spans="1:3" x14ac:dyDescent="0.2">
      <c r="A39" s="3" t="s">
        <v>1</v>
      </c>
      <c r="B39" s="1" t="e">
        <f t="shared" ref="B39:C39" si="10">ROUNDUP(B20*0.87,)</f>
        <v>#REF!</v>
      </c>
      <c r="C39" s="1" t="e">
        <f t="shared" si="10"/>
        <v>#REF!</v>
      </c>
    </row>
    <row r="40" spans="1:3" hidden="1" x14ac:dyDescent="0.2">
      <c r="A40" s="7" t="s">
        <v>5</v>
      </c>
      <c r="B40" s="6"/>
      <c r="C40" s="6"/>
    </row>
    <row r="41" spans="1:3" hidden="1" x14ac:dyDescent="0.2">
      <c r="A41" s="3" t="s">
        <v>0</v>
      </c>
      <c r="B41" s="6" t="e">
        <f t="shared" ref="B41:C41" si="11">ROUNDUP(B22*0.87,)</f>
        <v>#REF!</v>
      </c>
      <c r="C41" s="6" t="e">
        <f t="shared" si="11"/>
        <v>#REF!</v>
      </c>
    </row>
    <row r="42" spans="1:3" ht="11.45" customHeight="1" x14ac:dyDescent="0.2">
      <c r="A42" s="21"/>
    </row>
    <row r="43" spans="1:3" ht="12" customHeight="1" x14ac:dyDescent="0.2"/>
    <row r="44" spans="1:3" ht="9.6" customHeight="1" x14ac:dyDescent="0.2"/>
    <row r="45" spans="1:3" ht="11.45" customHeight="1" x14ac:dyDescent="0.2">
      <c r="A45" s="64" t="s">
        <v>11</v>
      </c>
    </row>
    <row r="46" spans="1:3" ht="11.45" customHeight="1" x14ac:dyDescent="0.2">
      <c r="A46" s="4" t="s">
        <v>12</v>
      </c>
    </row>
    <row r="47" spans="1:3" ht="11.45" customHeight="1" x14ac:dyDescent="0.2">
      <c r="A47" s="4" t="s">
        <v>13</v>
      </c>
    </row>
    <row r="48" spans="1:3" ht="11.45" customHeight="1" x14ac:dyDescent="0.2">
      <c r="A48" s="4" t="s">
        <v>14</v>
      </c>
    </row>
    <row r="49" spans="1:1" ht="11.45" customHeight="1" x14ac:dyDescent="0.2">
      <c r="A49" s="142" t="s">
        <v>103</v>
      </c>
    </row>
    <row r="50" spans="1:1" ht="11.45" customHeight="1" thickBot="1" x14ac:dyDescent="0.25"/>
    <row r="51" spans="1:1" ht="12.75" thickBot="1" x14ac:dyDescent="0.25">
      <c r="A51" s="73" t="s">
        <v>18</v>
      </c>
    </row>
    <row r="52" spans="1:1" x14ac:dyDescent="0.2">
      <c r="A52" s="94" t="s">
        <v>63</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5"/>
  <sheetViews>
    <sheetView topLeftCell="A10" zoomScale="110" zoomScaleNormal="110" workbookViewId="0">
      <selection activeCell="A43" sqref="A43"/>
    </sheetView>
  </sheetViews>
  <sheetFormatPr defaultColWidth="9.140625" defaultRowHeight="12" x14ac:dyDescent="0.2"/>
  <cols>
    <col min="1" max="1" width="91.5703125" style="5" customWidth="1"/>
    <col min="2" max="16384" width="9.140625" style="5"/>
  </cols>
  <sheetData>
    <row r="1" spans="1:54" ht="12" customHeight="1" x14ac:dyDescent="0.2">
      <c r="A1" s="18" t="s">
        <v>17</v>
      </c>
    </row>
    <row r="2" spans="1:54" ht="12" customHeight="1" x14ac:dyDescent="0.2">
      <c r="A2" s="64" t="s">
        <v>19</v>
      </c>
    </row>
    <row r="3" spans="1:54" ht="10.35" customHeight="1" x14ac:dyDescent="0.2">
      <c r="A3" s="16"/>
    </row>
    <row r="4" spans="1:54" ht="11.45" customHeight="1" x14ac:dyDescent="0.2">
      <c r="A4" s="30" t="s">
        <v>9</v>
      </c>
    </row>
    <row r="5" spans="1:54" s="36" customFormat="1" ht="33.75" customHeight="1" x14ac:dyDescent="0.25">
      <c r="A5" s="31" t="s">
        <v>6</v>
      </c>
      <c r="B5" s="34">
        <v>44742</v>
      </c>
      <c r="C5" s="34">
        <v>44743</v>
      </c>
      <c r="D5" s="34">
        <v>44753</v>
      </c>
      <c r="E5" s="34">
        <v>44757</v>
      </c>
      <c r="F5" s="34">
        <v>44760</v>
      </c>
      <c r="G5" s="34">
        <v>44764</v>
      </c>
      <c r="H5" s="34">
        <v>44767</v>
      </c>
      <c r="I5" s="34">
        <v>44771</v>
      </c>
      <c r="J5" s="34">
        <v>44774</v>
      </c>
      <c r="K5" s="34">
        <v>44778</v>
      </c>
      <c r="L5" s="34">
        <v>44781</v>
      </c>
      <c r="M5" s="34">
        <v>44785</v>
      </c>
      <c r="N5" s="34">
        <v>44788</v>
      </c>
      <c r="O5" s="34">
        <v>44792</v>
      </c>
      <c r="P5" s="34">
        <v>44795</v>
      </c>
      <c r="Q5" s="34">
        <v>44799</v>
      </c>
      <c r="R5" s="34">
        <v>44802</v>
      </c>
      <c r="S5" s="34">
        <v>44805</v>
      </c>
      <c r="T5" s="34">
        <v>44806</v>
      </c>
      <c r="U5" s="34">
        <v>44809</v>
      </c>
      <c r="V5" s="34">
        <v>44813</v>
      </c>
      <c r="W5" s="34">
        <v>44816</v>
      </c>
      <c r="X5" s="34">
        <v>44820</v>
      </c>
      <c r="Y5" s="34">
        <v>44823</v>
      </c>
      <c r="Z5" s="34">
        <v>44827</v>
      </c>
      <c r="AA5" s="34">
        <v>44831</v>
      </c>
      <c r="AB5" s="34">
        <v>44834</v>
      </c>
      <c r="AC5" s="34">
        <v>44835</v>
      </c>
      <c r="AD5" s="34">
        <v>44837</v>
      </c>
      <c r="AE5" s="34">
        <v>44841</v>
      </c>
      <c r="AF5" s="34">
        <v>44844</v>
      </c>
      <c r="AG5" s="34">
        <v>44848</v>
      </c>
      <c r="AH5" s="34">
        <v>44851</v>
      </c>
      <c r="AI5" s="34">
        <v>44855</v>
      </c>
      <c r="AJ5" s="34">
        <v>44858</v>
      </c>
      <c r="AK5" s="34">
        <v>44862</v>
      </c>
      <c r="AL5" s="34">
        <v>44865</v>
      </c>
      <c r="AM5" s="34">
        <v>44866</v>
      </c>
      <c r="AN5" s="34">
        <v>44872</v>
      </c>
      <c r="AO5" s="34">
        <v>44876</v>
      </c>
      <c r="AP5" s="34">
        <v>44879</v>
      </c>
      <c r="AQ5" s="34">
        <v>44883</v>
      </c>
      <c r="AR5" s="34">
        <v>44886</v>
      </c>
      <c r="AS5" s="34">
        <v>44890</v>
      </c>
      <c r="AT5" s="34">
        <v>44893</v>
      </c>
      <c r="AU5" s="34">
        <v>44896</v>
      </c>
      <c r="AV5" s="34">
        <v>44897</v>
      </c>
      <c r="AW5" s="34">
        <v>44900</v>
      </c>
      <c r="AX5" s="34">
        <v>44904</v>
      </c>
      <c r="AY5" s="34">
        <v>44907</v>
      </c>
      <c r="AZ5" s="34">
        <v>44911</v>
      </c>
      <c r="BA5" s="34">
        <v>44914</v>
      </c>
      <c r="BB5" s="34">
        <v>44918</v>
      </c>
    </row>
    <row r="6" spans="1:54" x14ac:dyDescent="0.2">
      <c r="A6" s="31"/>
      <c r="B6" s="34">
        <v>44742</v>
      </c>
      <c r="C6" s="34">
        <v>44752</v>
      </c>
      <c r="D6" s="34">
        <v>44756</v>
      </c>
      <c r="E6" s="34">
        <v>44759</v>
      </c>
      <c r="F6" s="34">
        <v>44763</v>
      </c>
      <c r="G6" s="34">
        <v>44766</v>
      </c>
      <c r="H6" s="34">
        <v>44770</v>
      </c>
      <c r="I6" s="34">
        <v>44773</v>
      </c>
      <c r="J6" s="34">
        <v>44777</v>
      </c>
      <c r="K6" s="34">
        <v>44780</v>
      </c>
      <c r="L6" s="34">
        <v>44784</v>
      </c>
      <c r="M6" s="34">
        <v>44787</v>
      </c>
      <c r="N6" s="34">
        <v>44791</v>
      </c>
      <c r="O6" s="34">
        <v>44794</v>
      </c>
      <c r="P6" s="34">
        <v>44798</v>
      </c>
      <c r="Q6" s="34">
        <v>44801</v>
      </c>
      <c r="R6" s="34">
        <v>44804</v>
      </c>
      <c r="S6" s="34">
        <v>44805</v>
      </c>
      <c r="T6" s="34">
        <v>44808</v>
      </c>
      <c r="U6" s="34">
        <v>44812</v>
      </c>
      <c r="V6" s="34">
        <v>44815</v>
      </c>
      <c r="W6" s="34">
        <v>44819</v>
      </c>
      <c r="X6" s="34">
        <v>44822</v>
      </c>
      <c r="Y6" s="34">
        <v>44826</v>
      </c>
      <c r="Z6" s="34">
        <v>44830</v>
      </c>
      <c r="AA6" s="34">
        <v>44833</v>
      </c>
      <c r="AB6" s="34">
        <v>44834</v>
      </c>
      <c r="AC6" s="34">
        <v>44836</v>
      </c>
      <c r="AD6" s="34">
        <v>44840</v>
      </c>
      <c r="AE6" s="34">
        <v>44843</v>
      </c>
      <c r="AF6" s="34">
        <v>44847</v>
      </c>
      <c r="AG6" s="34">
        <v>44850</v>
      </c>
      <c r="AH6" s="34">
        <v>44854</v>
      </c>
      <c r="AI6" s="34">
        <v>44857</v>
      </c>
      <c r="AJ6" s="34">
        <v>44861</v>
      </c>
      <c r="AK6" s="34">
        <v>44864</v>
      </c>
      <c r="AL6" s="34">
        <v>44865</v>
      </c>
      <c r="AM6" s="34">
        <v>44871</v>
      </c>
      <c r="AN6" s="34">
        <v>44875</v>
      </c>
      <c r="AO6" s="34">
        <v>44878</v>
      </c>
      <c r="AP6" s="34">
        <v>44882</v>
      </c>
      <c r="AQ6" s="34">
        <v>44885</v>
      </c>
      <c r="AR6" s="34">
        <v>44889</v>
      </c>
      <c r="AS6" s="34">
        <v>44892</v>
      </c>
      <c r="AT6" s="34">
        <v>44895</v>
      </c>
      <c r="AU6" s="34">
        <v>44896</v>
      </c>
      <c r="AV6" s="34">
        <v>44899</v>
      </c>
      <c r="AW6" s="34">
        <v>44903</v>
      </c>
      <c r="AX6" s="34">
        <v>44906</v>
      </c>
      <c r="AY6" s="34">
        <v>44910</v>
      </c>
      <c r="AZ6" s="34">
        <v>44913</v>
      </c>
      <c r="BA6" s="34">
        <v>44917</v>
      </c>
      <c r="BB6" s="34">
        <v>44924</v>
      </c>
    </row>
    <row r="7" spans="1:54" x14ac:dyDescent="0.2">
      <c r="A7" s="1" t="s">
        <v>7</v>
      </c>
    </row>
    <row r="8" spans="1:54" x14ac:dyDescent="0.2">
      <c r="A8" s="1">
        <v>1</v>
      </c>
      <c r="B8" s="6">
        <v>5220</v>
      </c>
      <c r="C8" s="6">
        <v>8505</v>
      </c>
      <c r="D8" s="6">
        <v>6030</v>
      </c>
      <c r="E8" s="6">
        <v>6030</v>
      </c>
      <c r="F8" s="6">
        <v>6030</v>
      </c>
      <c r="G8" s="6">
        <v>6030</v>
      </c>
      <c r="H8" s="6">
        <v>6030</v>
      </c>
      <c r="I8" s="6">
        <v>6030</v>
      </c>
      <c r="J8" s="6">
        <v>6030</v>
      </c>
      <c r="K8" s="6">
        <v>6030</v>
      </c>
      <c r="L8" s="6">
        <v>6030</v>
      </c>
      <c r="M8" s="6">
        <v>6030</v>
      </c>
      <c r="N8" s="6">
        <v>6030</v>
      </c>
      <c r="O8" s="6">
        <v>6030</v>
      </c>
      <c r="P8" s="6">
        <v>6030</v>
      </c>
      <c r="Q8" s="6">
        <v>6030</v>
      </c>
      <c r="R8" s="6">
        <v>6030</v>
      </c>
      <c r="S8" s="6">
        <v>3510</v>
      </c>
      <c r="T8" s="6">
        <v>3510</v>
      </c>
      <c r="U8" s="6">
        <v>3510</v>
      </c>
      <c r="V8" s="6">
        <v>3510</v>
      </c>
      <c r="W8" s="6">
        <v>3510</v>
      </c>
      <c r="X8" s="6">
        <v>3510</v>
      </c>
      <c r="Y8" s="6">
        <v>3510</v>
      </c>
      <c r="Z8" s="6">
        <v>3510</v>
      </c>
      <c r="AA8" s="6">
        <v>3510</v>
      </c>
      <c r="AB8" s="6">
        <v>3510</v>
      </c>
      <c r="AC8" s="6">
        <v>3510</v>
      </c>
      <c r="AD8" s="6">
        <v>3510</v>
      </c>
      <c r="AE8" s="6">
        <v>3510</v>
      </c>
      <c r="AF8" s="6">
        <v>3510</v>
      </c>
      <c r="AG8" s="6">
        <v>3510</v>
      </c>
      <c r="AH8" s="6">
        <v>3510</v>
      </c>
      <c r="AI8" s="6">
        <v>3510</v>
      </c>
      <c r="AJ8" s="6">
        <v>3510</v>
      </c>
      <c r="AK8" s="6">
        <v>3510</v>
      </c>
      <c r="AL8" s="6">
        <v>3510</v>
      </c>
      <c r="AM8" s="6">
        <v>5220</v>
      </c>
      <c r="AN8" s="6">
        <v>5220</v>
      </c>
      <c r="AO8" s="6">
        <v>5220</v>
      </c>
      <c r="AP8" s="6">
        <v>5220</v>
      </c>
      <c r="AQ8" s="6">
        <v>5220</v>
      </c>
      <c r="AR8" s="6">
        <v>5220</v>
      </c>
      <c r="AS8" s="6">
        <v>5220</v>
      </c>
      <c r="AT8" s="6">
        <v>5220</v>
      </c>
      <c r="AU8" s="6">
        <v>3510</v>
      </c>
      <c r="AV8" s="6">
        <v>3510</v>
      </c>
      <c r="AW8" s="6">
        <v>3510</v>
      </c>
      <c r="AX8" s="6">
        <v>3510</v>
      </c>
      <c r="AY8" s="6">
        <v>3510</v>
      </c>
      <c r="AZ8" s="6">
        <v>7335</v>
      </c>
      <c r="BA8" s="6">
        <v>6435</v>
      </c>
      <c r="BB8" s="6">
        <v>7335</v>
      </c>
    </row>
    <row r="9" spans="1:54" x14ac:dyDescent="0.2">
      <c r="A9" s="1">
        <v>2</v>
      </c>
      <c r="B9" s="6">
        <v>6030</v>
      </c>
      <c r="C9" s="6">
        <v>9315</v>
      </c>
      <c r="D9" s="6">
        <v>6840</v>
      </c>
      <c r="E9" s="6">
        <v>6840</v>
      </c>
      <c r="F9" s="6">
        <v>6840</v>
      </c>
      <c r="G9" s="6">
        <v>6840</v>
      </c>
      <c r="H9" s="6">
        <v>6840</v>
      </c>
      <c r="I9" s="6">
        <v>6840</v>
      </c>
      <c r="J9" s="6">
        <v>6840</v>
      </c>
      <c r="K9" s="6">
        <v>6840</v>
      </c>
      <c r="L9" s="6">
        <v>6840</v>
      </c>
      <c r="M9" s="6">
        <v>6840</v>
      </c>
      <c r="N9" s="6">
        <v>6840</v>
      </c>
      <c r="O9" s="6">
        <v>6840</v>
      </c>
      <c r="P9" s="6">
        <v>6840</v>
      </c>
      <c r="Q9" s="6">
        <v>6840</v>
      </c>
      <c r="R9" s="6">
        <v>6840</v>
      </c>
      <c r="S9" s="6">
        <v>4320</v>
      </c>
      <c r="T9" s="6">
        <v>4320</v>
      </c>
      <c r="U9" s="6">
        <v>4320</v>
      </c>
      <c r="V9" s="6">
        <v>4320</v>
      </c>
      <c r="W9" s="6">
        <v>4320</v>
      </c>
      <c r="X9" s="6">
        <v>4320</v>
      </c>
      <c r="Y9" s="6">
        <v>4320</v>
      </c>
      <c r="Z9" s="6">
        <v>4320</v>
      </c>
      <c r="AA9" s="6">
        <v>4320</v>
      </c>
      <c r="AB9" s="6">
        <v>4320</v>
      </c>
      <c r="AC9" s="6">
        <v>4320</v>
      </c>
      <c r="AD9" s="6">
        <v>4320</v>
      </c>
      <c r="AE9" s="6">
        <v>4320</v>
      </c>
      <c r="AF9" s="6">
        <v>4320</v>
      </c>
      <c r="AG9" s="6">
        <v>4320</v>
      </c>
      <c r="AH9" s="6">
        <v>4320</v>
      </c>
      <c r="AI9" s="6">
        <v>4320</v>
      </c>
      <c r="AJ9" s="6">
        <v>4320</v>
      </c>
      <c r="AK9" s="6">
        <v>4320</v>
      </c>
      <c r="AL9" s="6">
        <v>4320</v>
      </c>
      <c r="AM9" s="6">
        <v>6030</v>
      </c>
      <c r="AN9" s="6">
        <v>6030</v>
      </c>
      <c r="AO9" s="6">
        <v>6030</v>
      </c>
      <c r="AP9" s="6">
        <v>6030</v>
      </c>
      <c r="AQ9" s="6">
        <v>6030</v>
      </c>
      <c r="AR9" s="6">
        <v>6030</v>
      </c>
      <c r="AS9" s="6">
        <v>6030</v>
      </c>
      <c r="AT9" s="6">
        <v>6030</v>
      </c>
      <c r="AU9" s="6">
        <v>4320</v>
      </c>
      <c r="AV9" s="6">
        <v>4320</v>
      </c>
      <c r="AW9" s="6">
        <v>4320</v>
      </c>
      <c r="AX9" s="6">
        <v>4320</v>
      </c>
      <c r="AY9" s="6">
        <v>4320</v>
      </c>
      <c r="AZ9" s="6">
        <v>8145</v>
      </c>
      <c r="BA9" s="6">
        <v>7245</v>
      </c>
      <c r="BB9" s="6">
        <v>8145</v>
      </c>
    </row>
    <row r="10" spans="1:54" x14ac:dyDescent="0.2">
      <c r="A10" s="1" t="s">
        <v>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x14ac:dyDescent="0.2">
      <c r="A11" s="1">
        <v>1</v>
      </c>
      <c r="B11" s="6">
        <v>5850</v>
      </c>
      <c r="C11" s="6">
        <v>9135</v>
      </c>
      <c r="D11" s="6">
        <v>6660</v>
      </c>
      <c r="E11" s="6">
        <v>6660</v>
      </c>
      <c r="F11" s="6">
        <v>6660</v>
      </c>
      <c r="G11" s="6">
        <v>6660</v>
      </c>
      <c r="H11" s="6">
        <v>6660</v>
      </c>
      <c r="I11" s="6">
        <v>6660</v>
      </c>
      <c r="J11" s="6">
        <v>6660</v>
      </c>
      <c r="K11" s="6">
        <v>6660</v>
      </c>
      <c r="L11" s="6">
        <v>6660</v>
      </c>
      <c r="M11" s="6">
        <v>6660</v>
      </c>
      <c r="N11" s="6">
        <v>6660</v>
      </c>
      <c r="O11" s="6">
        <v>6660</v>
      </c>
      <c r="P11" s="6">
        <v>6660</v>
      </c>
      <c r="Q11" s="6">
        <v>6660</v>
      </c>
      <c r="R11" s="6">
        <v>6660</v>
      </c>
      <c r="S11" s="6">
        <v>4140</v>
      </c>
      <c r="T11" s="6">
        <v>4140</v>
      </c>
      <c r="U11" s="6">
        <v>4140</v>
      </c>
      <c r="V11" s="6">
        <v>4140</v>
      </c>
      <c r="W11" s="6">
        <v>4140</v>
      </c>
      <c r="X11" s="6">
        <v>4140</v>
      </c>
      <c r="Y11" s="6">
        <v>4140</v>
      </c>
      <c r="Z11" s="6">
        <v>4140</v>
      </c>
      <c r="AA11" s="6">
        <v>4140</v>
      </c>
      <c r="AB11" s="6">
        <v>4140</v>
      </c>
      <c r="AC11" s="6">
        <v>4140</v>
      </c>
      <c r="AD11" s="6">
        <v>4140</v>
      </c>
      <c r="AE11" s="6">
        <v>4140</v>
      </c>
      <c r="AF11" s="6">
        <v>4140</v>
      </c>
      <c r="AG11" s="6">
        <v>4140</v>
      </c>
      <c r="AH11" s="6">
        <v>4140</v>
      </c>
      <c r="AI11" s="6">
        <v>4140</v>
      </c>
      <c r="AJ11" s="6">
        <v>4140</v>
      </c>
      <c r="AK11" s="6">
        <v>4140</v>
      </c>
      <c r="AL11" s="6">
        <v>4140</v>
      </c>
      <c r="AM11" s="6">
        <v>5850</v>
      </c>
      <c r="AN11" s="6">
        <v>5850</v>
      </c>
      <c r="AO11" s="6">
        <v>5850</v>
      </c>
      <c r="AP11" s="6">
        <v>5850</v>
      </c>
      <c r="AQ11" s="6">
        <v>5850</v>
      </c>
      <c r="AR11" s="6">
        <v>5850</v>
      </c>
      <c r="AS11" s="6">
        <v>5850</v>
      </c>
      <c r="AT11" s="6">
        <v>5850</v>
      </c>
      <c r="AU11" s="6">
        <v>4140</v>
      </c>
      <c r="AV11" s="6">
        <v>4140</v>
      </c>
      <c r="AW11" s="6">
        <v>4140</v>
      </c>
      <c r="AX11" s="6">
        <v>4140</v>
      </c>
      <c r="AY11" s="6">
        <v>4140</v>
      </c>
      <c r="AZ11" s="6">
        <v>7965</v>
      </c>
      <c r="BA11" s="6">
        <v>7065</v>
      </c>
      <c r="BB11" s="6">
        <v>7965</v>
      </c>
    </row>
    <row r="12" spans="1:54" x14ac:dyDescent="0.2">
      <c r="A12" s="1">
        <v>2</v>
      </c>
      <c r="B12" s="6">
        <v>6660</v>
      </c>
      <c r="C12" s="6">
        <v>9945</v>
      </c>
      <c r="D12" s="6">
        <v>7470</v>
      </c>
      <c r="E12" s="6">
        <v>7470</v>
      </c>
      <c r="F12" s="6">
        <v>7470</v>
      </c>
      <c r="G12" s="6">
        <v>7470</v>
      </c>
      <c r="H12" s="6">
        <v>7470</v>
      </c>
      <c r="I12" s="6">
        <v>7470</v>
      </c>
      <c r="J12" s="6">
        <v>7470</v>
      </c>
      <c r="K12" s="6">
        <v>7470</v>
      </c>
      <c r="L12" s="6">
        <v>7470</v>
      </c>
      <c r="M12" s="6">
        <v>7470</v>
      </c>
      <c r="N12" s="6">
        <v>7470</v>
      </c>
      <c r="O12" s="6">
        <v>7470</v>
      </c>
      <c r="P12" s="6">
        <v>7470</v>
      </c>
      <c r="Q12" s="6">
        <v>7470</v>
      </c>
      <c r="R12" s="6">
        <v>7470</v>
      </c>
      <c r="S12" s="6">
        <v>4950</v>
      </c>
      <c r="T12" s="6">
        <v>4950</v>
      </c>
      <c r="U12" s="6">
        <v>4950</v>
      </c>
      <c r="V12" s="6">
        <v>4950</v>
      </c>
      <c r="W12" s="6">
        <v>4950</v>
      </c>
      <c r="X12" s="6">
        <v>4950</v>
      </c>
      <c r="Y12" s="6">
        <v>4950</v>
      </c>
      <c r="Z12" s="6">
        <v>4950</v>
      </c>
      <c r="AA12" s="6">
        <v>4950</v>
      </c>
      <c r="AB12" s="6">
        <v>4950</v>
      </c>
      <c r="AC12" s="6">
        <v>4950</v>
      </c>
      <c r="AD12" s="6">
        <v>4950</v>
      </c>
      <c r="AE12" s="6">
        <v>4950</v>
      </c>
      <c r="AF12" s="6">
        <v>4950</v>
      </c>
      <c r="AG12" s="6">
        <v>4950</v>
      </c>
      <c r="AH12" s="6">
        <v>4950</v>
      </c>
      <c r="AI12" s="6">
        <v>4950</v>
      </c>
      <c r="AJ12" s="6">
        <v>4950</v>
      </c>
      <c r="AK12" s="6">
        <v>4950</v>
      </c>
      <c r="AL12" s="6">
        <v>4950</v>
      </c>
      <c r="AM12" s="6">
        <v>6660</v>
      </c>
      <c r="AN12" s="6">
        <v>6660</v>
      </c>
      <c r="AO12" s="6">
        <v>6660</v>
      </c>
      <c r="AP12" s="6">
        <v>6660</v>
      </c>
      <c r="AQ12" s="6">
        <v>6660</v>
      </c>
      <c r="AR12" s="6">
        <v>6660</v>
      </c>
      <c r="AS12" s="6">
        <v>6660</v>
      </c>
      <c r="AT12" s="6">
        <v>6660</v>
      </c>
      <c r="AU12" s="6">
        <v>4950</v>
      </c>
      <c r="AV12" s="6">
        <v>4950</v>
      </c>
      <c r="AW12" s="6">
        <v>4950</v>
      </c>
      <c r="AX12" s="6">
        <v>4950</v>
      </c>
      <c r="AY12" s="6">
        <v>4950</v>
      </c>
      <c r="AZ12" s="6">
        <v>8775</v>
      </c>
      <c r="BA12" s="6">
        <v>7875</v>
      </c>
      <c r="BB12" s="6">
        <v>8775</v>
      </c>
    </row>
    <row r="13" spans="1:54" x14ac:dyDescent="0.2">
      <c r="A13" s="2" t="s">
        <v>2</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row>
    <row r="14" spans="1:54" x14ac:dyDescent="0.2">
      <c r="A14" s="1">
        <v>1</v>
      </c>
      <c r="B14" s="6">
        <v>6660</v>
      </c>
      <c r="C14" s="6">
        <v>9945</v>
      </c>
      <c r="D14" s="6">
        <v>7470</v>
      </c>
      <c r="E14" s="6">
        <v>7470</v>
      </c>
      <c r="F14" s="6">
        <v>7470</v>
      </c>
      <c r="G14" s="6">
        <v>7470</v>
      </c>
      <c r="H14" s="6">
        <v>7470</v>
      </c>
      <c r="I14" s="6">
        <v>7470</v>
      </c>
      <c r="J14" s="6">
        <v>7470</v>
      </c>
      <c r="K14" s="6">
        <v>7470</v>
      </c>
      <c r="L14" s="6">
        <v>7470</v>
      </c>
      <c r="M14" s="6">
        <v>7470</v>
      </c>
      <c r="N14" s="6">
        <v>7470</v>
      </c>
      <c r="O14" s="6">
        <v>7470</v>
      </c>
      <c r="P14" s="6">
        <v>7470</v>
      </c>
      <c r="Q14" s="6">
        <v>7470</v>
      </c>
      <c r="R14" s="6">
        <v>7470</v>
      </c>
      <c r="S14" s="6">
        <v>4950</v>
      </c>
      <c r="T14" s="6">
        <v>4950</v>
      </c>
      <c r="U14" s="6">
        <v>4950</v>
      </c>
      <c r="V14" s="6">
        <v>4950</v>
      </c>
      <c r="W14" s="6">
        <v>4950</v>
      </c>
      <c r="X14" s="6">
        <v>4950</v>
      </c>
      <c r="Y14" s="6">
        <v>4950</v>
      </c>
      <c r="Z14" s="6">
        <v>4950</v>
      </c>
      <c r="AA14" s="6">
        <v>4950</v>
      </c>
      <c r="AB14" s="6">
        <v>4950</v>
      </c>
      <c r="AC14" s="6">
        <v>4950</v>
      </c>
      <c r="AD14" s="6">
        <v>4950</v>
      </c>
      <c r="AE14" s="6">
        <v>4950</v>
      </c>
      <c r="AF14" s="6">
        <v>4950</v>
      </c>
      <c r="AG14" s="6">
        <v>4950</v>
      </c>
      <c r="AH14" s="6">
        <v>4950</v>
      </c>
      <c r="AI14" s="6">
        <v>4950</v>
      </c>
      <c r="AJ14" s="6">
        <v>4950</v>
      </c>
      <c r="AK14" s="6">
        <v>4950</v>
      </c>
      <c r="AL14" s="6">
        <v>4950</v>
      </c>
      <c r="AM14" s="6">
        <v>6660</v>
      </c>
      <c r="AN14" s="6">
        <v>6660</v>
      </c>
      <c r="AO14" s="6">
        <v>6660</v>
      </c>
      <c r="AP14" s="6">
        <v>6660</v>
      </c>
      <c r="AQ14" s="6">
        <v>6660</v>
      </c>
      <c r="AR14" s="6">
        <v>6660</v>
      </c>
      <c r="AS14" s="6">
        <v>6660</v>
      </c>
      <c r="AT14" s="6">
        <v>6660</v>
      </c>
      <c r="AU14" s="6">
        <v>4950</v>
      </c>
      <c r="AV14" s="6">
        <v>4950</v>
      </c>
      <c r="AW14" s="6">
        <v>4950</v>
      </c>
      <c r="AX14" s="6">
        <v>4950</v>
      </c>
      <c r="AY14" s="6">
        <v>4950</v>
      </c>
      <c r="AZ14" s="6">
        <v>8775</v>
      </c>
      <c r="BA14" s="6">
        <v>7875</v>
      </c>
      <c r="BB14" s="6">
        <v>8775</v>
      </c>
    </row>
    <row r="15" spans="1:54" x14ac:dyDescent="0.2">
      <c r="A15" s="1">
        <v>2</v>
      </c>
      <c r="B15" s="6">
        <v>7470</v>
      </c>
      <c r="C15" s="6">
        <v>10755</v>
      </c>
      <c r="D15" s="6">
        <v>8280</v>
      </c>
      <c r="E15" s="6">
        <v>8280</v>
      </c>
      <c r="F15" s="6">
        <v>8280</v>
      </c>
      <c r="G15" s="6">
        <v>8280</v>
      </c>
      <c r="H15" s="6">
        <v>8280</v>
      </c>
      <c r="I15" s="6">
        <v>8280</v>
      </c>
      <c r="J15" s="6">
        <v>8280</v>
      </c>
      <c r="K15" s="6">
        <v>8280</v>
      </c>
      <c r="L15" s="6">
        <v>8280</v>
      </c>
      <c r="M15" s="6">
        <v>8280</v>
      </c>
      <c r="N15" s="6">
        <v>8280</v>
      </c>
      <c r="O15" s="6">
        <v>8280</v>
      </c>
      <c r="P15" s="6">
        <v>8280</v>
      </c>
      <c r="Q15" s="6">
        <v>8280</v>
      </c>
      <c r="R15" s="6">
        <v>8280</v>
      </c>
      <c r="S15" s="6">
        <v>5760</v>
      </c>
      <c r="T15" s="6">
        <v>5760</v>
      </c>
      <c r="U15" s="6">
        <v>5760</v>
      </c>
      <c r="V15" s="6">
        <v>5760</v>
      </c>
      <c r="W15" s="6">
        <v>5760</v>
      </c>
      <c r="X15" s="6">
        <v>5760</v>
      </c>
      <c r="Y15" s="6">
        <v>5760</v>
      </c>
      <c r="Z15" s="6">
        <v>5760</v>
      </c>
      <c r="AA15" s="6">
        <v>5760</v>
      </c>
      <c r="AB15" s="6">
        <v>5760</v>
      </c>
      <c r="AC15" s="6">
        <v>5760</v>
      </c>
      <c r="AD15" s="6">
        <v>5760</v>
      </c>
      <c r="AE15" s="6">
        <v>5760</v>
      </c>
      <c r="AF15" s="6">
        <v>5760</v>
      </c>
      <c r="AG15" s="6">
        <v>5760</v>
      </c>
      <c r="AH15" s="6">
        <v>5760</v>
      </c>
      <c r="AI15" s="6">
        <v>5760</v>
      </c>
      <c r="AJ15" s="6">
        <v>5760</v>
      </c>
      <c r="AK15" s="6">
        <v>5760</v>
      </c>
      <c r="AL15" s="6">
        <v>5760</v>
      </c>
      <c r="AM15" s="6">
        <v>7470</v>
      </c>
      <c r="AN15" s="6">
        <v>7470</v>
      </c>
      <c r="AO15" s="6">
        <v>7470</v>
      </c>
      <c r="AP15" s="6">
        <v>7470</v>
      </c>
      <c r="AQ15" s="6">
        <v>7470</v>
      </c>
      <c r="AR15" s="6">
        <v>7470</v>
      </c>
      <c r="AS15" s="6">
        <v>7470</v>
      </c>
      <c r="AT15" s="6">
        <v>7470</v>
      </c>
      <c r="AU15" s="6">
        <v>5760</v>
      </c>
      <c r="AV15" s="6">
        <v>5760</v>
      </c>
      <c r="AW15" s="6">
        <v>5760</v>
      </c>
      <c r="AX15" s="6">
        <v>5760</v>
      </c>
      <c r="AY15" s="6">
        <v>5760</v>
      </c>
      <c r="AZ15" s="6">
        <v>9585</v>
      </c>
      <c r="BA15" s="6">
        <v>8685</v>
      </c>
      <c r="BB15" s="6">
        <v>9585</v>
      </c>
    </row>
    <row r="16" spans="1:54" x14ac:dyDescent="0.2">
      <c r="A16" s="9" t="s">
        <v>96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row>
    <row r="17" spans="1:54" x14ac:dyDescent="0.2">
      <c r="A17" s="1">
        <v>1</v>
      </c>
      <c r="B17" s="6">
        <v>8370</v>
      </c>
      <c r="C17" s="6">
        <v>11655</v>
      </c>
      <c r="D17" s="6">
        <v>9180</v>
      </c>
      <c r="E17" s="6">
        <v>9180</v>
      </c>
      <c r="F17" s="6">
        <v>9180</v>
      </c>
      <c r="G17" s="6">
        <v>9180</v>
      </c>
      <c r="H17" s="6">
        <v>9180</v>
      </c>
      <c r="I17" s="6">
        <v>9180</v>
      </c>
      <c r="J17" s="6">
        <v>9180</v>
      </c>
      <c r="K17" s="6">
        <v>9180</v>
      </c>
      <c r="L17" s="6">
        <v>9180</v>
      </c>
      <c r="M17" s="6">
        <v>9180</v>
      </c>
      <c r="N17" s="6">
        <v>9180</v>
      </c>
      <c r="O17" s="6">
        <v>9180</v>
      </c>
      <c r="P17" s="6">
        <v>9180</v>
      </c>
      <c r="Q17" s="6">
        <v>9180</v>
      </c>
      <c r="R17" s="6">
        <v>9180</v>
      </c>
      <c r="S17" s="6">
        <v>6660</v>
      </c>
      <c r="T17" s="6">
        <v>6660</v>
      </c>
      <c r="U17" s="6">
        <v>6660</v>
      </c>
      <c r="V17" s="6">
        <v>6660</v>
      </c>
      <c r="W17" s="6">
        <v>6660</v>
      </c>
      <c r="X17" s="6">
        <v>6660</v>
      </c>
      <c r="Y17" s="6">
        <v>6660</v>
      </c>
      <c r="Z17" s="6">
        <v>6660</v>
      </c>
      <c r="AA17" s="6">
        <v>6660</v>
      </c>
      <c r="AB17" s="6">
        <v>6660</v>
      </c>
      <c r="AC17" s="6">
        <v>6660</v>
      </c>
      <c r="AD17" s="6">
        <v>6660</v>
      </c>
      <c r="AE17" s="6">
        <v>6660</v>
      </c>
      <c r="AF17" s="6">
        <v>6660</v>
      </c>
      <c r="AG17" s="6">
        <v>6660</v>
      </c>
      <c r="AH17" s="6">
        <v>6660</v>
      </c>
      <c r="AI17" s="6">
        <v>6660</v>
      </c>
      <c r="AJ17" s="6">
        <v>6660</v>
      </c>
      <c r="AK17" s="6">
        <v>6660</v>
      </c>
      <c r="AL17" s="6">
        <v>6660</v>
      </c>
      <c r="AM17" s="6">
        <v>8370</v>
      </c>
      <c r="AN17" s="6">
        <v>8370</v>
      </c>
      <c r="AO17" s="6">
        <v>8370</v>
      </c>
      <c r="AP17" s="6">
        <v>8370</v>
      </c>
      <c r="AQ17" s="6">
        <v>8370</v>
      </c>
      <c r="AR17" s="6">
        <v>8370</v>
      </c>
      <c r="AS17" s="6">
        <v>8370</v>
      </c>
      <c r="AT17" s="6">
        <v>8370</v>
      </c>
      <c r="AU17" s="6">
        <v>6660</v>
      </c>
      <c r="AV17" s="6">
        <v>6660</v>
      </c>
      <c r="AW17" s="6">
        <v>6660</v>
      </c>
      <c r="AX17" s="6">
        <v>6660</v>
      </c>
      <c r="AY17" s="6">
        <v>6660</v>
      </c>
      <c r="AZ17" s="6">
        <v>10485</v>
      </c>
      <c r="BA17" s="6">
        <v>9585</v>
      </c>
      <c r="BB17" s="6">
        <v>10485</v>
      </c>
    </row>
    <row r="18" spans="1:54" x14ac:dyDescent="0.2">
      <c r="A18" s="1">
        <v>2</v>
      </c>
      <c r="B18" s="6">
        <v>9180</v>
      </c>
      <c r="C18" s="6">
        <v>12465</v>
      </c>
      <c r="D18" s="6">
        <v>9990</v>
      </c>
      <c r="E18" s="6">
        <v>9990</v>
      </c>
      <c r="F18" s="6">
        <v>9990</v>
      </c>
      <c r="G18" s="6">
        <v>9990</v>
      </c>
      <c r="H18" s="6">
        <v>9990</v>
      </c>
      <c r="I18" s="6">
        <v>9990</v>
      </c>
      <c r="J18" s="6">
        <v>9990</v>
      </c>
      <c r="K18" s="6">
        <v>9990</v>
      </c>
      <c r="L18" s="6">
        <v>9990</v>
      </c>
      <c r="M18" s="6">
        <v>9990</v>
      </c>
      <c r="N18" s="6">
        <v>9990</v>
      </c>
      <c r="O18" s="6">
        <v>9990</v>
      </c>
      <c r="P18" s="6">
        <v>9990</v>
      </c>
      <c r="Q18" s="6">
        <v>9990</v>
      </c>
      <c r="R18" s="6">
        <v>9990</v>
      </c>
      <c r="S18" s="6">
        <v>7470</v>
      </c>
      <c r="T18" s="6">
        <v>7470</v>
      </c>
      <c r="U18" s="6">
        <v>7470</v>
      </c>
      <c r="V18" s="6">
        <v>7470</v>
      </c>
      <c r="W18" s="6">
        <v>7470</v>
      </c>
      <c r="X18" s="6">
        <v>7470</v>
      </c>
      <c r="Y18" s="6">
        <v>7470</v>
      </c>
      <c r="Z18" s="6">
        <v>7470</v>
      </c>
      <c r="AA18" s="6">
        <v>7470</v>
      </c>
      <c r="AB18" s="6">
        <v>7470</v>
      </c>
      <c r="AC18" s="6">
        <v>7470</v>
      </c>
      <c r="AD18" s="6">
        <v>7470</v>
      </c>
      <c r="AE18" s="6">
        <v>7470</v>
      </c>
      <c r="AF18" s="6">
        <v>7470</v>
      </c>
      <c r="AG18" s="6">
        <v>7470</v>
      </c>
      <c r="AH18" s="6">
        <v>7470</v>
      </c>
      <c r="AI18" s="6">
        <v>7470</v>
      </c>
      <c r="AJ18" s="6">
        <v>7470</v>
      </c>
      <c r="AK18" s="6">
        <v>7470</v>
      </c>
      <c r="AL18" s="6">
        <v>7470</v>
      </c>
      <c r="AM18" s="6">
        <v>9180</v>
      </c>
      <c r="AN18" s="6">
        <v>9180</v>
      </c>
      <c r="AO18" s="6">
        <v>9180</v>
      </c>
      <c r="AP18" s="6">
        <v>9180</v>
      </c>
      <c r="AQ18" s="6">
        <v>9180</v>
      </c>
      <c r="AR18" s="6">
        <v>9180</v>
      </c>
      <c r="AS18" s="6">
        <v>9180</v>
      </c>
      <c r="AT18" s="6">
        <v>9180</v>
      </c>
      <c r="AU18" s="6">
        <v>7470</v>
      </c>
      <c r="AV18" s="6">
        <v>7470</v>
      </c>
      <c r="AW18" s="6">
        <v>7470</v>
      </c>
      <c r="AX18" s="6">
        <v>7470</v>
      </c>
      <c r="AY18" s="6">
        <v>7470</v>
      </c>
      <c r="AZ18" s="6">
        <v>11295</v>
      </c>
      <c r="BA18" s="6">
        <v>10395</v>
      </c>
      <c r="BB18" s="6">
        <v>11295</v>
      </c>
    </row>
    <row r="19" spans="1:54" x14ac:dyDescent="0.2">
      <c r="A19" s="7" t="s">
        <v>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row>
    <row r="20" spans="1:54" x14ac:dyDescent="0.2">
      <c r="A20" s="3" t="s">
        <v>1</v>
      </c>
      <c r="B20" s="6">
        <v>50220</v>
      </c>
      <c r="C20" s="6">
        <v>53505</v>
      </c>
      <c r="D20" s="6">
        <v>51030</v>
      </c>
      <c r="E20" s="6">
        <v>51030</v>
      </c>
      <c r="F20" s="6">
        <v>51030</v>
      </c>
      <c r="G20" s="6">
        <v>51030</v>
      </c>
      <c r="H20" s="6">
        <v>51030</v>
      </c>
      <c r="I20" s="6">
        <v>51030</v>
      </c>
      <c r="J20" s="6">
        <v>51030</v>
      </c>
      <c r="K20" s="6">
        <v>51030</v>
      </c>
      <c r="L20" s="6">
        <v>51030</v>
      </c>
      <c r="M20" s="6">
        <v>51030</v>
      </c>
      <c r="N20" s="6">
        <v>51030</v>
      </c>
      <c r="O20" s="6">
        <v>51030</v>
      </c>
      <c r="P20" s="6">
        <v>51030</v>
      </c>
      <c r="Q20" s="6">
        <v>51030</v>
      </c>
      <c r="R20" s="6">
        <v>51030</v>
      </c>
      <c r="S20" s="6">
        <v>48510</v>
      </c>
      <c r="T20" s="6">
        <v>48510</v>
      </c>
      <c r="U20" s="6">
        <v>48510</v>
      </c>
      <c r="V20" s="6">
        <v>48510</v>
      </c>
      <c r="W20" s="6">
        <v>48510</v>
      </c>
      <c r="X20" s="6">
        <v>48510</v>
      </c>
      <c r="Y20" s="6">
        <v>48510</v>
      </c>
      <c r="Z20" s="6">
        <v>48510</v>
      </c>
      <c r="AA20" s="6">
        <v>48510</v>
      </c>
      <c r="AB20" s="6">
        <v>48510</v>
      </c>
      <c r="AC20" s="6">
        <v>48510</v>
      </c>
      <c r="AD20" s="6">
        <v>48510</v>
      </c>
      <c r="AE20" s="6">
        <v>48510</v>
      </c>
      <c r="AF20" s="6">
        <v>48510</v>
      </c>
      <c r="AG20" s="6">
        <v>48510</v>
      </c>
      <c r="AH20" s="6">
        <v>48510</v>
      </c>
      <c r="AI20" s="6">
        <v>48510</v>
      </c>
      <c r="AJ20" s="6">
        <v>48510</v>
      </c>
      <c r="AK20" s="6">
        <v>48510</v>
      </c>
      <c r="AL20" s="6">
        <v>48510</v>
      </c>
      <c r="AM20" s="6">
        <v>50220</v>
      </c>
      <c r="AN20" s="6">
        <v>50220</v>
      </c>
      <c r="AO20" s="6">
        <v>50220</v>
      </c>
      <c r="AP20" s="6">
        <v>50220</v>
      </c>
      <c r="AQ20" s="6">
        <v>50220</v>
      </c>
      <c r="AR20" s="6">
        <v>50220</v>
      </c>
      <c r="AS20" s="6">
        <v>50220</v>
      </c>
      <c r="AT20" s="6">
        <v>50220</v>
      </c>
      <c r="AU20" s="6">
        <v>48510</v>
      </c>
      <c r="AV20" s="6">
        <v>48510</v>
      </c>
      <c r="AW20" s="6">
        <v>48510</v>
      </c>
      <c r="AX20" s="6">
        <v>48510</v>
      </c>
      <c r="AY20" s="6">
        <v>48510</v>
      </c>
      <c r="AZ20" s="6">
        <v>52335</v>
      </c>
      <c r="BA20" s="6">
        <v>51435</v>
      </c>
      <c r="BB20" s="6">
        <v>52335</v>
      </c>
    </row>
    <row r="21" spans="1:54" hidden="1" x14ac:dyDescent="0.2">
      <c r="A21" s="7" t="s">
        <v>5</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row>
    <row r="22" spans="1:54" hidden="1" x14ac:dyDescent="0.2">
      <c r="A22" s="3" t="s">
        <v>0</v>
      </c>
      <c r="B22" s="6">
        <v>0</v>
      </c>
      <c r="C22" s="6">
        <v>62505</v>
      </c>
      <c r="D22" s="6">
        <v>60030</v>
      </c>
      <c r="E22" s="6">
        <v>60030</v>
      </c>
      <c r="F22" s="6">
        <v>60030</v>
      </c>
      <c r="G22" s="6">
        <v>60030</v>
      </c>
      <c r="H22" s="6">
        <v>60030</v>
      </c>
      <c r="I22" s="6">
        <v>60030</v>
      </c>
      <c r="J22" s="6">
        <v>60030</v>
      </c>
      <c r="K22" s="6">
        <v>60030</v>
      </c>
      <c r="L22" s="6">
        <v>60030</v>
      </c>
      <c r="M22" s="6">
        <v>60030</v>
      </c>
      <c r="N22" s="6">
        <v>60030</v>
      </c>
      <c r="O22" s="6">
        <v>60030</v>
      </c>
      <c r="P22" s="6">
        <v>60030</v>
      </c>
      <c r="Q22" s="6">
        <v>60030</v>
      </c>
      <c r="R22" s="6">
        <v>60030</v>
      </c>
      <c r="S22" s="6">
        <v>57510</v>
      </c>
      <c r="T22" s="6">
        <v>57510</v>
      </c>
      <c r="U22" s="6">
        <v>57510</v>
      </c>
      <c r="V22" s="6">
        <v>57510</v>
      </c>
      <c r="W22" s="6">
        <v>57510</v>
      </c>
      <c r="X22" s="6">
        <v>57510</v>
      </c>
      <c r="Y22" s="6">
        <v>57510</v>
      </c>
      <c r="Z22" s="6">
        <v>57510</v>
      </c>
      <c r="AA22" s="6">
        <v>57510</v>
      </c>
      <c r="AB22" s="6">
        <v>57510</v>
      </c>
      <c r="AC22" s="6">
        <v>57510</v>
      </c>
      <c r="AD22" s="6">
        <v>57510</v>
      </c>
      <c r="AE22" s="6">
        <v>57510</v>
      </c>
      <c r="AF22" s="6">
        <v>57510</v>
      </c>
      <c r="AG22" s="6">
        <v>57510</v>
      </c>
      <c r="AH22" s="6">
        <v>57510</v>
      </c>
      <c r="AI22" s="6">
        <v>57510</v>
      </c>
      <c r="AJ22" s="6">
        <v>57510</v>
      </c>
      <c r="AK22" s="6">
        <v>57510</v>
      </c>
      <c r="AL22" s="6">
        <v>57510</v>
      </c>
      <c r="AM22" s="6">
        <v>59220</v>
      </c>
      <c r="AN22" s="6">
        <v>59220</v>
      </c>
      <c r="AO22" s="6">
        <v>59220</v>
      </c>
      <c r="AP22" s="6">
        <v>59220</v>
      </c>
      <c r="AQ22" s="6">
        <v>59220</v>
      </c>
      <c r="AR22" s="6">
        <v>59220</v>
      </c>
      <c r="AS22" s="6">
        <v>59220</v>
      </c>
      <c r="AT22" s="6">
        <v>59220</v>
      </c>
      <c r="AU22" s="6">
        <v>57510</v>
      </c>
      <c r="AV22" s="6">
        <v>57510</v>
      </c>
      <c r="AW22" s="6">
        <v>57510</v>
      </c>
      <c r="AX22" s="6">
        <v>57510</v>
      </c>
      <c r="AY22" s="6">
        <v>57510</v>
      </c>
      <c r="AZ22" s="6">
        <v>61335</v>
      </c>
      <c r="BA22" s="6">
        <v>60435</v>
      </c>
      <c r="BB22" s="6">
        <v>61335</v>
      </c>
    </row>
    <row r="23" spans="1:54" ht="17.25" customHeight="1" x14ac:dyDescent="0.2">
      <c r="A23" s="72" t="s">
        <v>44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row>
    <row r="24" spans="1:54" x14ac:dyDescent="0.2">
      <c r="A24" s="31" t="s">
        <v>6</v>
      </c>
      <c r="B24" s="34">
        <f t="shared" ref="B24:AG24" si="0">B5</f>
        <v>44742</v>
      </c>
      <c r="C24" s="34">
        <f t="shared" si="0"/>
        <v>44743</v>
      </c>
      <c r="D24" s="34">
        <f t="shared" si="0"/>
        <v>44753</v>
      </c>
      <c r="E24" s="34">
        <f t="shared" si="0"/>
        <v>44757</v>
      </c>
      <c r="F24" s="34">
        <f t="shared" si="0"/>
        <v>44760</v>
      </c>
      <c r="G24" s="34">
        <f t="shared" si="0"/>
        <v>44764</v>
      </c>
      <c r="H24" s="34">
        <f t="shared" si="0"/>
        <v>44767</v>
      </c>
      <c r="I24" s="34">
        <f t="shared" si="0"/>
        <v>44771</v>
      </c>
      <c r="J24" s="34">
        <f t="shared" si="0"/>
        <v>44774</v>
      </c>
      <c r="K24" s="34">
        <f t="shared" si="0"/>
        <v>44778</v>
      </c>
      <c r="L24" s="34">
        <f t="shared" si="0"/>
        <v>44781</v>
      </c>
      <c r="M24" s="34">
        <f t="shared" si="0"/>
        <v>44785</v>
      </c>
      <c r="N24" s="34">
        <f t="shared" si="0"/>
        <v>44788</v>
      </c>
      <c r="O24" s="34">
        <f t="shared" si="0"/>
        <v>44792</v>
      </c>
      <c r="P24" s="34">
        <f t="shared" si="0"/>
        <v>44795</v>
      </c>
      <c r="Q24" s="34">
        <f t="shared" si="0"/>
        <v>44799</v>
      </c>
      <c r="R24" s="34">
        <f t="shared" si="0"/>
        <v>44802</v>
      </c>
      <c r="S24" s="34">
        <f t="shared" si="0"/>
        <v>44805</v>
      </c>
      <c r="T24" s="34">
        <f t="shared" si="0"/>
        <v>44806</v>
      </c>
      <c r="U24" s="34">
        <f t="shared" si="0"/>
        <v>44809</v>
      </c>
      <c r="V24" s="34">
        <f t="shared" si="0"/>
        <v>44813</v>
      </c>
      <c r="W24" s="34">
        <f t="shared" si="0"/>
        <v>44816</v>
      </c>
      <c r="X24" s="34">
        <f t="shared" si="0"/>
        <v>44820</v>
      </c>
      <c r="Y24" s="34">
        <f t="shared" si="0"/>
        <v>44823</v>
      </c>
      <c r="Z24" s="34">
        <f t="shared" si="0"/>
        <v>44827</v>
      </c>
      <c r="AA24" s="34">
        <f t="shared" si="0"/>
        <v>44831</v>
      </c>
      <c r="AB24" s="34">
        <f t="shared" si="0"/>
        <v>44834</v>
      </c>
      <c r="AC24" s="34">
        <f t="shared" si="0"/>
        <v>44835</v>
      </c>
      <c r="AD24" s="34">
        <f t="shared" si="0"/>
        <v>44837</v>
      </c>
      <c r="AE24" s="34">
        <f t="shared" si="0"/>
        <v>44841</v>
      </c>
      <c r="AF24" s="34">
        <f t="shared" si="0"/>
        <v>44844</v>
      </c>
      <c r="AG24" s="34">
        <f t="shared" si="0"/>
        <v>44848</v>
      </c>
      <c r="AH24" s="34">
        <f t="shared" ref="AH24:BB24" si="1">AH5</f>
        <v>44851</v>
      </c>
      <c r="AI24" s="34">
        <f t="shared" si="1"/>
        <v>44855</v>
      </c>
      <c r="AJ24" s="34">
        <f t="shared" si="1"/>
        <v>44858</v>
      </c>
      <c r="AK24" s="34">
        <f t="shared" si="1"/>
        <v>44862</v>
      </c>
      <c r="AL24" s="34">
        <f t="shared" si="1"/>
        <v>44865</v>
      </c>
      <c r="AM24" s="34">
        <f t="shared" si="1"/>
        <v>44866</v>
      </c>
      <c r="AN24" s="34">
        <f t="shared" si="1"/>
        <v>44872</v>
      </c>
      <c r="AO24" s="34">
        <f t="shared" si="1"/>
        <v>44876</v>
      </c>
      <c r="AP24" s="34">
        <f t="shared" si="1"/>
        <v>44879</v>
      </c>
      <c r="AQ24" s="34">
        <f t="shared" si="1"/>
        <v>44883</v>
      </c>
      <c r="AR24" s="34">
        <f t="shared" si="1"/>
        <v>44886</v>
      </c>
      <c r="AS24" s="34">
        <f t="shared" si="1"/>
        <v>44890</v>
      </c>
      <c r="AT24" s="34">
        <f t="shared" si="1"/>
        <v>44893</v>
      </c>
      <c r="AU24" s="34">
        <f t="shared" si="1"/>
        <v>44896</v>
      </c>
      <c r="AV24" s="34">
        <f t="shared" si="1"/>
        <v>44897</v>
      </c>
      <c r="AW24" s="34">
        <f t="shared" si="1"/>
        <v>44900</v>
      </c>
      <c r="AX24" s="34">
        <f t="shared" si="1"/>
        <v>44904</v>
      </c>
      <c r="AY24" s="34">
        <f t="shared" si="1"/>
        <v>44907</v>
      </c>
      <c r="AZ24" s="34">
        <f t="shared" si="1"/>
        <v>44911</v>
      </c>
      <c r="BA24" s="34">
        <f t="shared" si="1"/>
        <v>44914</v>
      </c>
      <c r="BB24" s="34">
        <f t="shared" si="1"/>
        <v>44918</v>
      </c>
    </row>
    <row r="25" spans="1:54" ht="20.25" customHeight="1" x14ac:dyDescent="0.2">
      <c r="A25" s="31"/>
      <c r="B25" s="34">
        <f t="shared" ref="B25:AG25" si="2">B6</f>
        <v>44742</v>
      </c>
      <c r="C25" s="34">
        <f t="shared" si="2"/>
        <v>44752</v>
      </c>
      <c r="D25" s="34">
        <f t="shared" si="2"/>
        <v>44756</v>
      </c>
      <c r="E25" s="34">
        <f t="shared" si="2"/>
        <v>44759</v>
      </c>
      <c r="F25" s="34">
        <f t="shared" si="2"/>
        <v>44763</v>
      </c>
      <c r="G25" s="34">
        <f t="shared" si="2"/>
        <v>44766</v>
      </c>
      <c r="H25" s="34">
        <f t="shared" si="2"/>
        <v>44770</v>
      </c>
      <c r="I25" s="34">
        <f t="shared" si="2"/>
        <v>44773</v>
      </c>
      <c r="J25" s="34">
        <f t="shared" si="2"/>
        <v>44777</v>
      </c>
      <c r="K25" s="34">
        <f t="shared" si="2"/>
        <v>44780</v>
      </c>
      <c r="L25" s="34">
        <f t="shared" si="2"/>
        <v>44784</v>
      </c>
      <c r="M25" s="34">
        <f t="shared" si="2"/>
        <v>44787</v>
      </c>
      <c r="N25" s="34">
        <f t="shared" si="2"/>
        <v>44791</v>
      </c>
      <c r="O25" s="34">
        <f t="shared" si="2"/>
        <v>44794</v>
      </c>
      <c r="P25" s="34">
        <f t="shared" si="2"/>
        <v>44798</v>
      </c>
      <c r="Q25" s="34">
        <f t="shared" si="2"/>
        <v>44801</v>
      </c>
      <c r="R25" s="34">
        <f t="shared" si="2"/>
        <v>44804</v>
      </c>
      <c r="S25" s="34">
        <f t="shared" si="2"/>
        <v>44805</v>
      </c>
      <c r="T25" s="34">
        <f t="shared" si="2"/>
        <v>44808</v>
      </c>
      <c r="U25" s="34">
        <f t="shared" si="2"/>
        <v>44812</v>
      </c>
      <c r="V25" s="34">
        <f t="shared" si="2"/>
        <v>44815</v>
      </c>
      <c r="W25" s="34">
        <f t="shared" si="2"/>
        <v>44819</v>
      </c>
      <c r="X25" s="34">
        <f t="shared" si="2"/>
        <v>44822</v>
      </c>
      <c r="Y25" s="34">
        <f t="shared" si="2"/>
        <v>44826</v>
      </c>
      <c r="Z25" s="34">
        <f t="shared" si="2"/>
        <v>44830</v>
      </c>
      <c r="AA25" s="34">
        <f t="shared" si="2"/>
        <v>44833</v>
      </c>
      <c r="AB25" s="34">
        <f t="shared" si="2"/>
        <v>44834</v>
      </c>
      <c r="AC25" s="34">
        <f t="shared" si="2"/>
        <v>44836</v>
      </c>
      <c r="AD25" s="34">
        <f t="shared" si="2"/>
        <v>44840</v>
      </c>
      <c r="AE25" s="34">
        <f t="shared" si="2"/>
        <v>44843</v>
      </c>
      <c r="AF25" s="34">
        <f t="shared" si="2"/>
        <v>44847</v>
      </c>
      <c r="AG25" s="34">
        <f t="shared" si="2"/>
        <v>44850</v>
      </c>
      <c r="AH25" s="34">
        <f t="shared" ref="AH25:BB25" si="3">AH6</f>
        <v>44854</v>
      </c>
      <c r="AI25" s="34">
        <f t="shared" si="3"/>
        <v>44857</v>
      </c>
      <c r="AJ25" s="34">
        <f t="shared" si="3"/>
        <v>44861</v>
      </c>
      <c r="AK25" s="34">
        <f t="shared" si="3"/>
        <v>44864</v>
      </c>
      <c r="AL25" s="34">
        <f t="shared" si="3"/>
        <v>44865</v>
      </c>
      <c r="AM25" s="34">
        <f t="shared" si="3"/>
        <v>44871</v>
      </c>
      <c r="AN25" s="34">
        <f t="shared" si="3"/>
        <v>44875</v>
      </c>
      <c r="AO25" s="34">
        <f t="shared" si="3"/>
        <v>44878</v>
      </c>
      <c r="AP25" s="34">
        <f t="shared" si="3"/>
        <v>44882</v>
      </c>
      <c r="AQ25" s="34">
        <f t="shared" si="3"/>
        <v>44885</v>
      </c>
      <c r="AR25" s="34">
        <f t="shared" si="3"/>
        <v>44889</v>
      </c>
      <c r="AS25" s="34">
        <f t="shared" si="3"/>
        <v>44892</v>
      </c>
      <c r="AT25" s="34">
        <f t="shared" si="3"/>
        <v>44895</v>
      </c>
      <c r="AU25" s="34">
        <f t="shared" si="3"/>
        <v>44896</v>
      </c>
      <c r="AV25" s="34">
        <f t="shared" si="3"/>
        <v>44899</v>
      </c>
      <c r="AW25" s="34">
        <f t="shared" si="3"/>
        <v>44903</v>
      </c>
      <c r="AX25" s="34">
        <f t="shared" si="3"/>
        <v>44906</v>
      </c>
      <c r="AY25" s="34">
        <f t="shared" si="3"/>
        <v>44910</v>
      </c>
      <c r="AZ25" s="34">
        <f t="shared" si="3"/>
        <v>44913</v>
      </c>
      <c r="BA25" s="34">
        <f t="shared" si="3"/>
        <v>44917</v>
      </c>
      <c r="BB25" s="34">
        <f t="shared" si="3"/>
        <v>44924</v>
      </c>
    </row>
    <row r="26" spans="1:54" x14ac:dyDescent="0.2">
      <c r="A26" s="1" t="s">
        <v>7</v>
      </c>
    </row>
    <row r="27" spans="1:54" x14ac:dyDescent="0.2">
      <c r="A27" s="1">
        <v>1</v>
      </c>
      <c r="B27" s="6">
        <f t="shared" ref="B27:AG27" si="4">ROUND(B8*0.87,)+25</f>
        <v>4566</v>
      </c>
      <c r="C27" s="6">
        <f t="shared" si="4"/>
        <v>7424</v>
      </c>
      <c r="D27" s="6">
        <f t="shared" si="4"/>
        <v>5271</v>
      </c>
      <c r="E27" s="6">
        <f t="shared" si="4"/>
        <v>5271</v>
      </c>
      <c r="F27" s="6">
        <f t="shared" si="4"/>
        <v>5271</v>
      </c>
      <c r="G27" s="6">
        <f t="shared" si="4"/>
        <v>5271</v>
      </c>
      <c r="H27" s="6">
        <f t="shared" si="4"/>
        <v>5271</v>
      </c>
      <c r="I27" s="6">
        <f t="shared" si="4"/>
        <v>5271</v>
      </c>
      <c r="J27" s="6">
        <f t="shared" si="4"/>
        <v>5271</v>
      </c>
      <c r="K27" s="6">
        <f t="shared" si="4"/>
        <v>5271</v>
      </c>
      <c r="L27" s="6">
        <f t="shared" si="4"/>
        <v>5271</v>
      </c>
      <c r="M27" s="6">
        <f t="shared" si="4"/>
        <v>5271</v>
      </c>
      <c r="N27" s="6">
        <f t="shared" si="4"/>
        <v>5271</v>
      </c>
      <c r="O27" s="6">
        <f t="shared" si="4"/>
        <v>5271</v>
      </c>
      <c r="P27" s="6">
        <f t="shared" si="4"/>
        <v>5271</v>
      </c>
      <c r="Q27" s="6">
        <f t="shared" si="4"/>
        <v>5271</v>
      </c>
      <c r="R27" s="6">
        <f t="shared" si="4"/>
        <v>5271</v>
      </c>
      <c r="S27" s="6">
        <f t="shared" si="4"/>
        <v>3079</v>
      </c>
      <c r="T27" s="6">
        <f t="shared" si="4"/>
        <v>3079</v>
      </c>
      <c r="U27" s="6">
        <f t="shared" si="4"/>
        <v>3079</v>
      </c>
      <c r="V27" s="6">
        <f t="shared" si="4"/>
        <v>3079</v>
      </c>
      <c r="W27" s="6">
        <f t="shared" si="4"/>
        <v>3079</v>
      </c>
      <c r="X27" s="6">
        <f t="shared" si="4"/>
        <v>3079</v>
      </c>
      <c r="Y27" s="6">
        <f t="shared" si="4"/>
        <v>3079</v>
      </c>
      <c r="Z27" s="6">
        <f t="shared" si="4"/>
        <v>3079</v>
      </c>
      <c r="AA27" s="6">
        <f t="shared" si="4"/>
        <v>3079</v>
      </c>
      <c r="AB27" s="6">
        <f t="shared" si="4"/>
        <v>3079</v>
      </c>
      <c r="AC27" s="6">
        <f t="shared" si="4"/>
        <v>3079</v>
      </c>
      <c r="AD27" s="6">
        <f t="shared" si="4"/>
        <v>3079</v>
      </c>
      <c r="AE27" s="6">
        <f t="shared" si="4"/>
        <v>3079</v>
      </c>
      <c r="AF27" s="6">
        <f t="shared" si="4"/>
        <v>3079</v>
      </c>
      <c r="AG27" s="6">
        <f t="shared" si="4"/>
        <v>3079</v>
      </c>
      <c r="AH27" s="6">
        <f t="shared" ref="AH27:BB27" si="5">ROUND(AH8*0.87,)+25</f>
        <v>3079</v>
      </c>
      <c r="AI27" s="6">
        <f t="shared" si="5"/>
        <v>3079</v>
      </c>
      <c r="AJ27" s="6">
        <f t="shared" si="5"/>
        <v>3079</v>
      </c>
      <c r="AK27" s="6">
        <f t="shared" si="5"/>
        <v>3079</v>
      </c>
      <c r="AL27" s="6">
        <f t="shared" si="5"/>
        <v>3079</v>
      </c>
      <c r="AM27" s="6">
        <f t="shared" si="5"/>
        <v>4566</v>
      </c>
      <c r="AN27" s="6">
        <f t="shared" si="5"/>
        <v>4566</v>
      </c>
      <c r="AO27" s="6">
        <f t="shared" si="5"/>
        <v>4566</v>
      </c>
      <c r="AP27" s="6">
        <f t="shared" si="5"/>
        <v>4566</v>
      </c>
      <c r="AQ27" s="6">
        <f t="shared" si="5"/>
        <v>4566</v>
      </c>
      <c r="AR27" s="6">
        <f t="shared" si="5"/>
        <v>4566</v>
      </c>
      <c r="AS27" s="6">
        <f t="shared" si="5"/>
        <v>4566</v>
      </c>
      <c r="AT27" s="6">
        <f t="shared" si="5"/>
        <v>4566</v>
      </c>
      <c r="AU27" s="6">
        <f t="shared" si="5"/>
        <v>3079</v>
      </c>
      <c r="AV27" s="6">
        <f t="shared" si="5"/>
        <v>3079</v>
      </c>
      <c r="AW27" s="6">
        <f t="shared" si="5"/>
        <v>3079</v>
      </c>
      <c r="AX27" s="6">
        <f t="shared" si="5"/>
        <v>3079</v>
      </c>
      <c r="AY27" s="6">
        <f t="shared" si="5"/>
        <v>3079</v>
      </c>
      <c r="AZ27" s="6">
        <f t="shared" si="5"/>
        <v>6406</v>
      </c>
      <c r="BA27" s="6">
        <f t="shared" si="5"/>
        <v>5623</v>
      </c>
      <c r="BB27" s="6">
        <f t="shared" si="5"/>
        <v>6406</v>
      </c>
    </row>
    <row r="28" spans="1:54" x14ac:dyDescent="0.2">
      <c r="A28" s="1">
        <v>2</v>
      </c>
      <c r="B28" s="6">
        <f t="shared" ref="B28:AG28" si="6">ROUND(B9*0.87,)+25</f>
        <v>5271</v>
      </c>
      <c r="C28" s="6">
        <f t="shared" si="6"/>
        <v>8129</v>
      </c>
      <c r="D28" s="6">
        <f t="shared" si="6"/>
        <v>5976</v>
      </c>
      <c r="E28" s="6">
        <f t="shared" si="6"/>
        <v>5976</v>
      </c>
      <c r="F28" s="6">
        <f t="shared" si="6"/>
        <v>5976</v>
      </c>
      <c r="G28" s="6">
        <f t="shared" si="6"/>
        <v>5976</v>
      </c>
      <c r="H28" s="6">
        <f t="shared" si="6"/>
        <v>5976</v>
      </c>
      <c r="I28" s="6">
        <f t="shared" si="6"/>
        <v>5976</v>
      </c>
      <c r="J28" s="6">
        <f t="shared" si="6"/>
        <v>5976</v>
      </c>
      <c r="K28" s="6">
        <f t="shared" si="6"/>
        <v>5976</v>
      </c>
      <c r="L28" s="6">
        <f t="shared" si="6"/>
        <v>5976</v>
      </c>
      <c r="M28" s="6">
        <f t="shared" si="6"/>
        <v>5976</v>
      </c>
      <c r="N28" s="6">
        <f t="shared" si="6"/>
        <v>5976</v>
      </c>
      <c r="O28" s="6">
        <f t="shared" si="6"/>
        <v>5976</v>
      </c>
      <c r="P28" s="6">
        <f t="shared" si="6"/>
        <v>5976</v>
      </c>
      <c r="Q28" s="6">
        <f t="shared" si="6"/>
        <v>5976</v>
      </c>
      <c r="R28" s="6">
        <f t="shared" si="6"/>
        <v>5976</v>
      </c>
      <c r="S28" s="6">
        <f t="shared" si="6"/>
        <v>3783</v>
      </c>
      <c r="T28" s="6">
        <f t="shared" si="6"/>
        <v>3783</v>
      </c>
      <c r="U28" s="6">
        <f t="shared" si="6"/>
        <v>3783</v>
      </c>
      <c r="V28" s="6">
        <f t="shared" si="6"/>
        <v>3783</v>
      </c>
      <c r="W28" s="6">
        <f t="shared" si="6"/>
        <v>3783</v>
      </c>
      <c r="X28" s="6">
        <f t="shared" si="6"/>
        <v>3783</v>
      </c>
      <c r="Y28" s="6">
        <f t="shared" si="6"/>
        <v>3783</v>
      </c>
      <c r="Z28" s="6">
        <f t="shared" si="6"/>
        <v>3783</v>
      </c>
      <c r="AA28" s="6">
        <f t="shared" si="6"/>
        <v>3783</v>
      </c>
      <c r="AB28" s="6">
        <f t="shared" si="6"/>
        <v>3783</v>
      </c>
      <c r="AC28" s="6">
        <f t="shared" si="6"/>
        <v>3783</v>
      </c>
      <c r="AD28" s="6">
        <f t="shared" si="6"/>
        <v>3783</v>
      </c>
      <c r="AE28" s="6">
        <f t="shared" si="6"/>
        <v>3783</v>
      </c>
      <c r="AF28" s="6">
        <f t="shared" si="6"/>
        <v>3783</v>
      </c>
      <c r="AG28" s="6">
        <f t="shared" si="6"/>
        <v>3783</v>
      </c>
      <c r="AH28" s="6">
        <f t="shared" ref="AH28:BB28" si="7">ROUND(AH9*0.87,)+25</f>
        <v>3783</v>
      </c>
      <c r="AI28" s="6">
        <f t="shared" si="7"/>
        <v>3783</v>
      </c>
      <c r="AJ28" s="6">
        <f t="shared" si="7"/>
        <v>3783</v>
      </c>
      <c r="AK28" s="6">
        <f t="shared" si="7"/>
        <v>3783</v>
      </c>
      <c r="AL28" s="6">
        <f t="shared" si="7"/>
        <v>3783</v>
      </c>
      <c r="AM28" s="6">
        <f t="shared" si="7"/>
        <v>5271</v>
      </c>
      <c r="AN28" s="6">
        <f t="shared" si="7"/>
        <v>5271</v>
      </c>
      <c r="AO28" s="6">
        <f t="shared" si="7"/>
        <v>5271</v>
      </c>
      <c r="AP28" s="6">
        <f t="shared" si="7"/>
        <v>5271</v>
      </c>
      <c r="AQ28" s="6">
        <f t="shared" si="7"/>
        <v>5271</v>
      </c>
      <c r="AR28" s="6">
        <f t="shared" si="7"/>
        <v>5271</v>
      </c>
      <c r="AS28" s="6">
        <f t="shared" si="7"/>
        <v>5271</v>
      </c>
      <c r="AT28" s="6">
        <f t="shared" si="7"/>
        <v>5271</v>
      </c>
      <c r="AU28" s="6">
        <f t="shared" si="7"/>
        <v>3783</v>
      </c>
      <c r="AV28" s="6">
        <f t="shared" si="7"/>
        <v>3783</v>
      </c>
      <c r="AW28" s="6">
        <f t="shared" si="7"/>
        <v>3783</v>
      </c>
      <c r="AX28" s="6">
        <f t="shared" si="7"/>
        <v>3783</v>
      </c>
      <c r="AY28" s="6">
        <f t="shared" si="7"/>
        <v>3783</v>
      </c>
      <c r="AZ28" s="6">
        <f t="shared" si="7"/>
        <v>7111</v>
      </c>
      <c r="BA28" s="6">
        <f t="shared" si="7"/>
        <v>6328</v>
      </c>
      <c r="BB28" s="6">
        <f t="shared" si="7"/>
        <v>7111</v>
      </c>
    </row>
    <row r="29" spans="1:54" x14ac:dyDescent="0.2">
      <c r="A29" s="1" t="s">
        <v>8</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row>
    <row r="30" spans="1:54" x14ac:dyDescent="0.2">
      <c r="A30" s="1">
        <v>1</v>
      </c>
      <c r="B30" s="6">
        <f t="shared" ref="B30:AG30" si="8">ROUND(B11*0.87,)+25</f>
        <v>5115</v>
      </c>
      <c r="C30" s="6">
        <f t="shared" si="8"/>
        <v>7972</v>
      </c>
      <c r="D30" s="6">
        <f t="shared" si="8"/>
        <v>5819</v>
      </c>
      <c r="E30" s="6">
        <f t="shared" si="8"/>
        <v>5819</v>
      </c>
      <c r="F30" s="6">
        <f t="shared" si="8"/>
        <v>5819</v>
      </c>
      <c r="G30" s="6">
        <f t="shared" si="8"/>
        <v>5819</v>
      </c>
      <c r="H30" s="6">
        <f t="shared" si="8"/>
        <v>5819</v>
      </c>
      <c r="I30" s="6">
        <f t="shared" si="8"/>
        <v>5819</v>
      </c>
      <c r="J30" s="6">
        <f t="shared" si="8"/>
        <v>5819</v>
      </c>
      <c r="K30" s="6">
        <f t="shared" si="8"/>
        <v>5819</v>
      </c>
      <c r="L30" s="6">
        <f t="shared" si="8"/>
        <v>5819</v>
      </c>
      <c r="M30" s="6">
        <f t="shared" si="8"/>
        <v>5819</v>
      </c>
      <c r="N30" s="6">
        <f t="shared" si="8"/>
        <v>5819</v>
      </c>
      <c r="O30" s="6">
        <f t="shared" si="8"/>
        <v>5819</v>
      </c>
      <c r="P30" s="6">
        <f t="shared" si="8"/>
        <v>5819</v>
      </c>
      <c r="Q30" s="6">
        <f t="shared" si="8"/>
        <v>5819</v>
      </c>
      <c r="R30" s="6">
        <f t="shared" si="8"/>
        <v>5819</v>
      </c>
      <c r="S30" s="6">
        <f t="shared" si="8"/>
        <v>3627</v>
      </c>
      <c r="T30" s="6">
        <f t="shared" si="8"/>
        <v>3627</v>
      </c>
      <c r="U30" s="6">
        <f t="shared" si="8"/>
        <v>3627</v>
      </c>
      <c r="V30" s="6">
        <f t="shared" si="8"/>
        <v>3627</v>
      </c>
      <c r="W30" s="6">
        <f t="shared" si="8"/>
        <v>3627</v>
      </c>
      <c r="X30" s="6">
        <f t="shared" si="8"/>
        <v>3627</v>
      </c>
      <c r="Y30" s="6">
        <f t="shared" si="8"/>
        <v>3627</v>
      </c>
      <c r="Z30" s="6">
        <f t="shared" si="8"/>
        <v>3627</v>
      </c>
      <c r="AA30" s="6">
        <f t="shared" si="8"/>
        <v>3627</v>
      </c>
      <c r="AB30" s="6">
        <f t="shared" si="8"/>
        <v>3627</v>
      </c>
      <c r="AC30" s="6">
        <f t="shared" si="8"/>
        <v>3627</v>
      </c>
      <c r="AD30" s="6">
        <f t="shared" si="8"/>
        <v>3627</v>
      </c>
      <c r="AE30" s="6">
        <f t="shared" si="8"/>
        <v>3627</v>
      </c>
      <c r="AF30" s="6">
        <f t="shared" si="8"/>
        <v>3627</v>
      </c>
      <c r="AG30" s="6">
        <f t="shared" si="8"/>
        <v>3627</v>
      </c>
      <c r="AH30" s="6">
        <f t="shared" ref="AH30:BB30" si="9">ROUND(AH11*0.87,)+25</f>
        <v>3627</v>
      </c>
      <c r="AI30" s="6">
        <f t="shared" si="9"/>
        <v>3627</v>
      </c>
      <c r="AJ30" s="6">
        <f t="shared" si="9"/>
        <v>3627</v>
      </c>
      <c r="AK30" s="6">
        <f t="shared" si="9"/>
        <v>3627</v>
      </c>
      <c r="AL30" s="6">
        <f t="shared" si="9"/>
        <v>3627</v>
      </c>
      <c r="AM30" s="6">
        <f t="shared" si="9"/>
        <v>5115</v>
      </c>
      <c r="AN30" s="6">
        <f t="shared" si="9"/>
        <v>5115</v>
      </c>
      <c r="AO30" s="6">
        <f t="shared" si="9"/>
        <v>5115</v>
      </c>
      <c r="AP30" s="6">
        <f t="shared" si="9"/>
        <v>5115</v>
      </c>
      <c r="AQ30" s="6">
        <f t="shared" si="9"/>
        <v>5115</v>
      </c>
      <c r="AR30" s="6">
        <f t="shared" si="9"/>
        <v>5115</v>
      </c>
      <c r="AS30" s="6">
        <f t="shared" si="9"/>
        <v>5115</v>
      </c>
      <c r="AT30" s="6">
        <f t="shared" si="9"/>
        <v>5115</v>
      </c>
      <c r="AU30" s="6">
        <f t="shared" si="9"/>
        <v>3627</v>
      </c>
      <c r="AV30" s="6">
        <f t="shared" si="9"/>
        <v>3627</v>
      </c>
      <c r="AW30" s="6">
        <f t="shared" si="9"/>
        <v>3627</v>
      </c>
      <c r="AX30" s="6">
        <f t="shared" si="9"/>
        <v>3627</v>
      </c>
      <c r="AY30" s="6">
        <f t="shared" si="9"/>
        <v>3627</v>
      </c>
      <c r="AZ30" s="6">
        <f t="shared" si="9"/>
        <v>6955</v>
      </c>
      <c r="BA30" s="6">
        <f t="shared" si="9"/>
        <v>6172</v>
      </c>
      <c r="BB30" s="6">
        <f t="shared" si="9"/>
        <v>6955</v>
      </c>
    </row>
    <row r="31" spans="1:54" x14ac:dyDescent="0.2">
      <c r="A31" s="1">
        <v>2</v>
      </c>
      <c r="B31" s="6">
        <f t="shared" ref="B31:AG31" si="10">ROUND(B12*0.87,)+25</f>
        <v>5819</v>
      </c>
      <c r="C31" s="6">
        <f t="shared" si="10"/>
        <v>8677</v>
      </c>
      <c r="D31" s="6">
        <f t="shared" si="10"/>
        <v>6524</v>
      </c>
      <c r="E31" s="6">
        <f t="shared" si="10"/>
        <v>6524</v>
      </c>
      <c r="F31" s="6">
        <f t="shared" si="10"/>
        <v>6524</v>
      </c>
      <c r="G31" s="6">
        <f t="shared" si="10"/>
        <v>6524</v>
      </c>
      <c r="H31" s="6">
        <f t="shared" si="10"/>
        <v>6524</v>
      </c>
      <c r="I31" s="6">
        <f t="shared" si="10"/>
        <v>6524</v>
      </c>
      <c r="J31" s="6">
        <f t="shared" si="10"/>
        <v>6524</v>
      </c>
      <c r="K31" s="6">
        <f t="shared" si="10"/>
        <v>6524</v>
      </c>
      <c r="L31" s="6">
        <f t="shared" si="10"/>
        <v>6524</v>
      </c>
      <c r="M31" s="6">
        <f t="shared" si="10"/>
        <v>6524</v>
      </c>
      <c r="N31" s="6">
        <f t="shared" si="10"/>
        <v>6524</v>
      </c>
      <c r="O31" s="6">
        <f t="shared" si="10"/>
        <v>6524</v>
      </c>
      <c r="P31" s="6">
        <f t="shared" si="10"/>
        <v>6524</v>
      </c>
      <c r="Q31" s="6">
        <f t="shared" si="10"/>
        <v>6524</v>
      </c>
      <c r="R31" s="6">
        <f t="shared" si="10"/>
        <v>6524</v>
      </c>
      <c r="S31" s="6">
        <f t="shared" si="10"/>
        <v>4332</v>
      </c>
      <c r="T31" s="6">
        <f t="shared" si="10"/>
        <v>4332</v>
      </c>
      <c r="U31" s="6">
        <f t="shared" si="10"/>
        <v>4332</v>
      </c>
      <c r="V31" s="6">
        <f t="shared" si="10"/>
        <v>4332</v>
      </c>
      <c r="W31" s="6">
        <f t="shared" si="10"/>
        <v>4332</v>
      </c>
      <c r="X31" s="6">
        <f t="shared" si="10"/>
        <v>4332</v>
      </c>
      <c r="Y31" s="6">
        <f t="shared" si="10"/>
        <v>4332</v>
      </c>
      <c r="Z31" s="6">
        <f t="shared" si="10"/>
        <v>4332</v>
      </c>
      <c r="AA31" s="6">
        <f t="shared" si="10"/>
        <v>4332</v>
      </c>
      <c r="AB31" s="6">
        <f t="shared" si="10"/>
        <v>4332</v>
      </c>
      <c r="AC31" s="6">
        <f t="shared" si="10"/>
        <v>4332</v>
      </c>
      <c r="AD31" s="6">
        <f t="shared" si="10"/>
        <v>4332</v>
      </c>
      <c r="AE31" s="6">
        <f t="shared" si="10"/>
        <v>4332</v>
      </c>
      <c r="AF31" s="6">
        <f t="shared" si="10"/>
        <v>4332</v>
      </c>
      <c r="AG31" s="6">
        <f t="shared" si="10"/>
        <v>4332</v>
      </c>
      <c r="AH31" s="6">
        <f t="shared" ref="AH31:BB31" si="11">ROUND(AH12*0.87,)+25</f>
        <v>4332</v>
      </c>
      <c r="AI31" s="6">
        <f t="shared" si="11"/>
        <v>4332</v>
      </c>
      <c r="AJ31" s="6">
        <f t="shared" si="11"/>
        <v>4332</v>
      </c>
      <c r="AK31" s="6">
        <f t="shared" si="11"/>
        <v>4332</v>
      </c>
      <c r="AL31" s="6">
        <f t="shared" si="11"/>
        <v>4332</v>
      </c>
      <c r="AM31" s="6">
        <f t="shared" si="11"/>
        <v>5819</v>
      </c>
      <c r="AN31" s="6">
        <f t="shared" si="11"/>
        <v>5819</v>
      </c>
      <c r="AO31" s="6">
        <f t="shared" si="11"/>
        <v>5819</v>
      </c>
      <c r="AP31" s="6">
        <f t="shared" si="11"/>
        <v>5819</v>
      </c>
      <c r="AQ31" s="6">
        <f t="shared" si="11"/>
        <v>5819</v>
      </c>
      <c r="AR31" s="6">
        <f t="shared" si="11"/>
        <v>5819</v>
      </c>
      <c r="AS31" s="6">
        <f t="shared" si="11"/>
        <v>5819</v>
      </c>
      <c r="AT31" s="6">
        <f t="shared" si="11"/>
        <v>5819</v>
      </c>
      <c r="AU31" s="6">
        <f t="shared" si="11"/>
        <v>4332</v>
      </c>
      <c r="AV31" s="6">
        <f t="shared" si="11"/>
        <v>4332</v>
      </c>
      <c r="AW31" s="6">
        <f t="shared" si="11"/>
        <v>4332</v>
      </c>
      <c r="AX31" s="6">
        <f t="shared" si="11"/>
        <v>4332</v>
      </c>
      <c r="AY31" s="6">
        <f t="shared" si="11"/>
        <v>4332</v>
      </c>
      <c r="AZ31" s="6">
        <f t="shared" si="11"/>
        <v>7659</v>
      </c>
      <c r="BA31" s="6">
        <f t="shared" si="11"/>
        <v>6876</v>
      </c>
      <c r="BB31" s="6">
        <f t="shared" si="11"/>
        <v>7659</v>
      </c>
    </row>
    <row r="32" spans="1:54" x14ac:dyDescent="0.2">
      <c r="A32" s="2" t="s">
        <v>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row>
    <row r="33" spans="1:54" x14ac:dyDescent="0.2">
      <c r="A33" s="1">
        <v>1</v>
      </c>
      <c r="B33" s="6">
        <f t="shared" ref="B33:AG33" si="12">ROUND(B14*0.87,)+25</f>
        <v>5819</v>
      </c>
      <c r="C33" s="6">
        <f t="shared" si="12"/>
        <v>8677</v>
      </c>
      <c r="D33" s="6">
        <f t="shared" si="12"/>
        <v>6524</v>
      </c>
      <c r="E33" s="6">
        <f t="shared" si="12"/>
        <v>6524</v>
      </c>
      <c r="F33" s="6">
        <f t="shared" si="12"/>
        <v>6524</v>
      </c>
      <c r="G33" s="6">
        <f t="shared" si="12"/>
        <v>6524</v>
      </c>
      <c r="H33" s="6">
        <f t="shared" si="12"/>
        <v>6524</v>
      </c>
      <c r="I33" s="6">
        <f t="shared" si="12"/>
        <v>6524</v>
      </c>
      <c r="J33" s="6">
        <f t="shared" si="12"/>
        <v>6524</v>
      </c>
      <c r="K33" s="6">
        <f t="shared" si="12"/>
        <v>6524</v>
      </c>
      <c r="L33" s="6">
        <f t="shared" si="12"/>
        <v>6524</v>
      </c>
      <c r="M33" s="6">
        <f t="shared" si="12"/>
        <v>6524</v>
      </c>
      <c r="N33" s="6">
        <f t="shared" si="12"/>
        <v>6524</v>
      </c>
      <c r="O33" s="6">
        <f t="shared" si="12"/>
        <v>6524</v>
      </c>
      <c r="P33" s="6">
        <f t="shared" si="12"/>
        <v>6524</v>
      </c>
      <c r="Q33" s="6">
        <f t="shared" si="12"/>
        <v>6524</v>
      </c>
      <c r="R33" s="6">
        <f t="shared" si="12"/>
        <v>6524</v>
      </c>
      <c r="S33" s="6">
        <f t="shared" si="12"/>
        <v>4332</v>
      </c>
      <c r="T33" s="6">
        <f t="shared" si="12"/>
        <v>4332</v>
      </c>
      <c r="U33" s="6">
        <f t="shared" si="12"/>
        <v>4332</v>
      </c>
      <c r="V33" s="6">
        <f t="shared" si="12"/>
        <v>4332</v>
      </c>
      <c r="W33" s="6">
        <f t="shared" si="12"/>
        <v>4332</v>
      </c>
      <c r="X33" s="6">
        <f t="shared" si="12"/>
        <v>4332</v>
      </c>
      <c r="Y33" s="6">
        <f t="shared" si="12"/>
        <v>4332</v>
      </c>
      <c r="Z33" s="6">
        <f t="shared" si="12"/>
        <v>4332</v>
      </c>
      <c r="AA33" s="6">
        <f t="shared" si="12"/>
        <v>4332</v>
      </c>
      <c r="AB33" s="6">
        <f t="shared" si="12"/>
        <v>4332</v>
      </c>
      <c r="AC33" s="6">
        <f t="shared" si="12"/>
        <v>4332</v>
      </c>
      <c r="AD33" s="6">
        <f t="shared" si="12"/>
        <v>4332</v>
      </c>
      <c r="AE33" s="6">
        <f t="shared" si="12"/>
        <v>4332</v>
      </c>
      <c r="AF33" s="6">
        <f t="shared" si="12"/>
        <v>4332</v>
      </c>
      <c r="AG33" s="6">
        <f t="shared" si="12"/>
        <v>4332</v>
      </c>
      <c r="AH33" s="6">
        <f t="shared" ref="AH33:BB33" si="13">ROUND(AH14*0.87,)+25</f>
        <v>4332</v>
      </c>
      <c r="AI33" s="6">
        <f t="shared" si="13"/>
        <v>4332</v>
      </c>
      <c r="AJ33" s="6">
        <f t="shared" si="13"/>
        <v>4332</v>
      </c>
      <c r="AK33" s="6">
        <f t="shared" si="13"/>
        <v>4332</v>
      </c>
      <c r="AL33" s="6">
        <f t="shared" si="13"/>
        <v>4332</v>
      </c>
      <c r="AM33" s="6">
        <f t="shared" si="13"/>
        <v>5819</v>
      </c>
      <c r="AN33" s="6">
        <f t="shared" si="13"/>
        <v>5819</v>
      </c>
      <c r="AO33" s="6">
        <f t="shared" si="13"/>
        <v>5819</v>
      </c>
      <c r="AP33" s="6">
        <f t="shared" si="13"/>
        <v>5819</v>
      </c>
      <c r="AQ33" s="6">
        <f t="shared" si="13"/>
        <v>5819</v>
      </c>
      <c r="AR33" s="6">
        <f t="shared" si="13"/>
        <v>5819</v>
      </c>
      <c r="AS33" s="6">
        <f t="shared" si="13"/>
        <v>5819</v>
      </c>
      <c r="AT33" s="6">
        <f t="shared" si="13"/>
        <v>5819</v>
      </c>
      <c r="AU33" s="6">
        <f t="shared" si="13"/>
        <v>4332</v>
      </c>
      <c r="AV33" s="6">
        <f t="shared" si="13"/>
        <v>4332</v>
      </c>
      <c r="AW33" s="6">
        <f t="shared" si="13"/>
        <v>4332</v>
      </c>
      <c r="AX33" s="6">
        <f t="shared" si="13"/>
        <v>4332</v>
      </c>
      <c r="AY33" s="6">
        <f t="shared" si="13"/>
        <v>4332</v>
      </c>
      <c r="AZ33" s="6">
        <f t="shared" si="13"/>
        <v>7659</v>
      </c>
      <c r="BA33" s="6">
        <f t="shared" si="13"/>
        <v>6876</v>
      </c>
      <c r="BB33" s="6">
        <f t="shared" si="13"/>
        <v>7659</v>
      </c>
    </row>
    <row r="34" spans="1:54" x14ac:dyDescent="0.2">
      <c r="A34" s="1">
        <v>2</v>
      </c>
      <c r="B34" s="6">
        <f t="shared" ref="B34:AG34" si="14">ROUND(B15*0.87,)+25</f>
        <v>6524</v>
      </c>
      <c r="C34" s="6">
        <f t="shared" si="14"/>
        <v>9382</v>
      </c>
      <c r="D34" s="6">
        <f t="shared" si="14"/>
        <v>7229</v>
      </c>
      <c r="E34" s="6">
        <f t="shared" si="14"/>
        <v>7229</v>
      </c>
      <c r="F34" s="6">
        <f t="shared" si="14"/>
        <v>7229</v>
      </c>
      <c r="G34" s="6">
        <f t="shared" si="14"/>
        <v>7229</v>
      </c>
      <c r="H34" s="6">
        <f t="shared" si="14"/>
        <v>7229</v>
      </c>
      <c r="I34" s="6">
        <f t="shared" si="14"/>
        <v>7229</v>
      </c>
      <c r="J34" s="6">
        <f t="shared" si="14"/>
        <v>7229</v>
      </c>
      <c r="K34" s="6">
        <f t="shared" si="14"/>
        <v>7229</v>
      </c>
      <c r="L34" s="6">
        <f t="shared" si="14"/>
        <v>7229</v>
      </c>
      <c r="M34" s="6">
        <f t="shared" si="14"/>
        <v>7229</v>
      </c>
      <c r="N34" s="6">
        <f t="shared" si="14"/>
        <v>7229</v>
      </c>
      <c r="O34" s="6">
        <f t="shared" si="14"/>
        <v>7229</v>
      </c>
      <c r="P34" s="6">
        <f t="shared" si="14"/>
        <v>7229</v>
      </c>
      <c r="Q34" s="6">
        <f t="shared" si="14"/>
        <v>7229</v>
      </c>
      <c r="R34" s="6">
        <f t="shared" si="14"/>
        <v>7229</v>
      </c>
      <c r="S34" s="6">
        <f t="shared" si="14"/>
        <v>5036</v>
      </c>
      <c r="T34" s="6">
        <f t="shared" si="14"/>
        <v>5036</v>
      </c>
      <c r="U34" s="6">
        <f t="shared" si="14"/>
        <v>5036</v>
      </c>
      <c r="V34" s="6">
        <f t="shared" si="14"/>
        <v>5036</v>
      </c>
      <c r="W34" s="6">
        <f t="shared" si="14"/>
        <v>5036</v>
      </c>
      <c r="X34" s="6">
        <f t="shared" si="14"/>
        <v>5036</v>
      </c>
      <c r="Y34" s="6">
        <f t="shared" si="14"/>
        <v>5036</v>
      </c>
      <c r="Z34" s="6">
        <f t="shared" si="14"/>
        <v>5036</v>
      </c>
      <c r="AA34" s="6">
        <f t="shared" si="14"/>
        <v>5036</v>
      </c>
      <c r="AB34" s="6">
        <f t="shared" si="14"/>
        <v>5036</v>
      </c>
      <c r="AC34" s="6">
        <f t="shared" si="14"/>
        <v>5036</v>
      </c>
      <c r="AD34" s="6">
        <f t="shared" si="14"/>
        <v>5036</v>
      </c>
      <c r="AE34" s="6">
        <f t="shared" si="14"/>
        <v>5036</v>
      </c>
      <c r="AF34" s="6">
        <f t="shared" si="14"/>
        <v>5036</v>
      </c>
      <c r="AG34" s="6">
        <f t="shared" si="14"/>
        <v>5036</v>
      </c>
      <c r="AH34" s="6">
        <f t="shared" ref="AH34:BB34" si="15">ROUND(AH15*0.87,)+25</f>
        <v>5036</v>
      </c>
      <c r="AI34" s="6">
        <f t="shared" si="15"/>
        <v>5036</v>
      </c>
      <c r="AJ34" s="6">
        <f t="shared" si="15"/>
        <v>5036</v>
      </c>
      <c r="AK34" s="6">
        <f t="shared" si="15"/>
        <v>5036</v>
      </c>
      <c r="AL34" s="6">
        <f t="shared" si="15"/>
        <v>5036</v>
      </c>
      <c r="AM34" s="6">
        <f t="shared" si="15"/>
        <v>6524</v>
      </c>
      <c r="AN34" s="6">
        <f t="shared" si="15"/>
        <v>6524</v>
      </c>
      <c r="AO34" s="6">
        <f t="shared" si="15"/>
        <v>6524</v>
      </c>
      <c r="AP34" s="6">
        <f t="shared" si="15"/>
        <v>6524</v>
      </c>
      <c r="AQ34" s="6">
        <f t="shared" si="15"/>
        <v>6524</v>
      </c>
      <c r="AR34" s="6">
        <f t="shared" si="15"/>
        <v>6524</v>
      </c>
      <c r="AS34" s="6">
        <f t="shared" si="15"/>
        <v>6524</v>
      </c>
      <c r="AT34" s="6">
        <f t="shared" si="15"/>
        <v>6524</v>
      </c>
      <c r="AU34" s="6">
        <f t="shared" si="15"/>
        <v>5036</v>
      </c>
      <c r="AV34" s="6">
        <f t="shared" si="15"/>
        <v>5036</v>
      </c>
      <c r="AW34" s="6">
        <f t="shared" si="15"/>
        <v>5036</v>
      </c>
      <c r="AX34" s="6">
        <f t="shared" si="15"/>
        <v>5036</v>
      </c>
      <c r="AY34" s="6">
        <f t="shared" si="15"/>
        <v>5036</v>
      </c>
      <c r="AZ34" s="6">
        <f t="shared" si="15"/>
        <v>8364</v>
      </c>
      <c r="BA34" s="6">
        <f t="shared" si="15"/>
        <v>7581</v>
      </c>
      <c r="BB34" s="6">
        <f t="shared" si="15"/>
        <v>8364</v>
      </c>
    </row>
    <row r="35" spans="1:54" x14ac:dyDescent="0.2">
      <c r="A35" s="9" t="s">
        <v>96</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row>
    <row r="36" spans="1:54" x14ac:dyDescent="0.2">
      <c r="A36" s="1">
        <v>1</v>
      </c>
      <c r="B36" s="6">
        <f t="shared" ref="B36:AG36" si="16">ROUND(B17*0.87,)+25</f>
        <v>7307</v>
      </c>
      <c r="C36" s="6">
        <f t="shared" si="16"/>
        <v>10165</v>
      </c>
      <c r="D36" s="6">
        <f t="shared" si="16"/>
        <v>8012</v>
      </c>
      <c r="E36" s="6">
        <f t="shared" si="16"/>
        <v>8012</v>
      </c>
      <c r="F36" s="6">
        <f t="shared" si="16"/>
        <v>8012</v>
      </c>
      <c r="G36" s="6">
        <f t="shared" si="16"/>
        <v>8012</v>
      </c>
      <c r="H36" s="6">
        <f t="shared" si="16"/>
        <v>8012</v>
      </c>
      <c r="I36" s="6">
        <f t="shared" si="16"/>
        <v>8012</v>
      </c>
      <c r="J36" s="6">
        <f t="shared" si="16"/>
        <v>8012</v>
      </c>
      <c r="K36" s="6">
        <f t="shared" si="16"/>
        <v>8012</v>
      </c>
      <c r="L36" s="6">
        <f t="shared" si="16"/>
        <v>8012</v>
      </c>
      <c r="M36" s="6">
        <f t="shared" si="16"/>
        <v>8012</v>
      </c>
      <c r="N36" s="6">
        <f t="shared" si="16"/>
        <v>8012</v>
      </c>
      <c r="O36" s="6">
        <f t="shared" si="16"/>
        <v>8012</v>
      </c>
      <c r="P36" s="6">
        <f t="shared" si="16"/>
        <v>8012</v>
      </c>
      <c r="Q36" s="6">
        <f t="shared" si="16"/>
        <v>8012</v>
      </c>
      <c r="R36" s="6">
        <f t="shared" si="16"/>
        <v>8012</v>
      </c>
      <c r="S36" s="6">
        <f t="shared" si="16"/>
        <v>5819</v>
      </c>
      <c r="T36" s="6">
        <f t="shared" si="16"/>
        <v>5819</v>
      </c>
      <c r="U36" s="6">
        <f t="shared" si="16"/>
        <v>5819</v>
      </c>
      <c r="V36" s="6">
        <f t="shared" si="16"/>
        <v>5819</v>
      </c>
      <c r="W36" s="6">
        <f t="shared" si="16"/>
        <v>5819</v>
      </c>
      <c r="X36" s="6">
        <f t="shared" si="16"/>
        <v>5819</v>
      </c>
      <c r="Y36" s="6">
        <f t="shared" si="16"/>
        <v>5819</v>
      </c>
      <c r="Z36" s="6">
        <f t="shared" si="16"/>
        <v>5819</v>
      </c>
      <c r="AA36" s="6">
        <f t="shared" si="16"/>
        <v>5819</v>
      </c>
      <c r="AB36" s="6">
        <f t="shared" si="16"/>
        <v>5819</v>
      </c>
      <c r="AC36" s="6">
        <f t="shared" si="16"/>
        <v>5819</v>
      </c>
      <c r="AD36" s="6">
        <f t="shared" si="16"/>
        <v>5819</v>
      </c>
      <c r="AE36" s="6">
        <f t="shared" si="16"/>
        <v>5819</v>
      </c>
      <c r="AF36" s="6">
        <f t="shared" si="16"/>
        <v>5819</v>
      </c>
      <c r="AG36" s="6">
        <f t="shared" si="16"/>
        <v>5819</v>
      </c>
      <c r="AH36" s="6">
        <f t="shared" ref="AH36:BB36" si="17">ROUND(AH17*0.87,)+25</f>
        <v>5819</v>
      </c>
      <c r="AI36" s="6">
        <f t="shared" si="17"/>
        <v>5819</v>
      </c>
      <c r="AJ36" s="6">
        <f t="shared" si="17"/>
        <v>5819</v>
      </c>
      <c r="AK36" s="6">
        <f t="shared" si="17"/>
        <v>5819</v>
      </c>
      <c r="AL36" s="6">
        <f t="shared" si="17"/>
        <v>5819</v>
      </c>
      <c r="AM36" s="6">
        <f t="shared" si="17"/>
        <v>7307</v>
      </c>
      <c r="AN36" s="6">
        <f t="shared" si="17"/>
        <v>7307</v>
      </c>
      <c r="AO36" s="6">
        <f t="shared" si="17"/>
        <v>7307</v>
      </c>
      <c r="AP36" s="6">
        <f t="shared" si="17"/>
        <v>7307</v>
      </c>
      <c r="AQ36" s="6">
        <f t="shared" si="17"/>
        <v>7307</v>
      </c>
      <c r="AR36" s="6">
        <f t="shared" si="17"/>
        <v>7307</v>
      </c>
      <c r="AS36" s="6">
        <f t="shared" si="17"/>
        <v>7307</v>
      </c>
      <c r="AT36" s="6">
        <f t="shared" si="17"/>
        <v>7307</v>
      </c>
      <c r="AU36" s="6">
        <f t="shared" si="17"/>
        <v>5819</v>
      </c>
      <c r="AV36" s="6">
        <f t="shared" si="17"/>
        <v>5819</v>
      </c>
      <c r="AW36" s="6">
        <f t="shared" si="17"/>
        <v>5819</v>
      </c>
      <c r="AX36" s="6">
        <f t="shared" si="17"/>
        <v>5819</v>
      </c>
      <c r="AY36" s="6">
        <f t="shared" si="17"/>
        <v>5819</v>
      </c>
      <c r="AZ36" s="6">
        <f t="shared" si="17"/>
        <v>9147</v>
      </c>
      <c r="BA36" s="6">
        <f t="shared" si="17"/>
        <v>8364</v>
      </c>
      <c r="BB36" s="6">
        <f t="shared" si="17"/>
        <v>9147</v>
      </c>
    </row>
    <row r="37" spans="1:54" x14ac:dyDescent="0.2">
      <c r="A37" s="1">
        <v>2</v>
      </c>
      <c r="B37" s="6">
        <f t="shared" ref="B37:AG37" si="18">ROUND(B18*0.87,)+25</f>
        <v>8012</v>
      </c>
      <c r="C37" s="6">
        <f t="shared" si="18"/>
        <v>10870</v>
      </c>
      <c r="D37" s="6">
        <f t="shared" si="18"/>
        <v>8716</v>
      </c>
      <c r="E37" s="6">
        <f t="shared" si="18"/>
        <v>8716</v>
      </c>
      <c r="F37" s="6">
        <f t="shared" si="18"/>
        <v>8716</v>
      </c>
      <c r="G37" s="6">
        <f t="shared" si="18"/>
        <v>8716</v>
      </c>
      <c r="H37" s="6">
        <f t="shared" si="18"/>
        <v>8716</v>
      </c>
      <c r="I37" s="6">
        <f t="shared" si="18"/>
        <v>8716</v>
      </c>
      <c r="J37" s="6">
        <f t="shared" si="18"/>
        <v>8716</v>
      </c>
      <c r="K37" s="6">
        <f t="shared" si="18"/>
        <v>8716</v>
      </c>
      <c r="L37" s="6">
        <f t="shared" si="18"/>
        <v>8716</v>
      </c>
      <c r="M37" s="6">
        <f t="shared" si="18"/>
        <v>8716</v>
      </c>
      <c r="N37" s="6">
        <f t="shared" si="18"/>
        <v>8716</v>
      </c>
      <c r="O37" s="6">
        <f t="shared" si="18"/>
        <v>8716</v>
      </c>
      <c r="P37" s="6">
        <f t="shared" si="18"/>
        <v>8716</v>
      </c>
      <c r="Q37" s="6">
        <f t="shared" si="18"/>
        <v>8716</v>
      </c>
      <c r="R37" s="6">
        <f t="shared" si="18"/>
        <v>8716</v>
      </c>
      <c r="S37" s="6">
        <f t="shared" si="18"/>
        <v>6524</v>
      </c>
      <c r="T37" s="6">
        <f t="shared" si="18"/>
        <v>6524</v>
      </c>
      <c r="U37" s="6">
        <f t="shared" si="18"/>
        <v>6524</v>
      </c>
      <c r="V37" s="6">
        <f t="shared" si="18"/>
        <v>6524</v>
      </c>
      <c r="W37" s="6">
        <f t="shared" si="18"/>
        <v>6524</v>
      </c>
      <c r="X37" s="6">
        <f t="shared" si="18"/>
        <v>6524</v>
      </c>
      <c r="Y37" s="6">
        <f t="shared" si="18"/>
        <v>6524</v>
      </c>
      <c r="Z37" s="6">
        <f t="shared" si="18"/>
        <v>6524</v>
      </c>
      <c r="AA37" s="6">
        <f t="shared" si="18"/>
        <v>6524</v>
      </c>
      <c r="AB37" s="6">
        <f t="shared" si="18"/>
        <v>6524</v>
      </c>
      <c r="AC37" s="6">
        <f t="shared" si="18"/>
        <v>6524</v>
      </c>
      <c r="AD37" s="6">
        <f t="shared" si="18"/>
        <v>6524</v>
      </c>
      <c r="AE37" s="6">
        <f t="shared" si="18"/>
        <v>6524</v>
      </c>
      <c r="AF37" s="6">
        <f t="shared" si="18"/>
        <v>6524</v>
      </c>
      <c r="AG37" s="6">
        <f t="shared" si="18"/>
        <v>6524</v>
      </c>
      <c r="AH37" s="6">
        <f t="shared" ref="AH37:BB37" si="19">ROUND(AH18*0.87,)+25</f>
        <v>6524</v>
      </c>
      <c r="AI37" s="6">
        <f t="shared" si="19"/>
        <v>6524</v>
      </c>
      <c r="AJ37" s="6">
        <f t="shared" si="19"/>
        <v>6524</v>
      </c>
      <c r="AK37" s="6">
        <f t="shared" si="19"/>
        <v>6524</v>
      </c>
      <c r="AL37" s="6">
        <f t="shared" si="19"/>
        <v>6524</v>
      </c>
      <c r="AM37" s="6">
        <f t="shared" si="19"/>
        <v>8012</v>
      </c>
      <c r="AN37" s="6">
        <f t="shared" si="19"/>
        <v>8012</v>
      </c>
      <c r="AO37" s="6">
        <f t="shared" si="19"/>
        <v>8012</v>
      </c>
      <c r="AP37" s="6">
        <f t="shared" si="19"/>
        <v>8012</v>
      </c>
      <c r="AQ37" s="6">
        <f t="shared" si="19"/>
        <v>8012</v>
      </c>
      <c r="AR37" s="6">
        <f t="shared" si="19"/>
        <v>8012</v>
      </c>
      <c r="AS37" s="6">
        <f t="shared" si="19"/>
        <v>8012</v>
      </c>
      <c r="AT37" s="6">
        <f t="shared" si="19"/>
        <v>8012</v>
      </c>
      <c r="AU37" s="6">
        <f t="shared" si="19"/>
        <v>6524</v>
      </c>
      <c r="AV37" s="6">
        <f t="shared" si="19"/>
        <v>6524</v>
      </c>
      <c r="AW37" s="6">
        <f t="shared" si="19"/>
        <v>6524</v>
      </c>
      <c r="AX37" s="6">
        <f t="shared" si="19"/>
        <v>6524</v>
      </c>
      <c r="AY37" s="6">
        <f t="shared" si="19"/>
        <v>6524</v>
      </c>
      <c r="AZ37" s="6">
        <f t="shared" si="19"/>
        <v>9852</v>
      </c>
      <c r="BA37" s="6">
        <f t="shared" si="19"/>
        <v>9069</v>
      </c>
      <c r="BB37" s="6">
        <f t="shared" si="19"/>
        <v>9852</v>
      </c>
    </row>
    <row r="38" spans="1:54" x14ac:dyDescent="0.2">
      <c r="A38" s="7" t="s">
        <v>4</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row>
    <row r="39" spans="1:54" x14ac:dyDescent="0.2">
      <c r="A39" s="3" t="s">
        <v>1</v>
      </c>
      <c r="B39" s="6">
        <f t="shared" ref="B39:AG39" si="20">ROUND(B20*0.87,)+25</f>
        <v>43716</v>
      </c>
      <c r="C39" s="6">
        <f t="shared" si="20"/>
        <v>46574</v>
      </c>
      <c r="D39" s="6">
        <f t="shared" si="20"/>
        <v>44421</v>
      </c>
      <c r="E39" s="6">
        <f t="shared" si="20"/>
        <v>44421</v>
      </c>
      <c r="F39" s="6">
        <f t="shared" si="20"/>
        <v>44421</v>
      </c>
      <c r="G39" s="6">
        <f t="shared" si="20"/>
        <v>44421</v>
      </c>
      <c r="H39" s="6">
        <f t="shared" si="20"/>
        <v>44421</v>
      </c>
      <c r="I39" s="6">
        <f t="shared" si="20"/>
        <v>44421</v>
      </c>
      <c r="J39" s="6">
        <f t="shared" si="20"/>
        <v>44421</v>
      </c>
      <c r="K39" s="6">
        <f t="shared" si="20"/>
        <v>44421</v>
      </c>
      <c r="L39" s="6">
        <f t="shared" si="20"/>
        <v>44421</v>
      </c>
      <c r="M39" s="6">
        <f t="shared" si="20"/>
        <v>44421</v>
      </c>
      <c r="N39" s="6">
        <f t="shared" si="20"/>
        <v>44421</v>
      </c>
      <c r="O39" s="6">
        <f t="shared" si="20"/>
        <v>44421</v>
      </c>
      <c r="P39" s="6">
        <f t="shared" si="20"/>
        <v>44421</v>
      </c>
      <c r="Q39" s="6">
        <f t="shared" si="20"/>
        <v>44421</v>
      </c>
      <c r="R39" s="6">
        <f t="shared" si="20"/>
        <v>44421</v>
      </c>
      <c r="S39" s="6">
        <f t="shared" si="20"/>
        <v>42229</v>
      </c>
      <c r="T39" s="6">
        <f t="shared" si="20"/>
        <v>42229</v>
      </c>
      <c r="U39" s="6">
        <f t="shared" si="20"/>
        <v>42229</v>
      </c>
      <c r="V39" s="6">
        <f t="shared" si="20"/>
        <v>42229</v>
      </c>
      <c r="W39" s="6">
        <f t="shared" si="20"/>
        <v>42229</v>
      </c>
      <c r="X39" s="6">
        <f t="shared" si="20"/>
        <v>42229</v>
      </c>
      <c r="Y39" s="6">
        <f t="shared" si="20"/>
        <v>42229</v>
      </c>
      <c r="Z39" s="6">
        <f t="shared" si="20"/>
        <v>42229</v>
      </c>
      <c r="AA39" s="6">
        <f t="shared" si="20"/>
        <v>42229</v>
      </c>
      <c r="AB39" s="6">
        <f t="shared" si="20"/>
        <v>42229</v>
      </c>
      <c r="AC39" s="6">
        <f t="shared" si="20"/>
        <v>42229</v>
      </c>
      <c r="AD39" s="6">
        <f t="shared" si="20"/>
        <v>42229</v>
      </c>
      <c r="AE39" s="6">
        <f t="shared" si="20"/>
        <v>42229</v>
      </c>
      <c r="AF39" s="6">
        <f t="shared" si="20"/>
        <v>42229</v>
      </c>
      <c r="AG39" s="6">
        <f t="shared" si="20"/>
        <v>42229</v>
      </c>
      <c r="AH39" s="6">
        <f t="shared" ref="AH39:BB39" si="21">ROUND(AH20*0.87,)+25</f>
        <v>42229</v>
      </c>
      <c r="AI39" s="6">
        <f t="shared" si="21"/>
        <v>42229</v>
      </c>
      <c r="AJ39" s="6">
        <f t="shared" si="21"/>
        <v>42229</v>
      </c>
      <c r="AK39" s="6">
        <f t="shared" si="21"/>
        <v>42229</v>
      </c>
      <c r="AL39" s="6">
        <f t="shared" si="21"/>
        <v>42229</v>
      </c>
      <c r="AM39" s="6">
        <f t="shared" si="21"/>
        <v>43716</v>
      </c>
      <c r="AN39" s="6">
        <f t="shared" si="21"/>
        <v>43716</v>
      </c>
      <c r="AO39" s="6">
        <f t="shared" si="21"/>
        <v>43716</v>
      </c>
      <c r="AP39" s="6">
        <f t="shared" si="21"/>
        <v>43716</v>
      </c>
      <c r="AQ39" s="6">
        <f t="shared" si="21"/>
        <v>43716</v>
      </c>
      <c r="AR39" s="6">
        <f t="shared" si="21"/>
        <v>43716</v>
      </c>
      <c r="AS39" s="6">
        <f t="shared" si="21"/>
        <v>43716</v>
      </c>
      <c r="AT39" s="6">
        <f t="shared" si="21"/>
        <v>43716</v>
      </c>
      <c r="AU39" s="6">
        <f t="shared" si="21"/>
        <v>42229</v>
      </c>
      <c r="AV39" s="6">
        <f t="shared" si="21"/>
        <v>42229</v>
      </c>
      <c r="AW39" s="6">
        <f t="shared" si="21"/>
        <v>42229</v>
      </c>
      <c r="AX39" s="6">
        <f t="shared" si="21"/>
        <v>42229</v>
      </c>
      <c r="AY39" s="6">
        <f t="shared" si="21"/>
        <v>42229</v>
      </c>
      <c r="AZ39" s="6">
        <f t="shared" si="21"/>
        <v>45556</v>
      </c>
      <c r="BA39" s="6">
        <f t="shared" si="21"/>
        <v>44773</v>
      </c>
      <c r="BB39" s="6">
        <f t="shared" si="21"/>
        <v>45556</v>
      </c>
    </row>
    <row r="40" spans="1:54" hidden="1" x14ac:dyDescent="0.2">
      <c r="A40" s="7" t="s">
        <v>5</v>
      </c>
      <c r="B40" s="6">
        <f>ROUND(B21*0.87,)+25</f>
        <v>25</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1:54" hidden="1" x14ac:dyDescent="0.2">
      <c r="A41" s="3" t="s">
        <v>0</v>
      </c>
      <c r="B41" s="6">
        <f>ROUND(B22*0.87,)+25</f>
        <v>25</v>
      </c>
      <c r="C41" s="6">
        <f t="shared" ref="C41:AX41" si="22">ROUNDUP(C22*0.87,)</f>
        <v>54380</v>
      </c>
      <c r="D41" s="6">
        <f t="shared" si="22"/>
        <v>52227</v>
      </c>
      <c r="E41" s="6">
        <f t="shared" si="22"/>
        <v>52227</v>
      </c>
      <c r="F41" s="6">
        <f t="shared" si="22"/>
        <v>52227</v>
      </c>
      <c r="G41" s="6">
        <f t="shared" si="22"/>
        <v>52227</v>
      </c>
      <c r="H41" s="6">
        <f t="shared" si="22"/>
        <v>52227</v>
      </c>
      <c r="I41" s="6">
        <f t="shared" si="22"/>
        <v>52227</v>
      </c>
      <c r="J41" s="6">
        <f t="shared" si="22"/>
        <v>52227</v>
      </c>
      <c r="K41" s="6">
        <f t="shared" si="22"/>
        <v>52227</v>
      </c>
      <c r="L41" s="6">
        <f t="shared" si="22"/>
        <v>52227</v>
      </c>
      <c r="M41" s="6">
        <f t="shared" si="22"/>
        <v>52227</v>
      </c>
      <c r="N41" s="6">
        <f t="shared" si="22"/>
        <v>52227</v>
      </c>
      <c r="O41" s="6">
        <f t="shared" si="22"/>
        <v>52227</v>
      </c>
      <c r="P41" s="6">
        <f t="shared" si="22"/>
        <v>52227</v>
      </c>
      <c r="Q41" s="6">
        <f t="shared" si="22"/>
        <v>52227</v>
      </c>
      <c r="R41" s="6">
        <f t="shared" si="22"/>
        <v>52227</v>
      </c>
      <c r="S41" s="6">
        <f t="shared" si="22"/>
        <v>50034</v>
      </c>
      <c r="T41" s="6">
        <f t="shared" si="22"/>
        <v>50034</v>
      </c>
      <c r="U41" s="6">
        <f t="shared" si="22"/>
        <v>50034</v>
      </c>
      <c r="V41" s="6">
        <f t="shared" si="22"/>
        <v>50034</v>
      </c>
      <c r="W41" s="6">
        <f t="shared" si="22"/>
        <v>50034</v>
      </c>
      <c r="X41" s="6">
        <f t="shared" si="22"/>
        <v>50034</v>
      </c>
      <c r="Y41" s="6">
        <f t="shared" si="22"/>
        <v>50034</v>
      </c>
      <c r="Z41" s="6">
        <f t="shared" si="22"/>
        <v>50034</v>
      </c>
      <c r="AA41" s="6">
        <f t="shared" si="22"/>
        <v>50034</v>
      </c>
      <c r="AB41" s="6">
        <f t="shared" si="22"/>
        <v>50034</v>
      </c>
      <c r="AC41" s="6">
        <f t="shared" si="22"/>
        <v>50034</v>
      </c>
      <c r="AD41" s="6">
        <f t="shared" si="22"/>
        <v>50034</v>
      </c>
      <c r="AE41" s="6">
        <f t="shared" si="22"/>
        <v>50034</v>
      </c>
      <c r="AF41" s="6">
        <f t="shared" si="22"/>
        <v>50034</v>
      </c>
      <c r="AG41" s="6">
        <f t="shared" si="22"/>
        <v>50034</v>
      </c>
      <c r="AH41" s="6">
        <f t="shared" si="22"/>
        <v>50034</v>
      </c>
      <c r="AI41" s="6">
        <f t="shared" si="22"/>
        <v>50034</v>
      </c>
      <c r="AJ41" s="6">
        <f t="shared" si="22"/>
        <v>50034</v>
      </c>
      <c r="AK41" s="6">
        <f t="shared" si="22"/>
        <v>50034</v>
      </c>
      <c r="AL41" s="6">
        <f t="shared" si="22"/>
        <v>50034</v>
      </c>
      <c r="AM41" s="6">
        <f t="shared" si="22"/>
        <v>51522</v>
      </c>
      <c r="AN41" s="6">
        <f t="shared" si="22"/>
        <v>51522</v>
      </c>
      <c r="AO41" s="6">
        <f t="shared" si="22"/>
        <v>51522</v>
      </c>
      <c r="AP41" s="6">
        <f t="shared" si="22"/>
        <v>51522</v>
      </c>
      <c r="AQ41" s="6">
        <f t="shared" si="22"/>
        <v>51522</v>
      </c>
      <c r="AR41" s="6">
        <f t="shared" si="22"/>
        <v>51522</v>
      </c>
      <c r="AS41" s="6">
        <f t="shared" si="22"/>
        <v>51522</v>
      </c>
      <c r="AT41" s="6">
        <f t="shared" si="22"/>
        <v>51522</v>
      </c>
      <c r="AU41" s="6">
        <f t="shared" si="22"/>
        <v>50034</v>
      </c>
      <c r="AV41" s="6">
        <f t="shared" si="22"/>
        <v>50034</v>
      </c>
      <c r="AW41" s="6">
        <f t="shared" si="22"/>
        <v>50034</v>
      </c>
      <c r="AX41" s="6">
        <f t="shared" si="22"/>
        <v>50034</v>
      </c>
    </row>
    <row r="42" spans="1:54" ht="11.45" customHeight="1" x14ac:dyDescent="0.2">
      <c r="A42" s="21"/>
    </row>
    <row r="43" spans="1:54" ht="12" customHeight="1" x14ac:dyDescent="0.2"/>
    <row r="44" spans="1:54" ht="9.6" customHeight="1" x14ac:dyDescent="0.2"/>
    <row r="45" spans="1:54" ht="11.45" customHeight="1" x14ac:dyDescent="0.2">
      <c r="A45" s="64" t="s">
        <v>11</v>
      </c>
    </row>
    <row r="46" spans="1:54" ht="11.45" customHeight="1" x14ac:dyDescent="0.2">
      <c r="A46" s="4" t="s">
        <v>12</v>
      </c>
    </row>
    <row r="47" spans="1:54" ht="11.45" customHeight="1" x14ac:dyDescent="0.2">
      <c r="A47" s="4" t="s">
        <v>13</v>
      </c>
    </row>
    <row r="48" spans="1:54" ht="11.45" customHeight="1" x14ac:dyDescent="0.2">
      <c r="A48" s="4" t="s">
        <v>14</v>
      </c>
    </row>
    <row r="49" spans="1:1" ht="11.45" customHeight="1" x14ac:dyDescent="0.2">
      <c r="A49" s="122" t="s">
        <v>99</v>
      </c>
    </row>
    <row r="50" spans="1:1" ht="11.45" customHeight="1" thickBot="1" x14ac:dyDescent="0.25"/>
    <row r="51" spans="1:1" ht="12.75" thickBot="1" x14ac:dyDescent="0.25">
      <c r="A51" s="73" t="s">
        <v>18</v>
      </c>
    </row>
    <row r="52" spans="1:1" x14ac:dyDescent="0.2">
      <c r="A52" s="94" t="s">
        <v>63</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zoomScale="110" zoomScaleNormal="110" workbookViewId="0">
      <selection activeCell="B5" sqref="B5"/>
    </sheetView>
  </sheetViews>
  <sheetFormatPr defaultColWidth="9.140625" defaultRowHeight="12" x14ac:dyDescent="0.2"/>
  <cols>
    <col min="1" max="1" width="91.5703125" style="5" customWidth="1"/>
    <col min="2"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'C завтраками| Bed and breakfast'!#REF!*0.9</f>
        <v>#REF!</v>
      </c>
      <c r="C8" s="6" t="e">
        <f>'C завтраками| Bed and breakfast'!#REF!*0.9</f>
        <v>#REF!</v>
      </c>
    </row>
    <row r="9" spans="1:3" x14ac:dyDescent="0.2">
      <c r="A9" s="1">
        <v>2</v>
      </c>
      <c r="B9" s="1" t="e">
        <f>'C завтраками| Bed and breakfast'!#REF!*0.9</f>
        <v>#REF!</v>
      </c>
      <c r="C9" s="1" t="e">
        <f>'C завтраками| Bed and breakfast'!#REF!*0.9</f>
        <v>#REF!</v>
      </c>
    </row>
    <row r="10" spans="1:3" x14ac:dyDescent="0.2">
      <c r="A10" s="1" t="s">
        <v>8</v>
      </c>
      <c r="B10" s="1"/>
      <c r="C10" s="1"/>
    </row>
    <row r="11" spans="1:3" x14ac:dyDescent="0.2">
      <c r="A11" s="1">
        <v>1</v>
      </c>
      <c r="B11" s="1" t="e">
        <f>'C завтраками| Bed and breakfast'!#REF!*0.9</f>
        <v>#REF!</v>
      </c>
      <c r="C11" s="1" t="e">
        <f>'C завтраками| Bed and breakfast'!#REF!*0.9</f>
        <v>#REF!</v>
      </c>
    </row>
    <row r="12" spans="1:3" x14ac:dyDescent="0.2">
      <c r="A12" s="1">
        <v>2</v>
      </c>
      <c r="B12" s="1" t="e">
        <f>'C завтраками| Bed and breakfast'!#REF!*0.9</f>
        <v>#REF!</v>
      </c>
      <c r="C12" s="1" t="e">
        <f>'C завтраками| Bed and breakfast'!#REF!*0.9</f>
        <v>#REF!</v>
      </c>
    </row>
    <row r="13" spans="1:3" x14ac:dyDescent="0.2">
      <c r="A13" s="2" t="s">
        <v>2</v>
      </c>
      <c r="B13" s="1"/>
      <c r="C13" s="1"/>
    </row>
    <row r="14" spans="1:3" x14ac:dyDescent="0.2">
      <c r="A14" s="1">
        <v>1</v>
      </c>
      <c r="B14" s="1" t="e">
        <f>'C завтраками| Bed and breakfast'!#REF!*0.9</f>
        <v>#REF!</v>
      </c>
      <c r="C14" s="1" t="e">
        <f>'C завтраками| Bed and breakfast'!#REF!*0.9</f>
        <v>#REF!</v>
      </c>
    </row>
    <row r="15" spans="1:3" x14ac:dyDescent="0.2">
      <c r="A15" s="1">
        <v>2</v>
      </c>
      <c r="B15" s="1" t="e">
        <f>'C завтраками| Bed and breakfast'!#REF!*0.9</f>
        <v>#REF!</v>
      </c>
      <c r="C15" s="1" t="e">
        <f>'C завтраками| Bed and breakfast'!#REF!*0.9</f>
        <v>#REF!</v>
      </c>
    </row>
    <row r="16" spans="1:3" x14ac:dyDescent="0.2">
      <c r="A16" s="9" t="s">
        <v>96</v>
      </c>
      <c r="B16" s="1"/>
      <c r="C16" s="1"/>
    </row>
    <row r="17" spans="1:3" x14ac:dyDescent="0.2">
      <c r="A17" s="1">
        <v>1</v>
      </c>
      <c r="B17" s="1" t="e">
        <f>'C завтраками| Bed and breakfast'!#REF!*0.9</f>
        <v>#REF!</v>
      </c>
      <c r="C17" s="1" t="e">
        <f>'C завтраками| Bed and breakfast'!#REF!*0.9</f>
        <v>#REF!</v>
      </c>
    </row>
    <row r="18" spans="1:3" x14ac:dyDescent="0.2">
      <c r="A18" s="1">
        <v>2</v>
      </c>
      <c r="B18" s="1" t="e">
        <f>'C завтраками| Bed and breakfast'!#REF!*0.9</f>
        <v>#REF!</v>
      </c>
      <c r="C18" s="1" t="e">
        <f>'C завтраками| Bed and breakfast'!#REF!*0.9</f>
        <v>#REF!</v>
      </c>
    </row>
    <row r="19" spans="1:3" x14ac:dyDescent="0.2">
      <c r="A19" s="7" t="s">
        <v>4</v>
      </c>
      <c r="B19" s="1"/>
      <c r="C19" s="1"/>
    </row>
    <row r="20" spans="1:3" x14ac:dyDescent="0.2">
      <c r="A20" s="3" t="s">
        <v>1</v>
      </c>
      <c r="B20" s="1" t="e">
        <f>'C завтраками| Bed and breakfast'!#REF!*0.9</f>
        <v>#REF!</v>
      </c>
      <c r="C20" s="1" t="e">
        <f>'C завтраками| Bed and breakfast'!#REF!*0.9</f>
        <v>#REF!</v>
      </c>
    </row>
    <row r="21" spans="1:3" hidden="1" x14ac:dyDescent="0.2">
      <c r="A21" s="7" t="s">
        <v>5</v>
      </c>
      <c r="B21" s="6"/>
      <c r="C21" s="6"/>
    </row>
    <row r="22" spans="1:3" hidden="1" x14ac:dyDescent="0.2">
      <c r="A22" s="3" t="s">
        <v>0</v>
      </c>
      <c r="B22" s="6" t="e">
        <f>'C завтраками| Bed and breakfast'!#REF!*0.9</f>
        <v>#REF!</v>
      </c>
      <c r="C22" s="6" t="e">
        <f>'C завтраками| Bed and breakfast'!#REF!*0.9</f>
        <v>#REF!</v>
      </c>
    </row>
    <row r="23" spans="1:3" ht="11.45" customHeight="1" x14ac:dyDescent="0.2">
      <c r="A23" s="21"/>
    </row>
    <row r="24" spans="1:3" ht="12" customHeight="1" x14ac:dyDescent="0.2"/>
    <row r="25" spans="1:3" ht="9.6" customHeight="1" x14ac:dyDescent="0.2"/>
    <row r="26" spans="1:3" ht="11.45" customHeight="1" x14ac:dyDescent="0.2">
      <c r="A26" s="64" t="s">
        <v>11</v>
      </c>
    </row>
    <row r="27" spans="1:3" ht="11.45" customHeight="1" x14ac:dyDescent="0.2">
      <c r="A27" s="4" t="s">
        <v>12</v>
      </c>
    </row>
    <row r="28" spans="1:3" ht="11.45" customHeight="1" x14ac:dyDescent="0.2">
      <c r="A28" s="4" t="s">
        <v>13</v>
      </c>
    </row>
    <row r="29" spans="1:3" ht="11.45" customHeight="1" x14ac:dyDescent="0.2">
      <c r="A29" s="4" t="s">
        <v>14</v>
      </c>
    </row>
    <row r="30" spans="1:3" ht="11.45" customHeight="1" x14ac:dyDescent="0.2">
      <c r="A30" s="142" t="s">
        <v>103</v>
      </c>
    </row>
    <row r="31" spans="1:3" ht="11.45" customHeight="1" thickBot="1" x14ac:dyDescent="0.25"/>
    <row r="32" spans="1:3" ht="12.75" thickBot="1" x14ac:dyDescent="0.25">
      <c r="A32" s="73" t="s">
        <v>18</v>
      </c>
    </row>
    <row r="33" spans="1:1" x14ac:dyDescent="0.2">
      <c r="A33" s="94" t="s">
        <v>63</v>
      </c>
    </row>
    <row r="34" spans="1:1" ht="12.75" thickBot="1" x14ac:dyDescent="0.25">
      <c r="A34" s="63"/>
    </row>
    <row r="35" spans="1:1" ht="12.75" thickBot="1" x14ac:dyDescent="0.25">
      <c r="A35" s="75" t="s">
        <v>16</v>
      </c>
    </row>
    <row r="36" spans="1:1" ht="48" x14ac:dyDescent="0.2">
      <c r="A36" s="58" t="s">
        <v>46</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7"/>
  <sheetViews>
    <sheetView zoomScale="110" zoomScaleNormal="110" workbookViewId="0">
      <selection activeCell="B1" sqref="B1:P1048576"/>
    </sheetView>
  </sheetViews>
  <sheetFormatPr defaultColWidth="9.140625" defaultRowHeight="12" x14ac:dyDescent="0.2"/>
  <cols>
    <col min="1" max="1" width="91.5703125" style="5" customWidth="1"/>
    <col min="2" max="18" width="9.140625" style="5" customWidth="1"/>
    <col min="19" max="19" width="9.140625" style="44" customWidth="1"/>
    <col min="20" max="28" width="9.140625" style="5" customWidth="1"/>
    <col min="29" max="16384" width="9.140625" style="5"/>
  </cols>
  <sheetData>
    <row r="1" spans="1:32" ht="12" customHeight="1" x14ac:dyDescent="0.2">
      <c r="A1" s="18" t="s">
        <v>17</v>
      </c>
      <c r="S1" s="5"/>
    </row>
    <row r="2" spans="1:32" ht="12" customHeight="1" x14ac:dyDescent="0.2">
      <c r="A2" s="64" t="s">
        <v>19</v>
      </c>
      <c r="S2" s="5"/>
    </row>
    <row r="3" spans="1:32" ht="10.35" customHeight="1" x14ac:dyDescent="0.2">
      <c r="A3" s="16"/>
      <c r="S3" s="5"/>
    </row>
    <row r="4" spans="1:32" ht="11.45" customHeight="1" x14ac:dyDescent="0.2">
      <c r="A4" s="30" t="s">
        <v>9</v>
      </c>
      <c r="S4" s="5"/>
    </row>
    <row r="5" spans="1:32" s="36" customFormat="1" ht="33.75" customHeight="1" x14ac:dyDescent="0.25">
      <c r="A5" s="31" t="s">
        <v>6</v>
      </c>
      <c r="B5" s="33" t="s">
        <v>29</v>
      </c>
      <c r="C5" s="33" t="s">
        <v>30</v>
      </c>
      <c r="D5" s="33" t="s">
        <v>31</v>
      </c>
      <c r="E5" s="33" t="s">
        <v>32</v>
      </c>
      <c r="F5" s="33" t="s">
        <v>28</v>
      </c>
      <c r="G5" s="33" t="s">
        <v>35</v>
      </c>
      <c r="H5" s="33" t="s">
        <v>33</v>
      </c>
      <c r="I5" s="33" t="s">
        <v>34</v>
      </c>
      <c r="J5" s="33" t="s">
        <v>37</v>
      </c>
      <c r="K5" s="33" t="s">
        <v>38</v>
      </c>
      <c r="L5" s="34">
        <v>44453</v>
      </c>
      <c r="M5" s="34">
        <v>44455</v>
      </c>
      <c r="N5" s="34" t="e">
        <f>'C завтраками| Bed and breakfast'!#REF!</f>
        <v>#REF!</v>
      </c>
      <c r="O5" s="34">
        <v>44462</v>
      </c>
      <c r="P5" s="34">
        <v>44463</v>
      </c>
      <c r="Q5" s="34">
        <v>44466</v>
      </c>
      <c r="R5" s="34">
        <v>44470</v>
      </c>
      <c r="S5" s="34" t="e">
        <f>'C завтраками| Bed and breakfast'!#REF!</f>
        <v>#REF!</v>
      </c>
      <c r="T5" s="34" t="e">
        <f>'C завтраками| Bed and breakfast'!#REF!</f>
        <v>#REF!</v>
      </c>
      <c r="U5" s="34" t="e">
        <f>'C завтраками| Bed and breakfast'!#REF!</f>
        <v>#REF!</v>
      </c>
      <c r="V5" s="34" t="e">
        <f>'C завтраками| Bed and breakfast'!#REF!</f>
        <v>#REF!</v>
      </c>
      <c r="W5" s="34" t="e">
        <f>'C завтраками| Bed and breakfast'!#REF!</f>
        <v>#REF!</v>
      </c>
      <c r="X5" s="34" t="e">
        <f>'C завтраками| Bed and breakfast'!#REF!</f>
        <v>#REF!</v>
      </c>
      <c r="Y5" s="34" t="e">
        <f>'C завтраками| Bed and breakfast'!#REF!</f>
        <v>#REF!</v>
      </c>
      <c r="Z5" s="34" t="e">
        <f>'C завтраками| Bed and breakfast'!#REF!</f>
        <v>#REF!</v>
      </c>
      <c r="AA5" s="34" t="e">
        <f>'C завтраками| Bed and breakfast'!#REF!</f>
        <v>#REF!</v>
      </c>
      <c r="AB5" s="34" t="e">
        <f>'C завтраками| Bed and breakfast'!#REF!</f>
        <v>#REF!</v>
      </c>
      <c r="AC5" s="34" t="e">
        <f>'C завтраками| Bed and breakfast'!#REF!</f>
        <v>#REF!</v>
      </c>
      <c r="AD5" s="34" t="e">
        <f>'C завтраками| Bed and breakfast'!#REF!</f>
        <v>#REF!</v>
      </c>
      <c r="AE5" s="34" t="e">
        <f>'C завтраками| Bed and breakfast'!#REF!</f>
        <v>#REF!</v>
      </c>
      <c r="AF5" s="34" t="e">
        <f>'C завтраками| Bed and breakfast'!#REF!</f>
        <v>#REF!</v>
      </c>
    </row>
    <row r="6" spans="1:32" x14ac:dyDescent="0.2">
      <c r="A6" s="31"/>
      <c r="B6" s="33"/>
      <c r="C6" s="71"/>
      <c r="D6" s="71"/>
      <c r="E6" s="71"/>
      <c r="F6" s="71"/>
      <c r="G6" s="71"/>
      <c r="H6" s="71"/>
      <c r="I6" s="71"/>
      <c r="J6" s="71"/>
      <c r="K6" s="71"/>
      <c r="L6" s="34">
        <v>44454</v>
      </c>
      <c r="M6" s="34">
        <v>44457</v>
      </c>
      <c r="N6" s="34" t="e">
        <f>'C завтраками| Bed and breakfast'!#REF!</f>
        <v>#REF!</v>
      </c>
      <c r="O6" s="34">
        <v>44462</v>
      </c>
      <c r="P6" s="34">
        <v>44465</v>
      </c>
      <c r="Q6" s="34">
        <v>44469</v>
      </c>
      <c r="R6" s="34">
        <v>44479</v>
      </c>
      <c r="S6" s="34" t="e">
        <f>'C завтраками| Bed and breakfast'!#REF!</f>
        <v>#REF!</v>
      </c>
      <c r="T6" s="34" t="e">
        <f>'C завтраками| Bed and breakfast'!#REF!</f>
        <v>#REF!</v>
      </c>
      <c r="U6" s="34" t="e">
        <f>'C завтраками| Bed and breakfast'!#REF!</f>
        <v>#REF!</v>
      </c>
      <c r="V6" s="34" t="e">
        <f>'C завтраками| Bed and breakfast'!#REF!</f>
        <v>#REF!</v>
      </c>
      <c r="W6" s="34" t="e">
        <f>'C завтраками| Bed and breakfast'!#REF!</f>
        <v>#REF!</v>
      </c>
      <c r="X6" s="34" t="e">
        <f>'C завтраками| Bed and breakfast'!#REF!</f>
        <v>#REF!</v>
      </c>
      <c r="Y6" s="34" t="e">
        <f>'C завтраками| Bed and breakfast'!#REF!</f>
        <v>#REF!</v>
      </c>
      <c r="Z6" s="34" t="e">
        <f>'C завтраками| Bed and breakfast'!#REF!</f>
        <v>#REF!</v>
      </c>
      <c r="AA6" s="34" t="e">
        <f>'C завтраками| Bed and breakfast'!#REF!</f>
        <v>#REF!</v>
      </c>
      <c r="AB6" s="34" t="e">
        <f>'C завтраками| Bed and breakfast'!#REF!</f>
        <v>#REF!</v>
      </c>
      <c r="AC6" s="34" t="e">
        <f>'C завтраками| Bed and breakfast'!#REF!</f>
        <v>#REF!</v>
      </c>
      <c r="AD6" s="34" t="e">
        <f>'C завтраками| Bed and breakfast'!#REF!</f>
        <v>#REF!</v>
      </c>
      <c r="AE6" s="34" t="e">
        <f>'C завтраками| Bed and breakfast'!#REF!</f>
        <v>#REF!</v>
      </c>
      <c r="AF6" s="34" t="e">
        <f>'C завтраками| Bed and breakfast'!#REF!</f>
        <v>#REF!</v>
      </c>
    </row>
    <row r="7" spans="1:32" x14ac:dyDescent="0.2">
      <c r="A7" s="1" t="s">
        <v>7</v>
      </c>
      <c r="B7" s="6"/>
      <c r="C7" s="46"/>
      <c r="S7" s="5"/>
    </row>
    <row r="8" spans="1:32" x14ac:dyDescent="0.2">
      <c r="A8" s="1">
        <v>1</v>
      </c>
      <c r="B8" s="11">
        <v>9000</v>
      </c>
      <c r="C8" s="11">
        <v>8000</v>
      </c>
      <c r="D8" s="11">
        <v>9000</v>
      </c>
      <c r="E8" s="11">
        <v>8000</v>
      </c>
      <c r="F8" s="11">
        <v>7000</v>
      </c>
      <c r="G8" s="11">
        <v>8000</v>
      </c>
      <c r="H8" s="6">
        <v>6000</v>
      </c>
      <c r="I8" s="11">
        <v>7000</v>
      </c>
      <c r="J8" s="6">
        <v>6000</v>
      </c>
      <c r="K8" s="6">
        <v>5600</v>
      </c>
      <c r="L8" s="6" t="e">
        <f>ROUNDUP('C завтраками| Bed and breakfast'!#REF!*0.85,)</f>
        <v>#REF!</v>
      </c>
      <c r="M8" s="6" t="e">
        <f>ROUNDUP('C завтраками| Bed and breakfast'!#REF!*0.85,)</f>
        <v>#REF!</v>
      </c>
      <c r="N8" s="6" t="e">
        <f>'C завтраками| Bed and breakfast'!#REF!*0.85</f>
        <v>#REF!</v>
      </c>
      <c r="O8" s="6" t="e">
        <f>'C завтраками| Bed and breakfast'!#REF!*0.85</f>
        <v>#REF!</v>
      </c>
      <c r="P8" s="6" t="e">
        <f>'C завтраками| Bed and breakfast'!#REF!*0.85</f>
        <v>#REF!</v>
      </c>
      <c r="Q8" s="6" t="e">
        <f>'C завтраками| Bed and breakfast'!#REF!*0.85</f>
        <v>#REF!</v>
      </c>
      <c r="R8" s="6" t="e">
        <f>'C завтраками| Bed and breakfast'!#REF!*0.85</f>
        <v>#REF!</v>
      </c>
      <c r="S8" s="6" t="e">
        <f>'C завтраками| Bed and breakfast'!#REF!*0.85</f>
        <v>#REF!</v>
      </c>
      <c r="T8" s="6" t="e">
        <f>'C завтраками| Bed and breakfast'!#REF!*0.85</f>
        <v>#REF!</v>
      </c>
      <c r="U8" s="6" t="e">
        <f>'C завтраками| Bed and breakfast'!#REF!*0.85</f>
        <v>#REF!</v>
      </c>
      <c r="V8" s="6" t="e">
        <f>'C завтраками| Bed and breakfast'!#REF!*0.85</f>
        <v>#REF!</v>
      </c>
      <c r="W8" s="6" t="e">
        <f>'C завтраками| Bed and breakfast'!#REF!*0.85</f>
        <v>#REF!</v>
      </c>
      <c r="X8" s="6" t="e">
        <f>'C завтраками| Bed and breakfast'!#REF!*0.85</f>
        <v>#REF!</v>
      </c>
      <c r="Y8" s="6" t="e">
        <f>'C завтраками| Bed and breakfast'!#REF!*0.85</f>
        <v>#REF!</v>
      </c>
      <c r="Z8" s="6" t="e">
        <f>'C завтраками| Bed and breakfast'!#REF!*0.85</f>
        <v>#REF!</v>
      </c>
      <c r="AA8" s="6" t="e">
        <f>'C завтраками| Bed and breakfast'!#REF!*0.85</f>
        <v>#REF!</v>
      </c>
      <c r="AB8" s="6" t="e">
        <f>'C завтраками| Bed and breakfast'!#REF!*0.85</f>
        <v>#REF!</v>
      </c>
      <c r="AC8" s="6" t="e">
        <f>'C завтраками| Bed and breakfast'!#REF!*0.85</f>
        <v>#REF!</v>
      </c>
      <c r="AD8" s="6" t="e">
        <f>'C завтраками| Bed and breakfast'!#REF!*0.85</f>
        <v>#REF!</v>
      </c>
      <c r="AE8" s="6" t="e">
        <f>'C завтраками| Bed and breakfast'!#REF!*0.85</f>
        <v>#REF!</v>
      </c>
      <c r="AF8" s="6" t="e">
        <f>'C завтраками| Bed and breakfast'!#REF!*0.85</f>
        <v>#REF!</v>
      </c>
    </row>
    <row r="9" spans="1:32" x14ac:dyDescent="0.2">
      <c r="A9" s="1">
        <v>2</v>
      </c>
      <c r="B9" s="11">
        <f t="shared" ref="B9:K9" si="0">B8+800</f>
        <v>9800</v>
      </c>
      <c r="C9" s="11">
        <f t="shared" si="0"/>
        <v>8800</v>
      </c>
      <c r="D9" s="11">
        <f t="shared" si="0"/>
        <v>9800</v>
      </c>
      <c r="E9" s="11">
        <f t="shared" si="0"/>
        <v>8800</v>
      </c>
      <c r="F9" s="11">
        <f t="shared" si="0"/>
        <v>7800</v>
      </c>
      <c r="G9" s="11">
        <f t="shared" si="0"/>
        <v>8800</v>
      </c>
      <c r="H9" s="11">
        <f t="shared" si="0"/>
        <v>6800</v>
      </c>
      <c r="I9" s="11">
        <f t="shared" si="0"/>
        <v>7800</v>
      </c>
      <c r="J9" s="11">
        <f t="shared" si="0"/>
        <v>6800</v>
      </c>
      <c r="K9" s="11">
        <f t="shared" si="0"/>
        <v>6400</v>
      </c>
      <c r="L9" s="6" t="e">
        <f>ROUNDUP('C завтраками| Bed and breakfast'!#REF!*0.85,)</f>
        <v>#REF!</v>
      </c>
      <c r="M9" s="6" t="e">
        <f>ROUNDUP('C завтраками| Bed and breakfast'!#REF!*0.85,)</f>
        <v>#REF!</v>
      </c>
      <c r="N9" s="6" t="e">
        <f>'C завтраками| Bed and breakfast'!#REF!*0.85</f>
        <v>#REF!</v>
      </c>
      <c r="O9" s="6" t="e">
        <f>'C завтраками| Bed and breakfast'!#REF!*0.85</f>
        <v>#REF!</v>
      </c>
      <c r="P9" s="6" t="e">
        <f>'C завтраками| Bed and breakfast'!#REF!*0.85</f>
        <v>#REF!</v>
      </c>
      <c r="Q9" s="6" t="e">
        <f>'C завтраками| Bed and breakfast'!#REF!*0.85</f>
        <v>#REF!</v>
      </c>
      <c r="R9" s="6" t="e">
        <f>'C завтраками| Bed and breakfast'!#REF!*0.85</f>
        <v>#REF!</v>
      </c>
      <c r="S9" s="6" t="e">
        <f>'C завтраками| Bed and breakfast'!#REF!*0.85</f>
        <v>#REF!</v>
      </c>
      <c r="T9" s="6" t="e">
        <f>'C завтраками| Bed and breakfast'!#REF!*0.85</f>
        <v>#REF!</v>
      </c>
      <c r="U9" s="6" t="e">
        <f>'C завтраками| Bed and breakfast'!#REF!*0.85</f>
        <v>#REF!</v>
      </c>
      <c r="V9" s="6" t="e">
        <f>'C завтраками| Bed and breakfast'!#REF!*0.85</f>
        <v>#REF!</v>
      </c>
      <c r="W9" s="6" t="e">
        <f>'C завтраками| Bed and breakfast'!#REF!*0.85</f>
        <v>#REF!</v>
      </c>
      <c r="X9" s="6" t="e">
        <f>'C завтраками| Bed and breakfast'!#REF!*0.85</f>
        <v>#REF!</v>
      </c>
      <c r="Y9" s="6" t="e">
        <f>'C завтраками| Bed and breakfast'!#REF!*0.85</f>
        <v>#REF!</v>
      </c>
      <c r="Z9" s="6" t="e">
        <f>'C завтраками| Bed and breakfast'!#REF!*0.85</f>
        <v>#REF!</v>
      </c>
      <c r="AA9" s="6" t="e">
        <f>'C завтраками| Bed and breakfast'!#REF!*0.85</f>
        <v>#REF!</v>
      </c>
      <c r="AB9" s="6" t="e">
        <f>'C завтраками| Bed and breakfast'!#REF!*0.85</f>
        <v>#REF!</v>
      </c>
      <c r="AC9" s="6" t="e">
        <f>'C завтраками| Bed and breakfast'!#REF!*0.85</f>
        <v>#REF!</v>
      </c>
      <c r="AD9" s="6" t="e">
        <f>'C завтраками| Bed and breakfast'!#REF!*0.85</f>
        <v>#REF!</v>
      </c>
      <c r="AE9" s="6" t="e">
        <f>'C завтраками| Bed and breakfast'!#REF!*0.85</f>
        <v>#REF!</v>
      </c>
      <c r="AF9" s="6" t="e">
        <f>'C завтраками| Bed and breakfast'!#REF!*0.85</f>
        <v>#REF!</v>
      </c>
    </row>
    <row r="10" spans="1:32" x14ac:dyDescent="0.2">
      <c r="A10" s="1" t="s">
        <v>8</v>
      </c>
      <c r="B10" s="11"/>
      <c r="C10" s="11"/>
      <c r="D10" s="11"/>
      <c r="E10" s="11"/>
      <c r="F10" s="11"/>
      <c r="G10" s="11"/>
      <c r="H10" s="6"/>
      <c r="I10" s="11"/>
      <c r="J10" s="6"/>
      <c r="K10" s="6"/>
      <c r="L10" s="6"/>
      <c r="M10" s="6"/>
      <c r="N10" s="6"/>
      <c r="O10" s="6"/>
      <c r="P10" s="6"/>
      <c r="Q10" s="6"/>
      <c r="R10" s="6"/>
      <c r="S10" s="6"/>
      <c r="T10" s="6"/>
      <c r="U10" s="6"/>
      <c r="V10" s="6"/>
      <c r="W10" s="6"/>
      <c r="X10" s="6"/>
      <c r="Y10" s="6"/>
      <c r="Z10" s="6"/>
      <c r="AA10" s="6"/>
      <c r="AB10" s="6"/>
      <c r="AC10" s="6"/>
      <c r="AD10" s="6"/>
      <c r="AE10" s="6"/>
      <c r="AF10" s="6"/>
    </row>
    <row r="11" spans="1:32" x14ac:dyDescent="0.2">
      <c r="A11" s="1">
        <v>1</v>
      </c>
      <c r="B11" s="11">
        <f t="shared" ref="B11:K11" si="1">B8+700</f>
        <v>9700</v>
      </c>
      <c r="C11" s="11">
        <f t="shared" si="1"/>
        <v>8700</v>
      </c>
      <c r="D11" s="11">
        <f t="shared" si="1"/>
        <v>9700</v>
      </c>
      <c r="E11" s="11">
        <f t="shared" si="1"/>
        <v>8700</v>
      </c>
      <c r="F11" s="11">
        <f t="shared" si="1"/>
        <v>7700</v>
      </c>
      <c r="G11" s="11">
        <f t="shared" si="1"/>
        <v>8700</v>
      </c>
      <c r="H11" s="11">
        <f t="shared" si="1"/>
        <v>6700</v>
      </c>
      <c r="I11" s="11">
        <f t="shared" si="1"/>
        <v>7700</v>
      </c>
      <c r="J11" s="11">
        <f t="shared" si="1"/>
        <v>6700</v>
      </c>
      <c r="K11" s="11">
        <f t="shared" si="1"/>
        <v>6300</v>
      </c>
      <c r="L11" s="6" t="e">
        <f>ROUNDUP('C завтраками| Bed and breakfast'!#REF!*0.85,)</f>
        <v>#REF!</v>
      </c>
      <c r="M11" s="6" t="e">
        <f>ROUNDUP('C завтраками| Bed and breakfast'!#REF!*0.85,)</f>
        <v>#REF!</v>
      </c>
      <c r="N11" s="6" t="e">
        <f>'C завтраками| Bed and breakfast'!#REF!*0.85</f>
        <v>#REF!</v>
      </c>
      <c r="O11" s="6" t="e">
        <f>'C завтраками| Bed and breakfast'!#REF!*0.85</f>
        <v>#REF!</v>
      </c>
      <c r="P11" s="6" t="e">
        <f>'C завтраками| Bed and breakfast'!#REF!*0.85</f>
        <v>#REF!</v>
      </c>
      <c r="Q11" s="6" t="e">
        <f>'C завтраками| Bed and breakfast'!#REF!*0.85</f>
        <v>#REF!</v>
      </c>
      <c r="R11" s="6" t="e">
        <f>'C завтраками| Bed and breakfast'!#REF!*0.85</f>
        <v>#REF!</v>
      </c>
      <c r="S11" s="6" t="e">
        <f>'C завтраками| Bed and breakfast'!#REF!*0.85</f>
        <v>#REF!</v>
      </c>
      <c r="T11" s="6" t="e">
        <f>'C завтраками| Bed and breakfast'!#REF!*0.85</f>
        <v>#REF!</v>
      </c>
      <c r="U11" s="6" t="e">
        <f>'C завтраками| Bed and breakfast'!#REF!*0.85</f>
        <v>#REF!</v>
      </c>
      <c r="V11" s="6" t="e">
        <f>'C завтраками| Bed and breakfast'!#REF!*0.85</f>
        <v>#REF!</v>
      </c>
      <c r="W11" s="6" t="e">
        <f>'C завтраками| Bed and breakfast'!#REF!*0.85</f>
        <v>#REF!</v>
      </c>
      <c r="X11" s="6" t="e">
        <f>'C завтраками| Bed and breakfast'!#REF!*0.85</f>
        <v>#REF!</v>
      </c>
      <c r="Y11" s="6" t="e">
        <f>'C завтраками| Bed and breakfast'!#REF!*0.85</f>
        <v>#REF!</v>
      </c>
      <c r="Z11" s="6" t="e">
        <f>'C завтраками| Bed and breakfast'!#REF!*0.85</f>
        <v>#REF!</v>
      </c>
      <c r="AA11" s="6" t="e">
        <f>'C завтраками| Bed and breakfast'!#REF!*0.85</f>
        <v>#REF!</v>
      </c>
      <c r="AB11" s="6" t="e">
        <f>'C завтраками| Bed and breakfast'!#REF!*0.85</f>
        <v>#REF!</v>
      </c>
      <c r="AC11" s="6" t="e">
        <f>'C завтраками| Bed and breakfast'!#REF!*0.85</f>
        <v>#REF!</v>
      </c>
      <c r="AD11" s="6" t="e">
        <f>'C завтраками| Bed and breakfast'!#REF!*0.85</f>
        <v>#REF!</v>
      </c>
      <c r="AE11" s="6" t="e">
        <f>'C завтраками| Bed and breakfast'!#REF!*0.85</f>
        <v>#REF!</v>
      </c>
      <c r="AF11" s="6" t="e">
        <f>'C завтраками| Bed and breakfast'!#REF!*0.85</f>
        <v>#REF!</v>
      </c>
    </row>
    <row r="12" spans="1:32" x14ac:dyDescent="0.2">
      <c r="A12" s="1">
        <v>2</v>
      </c>
      <c r="B12" s="11">
        <f t="shared" ref="B12:K12" si="2">B11+800</f>
        <v>10500</v>
      </c>
      <c r="C12" s="11">
        <f t="shared" si="2"/>
        <v>9500</v>
      </c>
      <c r="D12" s="11">
        <f t="shared" si="2"/>
        <v>10500</v>
      </c>
      <c r="E12" s="11">
        <f t="shared" si="2"/>
        <v>9500</v>
      </c>
      <c r="F12" s="11">
        <f t="shared" si="2"/>
        <v>8500</v>
      </c>
      <c r="G12" s="11">
        <f t="shared" si="2"/>
        <v>9500</v>
      </c>
      <c r="H12" s="11">
        <f t="shared" si="2"/>
        <v>7500</v>
      </c>
      <c r="I12" s="11">
        <f t="shared" si="2"/>
        <v>8500</v>
      </c>
      <c r="J12" s="11">
        <f t="shared" si="2"/>
        <v>7500</v>
      </c>
      <c r="K12" s="11">
        <f t="shared" si="2"/>
        <v>7100</v>
      </c>
      <c r="L12" s="6" t="e">
        <f>ROUNDUP('C завтраками| Bed and breakfast'!#REF!*0.85,)</f>
        <v>#REF!</v>
      </c>
      <c r="M12" s="6" t="e">
        <f>ROUNDUP('C завтраками| Bed and breakfast'!#REF!*0.85,)</f>
        <v>#REF!</v>
      </c>
      <c r="N12" s="6" t="e">
        <f>'C завтраками| Bed and breakfast'!#REF!*0.85</f>
        <v>#REF!</v>
      </c>
      <c r="O12" s="6" t="e">
        <f>'C завтраками| Bed and breakfast'!#REF!*0.85</f>
        <v>#REF!</v>
      </c>
      <c r="P12" s="6" t="e">
        <f>'C завтраками| Bed and breakfast'!#REF!*0.85</f>
        <v>#REF!</v>
      </c>
      <c r="Q12" s="6" t="e">
        <f>'C завтраками| Bed and breakfast'!#REF!*0.85</f>
        <v>#REF!</v>
      </c>
      <c r="R12" s="6" t="e">
        <f>'C завтраками| Bed and breakfast'!#REF!*0.85</f>
        <v>#REF!</v>
      </c>
      <c r="S12" s="6" t="e">
        <f>'C завтраками| Bed and breakfast'!#REF!*0.85</f>
        <v>#REF!</v>
      </c>
      <c r="T12" s="6" t="e">
        <f>'C завтраками| Bed and breakfast'!#REF!*0.85</f>
        <v>#REF!</v>
      </c>
      <c r="U12" s="6" t="e">
        <f>'C завтраками| Bed and breakfast'!#REF!*0.85</f>
        <v>#REF!</v>
      </c>
      <c r="V12" s="6" t="e">
        <f>'C завтраками| Bed and breakfast'!#REF!*0.85</f>
        <v>#REF!</v>
      </c>
      <c r="W12" s="6" t="e">
        <f>'C завтраками| Bed and breakfast'!#REF!*0.85</f>
        <v>#REF!</v>
      </c>
      <c r="X12" s="6" t="e">
        <f>'C завтраками| Bed and breakfast'!#REF!*0.85</f>
        <v>#REF!</v>
      </c>
      <c r="Y12" s="6" t="e">
        <f>'C завтраками| Bed and breakfast'!#REF!*0.85</f>
        <v>#REF!</v>
      </c>
      <c r="Z12" s="6" t="e">
        <f>'C завтраками| Bed and breakfast'!#REF!*0.85</f>
        <v>#REF!</v>
      </c>
      <c r="AA12" s="6" t="e">
        <f>'C завтраками| Bed and breakfast'!#REF!*0.85</f>
        <v>#REF!</v>
      </c>
      <c r="AB12" s="6" t="e">
        <f>'C завтраками| Bed and breakfast'!#REF!*0.85</f>
        <v>#REF!</v>
      </c>
      <c r="AC12" s="6" t="e">
        <f>'C завтраками| Bed and breakfast'!#REF!*0.85</f>
        <v>#REF!</v>
      </c>
      <c r="AD12" s="6" t="e">
        <f>'C завтраками| Bed and breakfast'!#REF!*0.85</f>
        <v>#REF!</v>
      </c>
      <c r="AE12" s="6" t="e">
        <f>'C завтраками| Bed and breakfast'!#REF!*0.85</f>
        <v>#REF!</v>
      </c>
      <c r="AF12" s="6" t="e">
        <f>'C завтраками| Bed and breakfast'!#REF!*0.85</f>
        <v>#REF!</v>
      </c>
    </row>
    <row r="13" spans="1:32" x14ac:dyDescent="0.2">
      <c r="A13" s="2" t="s">
        <v>2</v>
      </c>
      <c r="B13" s="11"/>
      <c r="C13" s="11"/>
      <c r="D13" s="11"/>
      <c r="E13" s="11"/>
      <c r="F13" s="11"/>
      <c r="G13" s="11"/>
      <c r="H13" s="6"/>
      <c r="I13" s="11"/>
      <c r="J13" s="6"/>
      <c r="K13" s="6"/>
      <c r="L13" s="6"/>
      <c r="M13" s="6"/>
      <c r="N13" s="6"/>
      <c r="O13" s="6"/>
      <c r="P13" s="6"/>
      <c r="Q13" s="6"/>
      <c r="R13" s="6"/>
      <c r="S13" s="6"/>
      <c r="T13" s="6"/>
      <c r="U13" s="6"/>
      <c r="V13" s="6"/>
      <c r="W13" s="6"/>
      <c r="X13" s="6"/>
      <c r="Y13" s="6"/>
      <c r="Z13" s="6"/>
      <c r="AA13" s="6"/>
      <c r="AB13" s="6"/>
      <c r="AC13" s="6"/>
      <c r="AD13" s="6"/>
      <c r="AE13" s="6"/>
      <c r="AF13" s="6"/>
    </row>
    <row r="14" spans="1:32" x14ac:dyDescent="0.2">
      <c r="A14" s="1">
        <v>1</v>
      </c>
      <c r="B14" s="11">
        <f t="shared" ref="B14:K14" si="3">B11+900</f>
        <v>10600</v>
      </c>
      <c r="C14" s="11">
        <f t="shared" si="3"/>
        <v>9600</v>
      </c>
      <c r="D14" s="11">
        <f t="shared" si="3"/>
        <v>10600</v>
      </c>
      <c r="E14" s="11">
        <f t="shared" si="3"/>
        <v>9600</v>
      </c>
      <c r="F14" s="11">
        <f t="shared" si="3"/>
        <v>8600</v>
      </c>
      <c r="G14" s="11">
        <f t="shared" si="3"/>
        <v>9600</v>
      </c>
      <c r="H14" s="11">
        <f t="shared" si="3"/>
        <v>7600</v>
      </c>
      <c r="I14" s="11">
        <f t="shared" si="3"/>
        <v>8600</v>
      </c>
      <c r="J14" s="11">
        <f t="shared" si="3"/>
        <v>7600</v>
      </c>
      <c r="K14" s="11">
        <f t="shared" si="3"/>
        <v>7200</v>
      </c>
      <c r="L14" s="6" t="e">
        <f>ROUNDUP('C завтраками| Bed and breakfast'!#REF!*0.85,)</f>
        <v>#REF!</v>
      </c>
      <c r="M14" s="6" t="e">
        <f>ROUNDUP('C завтраками| Bed and breakfast'!#REF!*0.85,)</f>
        <v>#REF!</v>
      </c>
      <c r="N14" s="6" t="e">
        <f>'C завтраками| Bed and breakfast'!#REF!*0.85</f>
        <v>#REF!</v>
      </c>
      <c r="O14" s="6" t="e">
        <f>'C завтраками| Bed and breakfast'!#REF!*0.85</f>
        <v>#REF!</v>
      </c>
      <c r="P14" s="6" t="e">
        <f>'C завтраками| Bed and breakfast'!#REF!*0.85</f>
        <v>#REF!</v>
      </c>
      <c r="Q14" s="6" t="e">
        <f>'C завтраками| Bed and breakfast'!#REF!*0.85</f>
        <v>#REF!</v>
      </c>
      <c r="R14" s="6" t="e">
        <f>'C завтраками| Bed and breakfast'!#REF!*0.85</f>
        <v>#REF!</v>
      </c>
      <c r="S14" s="6" t="e">
        <f>'C завтраками| Bed and breakfast'!#REF!*0.85</f>
        <v>#REF!</v>
      </c>
      <c r="T14" s="6" t="e">
        <f>'C завтраками| Bed and breakfast'!#REF!*0.85</f>
        <v>#REF!</v>
      </c>
      <c r="U14" s="6" t="e">
        <f>'C завтраками| Bed and breakfast'!#REF!*0.85</f>
        <v>#REF!</v>
      </c>
      <c r="V14" s="6" t="e">
        <f>'C завтраками| Bed and breakfast'!#REF!*0.85</f>
        <v>#REF!</v>
      </c>
      <c r="W14" s="6" t="e">
        <f>'C завтраками| Bed and breakfast'!#REF!*0.85</f>
        <v>#REF!</v>
      </c>
      <c r="X14" s="6" t="e">
        <f>'C завтраками| Bed and breakfast'!#REF!*0.85</f>
        <v>#REF!</v>
      </c>
      <c r="Y14" s="6" t="e">
        <f>'C завтраками| Bed and breakfast'!#REF!*0.85</f>
        <v>#REF!</v>
      </c>
      <c r="Z14" s="6" t="e">
        <f>'C завтраками| Bed and breakfast'!#REF!*0.85</f>
        <v>#REF!</v>
      </c>
      <c r="AA14" s="6" t="e">
        <f>'C завтраками| Bed and breakfast'!#REF!*0.85</f>
        <v>#REF!</v>
      </c>
      <c r="AB14" s="6" t="e">
        <f>'C завтраками| Bed and breakfast'!#REF!*0.85</f>
        <v>#REF!</v>
      </c>
      <c r="AC14" s="6" t="e">
        <f>'C завтраками| Bed and breakfast'!#REF!*0.85</f>
        <v>#REF!</v>
      </c>
      <c r="AD14" s="6" t="e">
        <f>'C завтраками| Bed and breakfast'!#REF!*0.85</f>
        <v>#REF!</v>
      </c>
      <c r="AE14" s="6" t="e">
        <f>'C завтраками| Bed and breakfast'!#REF!*0.85</f>
        <v>#REF!</v>
      </c>
      <c r="AF14" s="6" t="e">
        <f>'C завтраками| Bed and breakfast'!#REF!*0.85</f>
        <v>#REF!</v>
      </c>
    </row>
    <row r="15" spans="1:32" x14ac:dyDescent="0.2">
      <c r="A15" s="1">
        <v>2</v>
      </c>
      <c r="B15" s="11">
        <f t="shared" ref="B15:K15" si="4">B14+800</f>
        <v>11400</v>
      </c>
      <c r="C15" s="11">
        <f t="shared" si="4"/>
        <v>10400</v>
      </c>
      <c r="D15" s="11">
        <f t="shared" si="4"/>
        <v>11400</v>
      </c>
      <c r="E15" s="11">
        <f t="shared" si="4"/>
        <v>10400</v>
      </c>
      <c r="F15" s="11">
        <f t="shared" si="4"/>
        <v>9400</v>
      </c>
      <c r="G15" s="11">
        <f t="shared" si="4"/>
        <v>10400</v>
      </c>
      <c r="H15" s="11">
        <f t="shared" si="4"/>
        <v>8400</v>
      </c>
      <c r="I15" s="11">
        <f t="shared" si="4"/>
        <v>9400</v>
      </c>
      <c r="J15" s="11">
        <f t="shared" si="4"/>
        <v>8400</v>
      </c>
      <c r="K15" s="11">
        <f t="shared" si="4"/>
        <v>8000</v>
      </c>
      <c r="L15" s="6" t="e">
        <f>ROUNDUP('C завтраками| Bed and breakfast'!#REF!*0.85,)</f>
        <v>#REF!</v>
      </c>
      <c r="M15" s="6" t="e">
        <f>ROUNDUP('C завтраками| Bed and breakfast'!#REF!*0.85,)</f>
        <v>#REF!</v>
      </c>
      <c r="N15" s="6" t="e">
        <f>'C завтраками| Bed and breakfast'!#REF!*0.85</f>
        <v>#REF!</v>
      </c>
      <c r="O15" s="6" t="e">
        <f>'C завтраками| Bed and breakfast'!#REF!*0.85</f>
        <v>#REF!</v>
      </c>
      <c r="P15" s="6" t="e">
        <f>'C завтраками| Bed and breakfast'!#REF!*0.85</f>
        <v>#REF!</v>
      </c>
      <c r="Q15" s="6" t="e">
        <f>'C завтраками| Bed and breakfast'!#REF!*0.85</f>
        <v>#REF!</v>
      </c>
      <c r="R15" s="6" t="e">
        <f>'C завтраками| Bed and breakfast'!#REF!*0.85</f>
        <v>#REF!</v>
      </c>
      <c r="S15" s="6" t="e">
        <f>'C завтраками| Bed and breakfast'!#REF!*0.85</f>
        <v>#REF!</v>
      </c>
      <c r="T15" s="6" t="e">
        <f>'C завтраками| Bed and breakfast'!#REF!*0.85</f>
        <v>#REF!</v>
      </c>
      <c r="U15" s="6" t="e">
        <f>'C завтраками| Bed and breakfast'!#REF!*0.85</f>
        <v>#REF!</v>
      </c>
      <c r="V15" s="6" t="e">
        <f>'C завтраками| Bed and breakfast'!#REF!*0.85</f>
        <v>#REF!</v>
      </c>
      <c r="W15" s="6" t="e">
        <f>'C завтраками| Bed and breakfast'!#REF!*0.85</f>
        <v>#REF!</v>
      </c>
      <c r="X15" s="6" t="e">
        <f>'C завтраками| Bed and breakfast'!#REF!*0.85</f>
        <v>#REF!</v>
      </c>
      <c r="Y15" s="6" t="e">
        <f>'C завтраками| Bed and breakfast'!#REF!*0.85</f>
        <v>#REF!</v>
      </c>
      <c r="Z15" s="6" t="e">
        <f>'C завтраками| Bed and breakfast'!#REF!*0.85</f>
        <v>#REF!</v>
      </c>
      <c r="AA15" s="6" t="e">
        <f>'C завтраками| Bed and breakfast'!#REF!*0.85</f>
        <v>#REF!</v>
      </c>
      <c r="AB15" s="6" t="e">
        <f>'C завтраками| Bed and breakfast'!#REF!*0.85</f>
        <v>#REF!</v>
      </c>
      <c r="AC15" s="6" t="e">
        <f>'C завтраками| Bed and breakfast'!#REF!*0.85</f>
        <v>#REF!</v>
      </c>
      <c r="AD15" s="6" t="e">
        <f>'C завтраками| Bed and breakfast'!#REF!*0.85</f>
        <v>#REF!</v>
      </c>
      <c r="AE15" s="6" t="e">
        <f>'C завтраками| Bed and breakfast'!#REF!*0.85</f>
        <v>#REF!</v>
      </c>
      <c r="AF15" s="6" t="e">
        <f>'C завтраками| Bed and breakfast'!#REF!*0.85</f>
        <v>#REF!</v>
      </c>
    </row>
    <row r="16" spans="1:32" x14ac:dyDescent="0.2">
      <c r="A16" s="9" t="s">
        <v>3</v>
      </c>
      <c r="B16" s="11"/>
      <c r="C16" s="11"/>
      <c r="D16" s="11"/>
      <c r="E16" s="11"/>
      <c r="F16" s="11"/>
      <c r="G16" s="11"/>
      <c r="H16" s="6"/>
      <c r="I16" s="11"/>
      <c r="J16" s="6"/>
      <c r="K16" s="6"/>
      <c r="L16" s="6"/>
      <c r="M16" s="6"/>
      <c r="N16" s="6"/>
      <c r="O16" s="6"/>
      <c r="P16" s="6"/>
      <c r="Q16" s="6"/>
      <c r="R16" s="6"/>
      <c r="S16" s="6"/>
      <c r="T16" s="6"/>
      <c r="U16" s="6"/>
      <c r="V16" s="6"/>
      <c r="W16" s="6"/>
      <c r="X16" s="6"/>
      <c r="Y16" s="6"/>
      <c r="Z16" s="6"/>
      <c r="AA16" s="6"/>
      <c r="AB16" s="6"/>
      <c r="AC16" s="6"/>
      <c r="AD16" s="6"/>
      <c r="AE16" s="6"/>
      <c r="AF16" s="6"/>
    </row>
    <row r="17" spans="1:32" x14ac:dyDescent="0.2">
      <c r="A17" s="1">
        <v>1</v>
      </c>
      <c r="B17" s="11">
        <f t="shared" ref="B17:K17" si="5">B14+1900</f>
        <v>12500</v>
      </c>
      <c r="C17" s="11">
        <f t="shared" si="5"/>
        <v>11500</v>
      </c>
      <c r="D17" s="11">
        <f t="shared" si="5"/>
        <v>12500</v>
      </c>
      <c r="E17" s="11">
        <f t="shared" si="5"/>
        <v>11500</v>
      </c>
      <c r="F17" s="11">
        <f t="shared" si="5"/>
        <v>10500</v>
      </c>
      <c r="G17" s="11">
        <f t="shared" si="5"/>
        <v>11500</v>
      </c>
      <c r="H17" s="11">
        <f t="shared" si="5"/>
        <v>9500</v>
      </c>
      <c r="I17" s="11">
        <f t="shared" si="5"/>
        <v>10500</v>
      </c>
      <c r="J17" s="11">
        <f t="shared" si="5"/>
        <v>9500</v>
      </c>
      <c r="K17" s="11">
        <f t="shared" si="5"/>
        <v>9100</v>
      </c>
      <c r="L17" s="6" t="e">
        <f>ROUNDUP('C завтраками| Bed and breakfast'!#REF!*0.85,)</f>
        <v>#REF!</v>
      </c>
      <c r="M17" s="6" t="e">
        <f>ROUNDUP('C завтраками| Bed and breakfast'!#REF!*0.85,)</f>
        <v>#REF!</v>
      </c>
      <c r="N17" s="6" t="e">
        <f>'C завтраками| Bed and breakfast'!#REF!*0.85</f>
        <v>#REF!</v>
      </c>
      <c r="O17" s="6" t="e">
        <f>'C завтраками| Bed and breakfast'!#REF!*0.85</f>
        <v>#REF!</v>
      </c>
      <c r="P17" s="6" t="e">
        <f>'C завтраками| Bed and breakfast'!#REF!*0.85</f>
        <v>#REF!</v>
      </c>
      <c r="Q17" s="6" t="e">
        <f>'C завтраками| Bed and breakfast'!#REF!*0.85</f>
        <v>#REF!</v>
      </c>
      <c r="R17" s="6" t="e">
        <f>'C завтраками| Bed and breakfast'!#REF!*0.85</f>
        <v>#REF!</v>
      </c>
      <c r="S17" s="6" t="e">
        <f>'C завтраками| Bed and breakfast'!#REF!*0.85</f>
        <v>#REF!</v>
      </c>
      <c r="T17" s="6" t="e">
        <f>'C завтраками| Bed and breakfast'!#REF!*0.85</f>
        <v>#REF!</v>
      </c>
      <c r="U17" s="6" t="e">
        <f>'C завтраками| Bed and breakfast'!#REF!*0.85</f>
        <v>#REF!</v>
      </c>
      <c r="V17" s="6" t="e">
        <f>'C завтраками| Bed and breakfast'!#REF!*0.85</f>
        <v>#REF!</v>
      </c>
      <c r="W17" s="6" t="e">
        <f>'C завтраками| Bed and breakfast'!#REF!*0.85</f>
        <v>#REF!</v>
      </c>
      <c r="X17" s="6" t="e">
        <f>'C завтраками| Bed and breakfast'!#REF!*0.85</f>
        <v>#REF!</v>
      </c>
      <c r="Y17" s="6" t="e">
        <f>'C завтраками| Bed and breakfast'!#REF!*0.85</f>
        <v>#REF!</v>
      </c>
      <c r="Z17" s="6" t="e">
        <f>'C завтраками| Bed and breakfast'!#REF!*0.85</f>
        <v>#REF!</v>
      </c>
      <c r="AA17" s="6" t="e">
        <f>'C завтраками| Bed and breakfast'!#REF!*0.85</f>
        <v>#REF!</v>
      </c>
      <c r="AB17" s="6" t="e">
        <f>'C завтраками| Bed and breakfast'!#REF!*0.85</f>
        <v>#REF!</v>
      </c>
      <c r="AC17" s="6" t="e">
        <f>'C завтраками| Bed and breakfast'!#REF!*0.85</f>
        <v>#REF!</v>
      </c>
      <c r="AD17" s="6" t="e">
        <f>'C завтраками| Bed and breakfast'!#REF!*0.85</f>
        <v>#REF!</v>
      </c>
      <c r="AE17" s="6" t="e">
        <f>'C завтраками| Bed and breakfast'!#REF!*0.85</f>
        <v>#REF!</v>
      </c>
      <c r="AF17" s="6" t="e">
        <f>'C завтраками| Bed and breakfast'!#REF!*0.85</f>
        <v>#REF!</v>
      </c>
    </row>
    <row r="18" spans="1:32" x14ac:dyDescent="0.2">
      <c r="A18" s="1">
        <v>2</v>
      </c>
      <c r="B18" s="11">
        <f t="shared" ref="B18:K18" si="6">B17+800</f>
        <v>13300</v>
      </c>
      <c r="C18" s="11">
        <f t="shared" si="6"/>
        <v>12300</v>
      </c>
      <c r="D18" s="11">
        <f t="shared" si="6"/>
        <v>13300</v>
      </c>
      <c r="E18" s="11">
        <f t="shared" si="6"/>
        <v>12300</v>
      </c>
      <c r="F18" s="11">
        <f t="shared" si="6"/>
        <v>11300</v>
      </c>
      <c r="G18" s="11">
        <f t="shared" si="6"/>
        <v>12300</v>
      </c>
      <c r="H18" s="11">
        <f t="shared" si="6"/>
        <v>10300</v>
      </c>
      <c r="I18" s="11">
        <f t="shared" si="6"/>
        <v>11300</v>
      </c>
      <c r="J18" s="11">
        <f t="shared" si="6"/>
        <v>10300</v>
      </c>
      <c r="K18" s="11">
        <f t="shared" si="6"/>
        <v>9900</v>
      </c>
      <c r="L18" s="6" t="e">
        <f>ROUNDUP('C завтраками| Bed and breakfast'!#REF!*0.85,)</f>
        <v>#REF!</v>
      </c>
      <c r="M18" s="6" t="e">
        <f>ROUNDUP('C завтраками| Bed and breakfast'!#REF!*0.85,)</f>
        <v>#REF!</v>
      </c>
      <c r="N18" s="6" t="e">
        <f>'C завтраками| Bed and breakfast'!#REF!*0.85</f>
        <v>#REF!</v>
      </c>
      <c r="O18" s="6" t="e">
        <f>'C завтраками| Bed and breakfast'!#REF!*0.85</f>
        <v>#REF!</v>
      </c>
      <c r="P18" s="6" t="e">
        <f>'C завтраками| Bed and breakfast'!#REF!*0.85</f>
        <v>#REF!</v>
      </c>
      <c r="Q18" s="6" t="e">
        <f>'C завтраками| Bed and breakfast'!#REF!*0.85</f>
        <v>#REF!</v>
      </c>
      <c r="R18" s="6" t="e">
        <f>'C завтраками| Bed and breakfast'!#REF!*0.85</f>
        <v>#REF!</v>
      </c>
      <c r="S18" s="6" t="e">
        <f>'C завтраками| Bed and breakfast'!#REF!*0.85</f>
        <v>#REF!</v>
      </c>
      <c r="T18" s="6" t="e">
        <f>'C завтраками| Bed and breakfast'!#REF!*0.85</f>
        <v>#REF!</v>
      </c>
      <c r="U18" s="6" t="e">
        <f>'C завтраками| Bed and breakfast'!#REF!*0.85</f>
        <v>#REF!</v>
      </c>
      <c r="V18" s="6" t="e">
        <f>'C завтраками| Bed and breakfast'!#REF!*0.85</f>
        <v>#REF!</v>
      </c>
      <c r="W18" s="6" t="e">
        <f>'C завтраками| Bed and breakfast'!#REF!*0.85</f>
        <v>#REF!</v>
      </c>
      <c r="X18" s="6" t="e">
        <f>'C завтраками| Bed and breakfast'!#REF!*0.85</f>
        <v>#REF!</v>
      </c>
      <c r="Y18" s="6" t="e">
        <f>'C завтраками| Bed and breakfast'!#REF!*0.85</f>
        <v>#REF!</v>
      </c>
      <c r="Z18" s="6" t="e">
        <f>'C завтраками| Bed and breakfast'!#REF!*0.85</f>
        <v>#REF!</v>
      </c>
      <c r="AA18" s="6" t="e">
        <f>'C завтраками| Bed and breakfast'!#REF!*0.85</f>
        <v>#REF!</v>
      </c>
      <c r="AB18" s="6" t="e">
        <f>'C завтраками| Bed and breakfast'!#REF!*0.85</f>
        <v>#REF!</v>
      </c>
      <c r="AC18" s="6" t="e">
        <f>'C завтраками| Bed and breakfast'!#REF!*0.85</f>
        <v>#REF!</v>
      </c>
      <c r="AD18" s="6" t="e">
        <f>'C завтраками| Bed and breakfast'!#REF!*0.85</f>
        <v>#REF!</v>
      </c>
      <c r="AE18" s="6" t="e">
        <f>'C завтраками| Bed and breakfast'!#REF!*0.85</f>
        <v>#REF!</v>
      </c>
      <c r="AF18" s="6" t="e">
        <f>'C завтраками| Bed and breakfast'!#REF!*0.85</f>
        <v>#REF!</v>
      </c>
    </row>
    <row r="19" spans="1:32" x14ac:dyDescent="0.2">
      <c r="A19" s="7" t="s">
        <v>4</v>
      </c>
      <c r="B19" s="11"/>
      <c r="C19" s="11"/>
      <c r="D19" s="11"/>
      <c r="E19" s="11"/>
      <c r="F19" s="11"/>
      <c r="G19" s="11"/>
      <c r="H19" s="6"/>
      <c r="I19" s="11"/>
      <c r="J19" s="6"/>
      <c r="K19" s="6"/>
      <c r="L19" s="6"/>
      <c r="M19" s="6"/>
      <c r="N19" s="6"/>
      <c r="O19" s="6"/>
      <c r="P19" s="6"/>
      <c r="Q19" s="6"/>
      <c r="R19" s="6"/>
      <c r="S19" s="6"/>
      <c r="T19" s="6"/>
      <c r="U19" s="6"/>
      <c r="V19" s="6"/>
      <c r="W19" s="6"/>
      <c r="X19" s="6"/>
      <c r="Y19" s="6"/>
      <c r="Z19" s="6"/>
      <c r="AA19" s="6"/>
      <c r="AB19" s="6"/>
      <c r="AC19" s="6"/>
      <c r="AD19" s="6"/>
      <c r="AE19" s="6"/>
      <c r="AF19" s="6"/>
    </row>
    <row r="20" spans="1:32" x14ac:dyDescent="0.2">
      <c r="A20" s="3" t="s">
        <v>1</v>
      </c>
      <c r="B20" s="11">
        <v>59000</v>
      </c>
      <c r="C20" s="11">
        <v>58000</v>
      </c>
      <c r="D20" s="11">
        <v>59000</v>
      </c>
      <c r="E20" s="11">
        <v>58000</v>
      </c>
      <c r="F20" s="11">
        <v>57000</v>
      </c>
      <c r="G20" s="11">
        <v>58000</v>
      </c>
      <c r="H20" s="6">
        <v>56000</v>
      </c>
      <c r="I20" s="11">
        <v>57000</v>
      </c>
      <c r="J20" s="6">
        <v>56000</v>
      </c>
      <c r="K20" s="6">
        <v>55600</v>
      </c>
      <c r="L20" s="6" t="e">
        <f>ROUNDUP('C завтраками| Bed and breakfast'!#REF!*0.85,)</f>
        <v>#REF!</v>
      </c>
      <c r="M20" s="6" t="e">
        <f>ROUNDUP('C завтраками| Bed and breakfast'!#REF!*0.85,)</f>
        <v>#REF!</v>
      </c>
      <c r="N20" s="6" t="e">
        <f>'C завтраками| Bed and breakfast'!#REF!*0.85</f>
        <v>#REF!</v>
      </c>
      <c r="O20" s="6" t="e">
        <f>'C завтраками| Bed and breakfast'!#REF!*0.85</f>
        <v>#REF!</v>
      </c>
      <c r="P20" s="6" t="e">
        <f>'C завтраками| Bed and breakfast'!#REF!*0.85</f>
        <v>#REF!</v>
      </c>
      <c r="Q20" s="6" t="e">
        <f>'C завтраками| Bed and breakfast'!#REF!*0.85</f>
        <v>#REF!</v>
      </c>
      <c r="R20" s="6" t="e">
        <f>'C завтраками| Bed and breakfast'!#REF!*0.85</f>
        <v>#REF!</v>
      </c>
      <c r="S20" s="6" t="e">
        <f>'C завтраками| Bed and breakfast'!#REF!*0.85</f>
        <v>#REF!</v>
      </c>
      <c r="T20" s="6" t="e">
        <f>'C завтраками| Bed and breakfast'!#REF!*0.85</f>
        <v>#REF!</v>
      </c>
      <c r="U20" s="6" t="e">
        <f>'C завтраками| Bed and breakfast'!#REF!*0.85</f>
        <v>#REF!</v>
      </c>
      <c r="V20" s="6" t="e">
        <f>'C завтраками| Bed and breakfast'!#REF!*0.85</f>
        <v>#REF!</v>
      </c>
      <c r="W20" s="6" t="e">
        <f>'C завтраками| Bed and breakfast'!#REF!*0.85</f>
        <v>#REF!</v>
      </c>
      <c r="X20" s="6" t="e">
        <f>'C завтраками| Bed and breakfast'!#REF!*0.85</f>
        <v>#REF!</v>
      </c>
      <c r="Y20" s="6" t="e">
        <f>'C завтраками| Bed and breakfast'!#REF!*0.85</f>
        <v>#REF!</v>
      </c>
      <c r="Z20" s="6" t="e">
        <f>'C завтраками| Bed and breakfast'!#REF!*0.85</f>
        <v>#REF!</v>
      </c>
      <c r="AA20" s="6" t="e">
        <f>'C завтраками| Bed and breakfast'!#REF!*0.85</f>
        <v>#REF!</v>
      </c>
      <c r="AB20" s="6" t="e">
        <f>'C завтраками| Bed and breakfast'!#REF!*0.85</f>
        <v>#REF!</v>
      </c>
      <c r="AC20" s="6" t="e">
        <f>'C завтраками| Bed and breakfast'!#REF!*0.85</f>
        <v>#REF!</v>
      </c>
      <c r="AD20" s="6" t="e">
        <f>'C завтраками| Bed and breakfast'!#REF!*0.85</f>
        <v>#REF!</v>
      </c>
      <c r="AE20" s="6" t="e">
        <f>'C завтраками| Bed and breakfast'!#REF!*0.85</f>
        <v>#REF!</v>
      </c>
      <c r="AF20" s="6" t="e">
        <f>'C завтраками| Bed and breakfast'!#REF!*0.85</f>
        <v>#REF!</v>
      </c>
    </row>
    <row r="21" spans="1:32" x14ac:dyDescent="0.2">
      <c r="A21" s="7" t="s">
        <v>5</v>
      </c>
      <c r="N21" s="6"/>
      <c r="O21" s="6"/>
      <c r="P21" s="6"/>
      <c r="Q21" s="6"/>
      <c r="R21" s="6"/>
      <c r="S21" s="6"/>
      <c r="T21" s="6"/>
      <c r="U21" s="6"/>
      <c r="V21" s="6"/>
      <c r="W21" s="6"/>
      <c r="X21" s="6"/>
      <c r="Y21" s="6"/>
      <c r="Z21" s="6"/>
      <c r="AA21" s="6"/>
      <c r="AB21" s="6"/>
      <c r="AC21" s="6"/>
      <c r="AD21" s="6"/>
      <c r="AE21" s="6"/>
      <c r="AF21" s="6"/>
    </row>
    <row r="22" spans="1:32" x14ac:dyDescent="0.2">
      <c r="A22" s="3" t="s">
        <v>0</v>
      </c>
      <c r="B22" s="11">
        <f t="shared" ref="B22:K22" si="7">B20+10000</f>
        <v>69000</v>
      </c>
      <c r="C22" s="11">
        <f t="shared" si="7"/>
        <v>68000</v>
      </c>
      <c r="D22" s="11">
        <f t="shared" si="7"/>
        <v>69000</v>
      </c>
      <c r="E22" s="11">
        <f t="shared" si="7"/>
        <v>68000</v>
      </c>
      <c r="F22" s="11">
        <f t="shared" si="7"/>
        <v>67000</v>
      </c>
      <c r="G22" s="11">
        <f t="shared" si="7"/>
        <v>68000</v>
      </c>
      <c r="H22" s="11">
        <f t="shared" si="7"/>
        <v>66000</v>
      </c>
      <c r="I22" s="11">
        <f t="shared" si="7"/>
        <v>67000</v>
      </c>
      <c r="J22" s="11">
        <f t="shared" si="7"/>
        <v>66000</v>
      </c>
      <c r="K22" s="11">
        <f t="shared" si="7"/>
        <v>65600</v>
      </c>
      <c r="L22" s="11" t="e">
        <f>ROUNDUP('C завтраками| Bed and breakfast'!#REF!*0.85,)</f>
        <v>#REF!</v>
      </c>
      <c r="M22" s="11" t="e">
        <f>ROUNDUP('C завтраками| Bed and breakfast'!#REF!*0.85,)</f>
        <v>#REF!</v>
      </c>
      <c r="N22" s="6" t="e">
        <f>'C завтраками| Bed and breakfast'!#REF!*0.85</f>
        <v>#REF!</v>
      </c>
      <c r="O22" s="6" t="e">
        <f>'C завтраками| Bed and breakfast'!#REF!*0.85</f>
        <v>#REF!</v>
      </c>
      <c r="P22" s="6" t="e">
        <f>'C завтраками| Bed and breakfast'!#REF!*0.85</f>
        <v>#REF!</v>
      </c>
      <c r="Q22" s="6" t="e">
        <f>'C завтраками| Bed and breakfast'!#REF!*0.85</f>
        <v>#REF!</v>
      </c>
      <c r="R22" s="6" t="e">
        <f>'C завтраками| Bed and breakfast'!#REF!*0.85</f>
        <v>#REF!</v>
      </c>
      <c r="S22" s="6" t="e">
        <f>'C завтраками| Bed and breakfast'!#REF!*0.85</f>
        <v>#REF!</v>
      </c>
      <c r="T22" s="6" t="e">
        <f>'C завтраками| Bed and breakfast'!#REF!*0.85</f>
        <v>#REF!</v>
      </c>
      <c r="U22" s="6" t="e">
        <f>'C завтраками| Bed and breakfast'!#REF!*0.85</f>
        <v>#REF!</v>
      </c>
      <c r="V22" s="6" t="e">
        <f>'C завтраками| Bed and breakfast'!#REF!*0.85</f>
        <v>#REF!</v>
      </c>
      <c r="W22" s="6" t="e">
        <f>'C завтраками| Bed and breakfast'!#REF!*0.85</f>
        <v>#REF!</v>
      </c>
      <c r="X22" s="6" t="e">
        <f>'C завтраками| Bed and breakfast'!#REF!*0.85</f>
        <v>#REF!</v>
      </c>
      <c r="Y22" s="6" t="e">
        <f>'C завтраками| Bed and breakfast'!#REF!*0.85</f>
        <v>#REF!</v>
      </c>
      <c r="Z22" s="6" t="e">
        <f>'C завтраками| Bed and breakfast'!#REF!*0.85</f>
        <v>#REF!</v>
      </c>
      <c r="AA22" s="6" t="e">
        <f>'C завтраками| Bed and breakfast'!#REF!*0.85</f>
        <v>#REF!</v>
      </c>
      <c r="AB22" s="6" t="e">
        <f>'C завтраками| Bed and breakfast'!#REF!*0.85</f>
        <v>#REF!</v>
      </c>
      <c r="AC22" s="6" t="e">
        <f>'C завтраками| Bed and breakfast'!#REF!*0.85</f>
        <v>#REF!</v>
      </c>
      <c r="AD22" s="6" t="e">
        <f>'C завтраками| Bed and breakfast'!#REF!*0.85</f>
        <v>#REF!</v>
      </c>
      <c r="AE22" s="6" t="e">
        <f>'C завтраками| Bed and breakfast'!#REF!*0.85</f>
        <v>#REF!</v>
      </c>
      <c r="AF22" s="6" t="e">
        <f>'C завтраками| Bed and breakfast'!#REF!*0.85</f>
        <v>#REF!</v>
      </c>
    </row>
    <row r="23" spans="1:32" ht="17.25" customHeight="1" x14ac:dyDescent="0.2">
      <c r="A23" s="72" t="s">
        <v>44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4" spans="1:32" ht="21" x14ac:dyDescent="0.2">
      <c r="A24" s="31" t="s">
        <v>6</v>
      </c>
      <c r="B24" s="33" t="s">
        <v>29</v>
      </c>
      <c r="C24" s="33" t="s">
        <v>30</v>
      </c>
      <c r="D24" s="33" t="s">
        <v>31</v>
      </c>
      <c r="E24" s="33" t="s">
        <v>32</v>
      </c>
      <c r="F24" s="33" t="s">
        <v>28</v>
      </c>
      <c r="G24" s="33" t="s">
        <v>35</v>
      </c>
      <c r="H24" s="33" t="s">
        <v>33</v>
      </c>
      <c r="I24" s="33" t="s">
        <v>34</v>
      </c>
      <c r="J24" s="33" t="s">
        <v>37</v>
      </c>
      <c r="K24" s="33" t="s">
        <v>38</v>
      </c>
      <c r="L24" s="34">
        <v>44453</v>
      </c>
      <c r="M24" s="34">
        <v>44455</v>
      </c>
      <c r="N24" s="34" t="e">
        <f>N5</f>
        <v>#REF!</v>
      </c>
      <c r="O24" s="34">
        <v>44462</v>
      </c>
      <c r="P24" s="34">
        <v>44463</v>
      </c>
      <c r="Q24" s="34">
        <v>44466</v>
      </c>
      <c r="R24" s="34">
        <v>44470</v>
      </c>
      <c r="S24" s="104">
        <v>44480</v>
      </c>
      <c r="T24" s="34" t="e">
        <f t="shared" ref="T24" si="8">T5</f>
        <v>#REF!</v>
      </c>
      <c r="U24" s="34" t="e">
        <f t="shared" ref="U24:X24" si="9">U5</f>
        <v>#REF!</v>
      </c>
      <c r="V24" s="34" t="e">
        <f t="shared" si="9"/>
        <v>#REF!</v>
      </c>
      <c r="W24" s="34" t="e">
        <f t="shared" si="9"/>
        <v>#REF!</v>
      </c>
      <c r="X24" s="34" t="e">
        <f t="shared" si="9"/>
        <v>#REF!</v>
      </c>
      <c r="Y24" s="34" t="e">
        <f t="shared" ref="Y24" si="10">Y5</f>
        <v>#REF!</v>
      </c>
      <c r="Z24" s="34" t="e">
        <f t="shared" ref="Z24:AB24" si="11">Z5</f>
        <v>#REF!</v>
      </c>
      <c r="AA24" s="34" t="e">
        <f t="shared" si="11"/>
        <v>#REF!</v>
      </c>
      <c r="AB24" s="34" t="e">
        <f t="shared" si="11"/>
        <v>#REF!</v>
      </c>
      <c r="AC24" s="104" t="e">
        <f t="shared" ref="AC24:AF24" si="12">AC5</f>
        <v>#REF!</v>
      </c>
      <c r="AD24" s="34" t="e">
        <f t="shared" si="12"/>
        <v>#REF!</v>
      </c>
      <c r="AE24" s="34" t="e">
        <f t="shared" si="12"/>
        <v>#REF!</v>
      </c>
      <c r="AF24" s="34" t="e">
        <f t="shared" si="12"/>
        <v>#REF!</v>
      </c>
    </row>
    <row r="25" spans="1:32" ht="20.25" customHeight="1" x14ac:dyDescent="0.2">
      <c r="A25" s="31"/>
      <c r="B25" s="33"/>
      <c r="C25" s="71"/>
      <c r="D25" s="71"/>
      <c r="E25" s="71"/>
      <c r="F25" s="71"/>
      <c r="G25" s="71"/>
      <c r="H25" s="71"/>
      <c r="I25" s="71"/>
      <c r="J25" s="71"/>
      <c r="K25" s="71"/>
      <c r="L25" s="34">
        <v>44454</v>
      </c>
      <c r="M25" s="34">
        <v>44457</v>
      </c>
      <c r="N25" s="34" t="e">
        <f>N6</f>
        <v>#REF!</v>
      </c>
      <c r="O25" s="34">
        <v>44462</v>
      </c>
      <c r="P25" s="34">
        <v>44465</v>
      </c>
      <c r="Q25" s="34">
        <v>44469</v>
      </c>
      <c r="R25" s="34">
        <v>44479</v>
      </c>
      <c r="S25" s="104">
        <v>44500</v>
      </c>
      <c r="T25" s="34" t="e">
        <f t="shared" ref="T25" si="13">T6</f>
        <v>#REF!</v>
      </c>
      <c r="U25" s="34" t="e">
        <f t="shared" ref="U25:X25" si="14">U6</f>
        <v>#REF!</v>
      </c>
      <c r="V25" s="34" t="e">
        <f t="shared" si="14"/>
        <v>#REF!</v>
      </c>
      <c r="W25" s="34" t="e">
        <f t="shared" si="14"/>
        <v>#REF!</v>
      </c>
      <c r="X25" s="34" t="e">
        <f t="shared" si="14"/>
        <v>#REF!</v>
      </c>
      <c r="Y25" s="34" t="e">
        <f t="shared" ref="Y25" si="15">Y6</f>
        <v>#REF!</v>
      </c>
      <c r="Z25" s="34" t="e">
        <f t="shared" ref="Z25:AB25" si="16">Z6</f>
        <v>#REF!</v>
      </c>
      <c r="AA25" s="34" t="e">
        <f t="shared" si="16"/>
        <v>#REF!</v>
      </c>
      <c r="AB25" s="34" t="e">
        <f t="shared" si="16"/>
        <v>#REF!</v>
      </c>
      <c r="AC25" s="104" t="e">
        <f t="shared" ref="AC25:AF25" si="17">AC6</f>
        <v>#REF!</v>
      </c>
      <c r="AD25" s="34" t="e">
        <f t="shared" si="17"/>
        <v>#REF!</v>
      </c>
      <c r="AE25" s="34" t="e">
        <f t="shared" si="17"/>
        <v>#REF!</v>
      </c>
      <c r="AF25" s="34" t="e">
        <f t="shared" si="17"/>
        <v>#REF!</v>
      </c>
    </row>
    <row r="26" spans="1:32" x14ac:dyDescent="0.2">
      <c r="A26" s="1" t="s">
        <v>7</v>
      </c>
      <c r="B26" s="6"/>
      <c r="C26" s="46"/>
      <c r="S26" s="5"/>
    </row>
    <row r="27" spans="1:32" x14ac:dyDescent="0.2">
      <c r="A27" s="1">
        <v>1</v>
      </c>
      <c r="B27" s="11">
        <v>9000</v>
      </c>
      <c r="C27" s="11">
        <v>8000</v>
      </c>
      <c r="D27" s="11">
        <v>9000</v>
      </c>
      <c r="E27" s="11">
        <v>8000</v>
      </c>
      <c r="F27" s="11">
        <v>7000</v>
      </c>
      <c r="G27" s="11">
        <v>8000</v>
      </c>
      <c r="H27" s="6">
        <v>6000</v>
      </c>
      <c r="I27" s="11">
        <v>7000</v>
      </c>
      <c r="J27" s="6">
        <v>6000</v>
      </c>
      <c r="K27" s="6">
        <v>5600</v>
      </c>
      <c r="L27" s="6" t="e">
        <f>ROUNDUP(L8*0.9,)</f>
        <v>#REF!</v>
      </c>
      <c r="M27" s="6" t="e">
        <f t="shared" ref="M27:S27" si="18">ROUNDUP(M8*0.9,)</f>
        <v>#REF!</v>
      </c>
      <c r="N27" s="6" t="e">
        <f>ROUNDUP(N8*0.9,)</f>
        <v>#REF!</v>
      </c>
      <c r="O27" s="6" t="e">
        <f t="shared" si="18"/>
        <v>#REF!</v>
      </c>
      <c r="P27" s="6" t="e">
        <f t="shared" si="18"/>
        <v>#REF!</v>
      </c>
      <c r="Q27" s="6" t="e">
        <f t="shared" si="18"/>
        <v>#REF!</v>
      </c>
      <c r="R27" s="6" t="e">
        <f t="shared" si="18"/>
        <v>#REF!</v>
      </c>
      <c r="S27" s="6" t="e">
        <f t="shared" si="18"/>
        <v>#REF!</v>
      </c>
      <c r="T27" s="6" t="e">
        <f>ROUNDUP(T8*0.9,)</f>
        <v>#REF!</v>
      </c>
      <c r="U27" s="6" t="e">
        <f t="shared" ref="U27:X27" si="19">ROUNDUP(U8*0.9,)</f>
        <v>#REF!</v>
      </c>
      <c r="V27" s="6" t="e">
        <f t="shared" si="19"/>
        <v>#REF!</v>
      </c>
      <c r="W27" s="6" t="e">
        <f t="shared" si="19"/>
        <v>#REF!</v>
      </c>
      <c r="X27" s="6" t="e">
        <f t="shared" si="19"/>
        <v>#REF!</v>
      </c>
      <c r="Y27" s="6" t="e">
        <f t="shared" ref="Y27" si="20">ROUNDUP(Y8*0.9,)</f>
        <v>#REF!</v>
      </c>
      <c r="Z27" s="6" t="e">
        <f t="shared" ref="Z27:AB27" si="21">ROUNDUP(Z8*0.9,)</f>
        <v>#REF!</v>
      </c>
      <c r="AA27" s="6" t="e">
        <f t="shared" si="21"/>
        <v>#REF!</v>
      </c>
      <c r="AB27" s="6" t="e">
        <f t="shared" si="21"/>
        <v>#REF!</v>
      </c>
      <c r="AC27" s="6" t="e">
        <f t="shared" ref="AC27:AF27" si="22">ROUNDUP(AC8*0.9,)</f>
        <v>#REF!</v>
      </c>
      <c r="AD27" s="6" t="e">
        <f t="shared" si="22"/>
        <v>#REF!</v>
      </c>
      <c r="AE27" s="6" t="e">
        <f t="shared" si="22"/>
        <v>#REF!</v>
      </c>
      <c r="AF27" s="6" t="e">
        <f t="shared" si="22"/>
        <v>#REF!</v>
      </c>
    </row>
    <row r="28" spans="1:32" x14ac:dyDescent="0.2">
      <c r="A28" s="1">
        <v>2</v>
      </c>
      <c r="B28" s="11">
        <f t="shared" ref="B28:K28" si="23">B27+800</f>
        <v>9800</v>
      </c>
      <c r="C28" s="11">
        <f t="shared" si="23"/>
        <v>8800</v>
      </c>
      <c r="D28" s="11">
        <f t="shared" si="23"/>
        <v>9800</v>
      </c>
      <c r="E28" s="11">
        <f t="shared" si="23"/>
        <v>8800</v>
      </c>
      <c r="F28" s="11">
        <f t="shared" si="23"/>
        <v>7800</v>
      </c>
      <c r="G28" s="11">
        <f t="shared" si="23"/>
        <v>8800</v>
      </c>
      <c r="H28" s="11">
        <f t="shared" si="23"/>
        <v>6800</v>
      </c>
      <c r="I28" s="11">
        <f t="shared" si="23"/>
        <v>7800</v>
      </c>
      <c r="J28" s="11">
        <f t="shared" si="23"/>
        <v>6800</v>
      </c>
      <c r="K28" s="11">
        <f t="shared" si="23"/>
        <v>6400</v>
      </c>
      <c r="L28" s="6" t="e">
        <f t="shared" ref="L28:S41" si="24">ROUNDUP(L9*0.9,)</f>
        <v>#REF!</v>
      </c>
      <c r="M28" s="6" t="e">
        <f t="shared" si="24"/>
        <v>#REF!</v>
      </c>
      <c r="N28" s="6" t="e">
        <f t="shared" si="24"/>
        <v>#REF!</v>
      </c>
      <c r="O28" s="6" t="e">
        <f t="shared" si="24"/>
        <v>#REF!</v>
      </c>
      <c r="P28" s="6" t="e">
        <f t="shared" si="24"/>
        <v>#REF!</v>
      </c>
      <c r="Q28" s="6" t="e">
        <f t="shared" si="24"/>
        <v>#REF!</v>
      </c>
      <c r="R28" s="6" t="e">
        <f t="shared" si="24"/>
        <v>#REF!</v>
      </c>
      <c r="S28" s="6" t="e">
        <f t="shared" si="24"/>
        <v>#REF!</v>
      </c>
      <c r="T28" s="6" t="e">
        <f t="shared" ref="T28" si="25">ROUNDUP(T9*0.9,)</f>
        <v>#REF!</v>
      </c>
      <c r="U28" s="6" t="e">
        <f t="shared" ref="U28:X28" si="26">ROUNDUP(U9*0.9,)</f>
        <v>#REF!</v>
      </c>
      <c r="V28" s="6" t="e">
        <f t="shared" si="26"/>
        <v>#REF!</v>
      </c>
      <c r="W28" s="6" t="e">
        <f t="shared" si="26"/>
        <v>#REF!</v>
      </c>
      <c r="X28" s="6" t="e">
        <f t="shared" si="26"/>
        <v>#REF!</v>
      </c>
      <c r="Y28" s="6" t="e">
        <f t="shared" ref="Y28" si="27">ROUNDUP(Y9*0.9,)</f>
        <v>#REF!</v>
      </c>
      <c r="Z28" s="6" t="e">
        <f t="shared" ref="Z28:AB28" si="28">ROUNDUP(Z9*0.9,)</f>
        <v>#REF!</v>
      </c>
      <c r="AA28" s="6" t="e">
        <f t="shared" si="28"/>
        <v>#REF!</v>
      </c>
      <c r="AB28" s="6" t="e">
        <f t="shared" si="28"/>
        <v>#REF!</v>
      </c>
      <c r="AC28" s="6" t="e">
        <f t="shared" ref="AC28:AF28" si="29">ROUNDUP(AC9*0.9,)</f>
        <v>#REF!</v>
      </c>
      <c r="AD28" s="6" t="e">
        <f t="shared" si="29"/>
        <v>#REF!</v>
      </c>
      <c r="AE28" s="6" t="e">
        <f t="shared" si="29"/>
        <v>#REF!</v>
      </c>
      <c r="AF28" s="6" t="e">
        <f t="shared" si="29"/>
        <v>#REF!</v>
      </c>
    </row>
    <row r="29" spans="1:32" x14ac:dyDescent="0.2">
      <c r="A29" s="1" t="s">
        <v>8</v>
      </c>
      <c r="B29" s="11"/>
      <c r="C29" s="11"/>
      <c r="D29" s="11"/>
      <c r="E29" s="11"/>
      <c r="F29" s="11"/>
      <c r="G29" s="11"/>
      <c r="H29" s="6"/>
      <c r="I29" s="11"/>
      <c r="J29" s="6"/>
      <c r="K29" s="6"/>
      <c r="L29" s="6"/>
      <c r="M29" s="6"/>
      <c r="N29" s="6"/>
      <c r="O29" s="6"/>
      <c r="P29" s="6"/>
      <c r="Q29" s="6"/>
      <c r="R29" s="6"/>
      <c r="S29" s="6"/>
      <c r="T29" s="6"/>
      <c r="U29" s="6"/>
      <c r="V29" s="6"/>
      <c r="W29" s="6"/>
      <c r="X29" s="6"/>
      <c r="Y29" s="6"/>
      <c r="Z29" s="6"/>
      <c r="AA29" s="6"/>
      <c r="AB29" s="6"/>
      <c r="AC29" s="6"/>
      <c r="AD29" s="6"/>
      <c r="AE29" s="6"/>
      <c r="AF29" s="6"/>
    </row>
    <row r="30" spans="1:32" x14ac:dyDescent="0.2">
      <c r="A30" s="1">
        <v>1</v>
      </c>
      <c r="B30" s="11">
        <f t="shared" ref="B30:K30" si="30">B27+700</f>
        <v>9700</v>
      </c>
      <c r="C30" s="11">
        <f t="shared" si="30"/>
        <v>8700</v>
      </c>
      <c r="D30" s="11">
        <f t="shared" si="30"/>
        <v>9700</v>
      </c>
      <c r="E30" s="11">
        <f t="shared" si="30"/>
        <v>8700</v>
      </c>
      <c r="F30" s="11">
        <f t="shared" si="30"/>
        <v>7700</v>
      </c>
      <c r="G30" s="11">
        <f t="shared" si="30"/>
        <v>8700</v>
      </c>
      <c r="H30" s="11">
        <f t="shared" si="30"/>
        <v>6700</v>
      </c>
      <c r="I30" s="11">
        <f t="shared" si="30"/>
        <v>7700</v>
      </c>
      <c r="J30" s="11">
        <f t="shared" si="30"/>
        <v>6700</v>
      </c>
      <c r="K30" s="11">
        <f t="shared" si="30"/>
        <v>6300</v>
      </c>
      <c r="L30" s="6" t="e">
        <f t="shared" si="24"/>
        <v>#REF!</v>
      </c>
      <c r="M30" s="6" t="e">
        <f t="shared" si="24"/>
        <v>#REF!</v>
      </c>
      <c r="N30" s="6" t="e">
        <f t="shared" si="24"/>
        <v>#REF!</v>
      </c>
      <c r="O30" s="6" t="e">
        <f t="shared" si="24"/>
        <v>#REF!</v>
      </c>
      <c r="P30" s="6" t="e">
        <f t="shared" si="24"/>
        <v>#REF!</v>
      </c>
      <c r="Q30" s="6" t="e">
        <f t="shared" si="24"/>
        <v>#REF!</v>
      </c>
      <c r="R30" s="6" t="e">
        <f t="shared" si="24"/>
        <v>#REF!</v>
      </c>
      <c r="S30" s="6" t="e">
        <f t="shared" si="24"/>
        <v>#REF!</v>
      </c>
      <c r="T30" s="6" t="e">
        <f t="shared" ref="T30" si="31">ROUNDUP(T11*0.9,)</f>
        <v>#REF!</v>
      </c>
      <c r="U30" s="6" t="e">
        <f t="shared" ref="U30:X30" si="32">ROUNDUP(U11*0.9,)</f>
        <v>#REF!</v>
      </c>
      <c r="V30" s="6" t="e">
        <f t="shared" si="32"/>
        <v>#REF!</v>
      </c>
      <c r="W30" s="6" t="e">
        <f t="shared" si="32"/>
        <v>#REF!</v>
      </c>
      <c r="X30" s="6" t="e">
        <f t="shared" si="32"/>
        <v>#REF!</v>
      </c>
      <c r="Y30" s="6" t="e">
        <f t="shared" ref="Y30" si="33">ROUNDUP(Y11*0.9,)</f>
        <v>#REF!</v>
      </c>
      <c r="Z30" s="6" t="e">
        <f t="shared" ref="Z30:AB30" si="34">ROUNDUP(Z11*0.9,)</f>
        <v>#REF!</v>
      </c>
      <c r="AA30" s="6" t="e">
        <f t="shared" si="34"/>
        <v>#REF!</v>
      </c>
      <c r="AB30" s="6" t="e">
        <f t="shared" si="34"/>
        <v>#REF!</v>
      </c>
      <c r="AC30" s="6" t="e">
        <f t="shared" ref="AC30:AF30" si="35">ROUNDUP(AC11*0.9,)</f>
        <v>#REF!</v>
      </c>
      <c r="AD30" s="6" t="e">
        <f t="shared" si="35"/>
        <v>#REF!</v>
      </c>
      <c r="AE30" s="6" t="e">
        <f t="shared" si="35"/>
        <v>#REF!</v>
      </c>
      <c r="AF30" s="6" t="e">
        <f t="shared" si="35"/>
        <v>#REF!</v>
      </c>
    </row>
    <row r="31" spans="1:32" x14ac:dyDescent="0.2">
      <c r="A31" s="1">
        <v>2</v>
      </c>
      <c r="B31" s="11">
        <f t="shared" ref="B31:K31" si="36">B30+800</f>
        <v>10500</v>
      </c>
      <c r="C31" s="11">
        <f t="shared" si="36"/>
        <v>9500</v>
      </c>
      <c r="D31" s="11">
        <f t="shared" si="36"/>
        <v>10500</v>
      </c>
      <c r="E31" s="11">
        <f t="shared" si="36"/>
        <v>9500</v>
      </c>
      <c r="F31" s="11">
        <f t="shared" si="36"/>
        <v>8500</v>
      </c>
      <c r="G31" s="11">
        <f t="shared" si="36"/>
        <v>9500</v>
      </c>
      <c r="H31" s="11">
        <f t="shared" si="36"/>
        <v>7500</v>
      </c>
      <c r="I31" s="11">
        <f t="shared" si="36"/>
        <v>8500</v>
      </c>
      <c r="J31" s="11">
        <f t="shared" si="36"/>
        <v>7500</v>
      </c>
      <c r="K31" s="11">
        <f t="shared" si="36"/>
        <v>7100</v>
      </c>
      <c r="L31" s="6" t="e">
        <f t="shared" si="24"/>
        <v>#REF!</v>
      </c>
      <c r="M31" s="6" t="e">
        <f t="shared" si="24"/>
        <v>#REF!</v>
      </c>
      <c r="N31" s="6" t="e">
        <f t="shared" si="24"/>
        <v>#REF!</v>
      </c>
      <c r="O31" s="6" t="e">
        <f t="shared" si="24"/>
        <v>#REF!</v>
      </c>
      <c r="P31" s="6" t="e">
        <f t="shared" si="24"/>
        <v>#REF!</v>
      </c>
      <c r="Q31" s="6" t="e">
        <f t="shared" si="24"/>
        <v>#REF!</v>
      </c>
      <c r="R31" s="6" t="e">
        <f t="shared" si="24"/>
        <v>#REF!</v>
      </c>
      <c r="S31" s="6" t="e">
        <f t="shared" si="24"/>
        <v>#REF!</v>
      </c>
      <c r="T31" s="6" t="e">
        <f t="shared" ref="T31" si="37">ROUNDUP(T12*0.9,)</f>
        <v>#REF!</v>
      </c>
      <c r="U31" s="6" t="e">
        <f t="shared" ref="U31:X31" si="38">ROUNDUP(U12*0.9,)</f>
        <v>#REF!</v>
      </c>
      <c r="V31" s="6" t="e">
        <f t="shared" si="38"/>
        <v>#REF!</v>
      </c>
      <c r="W31" s="6" t="e">
        <f t="shared" si="38"/>
        <v>#REF!</v>
      </c>
      <c r="X31" s="6" t="e">
        <f t="shared" si="38"/>
        <v>#REF!</v>
      </c>
      <c r="Y31" s="6" t="e">
        <f t="shared" ref="Y31" si="39">ROUNDUP(Y12*0.9,)</f>
        <v>#REF!</v>
      </c>
      <c r="Z31" s="6" t="e">
        <f t="shared" ref="Z31:AB31" si="40">ROUNDUP(Z12*0.9,)</f>
        <v>#REF!</v>
      </c>
      <c r="AA31" s="6" t="e">
        <f t="shared" si="40"/>
        <v>#REF!</v>
      </c>
      <c r="AB31" s="6" t="e">
        <f t="shared" si="40"/>
        <v>#REF!</v>
      </c>
      <c r="AC31" s="6" t="e">
        <f t="shared" ref="AC31:AF31" si="41">ROUNDUP(AC12*0.9,)</f>
        <v>#REF!</v>
      </c>
      <c r="AD31" s="6" t="e">
        <f t="shared" si="41"/>
        <v>#REF!</v>
      </c>
      <c r="AE31" s="6" t="e">
        <f t="shared" si="41"/>
        <v>#REF!</v>
      </c>
      <c r="AF31" s="6" t="e">
        <f t="shared" si="41"/>
        <v>#REF!</v>
      </c>
    </row>
    <row r="32" spans="1:32" x14ac:dyDescent="0.2">
      <c r="A32" s="2" t="s">
        <v>2</v>
      </c>
      <c r="B32" s="11"/>
      <c r="C32" s="11"/>
      <c r="D32" s="11"/>
      <c r="E32" s="11"/>
      <c r="F32" s="11"/>
      <c r="G32" s="11"/>
      <c r="H32" s="6"/>
      <c r="I32" s="11"/>
      <c r="J32" s="6"/>
      <c r="K32" s="6"/>
      <c r="L32" s="6"/>
      <c r="M32" s="6"/>
      <c r="N32" s="6"/>
      <c r="O32" s="6"/>
      <c r="P32" s="6"/>
      <c r="Q32" s="6"/>
      <c r="R32" s="6"/>
      <c r="S32" s="6"/>
      <c r="T32" s="6"/>
      <c r="U32" s="6"/>
      <c r="V32" s="6"/>
      <c r="W32" s="6"/>
      <c r="X32" s="6"/>
      <c r="Y32" s="6"/>
      <c r="Z32" s="6"/>
      <c r="AA32" s="6"/>
      <c r="AB32" s="6"/>
      <c r="AC32" s="6"/>
      <c r="AD32" s="6"/>
      <c r="AE32" s="6"/>
      <c r="AF32" s="6"/>
    </row>
    <row r="33" spans="1:32" x14ac:dyDescent="0.2">
      <c r="A33" s="1">
        <v>1</v>
      </c>
      <c r="B33" s="11">
        <f t="shared" ref="B33:K33" si="42">B30+900</f>
        <v>10600</v>
      </c>
      <c r="C33" s="11">
        <f t="shared" si="42"/>
        <v>9600</v>
      </c>
      <c r="D33" s="11">
        <f t="shared" si="42"/>
        <v>10600</v>
      </c>
      <c r="E33" s="11">
        <f t="shared" si="42"/>
        <v>9600</v>
      </c>
      <c r="F33" s="11">
        <f t="shared" si="42"/>
        <v>8600</v>
      </c>
      <c r="G33" s="11">
        <f t="shared" si="42"/>
        <v>9600</v>
      </c>
      <c r="H33" s="11">
        <f t="shared" si="42"/>
        <v>7600</v>
      </c>
      <c r="I33" s="11">
        <f t="shared" si="42"/>
        <v>8600</v>
      </c>
      <c r="J33" s="11">
        <f t="shared" si="42"/>
        <v>7600</v>
      </c>
      <c r="K33" s="11">
        <f t="shared" si="42"/>
        <v>7200</v>
      </c>
      <c r="L33" s="6" t="e">
        <f t="shared" si="24"/>
        <v>#REF!</v>
      </c>
      <c r="M33" s="6" t="e">
        <f t="shared" si="24"/>
        <v>#REF!</v>
      </c>
      <c r="N33" s="6" t="e">
        <f t="shared" si="24"/>
        <v>#REF!</v>
      </c>
      <c r="O33" s="6" t="e">
        <f t="shared" si="24"/>
        <v>#REF!</v>
      </c>
      <c r="P33" s="6" t="e">
        <f t="shared" si="24"/>
        <v>#REF!</v>
      </c>
      <c r="Q33" s="6" t="e">
        <f t="shared" si="24"/>
        <v>#REF!</v>
      </c>
      <c r="R33" s="6" t="e">
        <f t="shared" si="24"/>
        <v>#REF!</v>
      </c>
      <c r="S33" s="6" t="e">
        <f t="shared" si="24"/>
        <v>#REF!</v>
      </c>
      <c r="T33" s="6" t="e">
        <f t="shared" ref="T33" si="43">ROUNDUP(T14*0.9,)</f>
        <v>#REF!</v>
      </c>
      <c r="U33" s="6" t="e">
        <f t="shared" ref="U33:X33" si="44">ROUNDUP(U14*0.9,)</f>
        <v>#REF!</v>
      </c>
      <c r="V33" s="6" t="e">
        <f t="shared" si="44"/>
        <v>#REF!</v>
      </c>
      <c r="W33" s="6" t="e">
        <f t="shared" si="44"/>
        <v>#REF!</v>
      </c>
      <c r="X33" s="6" t="e">
        <f t="shared" si="44"/>
        <v>#REF!</v>
      </c>
      <c r="Y33" s="6" t="e">
        <f t="shared" ref="Y33" si="45">ROUNDUP(Y14*0.9,)</f>
        <v>#REF!</v>
      </c>
      <c r="Z33" s="6" t="e">
        <f t="shared" ref="Z33:AB33" si="46">ROUNDUP(Z14*0.9,)</f>
        <v>#REF!</v>
      </c>
      <c r="AA33" s="6" t="e">
        <f t="shared" si="46"/>
        <v>#REF!</v>
      </c>
      <c r="AB33" s="6" t="e">
        <f t="shared" si="46"/>
        <v>#REF!</v>
      </c>
      <c r="AC33" s="6" t="e">
        <f t="shared" ref="AC33:AF33" si="47">ROUNDUP(AC14*0.9,)</f>
        <v>#REF!</v>
      </c>
      <c r="AD33" s="6" t="e">
        <f t="shared" si="47"/>
        <v>#REF!</v>
      </c>
      <c r="AE33" s="6" t="e">
        <f t="shared" si="47"/>
        <v>#REF!</v>
      </c>
      <c r="AF33" s="6" t="e">
        <f t="shared" si="47"/>
        <v>#REF!</v>
      </c>
    </row>
    <row r="34" spans="1:32" x14ac:dyDescent="0.2">
      <c r="A34" s="1">
        <v>2</v>
      </c>
      <c r="B34" s="11">
        <f t="shared" ref="B34:K34" si="48">B33+800</f>
        <v>11400</v>
      </c>
      <c r="C34" s="11">
        <f t="shared" si="48"/>
        <v>10400</v>
      </c>
      <c r="D34" s="11">
        <f t="shared" si="48"/>
        <v>11400</v>
      </c>
      <c r="E34" s="11">
        <f t="shared" si="48"/>
        <v>10400</v>
      </c>
      <c r="F34" s="11">
        <f t="shared" si="48"/>
        <v>9400</v>
      </c>
      <c r="G34" s="11">
        <f t="shared" si="48"/>
        <v>10400</v>
      </c>
      <c r="H34" s="11">
        <f t="shared" si="48"/>
        <v>8400</v>
      </c>
      <c r="I34" s="11">
        <f t="shared" si="48"/>
        <v>9400</v>
      </c>
      <c r="J34" s="11">
        <f t="shared" si="48"/>
        <v>8400</v>
      </c>
      <c r="K34" s="11">
        <f t="shared" si="48"/>
        <v>8000</v>
      </c>
      <c r="L34" s="6" t="e">
        <f t="shared" si="24"/>
        <v>#REF!</v>
      </c>
      <c r="M34" s="6" t="e">
        <f t="shared" si="24"/>
        <v>#REF!</v>
      </c>
      <c r="N34" s="6" t="e">
        <f t="shared" si="24"/>
        <v>#REF!</v>
      </c>
      <c r="O34" s="6" t="e">
        <f t="shared" si="24"/>
        <v>#REF!</v>
      </c>
      <c r="P34" s="6" t="e">
        <f t="shared" si="24"/>
        <v>#REF!</v>
      </c>
      <c r="Q34" s="6" t="e">
        <f t="shared" si="24"/>
        <v>#REF!</v>
      </c>
      <c r="R34" s="6" t="e">
        <f t="shared" si="24"/>
        <v>#REF!</v>
      </c>
      <c r="S34" s="6" t="e">
        <f t="shared" si="24"/>
        <v>#REF!</v>
      </c>
      <c r="T34" s="6" t="e">
        <f t="shared" ref="T34" si="49">ROUNDUP(T15*0.9,)</f>
        <v>#REF!</v>
      </c>
      <c r="U34" s="6" t="e">
        <f t="shared" ref="U34:X34" si="50">ROUNDUP(U15*0.9,)</f>
        <v>#REF!</v>
      </c>
      <c r="V34" s="6" t="e">
        <f t="shared" si="50"/>
        <v>#REF!</v>
      </c>
      <c r="W34" s="6" t="e">
        <f t="shared" si="50"/>
        <v>#REF!</v>
      </c>
      <c r="X34" s="6" t="e">
        <f t="shared" si="50"/>
        <v>#REF!</v>
      </c>
      <c r="Y34" s="6" t="e">
        <f t="shared" ref="Y34" si="51">ROUNDUP(Y15*0.9,)</f>
        <v>#REF!</v>
      </c>
      <c r="Z34" s="6" t="e">
        <f t="shared" ref="Z34:AB34" si="52">ROUNDUP(Z15*0.9,)</f>
        <v>#REF!</v>
      </c>
      <c r="AA34" s="6" t="e">
        <f t="shared" si="52"/>
        <v>#REF!</v>
      </c>
      <c r="AB34" s="6" t="e">
        <f t="shared" si="52"/>
        <v>#REF!</v>
      </c>
      <c r="AC34" s="6" t="e">
        <f t="shared" ref="AC34:AF34" si="53">ROUNDUP(AC15*0.9,)</f>
        <v>#REF!</v>
      </c>
      <c r="AD34" s="6" t="e">
        <f t="shared" si="53"/>
        <v>#REF!</v>
      </c>
      <c r="AE34" s="6" t="e">
        <f t="shared" si="53"/>
        <v>#REF!</v>
      </c>
      <c r="AF34" s="6" t="e">
        <f t="shared" si="53"/>
        <v>#REF!</v>
      </c>
    </row>
    <row r="35" spans="1:32" x14ac:dyDescent="0.2">
      <c r="A35" s="9" t="s">
        <v>3</v>
      </c>
      <c r="B35" s="11"/>
      <c r="C35" s="11"/>
      <c r="D35" s="11"/>
      <c r="E35" s="11"/>
      <c r="F35" s="11"/>
      <c r="G35" s="11"/>
      <c r="H35" s="6"/>
      <c r="I35" s="11"/>
      <c r="J35" s="6"/>
      <c r="K35" s="6"/>
      <c r="L35" s="6"/>
      <c r="M35" s="6"/>
      <c r="N35" s="6"/>
      <c r="O35" s="6"/>
      <c r="P35" s="6"/>
      <c r="Q35" s="6"/>
      <c r="R35" s="6"/>
      <c r="S35" s="6"/>
      <c r="T35" s="6"/>
      <c r="U35" s="6"/>
      <c r="V35" s="6"/>
      <c r="W35" s="6"/>
      <c r="X35" s="6"/>
      <c r="Y35" s="6"/>
      <c r="Z35" s="6"/>
      <c r="AA35" s="6"/>
      <c r="AB35" s="6"/>
      <c r="AC35" s="6"/>
      <c r="AD35" s="6"/>
      <c r="AE35" s="6"/>
      <c r="AF35" s="6"/>
    </row>
    <row r="36" spans="1:32" x14ac:dyDescent="0.2">
      <c r="A36" s="1">
        <v>1</v>
      </c>
      <c r="B36" s="11">
        <f t="shared" ref="B36:K36" si="54">B33+1900</f>
        <v>12500</v>
      </c>
      <c r="C36" s="11">
        <f t="shared" si="54"/>
        <v>11500</v>
      </c>
      <c r="D36" s="11">
        <f t="shared" si="54"/>
        <v>12500</v>
      </c>
      <c r="E36" s="11">
        <f t="shared" si="54"/>
        <v>11500</v>
      </c>
      <c r="F36" s="11">
        <f t="shared" si="54"/>
        <v>10500</v>
      </c>
      <c r="G36" s="11">
        <f t="shared" si="54"/>
        <v>11500</v>
      </c>
      <c r="H36" s="11">
        <f t="shared" si="54"/>
        <v>9500</v>
      </c>
      <c r="I36" s="11">
        <f t="shared" si="54"/>
        <v>10500</v>
      </c>
      <c r="J36" s="11">
        <f t="shared" si="54"/>
        <v>9500</v>
      </c>
      <c r="K36" s="11">
        <f t="shared" si="54"/>
        <v>9100</v>
      </c>
      <c r="L36" s="6" t="e">
        <f t="shared" si="24"/>
        <v>#REF!</v>
      </c>
      <c r="M36" s="6" t="e">
        <f t="shared" si="24"/>
        <v>#REF!</v>
      </c>
      <c r="N36" s="6" t="e">
        <f t="shared" si="24"/>
        <v>#REF!</v>
      </c>
      <c r="O36" s="6" t="e">
        <f t="shared" si="24"/>
        <v>#REF!</v>
      </c>
      <c r="P36" s="6" t="e">
        <f t="shared" si="24"/>
        <v>#REF!</v>
      </c>
      <c r="Q36" s="6" t="e">
        <f t="shared" si="24"/>
        <v>#REF!</v>
      </c>
      <c r="R36" s="6" t="e">
        <f t="shared" si="24"/>
        <v>#REF!</v>
      </c>
      <c r="S36" s="6" t="e">
        <f t="shared" si="24"/>
        <v>#REF!</v>
      </c>
      <c r="T36" s="6" t="e">
        <f t="shared" ref="T36" si="55">ROUNDUP(T17*0.9,)</f>
        <v>#REF!</v>
      </c>
      <c r="U36" s="6" t="e">
        <f t="shared" ref="U36:X36" si="56">ROUNDUP(U17*0.9,)</f>
        <v>#REF!</v>
      </c>
      <c r="V36" s="6" t="e">
        <f t="shared" si="56"/>
        <v>#REF!</v>
      </c>
      <c r="W36" s="6" t="e">
        <f t="shared" si="56"/>
        <v>#REF!</v>
      </c>
      <c r="X36" s="6" t="e">
        <f t="shared" si="56"/>
        <v>#REF!</v>
      </c>
      <c r="Y36" s="6" t="e">
        <f t="shared" ref="Y36" si="57">ROUNDUP(Y17*0.9,)</f>
        <v>#REF!</v>
      </c>
      <c r="Z36" s="6" t="e">
        <f t="shared" ref="Z36:AB36" si="58">ROUNDUP(Z17*0.9,)</f>
        <v>#REF!</v>
      </c>
      <c r="AA36" s="6" t="e">
        <f t="shared" si="58"/>
        <v>#REF!</v>
      </c>
      <c r="AB36" s="6" t="e">
        <f t="shared" si="58"/>
        <v>#REF!</v>
      </c>
      <c r="AC36" s="6" t="e">
        <f t="shared" ref="AC36:AF36" si="59">ROUNDUP(AC17*0.9,)</f>
        <v>#REF!</v>
      </c>
      <c r="AD36" s="6" t="e">
        <f t="shared" si="59"/>
        <v>#REF!</v>
      </c>
      <c r="AE36" s="6" t="e">
        <f t="shared" si="59"/>
        <v>#REF!</v>
      </c>
      <c r="AF36" s="6" t="e">
        <f t="shared" si="59"/>
        <v>#REF!</v>
      </c>
    </row>
    <row r="37" spans="1:32" x14ac:dyDescent="0.2">
      <c r="A37" s="1">
        <v>2</v>
      </c>
      <c r="B37" s="11">
        <f t="shared" ref="B37:K37" si="60">B36+800</f>
        <v>13300</v>
      </c>
      <c r="C37" s="11">
        <f t="shared" si="60"/>
        <v>12300</v>
      </c>
      <c r="D37" s="11">
        <f t="shared" si="60"/>
        <v>13300</v>
      </c>
      <c r="E37" s="11">
        <f t="shared" si="60"/>
        <v>12300</v>
      </c>
      <c r="F37" s="11">
        <f t="shared" si="60"/>
        <v>11300</v>
      </c>
      <c r="G37" s="11">
        <f t="shared" si="60"/>
        <v>12300</v>
      </c>
      <c r="H37" s="11">
        <f t="shared" si="60"/>
        <v>10300</v>
      </c>
      <c r="I37" s="11">
        <f t="shared" si="60"/>
        <v>11300</v>
      </c>
      <c r="J37" s="11">
        <f t="shared" si="60"/>
        <v>10300</v>
      </c>
      <c r="K37" s="11">
        <f t="shared" si="60"/>
        <v>9900</v>
      </c>
      <c r="L37" s="6" t="e">
        <f t="shared" si="24"/>
        <v>#REF!</v>
      </c>
      <c r="M37" s="6" t="e">
        <f t="shared" si="24"/>
        <v>#REF!</v>
      </c>
      <c r="N37" s="6" t="e">
        <f t="shared" si="24"/>
        <v>#REF!</v>
      </c>
      <c r="O37" s="6" t="e">
        <f t="shared" si="24"/>
        <v>#REF!</v>
      </c>
      <c r="P37" s="6" t="e">
        <f t="shared" si="24"/>
        <v>#REF!</v>
      </c>
      <c r="Q37" s="6" t="e">
        <f t="shared" si="24"/>
        <v>#REF!</v>
      </c>
      <c r="R37" s="6" t="e">
        <f t="shared" si="24"/>
        <v>#REF!</v>
      </c>
      <c r="S37" s="6" t="e">
        <f t="shared" si="24"/>
        <v>#REF!</v>
      </c>
      <c r="T37" s="6" t="e">
        <f t="shared" ref="T37" si="61">ROUNDUP(T18*0.9,)</f>
        <v>#REF!</v>
      </c>
      <c r="U37" s="6" t="e">
        <f t="shared" ref="U37:X37" si="62">ROUNDUP(U18*0.9,)</f>
        <v>#REF!</v>
      </c>
      <c r="V37" s="6" t="e">
        <f t="shared" si="62"/>
        <v>#REF!</v>
      </c>
      <c r="W37" s="6" t="e">
        <f t="shared" si="62"/>
        <v>#REF!</v>
      </c>
      <c r="X37" s="6" t="e">
        <f t="shared" si="62"/>
        <v>#REF!</v>
      </c>
      <c r="Y37" s="6" t="e">
        <f t="shared" ref="Y37" si="63">ROUNDUP(Y18*0.9,)</f>
        <v>#REF!</v>
      </c>
      <c r="Z37" s="6" t="e">
        <f t="shared" ref="Z37:AB37" si="64">ROUNDUP(Z18*0.9,)</f>
        <v>#REF!</v>
      </c>
      <c r="AA37" s="6" t="e">
        <f t="shared" si="64"/>
        <v>#REF!</v>
      </c>
      <c r="AB37" s="6" t="e">
        <f t="shared" si="64"/>
        <v>#REF!</v>
      </c>
      <c r="AC37" s="6" t="e">
        <f t="shared" ref="AC37:AF37" si="65">ROUNDUP(AC18*0.9,)</f>
        <v>#REF!</v>
      </c>
      <c r="AD37" s="6" t="e">
        <f t="shared" si="65"/>
        <v>#REF!</v>
      </c>
      <c r="AE37" s="6" t="e">
        <f t="shared" si="65"/>
        <v>#REF!</v>
      </c>
      <c r="AF37" s="6" t="e">
        <f t="shared" si="65"/>
        <v>#REF!</v>
      </c>
    </row>
    <row r="38" spans="1:32" x14ac:dyDescent="0.2">
      <c r="A38" s="7" t="s">
        <v>4</v>
      </c>
      <c r="B38" s="11"/>
      <c r="C38" s="11"/>
      <c r="D38" s="11"/>
      <c r="E38" s="11"/>
      <c r="F38" s="11"/>
      <c r="G38" s="11"/>
      <c r="H38" s="6"/>
      <c r="I38" s="11"/>
      <c r="J38" s="6"/>
      <c r="K38" s="6"/>
      <c r="L38" s="6"/>
      <c r="M38" s="6"/>
      <c r="N38" s="6"/>
      <c r="O38" s="6"/>
      <c r="P38" s="6"/>
      <c r="Q38" s="6"/>
      <c r="R38" s="6"/>
      <c r="S38" s="6"/>
      <c r="T38" s="6"/>
      <c r="U38" s="6"/>
      <c r="V38" s="6"/>
      <c r="W38" s="6"/>
      <c r="X38" s="6"/>
      <c r="Y38" s="6"/>
      <c r="Z38" s="6"/>
      <c r="AA38" s="6"/>
      <c r="AB38" s="6"/>
      <c r="AC38" s="6"/>
      <c r="AD38" s="6"/>
      <c r="AE38" s="6"/>
      <c r="AF38" s="6"/>
    </row>
    <row r="39" spans="1:32" x14ac:dyDescent="0.2">
      <c r="A39" s="3" t="s">
        <v>1</v>
      </c>
      <c r="B39" s="11">
        <v>59000</v>
      </c>
      <c r="C39" s="11">
        <v>58000</v>
      </c>
      <c r="D39" s="11">
        <v>59000</v>
      </c>
      <c r="E39" s="11">
        <v>58000</v>
      </c>
      <c r="F39" s="11">
        <v>57000</v>
      </c>
      <c r="G39" s="11">
        <v>58000</v>
      </c>
      <c r="H39" s="6">
        <v>56000</v>
      </c>
      <c r="I39" s="11">
        <v>57000</v>
      </c>
      <c r="J39" s="6">
        <v>56000</v>
      </c>
      <c r="K39" s="6">
        <v>55600</v>
      </c>
      <c r="L39" s="6" t="e">
        <f t="shared" si="24"/>
        <v>#REF!</v>
      </c>
      <c r="M39" s="6" t="e">
        <f t="shared" si="24"/>
        <v>#REF!</v>
      </c>
      <c r="N39" s="6" t="e">
        <f t="shared" si="24"/>
        <v>#REF!</v>
      </c>
      <c r="O39" s="6" t="e">
        <f t="shared" si="24"/>
        <v>#REF!</v>
      </c>
      <c r="P39" s="6" t="e">
        <f t="shared" si="24"/>
        <v>#REF!</v>
      </c>
      <c r="Q39" s="6" t="e">
        <f t="shared" si="24"/>
        <v>#REF!</v>
      </c>
      <c r="R39" s="6" t="e">
        <f t="shared" si="24"/>
        <v>#REF!</v>
      </c>
      <c r="S39" s="6" t="e">
        <f t="shared" si="24"/>
        <v>#REF!</v>
      </c>
      <c r="T39" s="6" t="e">
        <f t="shared" ref="T39" si="66">ROUNDUP(T20*0.9,)</f>
        <v>#REF!</v>
      </c>
      <c r="U39" s="6" t="e">
        <f t="shared" ref="U39:X39" si="67">ROUNDUP(U20*0.9,)</f>
        <v>#REF!</v>
      </c>
      <c r="V39" s="6" t="e">
        <f t="shared" si="67"/>
        <v>#REF!</v>
      </c>
      <c r="W39" s="6" t="e">
        <f t="shared" si="67"/>
        <v>#REF!</v>
      </c>
      <c r="X39" s="6" t="e">
        <f t="shared" si="67"/>
        <v>#REF!</v>
      </c>
      <c r="Y39" s="6" t="e">
        <f t="shared" ref="Y39" si="68">ROUNDUP(Y20*0.9,)</f>
        <v>#REF!</v>
      </c>
      <c r="Z39" s="6" t="e">
        <f t="shared" ref="Z39:AB39" si="69">ROUNDUP(Z20*0.9,)</f>
        <v>#REF!</v>
      </c>
      <c r="AA39" s="6" t="e">
        <f t="shared" si="69"/>
        <v>#REF!</v>
      </c>
      <c r="AB39" s="6" t="e">
        <f t="shared" si="69"/>
        <v>#REF!</v>
      </c>
      <c r="AC39" s="6" t="e">
        <f t="shared" ref="AC39:AF39" si="70">ROUNDUP(AC20*0.9,)</f>
        <v>#REF!</v>
      </c>
      <c r="AD39" s="6" t="e">
        <f t="shared" si="70"/>
        <v>#REF!</v>
      </c>
      <c r="AE39" s="6" t="e">
        <f t="shared" si="70"/>
        <v>#REF!</v>
      </c>
      <c r="AF39" s="6" t="e">
        <f t="shared" si="70"/>
        <v>#REF!</v>
      </c>
    </row>
    <row r="40" spans="1:32" x14ac:dyDescent="0.2">
      <c r="A40" s="7" t="s">
        <v>5</v>
      </c>
      <c r="S40" s="5"/>
    </row>
    <row r="41" spans="1:32" x14ac:dyDescent="0.2">
      <c r="A41" s="3" t="s">
        <v>0</v>
      </c>
      <c r="B41" s="11">
        <f t="shared" ref="B41:K41" si="71">B39+10000</f>
        <v>69000</v>
      </c>
      <c r="C41" s="11">
        <f t="shared" si="71"/>
        <v>68000</v>
      </c>
      <c r="D41" s="11">
        <f t="shared" si="71"/>
        <v>69000</v>
      </c>
      <c r="E41" s="11">
        <f t="shared" si="71"/>
        <v>68000</v>
      </c>
      <c r="F41" s="11">
        <f t="shared" si="71"/>
        <v>67000</v>
      </c>
      <c r="G41" s="11">
        <f t="shared" si="71"/>
        <v>68000</v>
      </c>
      <c r="H41" s="11">
        <f t="shared" si="71"/>
        <v>66000</v>
      </c>
      <c r="I41" s="11">
        <f t="shared" si="71"/>
        <v>67000</v>
      </c>
      <c r="J41" s="11">
        <f t="shared" si="71"/>
        <v>66000</v>
      </c>
      <c r="K41" s="11">
        <f t="shared" si="71"/>
        <v>65600</v>
      </c>
      <c r="L41" s="11" t="e">
        <f t="shared" si="24"/>
        <v>#REF!</v>
      </c>
      <c r="M41" s="11" t="e">
        <f t="shared" si="24"/>
        <v>#REF!</v>
      </c>
      <c r="N41" s="11" t="e">
        <f t="shared" si="24"/>
        <v>#REF!</v>
      </c>
      <c r="O41" s="11" t="e">
        <f t="shared" si="24"/>
        <v>#REF!</v>
      </c>
      <c r="P41" s="11" t="e">
        <f t="shared" si="24"/>
        <v>#REF!</v>
      </c>
      <c r="Q41" s="11" t="e">
        <f t="shared" si="24"/>
        <v>#REF!</v>
      </c>
      <c r="R41" s="11" t="e">
        <f t="shared" si="24"/>
        <v>#REF!</v>
      </c>
      <c r="S41" s="11" t="e">
        <f t="shared" si="24"/>
        <v>#REF!</v>
      </c>
      <c r="T41" s="11" t="e">
        <f t="shared" ref="T41:X41" si="72">ROUNDUP(T22*0.9,)</f>
        <v>#REF!</v>
      </c>
      <c r="U41" s="11" t="e">
        <f t="shared" si="72"/>
        <v>#REF!</v>
      </c>
      <c r="V41" s="11" t="e">
        <f t="shared" si="72"/>
        <v>#REF!</v>
      </c>
      <c r="W41" s="11" t="e">
        <f t="shared" si="72"/>
        <v>#REF!</v>
      </c>
      <c r="X41" s="11" t="e">
        <f t="shared" si="72"/>
        <v>#REF!</v>
      </c>
      <c r="Y41" s="11" t="e">
        <f t="shared" ref="Y41" si="73">ROUNDUP(Y22*0.9,)</f>
        <v>#REF!</v>
      </c>
      <c r="Z41" s="11" t="e">
        <f t="shared" ref="Z41:AB41" si="74">ROUNDUP(Z22*0.9,)</f>
        <v>#REF!</v>
      </c>
      <c r="AA41" s="11" t="e">
        <f t="shared" si="74"/>
        <v>#REF!</v>
      </c>
      <c r="AB41" s="11" t="e">
        <f t="shared" si="74"/>
        <v>#REF!</v>
      </c>
      <c r="AC41" s="11" t="e">
        <f t="shared" ref="AC41:AF41" si="75">ROUNDUP(AC22*0.9,)</f>
        <v>#REF!</v>
      </c>
      <c r="AD41" s="11" t="e">
        <f t="shared" si="75"/>
        <v>#REF!</v>
      </c>
      <c r="AE41" s="11" t="e">
        <f t="shared" si="75"/>
        <v>#REF!</v>
      </c>
      <c r="AF41" s="11" t="e">
        <f t="shared" si="75"/>
        <v>#REF!</v>
      </c>
    </row>
    <row r="42" spans="1:32" ht="11.45" customHeight="1" x14ac:dyDescent="0.2">
      <c r="A42" s="21"/>
      <c r="S42" s="5"/>
    </row>
    <row r="43" spans="1:32" ht="12" customHeight="1" x14ac:dyDescent="0.2">
      <c r="S43" s="5"/>
    </row>
    <row r="44" spans="1:32" ht="9.6" customHeight="1" x14ac:dyDescent="0.2">
      <c r="S44" s="5"/>
    </row>
    <row r="45" spans="1:32" ht="11.45" customHeight="1" x14ac:dyDescent="0.2">
      <c r="A45" s="64" t="s">
        <v>11</v>
      </c>
      <c r="S45" s="5"/>
    </row>
    <row r="46" spans="1:32" ht="11.45" customHeight="1" x14ac:dyDescent="0.2">
      <c r="A46" s="4" t="s">
        <v>12</v>
      </c>
      <c r="S46" s="5"/>
    </row>
    <row r="47" spans="1:32" ht="11.45" customHeight="1" x14ac:dyDescent="0.2">
      <c r="A47" s="4" t="s">
        <v>13</v>
      </c>
      <c r="S47" s="5"/>
    </row>
    <row r="48" spans="1:32" ht="11.45" customHeight="1" x14ac:dyDescent="0.2">
      <c r="A48" s="4" t="s">
        <v>14</v>
      </c>
      <c r="S48" s="5"/>
    </row>
    <row r="49" spans="1:19" ht="11.45" customHeight="1" x14ac:dyDescent="0.2">
      <c r="A49" s="4" t="s">
        <v>15</v>
      </c>
      <c r="S49" s="5"/>
    </row>
    <row r="50" spans="1:19" ht="11.45" customHeight="1" thickBot="1" x14ac:dyDescent="0.25">
      <c r="S50" s="5"/>
    </row>
    <row r="51" spans="1:19" ht="12.75" thickBot="1" x14ac:dyDescent="0.25">
      <c r="A51" s="73" t="s">
        <v>18</v>
      </c>
      <c r="S51" s="5"/>
    </row>
    <row r="52" spans="1:19" x14ac:dyDescent="0.2">
      <c r="A52" s="74" t="s">
        <v>45</v>
      </c>
      <c r="S52" s="5"/>
    </row>
    <row r="53" spans="1:19" ht="12.75" thickBot="1" x14ac:dyDescent="0.25">
      <c r="A53" s="63"/>
      <c r="S53" s="5"/>
    </row>
    <row r="54" spans="1:19" ht="12.75" thickBot="1" x14ac:dyDescent="0.25">
      <c r="A54" s="75" t="s">
        <v>16</v>
      </c>
      <c r="S54" s="5"/>
    </row>
    <row r="55" spans="1:19" ht="48" x14ac:dyDescent="0.2">
      <c r="A55" s="58" t="s">
        <v>46</v>
      </c>
      <c r="S55" s="5"/>
    </row>
    <row r="56" spans="1:19" x14ac:dyDescent="0.2">
      <c r="S56" s="5"/>
    </row>
    <row r="57" spans="1:19" x14ac:dyDescent="0.2">
      <c r="S57" s="5"/>
    </row>
    <row r="58" spans="1:19" x14ac:dyDescent="0.2">
      <c r="S58" s="5"/>
    </row>
    <row r="59" spans="1:19" x14ac:dyDescent="0.2">
      <c r="S59" s="5"/>
    </row>
    <row r="60" spans="1:19" x14ac:dyDescent="0.2">
      <c r="S60" s="5"/>
    </row>
    <row r="61" spans="1:19" x14ac:dyDescent="0.2">
      <c r="S61" s="5"/>
    </row>
    <row r="62" spans="1:19" x14ac:dyDescent="0.2">
      <c r="S62" s="5"/>
    </row>
    <row r="63" spans="1:19" x14ac:dyDescent="0.2">
      <c r="S63" s="5"/>
    </row>
    <row r="64" spans="1:19" x14ac:dyDescent="0.2">
      <c r="S64" s="5"/>
    </row>
    <row r="65" spans="19:19" x14ac:dyDescent="0.2">
      <c r="S65" s="5"/>
    </row>
    <row r="66" spans="19:19" x14ac:dyDescent="0.2">
      <c r="S66" s="5"/>
    </row>
    <row r="67" spans="19:19" x14ac:dyDescent="0.2">
      <c r="S67" s="5"/>
    </row>
    <row r="68" spans="19:19" x14ac:dyDescent="0.2">
      <c r="S68" s="5"/>
    </row>
    <row r="69" spans="19:19" x14ac:dyDescent="0.2">
      <c r="S69" s="5"/>
    </row>
    <row r="70" spans="19:19" x14ac:dyDescent="0.2">
      <c r="S70" s="5"/>
    </row>
    <row r="71" spans="19:19" x14ac:dyDescent="0.2">
      <c r="S71" s="5"/>
    </row>
    <row r="72" spans="19:19" x14ac:dyDescent="0.2">
      <c r="S72" s="5"/>
    </row>
    <row r="73" spans="19:19" x14ac:dyDescent="0.2">
      <c r="S73" s="5"/>
    </row>
    <row r="74" spans="19:19" x14ac:dyDescent="0.2">
      <c r="S74" s="5"/>
    </row>
    <row r="75" spans="19:19" x14ac:dyDescent="0.2">
      <c r="S75" s="5"/>
    </row>
    <row r="76" spans="19:19" x14ac:dyDescent="0.2">
      <c r="S76" s="5"/>
    </row>
    <row r="77" spans="19:19" x14ac:dyDescent="0.2">
      <c r="S77" s="5"/>
    </row>
    <row r="78" spans="19:19" x14ac:dyDescent="0.2">
      <c r="S78" s="5"/>
    </row>
    <row r="79" spans="19:19" x14ac:dyDescent="0.2">
      <c r="S79" s="5"/>
    </row>
    <row r="80" spans="19:19" x14ac:dyDescent="0.2">
      <c r="S80" s="5"/>
    </row>
    <row r="81" spans="19:19" x14ac:dyDescent="0.2">
      <c r="S81" s="5"/>
    </row>
    <row r="82" spans="19:19" x14ac:dyDescent="0.2">
      <c r="S82" s="5"/>
    </row>
    <row r="83" spans="19:19" x14ac:dyDescent="0.2">
      <c r="S83" s="5"/>
    </row>
    <row r="84" spans="19:19" x14ac:dyDescent="0.2">
      <c r="S84" s="5"/>
    </row>
    <row r="85" spans="19:19" x14ac:dyDescent="0.2">
      <c r="S85" s="5"/>
    </row>
    <row r="86" spans="19:19" x14ac:dyDescent="0.2">
      <c r="S86" s="5"/>
    </row>
    <row r="87" spans="19:19" x14ac:dyDescent="0.2">
      <c r="S87" s="5"/>
    </row>
    <row r="88" spans="19:19" x14ac:dyDescent="0.2">
      <c r="S88" s="5"/>
    </row>
    <row r="89" spans="19:19" x14ac:dyDescent="0.2">
      <c r="S89" s="5"/>
    </row>
    <row r="90" spans="19:19" x14ac:dyDescent="0.2">
      <c r="S90" s="5"/>
    </row>
    <row r="91" spans="19:19" x14ac:dyDescent="0.2">
      <c r="S91" s="5"/>
    </row>
    <row r="92" spans="19:19" x14ac:dyDescent="0.2">
      <c r="S92" s="5"/>
    </row>
    <row r="93" spans="19:19" x14ac:dyDescent="0.2">
      <c r="S93" s="5"/>
    </row>
    <row r="94" spans="19:19" x14ac:dyDescent="0.2">
      <c r="S94" s="5"/>
    </row>
    <row r="95" spans="19:19" x14ac:dyDescent="0.2">
      <c r="S95" s="5"/>
    </row>
    <row r="96" spans="19:19" x14ac:dyDescent="0.2">
      <c r="S96" s="5"/>
    </row>
    <row r="97" spans="19:19" x14ac:dyDescent="0.2">
      <c r="S97" s="5"/>
    </row>
    <row r="98" spans="19:19" x14ac:dyDescent="0.2">
      <c r="S98" s="5"/>
    </row>
    <row r="99" spans="19:19" x14ac:dyDescent="0.2">
      <c r="S99" s="5"/>
    </row>
    <row r="100" spans="19:19" x14ac:dyDescent="0.2">
      <c r="S100" s="5"/>
    </row>
    <row r="101" spans="19:19" x14ac:dyDescent="0.2">
      <c r="S101" s="5"/>
    </row>
    <row r="102" spans="19:19" x14ac:dyDescent="0.2">
      <c r="S102" s="5"/>
    </row>
    <row r="103" spans="19:19" x14ac:dyDescent="0.2">
      <c r="S103" s="5"/>
    </row>
    <row r="104" spans="19:19" x14ac:dyDescent="0.2">
      <c r="S104" s="5"/>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zoomScaleNormal="100" workbookViewId="0">
      <selection activeCell="AB24" sqref="AB24:AE25"/>
    </sheetView>
  </sheetViews>
  <sheetFormatPr defaultColWidth="9.140625" defaultRowHeight="12" x14ac:dyDescent="0.2"/>
  <cols>
    <col min="1" max="1" width="91.5703125" style="5" customWidth="1"/>
    <col min="2" max="27" width="0" style="5" hidden="1" customWidth="1"/>
    <col min="28" max="16384" width="9.140625" style="5"/>
  </cols>
  <sheetData>
    <row r="1" spans="1:31" ht="12" customHeight="1" x14ac:dyDescent="0.2">
      <c r="A1" s="18" t="s">
        <v>17</v>
      </c>
    </row>
    <row r="2" spans="1:31" ht="12" customHeight="1" x14ac:dyDescent="0.2">
      <c r="A2" s="64" t="s">
        <v>19</v>
      </c>
    </row>
    <row r="3" spans="1:31" ht="10.35" customHeight="1" x14ac:dyDescent="0.2">
      <c r="A3" s="64"/>
    </row>
    <row r="4" spans="1:31" ht="11.45" customHeight="1" x14ac:dyDescent="0.2">
      <c r="A4" s="64" t="s">
        <v>9</v>
      </c>
    </row>
    <row r="5" spans="1:31" s="36" customFormat="1" ht="33.75" customHeight="1" x14ac:dyDescent="0.25">
      <c r="A5" s="31" t="s">
        <v>6</v>
      </c>
      <c r="B5" s="33" t="s">
        <v>29</v>
      </c>
      <c r="C5" s="33" t="s">
        <v>30</v>
      </c>
      <c r="D5" s="33" t="s">
        <v>31</v>
      </c>
      <c r="E5" s="33" t="s">
        <v>32</v>
      </c>
      <c r="F5" s="33" t="s">
        <v>28</v>
      </c>
      <c r="G5" s="33" t="s">
        <v>35</v>
      </c>
      <c r="H5" s="33" t="s">
        <v>33</v>
      </c>
      <c r="I5" s="33" t="s">
        <v>34</v>
      </c>
      <c r="J5" s="33" t="s">
        <v>37</v>
      </c>
      <c r="K5" s="33" t="s">
        <v>38</v>
      </c>
      <c r="L5" s="34">
        <v>44453</v>
      </c>
      <c r="M5" s="34">
        <v>44455</v>
      </c>
      <c r="N5" s="34">
        <v>44458</v>
      </c>
      <c r="O5" s="34">
        <v>44462</v>
      </c>
      <c r="P5" s="34">
        <v>44463</v>
      </c>
      <c r="Q5" s="34">
        <v>44466</v>
      </c>
      <c r="R5" s="34" t="e">
        <f>'C завтраками| Bed and breakfast'!#REF!</f>
        <v>#REF!</v>
      </c>
      <c r="S5" s="34" t="e">
        <f>'C завтраками| Bed and breakfast'!#REF!</f>
        <v>#REF!</v>
      </c>
      <c r="T5" s="34" t="e">
        <f>'C завтраками| Bed and breakfast'!#REF!</f>
        <v>#REF!</v>
      </c>
      <c r="U5" s="34" t="e">
        <f>'C завтраками| Bed and breakfast'!#REF!</f>
        <v>#REF!</v>
      </c>
      <c r="V5" s="34" t="e">
        <f>'C завтраками| Bed and breakfast'!#REF!</f>
        <v>#REF!</v>
      </c>
      <c r="W5" s="34" t="e">
        <f>'C завтраками| Bed and breakfast'!#REF!</f>
        <v>#REF!</v>
      </c>
      <c r="X5" s="34" t="e">
        <f>'C завтраками| Bed and breakfast'!#REF!</f>
        <v>#REF!</v>
      </c>
      <c r="Y5" s="34" t="e">
        <f>'C завтраками| Bed and breakfast'!#REF!</f>
        <v>#REF!</v>
      </c>
      <c r="Z5" s="34" t="e">
        <f>'C завтраками| Bed and breakfast'!#REF!</f>
        <v>#REF!</v>
      </c>
      <c r="AA5" s="34" t="e">
        <f>'C завтраками| Bed and breakfast'!#REF!</f>
        <v>#REF!</v>
      </c>
      <c r="AB5" s="34" t="e">
        <f>'C завтраками| Bed and breakfast'!#REF!</f>
        <v>#REF!</v>
      </c>
      <c r="AC5" s="34" t="e">
        <f>'C завтраками| Bed and breakfast'!#REF!</f>
        <v>#REF!</v>
      </c>
      <c r="AD5" s="34" t="e">
        <f>'C завтраками| Bed and breakfast'!#REF!</f>
        <v>#REF!</v>
      </c>
      <c r="AE5" s="34" t="e">
        <f>'C завтраками| Bed and breakfast'!#REF!</f>
        <v>#REF!</v>
      </c>
    </row>
    <row r="6" spans="1:31" x14ac:dyDescent="0.2">
      <c r="A6" s="31"/>
      <c r="B6" s="33"/>
      <c r="C6" s="71"/>
      <c r="D6" s="71"/>
      <c r="E6" s="71"/>
      <c r="F6" s="71"/>
      <c r="G6" s="71"/>
      <c r="H6" s="71"/>
      <c r="I6" s="71"/>
      <c r="J6" s="71"/>
      <c r="K6" s="71"/>
      <c r="L6" s="34">
        <v>44454</v>
      </c>
      <c r="M6" s="34">
        <v>44457</v>
      </c>
      <c r="N6" s="34">
        <v>44461</v>
      </c>
      <c r="O6" s="34">
        <v>44462</v>
      </c>
      <c r="P6" s="34">
        <v>44465</v>
      </c>
      <c r="Q6" s="34">
        <v>44469</v>
      </c>
      <c r="R6" s="34" t="e">
        <f>'C завтраками| Bed and breakfast'!#REF!</f>
        <v>#REF!</v>
      </c>
      <c r="S6" s="34" t="e">
        <f>'C завтраками| Bed and breakfast'!#REF!</f>
        <v>#REF!</v>
      </c>
      <c r="T6" s="34" t="e">
        <f>'C завтраками| Bed and breakfast'!#REF!</f>
        <v>#REF!</v>
      </c>
      <c r="U6" s="34" t="e">
        <f>'C завтраками| Bed and breakfast'!#REF!</f>
        <v>#REF!</v>
      </c>
      <c r="V6" s="34" t="e">
        <f>'C завтраками| Bed and breakfast'!#REF!</f>
        <v>#REF!</v>
      </c>
      <c r="W6" s="34" t="e">
        <f>'C завтраками| Bed and breakfast'!#REF!</f>
        <v>#REF!</v>
      </c>
      <c r="X6" s="34" t="e">
        <f>'C завтраками| Bed and breakfast'!#REF!</f>
        <v>#REF!</v>
      </c>
      <c r="Y6" s="34" t="e">
        <f>'C завтраками| Bed and breakfast'!#REF!</f>
        <v>#REF!</v>
      </c>
      <c r="Z6" s="34" t="e">
        <f>'C завтраками| Bed and breakfast'!#REF!</f>
        <v>#REF!</v>
      </c>
      <c r="AA6" s="34" t="e">
        <f>'C завтраками| Bed and breakfast'!#REF!</f>
        <v>#REF!</v>
      </c>
      <c r="AB6" s="34" t="e">
        <f>'C завтраками| Bed and breakfast'!#REF!</f>
        <v>#REF!</v>
      </c>
      <c r="AC6" s="34" t="e">
        <f>'C завтраками| Bed and breakfast'!#REF!</f>
        <v>#REF!</v>
      </c>
      <c r="AD6" s="34" t="e">
        <f>'C завтраками| Bed and breakfast'!#REF!</f>
        <v>#REF!</v>
      </c>
      <c r="AE6" s="34" t="e">
        <f>'C завтраками| Bed and breakfast'!#REF!</f>
        <v>#REF!</v>
      </c>
    </row>
    <row r="7" spans="1:31" x14ac:dyDescent="0.2">
      <c r="A7" s="1" t="s">
        <v>7</v>
      </c>
      <c r="B7" s="6"/>
      <c r="C7" s="46"/>
    </row>
    <row r="8" spans="1:31" x14ac:dyDescent="0.2">
      <c r="A8" s="1">
        <v>1</v>
      </c>
      <c r="B8" s="11">
        <v>9000</v>
      </c>
      <c r="C8" s="11">
        <v>8000</v>
      </c>
      <c r="D8" s="11">
        <v>9000</v>
      </c>
      <c r="E8" s="11">
        <v>8000</v>
      </c>
      <c r="F8" s="11">
        <v>7000</v>
      </c>
      <c r="G8" s="11">
        <v>8000</v>
      </c>
      <c r="H8" s="6">
        <v>6000</v>
      </c>
      <c r="I8" s="11">
        <v>7000</v>
      </c>
      <c r="J8" s="6">
        <v>6000</v>
      </c>
      <c r="K8" s="6">
        <v>5600</v>
      </c>
      <c r="L8" s="6" t="e">
        <f>ROUNDUP('C завтраками| Bed and breakfast'!#REF!*0.85,)</f>
        <v>#REF!</v>
      </c>
      <c r="M8" s="6" t="e">
        <f>ROUNDUP('C завтраками| Bed and breakfast'!#REF!*0.85,)</f>
        <v>#REF!</v>
      </c>
      <c r="N8" s="6" t="e">
        <f>ROUNDUP('C завтраками| Bed and breakfast'!#REF!*0.85,)</f>
        <v>#REF!</v>
      </c>
      <c r="O8" s="6" t="e">
        <f>ROUNDUP('C завтраками| Bed and breakfast'!#REF!*0.85,)</f>
        <v>#REF!</v>
      </c>
      <c r="P8" s="6" t="e">
        <f>ROUNDUP('C завтраками| Bed and breakfast'!#REF!*0.85,)</f>
        <v>#REF!</v>
      </c>
      <c r="Q8" s="6" t="e">
        <f>ROUNDUP('C завтраками| Bed and breakfast'!#REF!*0.85,)</f>
        <v>#REF!</v>
      </c>
      <c r="R8" s="6" t="e">
        <f>ROUNDUP('C завтраками| Bed and breakfast'!#REF!*0.85,)</f>
        <v>#REF!</v>
      </c>
      <c r="S8" s="6" t="e">
        <f>ROUNDUP('C завтраками| Bed and breakfast'!#REF!*0.85,)</f>
        <v>#REF!</v>
      </c>
      <c r="T8" s="6" t="e">
        <f>ROUNDUP('C завтраками| Bed and breakfast'!#REF!*0.85,)</f>
        <v>#REF!</v>
      </c>
      <c r="U8" s="6" t="e">
        <f>ROUNDUP('C завтраками| Bed and breakfast'!#REF!*0.85,)</f>
        <v>#REF!</v>
      </c>
      <c r="V8" s="6" t="e">
        <f>ROUNDUP('C завтраками| Bed and breakfast'!#REF!*0.85,)</f>
        <v>#REF!</v>
      </c>
      <c r="W8" s="6" t="e">
        <f>ROUNDUP('C завтраками| Bed and breakfast'!#REF!*0.85,)</f>
        <v>#REF!</v>
      </c>
      <c r="X8" s="6" t="e">
        <f>ROUNDUP('C завтраками| Bed and breakfast'!#REF!*0.85,)</f>
        <v>#REF!</v>
      </c>
      <c r="Y8" s="6" t="e">
        <f>ROUNDUP('C завтраками| Bed and breakfast'!#REF!*0.85,)</f>
        <v>#REF!</v>
      </c>
      <c r="Z8" s="6" t="e">
        <f>ROUNDUP('C завтраками| Bed and breakfast'!#REF!*0.85,)</f>
        <v>#REF!</v>
      </c>
      <c r="AA8" s="6" t="e">
        <f>ROUNDUP('C завтраками| Bed and breakfast'!#REF!*0.85,)</f>
        <v>#REF!</v>
      </c>
      <c r="AB8" s="6" t="e">
        <f>ROUNDUP('C завтраками| Bed and breakfast'!#REF!*0.85,)</f>
        <v>#REF!</v>
      </c>
      <c r="AC8" s="6" t="e">
        <f>ROUNDUP('C завтраками| Bed and breakfast'!#REF!*0.85,)</f>
        <v>#REF!</v>
      </c>
      <c r="AD8" s="6" t="e">
        <f>ROUNDUP('C завтраками| Bed and breakfast'!#REF!*0.85,)</f>
        <v>#REF!</v>
      </c>
      <c r="AE8" s="6" t="e">
        <f>ROUNDUP('C завтраками| Bed and breakfast'!#REF!*0.85,)</f>
        <v>#REF!</v>
      </c>
    </row>
    <row r="9" spans="1:31" x14ac:dyDescent="0.2">
      <c r="A9" s="1">
        <v>2</v>
      </c>
      <c r="B9" s="11">
        <f t="shared" ref="B9:K9" si="0">B8+800</f>
        <v>9800</v>
      </c>
      <c r="C9" s="11">
        <f t="shared" si="0"/>
        <v>8800</v>
      </c>
      <c r="D9" s="11">
        <f t="shared" si="0"/>
        <v>9800</v>
      </c>
      <c r="E9" s="11">
        <f t="shared" si="0"/>
        <v>8800</v>
      </c>
      <c r="F9" s="11">
        <f t="shared" si="0"/>
        <v>7800</v>
      </c>
      <c r="G9" s="11">
        <f t="shared" si="0"/>
        <v>8800</v>
      </c>
      <c r="H9" s="11">
        <f t="shared" si="0"/>
        <v>6800</v>
      </c>
      <c r="I9" s="11">
        <f t="shared" si="0"/>
        <v>7800</v>
      </c>
      <c r="J9" s="11">
        <f t="shared" si="0"/>
        <v>6800</v>
      </c>
      <c r="K9" s="11">
        <f t="shared" si="0"/>
        <v>6400</v>
      </c>
      <c r="L9" s="6" t="e">
        <f>ROUNDUP('C завтраками| Bed and breakfast'!#REF!*0.85,)</f>
        <v>#REF!</v>
      </c>
      <c r="M9" s="6" t="e">
        <f>ROUNDUP('C завтраками| Bed and breakfast'!#REF!*0.85,)</f>
        <v>#REF!</v>
      </c>
      <c r="N9" s="6" t="e">
        <f>ROUNDUP('C завтраками| Bed and breakfast'!#REF!*0.85,)</f>
        <v>#REF!</v>
      </c>
      <c r="O9" s="6" t="e">
        <f>ROUNDUP('C завтраками| Bed and breakfast'!#REF!*0.85,)</f>
        <v>#REF!</v>
      </c>
      <c r="P9" s="6" t="e">
        <f>ROUNDUP('C завтраками| Bed and breakfast'!#REF!*0.85,)</f>
        <v>#REF!</v>
      </c>
      <c r="Q9" s="6" t="e">
        <f>ROUNDUP('C завтраками| Bed and breakfast'!#REF!*0.85,)</f>
        <v>#REF!</v>
      </c>
      <c r="R9" s="6" t="e">
        <f>ROUNDUP('C завтраками| Bed and breakfast'!#REF!*0.85,)</f>
        <v>#REF!</v>
      </c>
      <c r="S9" s="6" t="e">
        <f>ROUNDUP('C завтраками| Bed and breakfast'!#REF!*0.85,)</f>
        <v>#REF!</v>
      </c>
      <c r="T9" s="6" t="e">
        <f>ROUNDUP('C завтраками| Bed and breakfast'!#REF!*0.85,)</f>
        <v>#REF!</v>
      </c>
      <c r="U9" s="6" t="e">
        <f>ROUNDUP('C завтраками| Bed and breakfast'!#REF!*0.85,)</f>
        <v>#REF!</v>
      </c>
      <c r="V9" s="6" t="e">
        <f>ROUNDUP('C завтраками| Bed and breakfast'!#REF!*0.85,)</f>
        <v>#REF!</v>
      </c>
      <c r="W9" s="6" t="e">
        <f>ROUNDUP('C завтраками| Bed and breakfast'!#REF!*0.85,)</f>
        <v>#REF!</v>
      </c>
      <c r="X9" s="6" t="e">
        <f>ROUNDUP('C завтраками| Bed and breakfast'!#REF!*0.85,)</f>
        <v>#REF!</v>
      </c>
      <c r="Y9" s="6" t="e">
        <f>ROUNDUP('C завтраками| Bed and breakfast'!#REF!*0.85,)</f>
        <v>#REF!</v>
      </c>
      <c r="Z9" s="6" t="e">
        <f>ROUNDUP('C завтраками| Bed and breakfast'!#REF!*0.85,)</f>
        <v>#REF!</v>
      </c>
      <c r="AA9" s="6" t="e">
        <f>ROUNDUP('C завтраками| Bed and breakfast'!#REF!*0.85,)</f>
        <v>#REF!</v>
      </c>
      <c r="AB9" s="6" t="e">
        <f>ROUNDUP('C завтраками| Bed and breakfast'!#REF!*0.85,)</f>
        <v>#REF!</v>
      </c>
      <c r="AC9" s="6" t="e">
        <f>ROUNDUP('C завтраками| Bed and breakfast'!#REF!*0.85,)</f>
        <v>#REF!</v>
      </c>
      <c r="AD9" s="6" t="e">
        <f>ROUNDUP('C завтраками| Bed and breakfast'!#REF!*0.85,)</f>
        <v>#REF!</v>
      </c>
      <c r="AE9" s="6" t="e">
        <f>ROUNDUP('C завтраками| Bed and breakfast'!#REF!*0.85,)</f>
        <v>#REF!</v>
      </c>
    </row>
    <row r="10" spans="1:31" x14ac:dyDescent="0.2">
      <c r="A10" s="1" t="s">
        <v>8</v>
      </c>
      <c r="B10" s="11"/>
      <c r="C10" s="11"/>
      <c r="D10" s="11"/>
      <c r="E10" s="11"/>
      <c r="F10" s="11"/>
      <c r="G10" s="11"/>
      <c r="H10" s="6"/>
      <c r="I10" s="11"/>
      <c r="J10" s="6"/>
      <c r="K10" s="6"/>
      <c r="L10" s="6"/>
      <c r="M10" s="6"/>
      <c r="N10" s="6"/>
      <c r="O10" s="6"/>
      <c r="P10" s="6"/>
      <c r="Q10" s="6"/>
      <c r="R10" s="6"/>
      <c r="S10" s="6"/>
      <c r="T10" s="6"/>
      <c r="U10" s="6"/>
      <c r="V10" s="6"/>
      <c r="W10" s="6"/>
      <c r="X10" s="6"/>
      <c r="Y10" s="6"/>
      <c r="Z10" s="6"/>
      <c r="AA10" s="6"/>
      <c r="AB10" s="6"/>
      <c r="AC10" s="6"/>
      <c r="AD10" s="6"/>
      <c r="AE10" s="6"/>
    </row>
    <row r="11" spans="1:31" x14ac:dyDescent="0.2">
      <c r="A11" s="1">
        <v>1</v>
      </c>
      <c r="B11" s="11">
        <f t="shared" ref="B11:K11" si="1">B8+700</f>
        <v>9700</v>
      </c>
      <c r="C11" s="11">
        <f t="shared" si="1"/>
        <v>8700</v>
      </c>
      <c r="D11" s="11">
        <f t="shared" si="1"/>
        <v>9700</v>
      </c>
      <c r="E11" s="11">
        <f t="shared" si="1"/>
        <v>8700</v>
      </c>
      <c r="F11" s="11">
        <f t="shared" si="1"/>
        <v>7700</v>
      </c>
      <c r="G11" s="11">
        <f t="shared" si="1"/>
        <v>8700</v>
      </c>
      <c r="H11" s="11">
        <f t="shared" si="1"/>
        <v>6700</v>
      </c>
      <c r="I11" s="11">
        <f t="shared" si="1"/>
        <v>7700</v>
      </c>
      <c r="J11" s="11">
        <f t="shared" si="1"/>
        <v>6700</v>
      </c>
      <c r="K11" s="11">
        <f t="shared" si="1"/>
        <v>6300</v>
      </c>
      <c r="L11" s="6" t="e">
        <f>ROUNDUP('C завтраками| Bed and breakfast'!#REF!*0.85,)</f>
        <v>#REF!</v>
      </c>
      <c r="M11" s="6" t="e">
        <f>ROUNDUP('C завтраками| Bed and breakfast'!#REF!*0.85,)</f>
        <v>#REF!</v>
      </c>
      <c r="N11" s="6" t="e">
        <f>ROUNDUP('C завтраками| Bed and breakfast'!#REF!*0.85,)</f>
        <v>#REF!</v>
      </c>
      <c r="O11" s="6" t="e">
        <f>ROUNDUP('C завтраками| Bed and breakfast'!#REF!*0.85,)</f>
        <v>#REF!</v>
      </c>
      <c r="P11" s="6" t="e">
        <f>ROUNDUP('C завтраками| Bed and breakfast'!#REF!*0.85,)</f>
        <v>#REF!</v>
      </c>
      <c r="Q11" s="6" t="e">
        <f>ROUNDUP('C завтраками| Bed and breakfast'!#REF!*0.85,)</f>
        <v>#REF!</v>
      </c>
      <c r="R11" s="6" t="e">
        <f>ROUNDUP('C завтраками| Bed and breakfast'!#REF!*0.85,)</f>
        <v>#REF!</v>
      </c>
      <c r="S11" s="6" t="e">
        <f>ROUNDUP('C завтраками| Bed and breakfast'!#REF!*0.85,)</f>
        <v>#REF!</v>
      </c>
      <c r="T11" s="6" t="e">
        <f>ROUNDUP('C завтраками| Bed and breakfast'!#REF!*0.85,)</f>
        <v>#REF!</v>
      </c>
      <c r="U11" s="6" t="e">
        <f>ROUNDUP('C завтраками| Bed and breakfast'!#REF!*0.85,)</f>
        <v>#REF!</v>
      </c>
      <c r="V11" s="6" t="e">
        <f>ROUNDUP('C завтраками| Bed and breakfast'!#REF!*0.85,)</f>
        <v>#REF!</v>
      </c>
      <c r="W11" s="6" t="e">
        <f>ROUNDUP('C завтраками| Bed and breakfast'!#REF!*0.85,)</f>
        <v>#REF!</v>
      </c>
      <c r="X11" s="6" t="e">
        <f>ROUNDUP('C завтраками| Bed and breakfast'!#REF!*0.85,)</f>
        <v>#REF!</v>
      </c>
      <c r="Y11" s="6" t="e">
        <f>ROUNDUP('C завтраками| Bed and breakfast'!#REF!*0.85,)</f>
        <v>#REF!</v>
      </c>
      <c r="Z11" s="6" t="e">
        <f>ROUNDUP('C завтраками| Bed and breakfast'!#REF!*0.85,)</f>
        <v>#REF!</v>
      </c>
      <c r="AA11" s="6" t="e">
        <f>ROUNDUP('C завтраками| Bed and breakfast'!#REF!*0.85,)</f>
        <v>#REF!</v>
      </c>
      <c r="AB11" s="6" t="e">
        <f>ROUNDUP('C завтраками| Bed and breakfast'!#REF!*0.85,)</f>
        <v>#REF!</v>
      </c>
      <c r="AC11" s="6" t="e">
        <f>ROUNDUP('C завтраками| Bed and breakfast'!#REF!*0.85,)</f>
        <v>#REF!</v>
      </c>
      <c r="AD11" s="6" t="e">
        <f>ROUNDUP('C завтраками| Bed and breakfast'!#REF!*0.85,)</f>
        <v>#REF!</v>
      </c>
      <c r="AE11" s="6" t="e">
        <f>ROUNDUP('C завтраками| Bed and breakfast'!#REF!*0.85,)</f>
        <v>#REF!</v>
      </c>
    </row>
    <row r="12" spans="1:31" x14ac:dyDescent="0.2">
      <c r="A12" s="1">
        <v>2</v>
      </c>
      <c r="B12" s="11">
        <f t="shared" ref="B12:K12" si="2">B11+800</f>
        <v>10500</v>
      </c>
      <c r="C12" s="11">
        <f t="shared" si="2"/>
        <v>9500</v>
      </c>
      <c r="D12" s="11">
        <f t="shared" si="2"/>
        <v>10500</v>
      </c>
      <c r="E12" s="11">
        <f t="shared" si="2"/>
        <v>9500</v>
      </c>
      <c r="F12" s="11">
        <f t="shared" si="2"/>
        <v>8500</v>
      </c>
      <c r="G12" s="11">
        <f t="shared" si="2"/>
        <v>9500</v>
      </c>
      <c r="H12" s="11">
        <f t="shared" si="2"/>
        <v>7500</v>
      </c>
      <c r="I12" s="11">
        <f t="shared" si="2"/>
        <v>8500</v>
      </c>
      <c r="J12" s="11">
        <f t="shared" si="2"/>
        <v>7500</v>
      </c>
      <c r="K12" s="11">
        <f t="shared" si="2"/>
        <v>7100</v>
      </c>
      <c r="L12" s="6" t="e">
        <f>ROUNDUP('C завтраками| Bed and breakfast'!#REF!*0.85,)</f>
        <v>#REF!</v>
      </c>
      <c r="M12" s="6" t="e">
        <f>ROUNDUP('C завтраками| Bed and breakfast'!#REF!*0.85,)</f>
        <v>#REF!</v>
      </c>
      <c r="N12" s="6" t="e">
        <f>ROUNDUP('C завтраками| Bed and breakfast'!#REF!*0.85,)</f>
        <v>#REF!</v>
      </c>
      <c r="O12" s="6" t="e">
        <f>ROUNDUP('C завтраками| Bed and breakfast'!#REF!*0.85,)</f>
        <v>#REF!</v>
      </c>
      <c r="P12" s="6" t="e">
        <f>ROUNDUP('C завтраками| Bed and breakfast'!#REF!*0.85,)</f>
        <v>#REF!</v>
      </c>
      <c r="Q12" s="6" t="e">
        <f>ROUNDUP('C завтраками| Bed and breakfast'!#REF!*0.85,)</f>
        <v>#REF!</v>
      </c>
      <c r="R12" s="6" t="e">
        <f>ROUNDUP('C завтраками| Bed and breakfast'!#REF!*0.85,)</f>
        <v>#REF!</v>
      </c>
      <c r="S12" s="6" t="e">
        <f>ROUNDUP('C завтраками| Bed and breakfast'!#REF!*0.85,)</f>
        <v>#REF!</v>
      </c>
      <c r="T12" s="6" t="e">
        <f>ROUNDUP('C завтраками| Bed and breakfast'!#REF!*0.85,)</f>
        <v>#REF!</v>
      </c>
      <c r="U12" s="6" t="e">
        <f>ROUNDUP('C завтраками| Bed and breakfast'!#REF!*0.85,)</f>
        <v>#REF!</v>
      </c>
      <c r="V12" s="6" t="e">
        <f>ROUNDUP('C завтраками| Bed and breakfast'!#REF!*0.85,)</f>
        <v>#REF!</v>
      </c>
      <c r="W12" s="6" t="e">
        <f>ROUNDUP('C завтраками| Bed and breakfast'!#REF!*0.85,)</f>
        <v>#REF!</v>
      </c>
      <c r="X12" s="6" t="e">
        <f>ROUNDUP('C завтраками| Bed and breakfast'!#REF!*0.85,)</f>
        <v>#REF!</v>
      </c>
      <c r="Y12" s="6" t="e">
        <f>ROUNDUP('C завтраками| Bed and breakfast'!#REF!*0.85,)</f>
        <v>#REF!</v>
      </c>
      <c r="Z12" s="6" t="e">
        <f>ROUNDUP('C завтраками| Bed and breakfast'!#REF!*0.85,)</f>
        <v>#REF!</v>
      </c>
      <c r="AA12" s="6" t="e">
        <f>ROUNDUP('C завтраками| Bed and breakfast'!#REF!*0.85,)</f>
        <v>#REF!</v>
      </c>
      <c r="AB12" s="6" t="e">
        <f>ROUNDUP('C завтраками| Bed and breakfast'!#REF!*0.85,)</f>
        <v>#REF!</v>
      </c>
      <c r="AC12" s="6" t="e">
        <f>ROUNDUP('C завтраками| Bed and breakfast'!#REF!*0.85,)</f>
        <v>#REF!</v>
      </c>
      <c r="AD12" s="6" t="e">
        <f>ROUNDUP('C завтраками| Bed and breakfast'!#REF!*0.85,)</f>
        <v>#REF!</v>
      </c>
      <c r="AE12" s="6" t="e">
        <f>ROUNDUP('C завтраками| Bed and breakfast'!#REF!*0.85,)</f>
        <v>#REF!</v>
      </c>
    </row>
    <row r="13" spans="1:31" x14ac:dyDescent="0.2">
      <c r="A13" s="2" t="s">
        <v>2</v>
      </c>
      <c r="B13" s="11"/>
      <c r="C13" s="11"/>
      <c r="D13" s="11"/>
      <c r="E13" s="11"/>
      <c r="F13" s="11"/>
      <c r="G13" s="11"/>
      <c r="H13" s="6"/>
      <c r="I13" s="11"/>
      <c r="J13" s="6"/>
      <c r="K13" s="6"/>
      <c r="L13" s="6"/>
      <c r="M13" s="6"/>
      <c r="N13" s="6"/>
      <c r="O13" s="6"/>
      <c r="P13" s="6"/>
      <c r="Q13" s="6"/>
      <c r="R13" s="6"/>
      <c r="S13" s="6"/>
      <c r="T13" s="6"/>
      <c r="U13" s="6"/>
      <c r="V13" s="6"/>
      <c r="W13" s="6"/>
      <c r="X13" s="6"/>
      <c r="Y13" s="6"/>
      <c r="Z13" s="6"/>
      <c r="AA13" s="6"/>
      <c r="AB13" s="6"/>
      <c r="AC13" s="6"/>
      <c r="AD13" s="6"/>
      <c r="AE13" s="6"/>
    </row>
    <row r="14" spans="1:31" x14ac:dyDescent="0.2">
      <c r="A14" s="1">
        <v>1</v>
      </c>
      <c r="B14" s="11">
        <f t="shared" ref="B14:K14" si="3">B11+900</f>
        <v>10600</v>
      </c>
      <c r="C14" s="11">
        <f t="shared" si="3"/>
        <v>9600</v>
      </c>
      <c r="D14" s="11">
        <f t="shared" si="3"/>
        <v>10600</v>
      </c>
      <c r="E14" s="11">
        <f t="shared" si="3"/>
        <v>9600</v>
      </c>
      <c r="F14" s="11">
        <f t="shared" si="3"/>
        <v>8600</v>
      </c>
      <c r="G14" s="11">
        <f t="shared" si="3"/>
        <v>9600</v>
      </c>
      <c r="H14" s="11">
        <f t="shared" si="3"/>
        <v>7600</v>
      </c>
      <c r="I14" s="11">
        <f t="shared" si="3"/>
        <v>8600</v>
      </c>
      <c r="J14" s="11">
        <f t="shared" si="3"/>
        <v>7600</v>
      </c>
      <c r="K14" s="11">
        <f t="shared" si="3"/>
        <v>7200</v>
      </c>
      <c r="L14" s="6" t="e">
        <f>ROUNDUP('C завтраками| Bed and breakfast'!#REF!*0.85,)</f>
        <v>#REF!</v>
      </c>
      <c r="M14" s="6" t="e">
        <f>ROUNDUP('C завтраками| Bed and breakfast'!#REF!*0.85,)</f>
        <v>#REF!</v>
      </c>
      <c r="N14" s="6" t="e">
        <f>ROUNDUP('C завтраками| Bed and breakfast'!#REF!*0.85,)</f>
        <v>#REF!</v>
      </c>
      <c r="O14" s="6" t="e">
        <f>ROUNDUP('C завтраками| Bed and breakfast'!#REF!*0.85,)</f>
        <v>#REF!</v>
      </c>
      <c r="P14" s="6" t="e">
        <f>ROUNDUP('C завтраками| Bed and breakfast'!#REF!*0.85,)</f>
        <v>#REF!</v>
      </c>
      <c r="Q14" s="6" t="e">
        <f>ROUNDUP('C завтраками| Bed and breakfast'!#REF!*0.85,)</f>
        <v>#REF!</v>
      </c>
      <c r="R14" s="6" t="e">
        <f>ROUNDUP('C завтраками| Bed and breakfast'!#REF!*0.85,)</f>
        <v>#REF!</v>
      </c>
      <c r="S14" s="6" t="e">
        <f>ROUNDUP('C завтраками| Bed and breakfast'!#REF!*0.85,)</f>
        <v>#REF!</v>
      </c>
      <c r="T14" s="6" t="e">
        <f>ROUNDUP('C завтраками| Bed and breakfast'!#REF!*0.85,)</f>
        <v>#REF!</v>
      </c>
      <c r="U14" s="6" t="e">
        <f>ROUNDUP('C завтраками| Bed and breakfast'!#REF!*0.85,)</f>
        <v>#REF!</v>
      </c>
      <c r="V14" s="6" t="e">
        <f>ROUNDUP('C завтраками| Bed and breakfast'!#REF!*0.85,)</f>
        <v>#REF!</v>
      </c>
      <c r="W14" s="6" t="e">
        <f>ROUNDUP('C завтраками| Bed and breakfast'!#REF!*0.85,)</f>
        <v>#REF!</v>
      </c>
      <c r="X14" s="6" t="e">
        <f>ROUNDUP('C завтраками| Bed and breakfast'!#REF!*0.85,)</f>
        <v>#REF!</v>
      </c>
      <c r="Y14" s="6" t="e">
        <f>ROUNDUP('C завтраками| Bed and breakfast'!#REF!*0.85,)</f>
        <v>#REF!</v>
      </c>
      <c r="Z14" s="6" t="e">
        <f>ROUNDUP('C завтраками| Bed and breakfast'!#REF!*0.85,)</f>
        <v>#REF!</v>
      </c>
      <c r="AA14" s="6" t="e">
        <f>ROUNDUP('C завтраками| Bed and breakfast'!#REF!*0.85,)</f>
        <v>#REF!</v>
      </c>
      <c r="AB14" s="6" t="e">
        <f>ROUNDUP('C завтраками| Bed and breakfast'!#REF!*0.85,)</f>
        <v>#REF!</v>
      </c>
      <c r="AC14" s="6" t="e">
        <f>ROUNDUP('C завтраками| Bed and breakfast'!#REF!*0.85,)</f>
        <v>#REF!</v>
      </c>
      <c r="AD14" s="6" t="e">
        <f>ROUNDUP('C завтраками| Bed and breakfast'!#REF!*0.85,)</f>
        <v>#REF!</v>
      </c>
      <c r="AE14" s="6" t="e">
        <f>ROUNDUP('C завтраками| Bed and breakfast'!#REF!*0.85,)</f>
        <v>#REF!</v>
      </c>
    </row>
    <row r="15" spans="1:31" x14ac:dyDescent="0.2">
      <c r="A15" s="1">
        <v>2</v>
      </c>
      <c r="B15" s="11">
        <f t="shared" ref="B15:K15" si="4">B14+800</f>
        <v>11400</v>
      </c>
      <c r="C15" s="11">
        <f t="shared" si="4"/>
        <v>10400</v>
      </c>
      <c r="D15" s="11">
        <f t="shared" si="4"/>
        <v>11400</v>
      </c>
      <c r="E15" s="11">
        <f t="shared" si="4"/>
        <v>10400</v>
      </c>
      <c r="F15" s="11">
        <f t="shared" si="4"/>
        <v>9400</v>
      </c>
      <c r="G15" s="11">
        <f t="shared" si="4"/>
        <v>10400</v>
      </c>
      <c r="H15" s="11">
        <f t="shared" si="4"/>
        <v>8400</v>
      </c>
      <c r="I15" s="11">
        <f t="shared" si="4"/>
        <v>9400</v>
      </c>
      <c r="J15" s="11">
        <f t="shared" si="4"/>
        <v>8400</v>
      </c>
      <c r="K15" s="11">
        <f t="shared" si="4"/>
        <v>8000</v>
      </c>
      <c r="L15" s="6" t="e">
        <f>ROUNDUP('C завтраками| Bed and breakfast'!#REF!*0.85,)</f>
        <v>#REF!</v>
      </c>
      <c r="M15" s="6" t="e">
        <f>ROUNDUP('C завтраками| Bed and breakfast'!#REF!*0.85,)</f>
        <v>#REF!</v>
      </c>
      <c r="N15" s="6" t="e">
        <f>ROUNDUP('C завтраками| Bed and breakfast'!#REF!*0.85,)</f>
        <v>#REF!</v>
      </c>
      <c r="O15" s="6" t="e">
        <f>ROUNDUP('C завтраками| Bed and breakfast'!#REF!*0.85,)</f>
        <v>#REF!</v>
      </c>
      <c r="P15" s="6" t="e">
        <f>ROUNDUP('C завтраками| Bed and breakfast'!#REF!*0.85,)</f>
        <v>#REF!</v>
      </c>
      <c r="Q15" s="6" t="e">
        <f>ROUNDUP('C завтраками| Bed and breakfast'!#REF!*0.85,)</f>
        <v>#REF!</v>
      </c>
      <c r="R15" s="6" t="e">
        <f>ROUNDUP('C завтраками| Bed and breakfast'!#REF!*0.85,)</f>
        <v>#REF!</v>
      </c>
      <c r="S15" s="6" t="e">
        <f>ROUNDUP('C завтраками| Bed and breakfast'!#REF!*0.85,)</f>
        <v>#REF!</v>
      </c>
      <c r="T15" s="6" t="e">
        <f>ROUNDUP('C завтраками| Bed and breakfast'!#REF!*0.85,)</f>
        <v>#REF!</v>
      </c>
      <c r="U15" s="6" t="e">
        <f>ROUNDUP('C завтраками| Bed and breakfast'!#REF!*0.85,)</f>
        <v>#REF!</v>
      </c>
      <c r="V15" s="6" t="e">
        <f>ROUNDUP('C завтраками| Bed and breakfast'!#REF!*0.85,)</f>
        <v>#REF!</v>
      </c>
      <c r="W15" s="6" t="e">
        <f>ROUNDUP('C завтраками| Bed and breakfast'!#REF!*0.85,)</f>
        <v>#REF!</v>
      </c>
      <c r="X15" s="6" t="e">
        <f>ROUNDUP('C завтраками| Bed and breakfast'!#REF!*0.85,)</f>
        <v>#REF!</v>
      </c>
      <c r="Y15" s="6" t="e">
        <f>ROUNDUP('C завтраками| Bed and breakfast'!#REF!*0.85,)</f>
        <v>#REF!</v>
      </c>
      <c r="Z15" s="6" t="e">
        <f>ROUNDUP('C завтраками| Bed and breakfast'!#REF!*0.85,)</f>
        <v>#REF!</v>
      </c>
      <c r="AA15" s="6" t="e">
        <f>ROUNDUP('C завтраками| Bed and breakfast'!#REF!*0.85,)</f>
        <v>#REF!</v>
      </c>
      <c r="AB15" s="6" t="e">
        <f>ROUNDUP('C завтраками| Bed and breakfast'!#REF!*0.85,)</f>
        <v>#REF!</v>
      </c>
      <c r="AC15" s="6" t="e">
        <f>ROUNDUP('C завтраками| Bed and breakfast'!#REF!*0.85,)</f>
        <v>#REF!</v>
      </c>
      <c r="AD15" s="6" t="e">
        <f>ROUNDUP('C завтраками| Bed and breakfast'!#REF!*0.85,)</f>
        <v>#REF!</v>
      </c>
      <c r="AE15" s="6" t="e">
        <f>ROUNDUP('C завтраками| Bed and breakfast'!#REF!*0.85,)</f>
        <v>#REF!</v>
      </c>
    </row>
    <row r="16" spans="1:31" x14ac:dyDescent="0.2">
      <c r="A16" s="9" t="s">
        <v>3</v>
      </c>
      <c r="B16" s="11"/>
      <c r="C16" s="11"/>
      <c r="D16" s="11"/>
      <c r="E16" s="11"/>
      <c r="F16" s="11"/>
      <c r="G16" s="11"/>
      <c r="H16" s="6"/>
      <c r="I16" s="11"/>
      <c r="J16" s="6"/>
      <c r="K16" s="6"/>
      <c r="L16" s="6"/>
      <c r="M16" s="6"/>
      <c r="N16" s="6"/>
      <c r="O16" s="6"/>
      <c r="P16" s="6"/>
      <c r="Q16" s="6"/>
      <c r="R16" s="6"/>
      <c r="S16" s="6"/>
      <c r="T16" s="6"/>
      <c r="U16" s="6"/>
      <c r="V16" s="6"/>
      <c r="W16" s="6"/>
      <c r="X16" s="6"/>
      <c r="Y16" s="6"/>
      <c r="Z16" s="6"/>
      <c r="AA16" s="6"/>
      <c r="AB16" s="6"/>
      <c r="AC16" s="6"/>
      <c r="AD16" s="6"/>
      <c r="AE16" s="6"/>
    </row>
    <row r="17" spans="1:31" x14ac:dyDescent="0.2">
      <c r="A17" s="1">
        <v>1</v>
      </c>
      <c r="B17" s="11">
        <f t="shared" ref="B17:K17" si="5">B14+1900</f>
        <v>12500</v>
      </c>
      <c r="C17" s="11">
        <f t="shared" si="5"/>
        <v>11500</v>
      </c>
      <c r="D17" s="11">
        <f t="shared" si="5"/>
        <v>12500</v>
      </c>
      <c r="E17" s="11">
        <f t="shared" si="5"/>
        <v>11500</v>
      </c>
      <c r="F17" s="11">
        <f t="shared" si="5"/>
        <v>10500</v>
      </c>
      <c r="G17" s="11">
        <f t="shared" si="5"/>
        <v>11500</v>
      </c>
      <c r="H17" s="11">
        <f t="shared" si="5"/>
        <v>9500</v>
      </c>
      <c r="I17" s="11">
        <f t="shared" si="5"/>
        <v>10500</v>
      </c>
      <c r="J17" s="11">
        <f t="shared" si="5"/>
        <v>9500</v>
      </c>
      <c r="K17" s="11">
        <f t="shared" si="5"/>
        <v>9100</v>
      </c>
      <c r="L17" s="6" t="e">
        <f>ROUNDUP('C завтраками| Bed and breakfast'!#REF!*0.85,)</f>
        <v>#REF!</v>
      </c>
      <c r="M17" s="6" t="e">
        <f>ROUNDUP('C завтраками| Bed and breakfast'!#REF!*0.85,)</f>
        <v>#REF!</v>
      </c>
      <c r="N17" s="6" t="e">
        <f>ROUNDUP('C завтраками| Bed and breakfast'!#REF!*0.85,)</f>
        <v>#REF!</v>
      </c>
      <c r="O17" s="6" t="e">
        <f>ROUNDUP('C завтраками| Bed and breakfast'!#REF!*0.85,)</f>
        <v>#REF!</v>
      </c>
      <c r="P17" s="6" t="e">
        <f>ROUNDUP('C завтраками| Bed and breakfast'!#REF!*0.85,)</f>
        <v>#REF!</v>
      </c>
      <c r="Q17" s="6" t="e">
        <f>ROUNDUP('C завтраками| Bed and breakfast'!#REF!*0.85,)</f>
        <v>#REF!</v>
      </c>
      <c r="R17" s="6" t="e">
        <f>ROUNDUP('C завтраками| Bed and breakfast'!#REF!*0.85,)</f>
        <v>#REF!</v>
      </c>
      <c r="S17" s="6" t="e">
        <f>ROUNDUP('C завтраками| Bed and breakfast'!#REF!*0.85,)</f>
        <v>#REF!</v>
      </c>
      <c r="T17" s="6" t="e">
        <f>ROUNDUP('C завтраками| Bed and breakfast'!#REF!*0.85,)</f>
        <v>#REF!</v>
      </c>
      <c r="U17" s="6" t="e">
        <f>ROUNDUP('C завтраками| Bed and breakfast'!#REF!*0.85,)</f>
        <v>#REF!</v>
      </c>
      <c r="V17" s="6" t="e">
        <f>ROUNDUP('C завтраками| Bed and breakfast'!#REF!*0.85,)</f>
        <v>#REF!</v>
      </c>
      <c r="W17" s="6" t="e">
        <f>ROUNDUP('C завтраками| Bed and breakfast'!#REF!*0.85,)</f>
        <v>#REF!</v>
      </c>
      <c r="X17" s="6" t="e">
        <f>ROUNDUP('C завтраками| Bed and breakfast'!#REF!*0.85,)</f>
        <v>#REF!</v>
      </c>
      <c r="Y17" s="6" t="e">
        <f>ROUNDUP('C завтраками| Bed and breakfast'!#REF!*0.85,)</f>
        <v>#REF!</v>
      </c>
      <c r="Z17" s="6" t="e">
        <f>ROUNDUP('C завтраками| Bed and breakfast'!#REF!*0.85,)</f>
        <v>#REF!</v>
      </c>
      <c r="AA17" s="6" t="e">
        <f>ROUNDUP('C завтраками| Bed and breakfast'!#REF!*0.85,)</f>
        <v>#REF!</v>
      </c>
      <c r="AB17" s="6" t="e">
        <f>ROUNDUP('C завтраками| Bed and breakfast'!#REF!*0.85,)</f>
        <v>#REF!</v>
      </c>
      <c r="AC17" s="6" t="e">
        <f>ROUNDUP('C завтраками| Bed and breakfast'!#REF!*0.85,)</f>
        <v>#REF!</v>
      </c>
      <c r="AD17" s="6" t="e">
        <f>ROUNDUP('C завтраками| Bed and breakfast'!#REF!*0.85,)</f>
        <v>#REF!</v>
      </c>
      <c r="AE17" s="6" t="e">
        <f>ROUNDUP('C завтраками| Bed and breakfast'!#REF!*0.85,)</f>
        <v>#REF!</v>
      </c>
    </row>
    <row r="18" spans="1:31" x14ac:dyDescent="0.2">
      <c r="A18" s="1">
        <v>2</v>
      </c>
      <c r="B18" s="11">
        <f t="shared" ref="B18:K18" si="6">B17+800</f>
        <v>13300</v>
      </c>
      <c r="C18" s="11">
        <f t="shared" si="6"/>
        <v>12300</v>
      </c>
      <c r="D18" s="11">
        <f t="shared" si="6"/>
        <v>13300</v>
      </c>
      <c r="E18" s="11">
        <f t="shared" si="6"/>
        <v>12300</v>
      </c>
      <c r="F18" s="11">
        <f t="shared" si="6"/>
        <v>11300</v>
      </c>
      <c r="G18" s="11">
        <f t="shared" si="6"/>
        <v>12300</v>
      </c>
      <c r="H18" s="11">
        <f t="shared" si="6"/>
        <v>10300</v>
      </c>
      <c r="I18" s="11">
        <f t="shared" si="6"/>
        <v>11300</v>
      </c>
      <c r="J18" s="11">
        <f t="shared" si="6"/>
        <v>10300</v>
      </c>
      <c r="K18" s="11">
        <f t="shared" si="6"/>
        <v>9900</v>
      </c>
      <c r="L18" s="6" t="e">
        <f>ROUNDUP('C завтраками| Bed and breakfast'!#REF!*0.85,)</f>
        <v>#REF!</v>
      </c>
      <c r="M18" s="6" t="e">
        <f>ROUNDUP('C завтраками| Bed and breakfast'!#REF!*0.85,)</f>
        <v>#REF!</v>
      </c>
      <c r="N18" s="6" t="e">
        <f>ROUNDUP('C завтраками| Bed and breakfast'!#REF!*0.85,)</f>
        <v>#REF!</v>
      </c>
      <c r="O18" s="6" t="e">
        <f>ROUNDUP('C завтраками| Bed and breakfast'!#REF!*0.85,)</f>
        <v>#REF!</v>
      </c>
      <c r="P18" s="6" t="e">
        <f>ROUNDUP('C завтраками| Bed and breakfast'!#REF!*0.85,)</f>
        <v>#REF!</v>
      </c>
      <c r="Q18" s="6" t="e">
        <f>ROUNDUP('C завтраками| Bed and breakfast'!#REF!*0.85,)</f>
        <v>#REF!</v>
      </c>
      <c r="R18" s="6" t="e">
        <f>ROUNDUP('C завтраками| Bed and breakfast'!#REF!*0.85,)</f>
        <v>#REF!</v>
      </c>
      <c r="S18" s="6" t="e">
        <f>ROUNDUP('C завтраками| Bed and breakfast'!#REF!*0.85,)</f>
        <v>#REF!</v>
      </c>
      <c r="T18" s="6" t="e">
        <f>ROUNDUP('C завтраками| Bed and breakfast'!#REF!*0.85,)</f>
        <v>#REF!</v>
      </c>
      <c r="U18" s="6" t="e">
        <f>ROUNDUP('C завтраками| Bed and breakfast'!#REF!*0.85,)</f>
        <v>#REF!</v>
      </c>
      <c r="V18" s="6" t="e">
        <f>ROUNDUP('C завтраками| Bed and breakfast'!#REF!*0.85,)</f>
        <v>#REF!</v>
      </c>
      <c r="W18" s="6" t="e">
        <f>ROUNDUP('C завтраками| Bed and breakfast'!#REF!*0.85,)</f>
        <v>#REF!</v>
      </c>
      <c r="X18" s="6" t="e">
        <f>ROUNDUP('C завтраками| Bed and breakfast'!#REF!*0.85,)</f>
        <v>#REF!</v>
      </c>
      <c r="Y18" s="6" t="e">
        <f>ROUNDUP('C завтраками| Bed and breakfast'!#REF!*0.85,)</f>
        <v>#REF!</v>
      </c>
      <c r="Z18" s="6" t="e">
        <f>ROUNDUP('C завтраками| Bed and breakfast'!#REF!*0.85,)</f>
        <v>#REF!</v>
      </c>
      <c r="AA18" s="6" t="e">
        <f>ROUNDUP('C завтраками| Bed and breakfast'!#REF!*0.85,)</f>
        <v>#REF!</v>
      </c>
      <c r="AB18" s="6" t="e">
        <f>ROUNDUP('C завтраками| Bed and breakfast'!#REF!*0.85,)</f>
        <v>#REF!</v>
      </c>
      <c r="AC18" s="6" t="e">
        <f>ROUNDUP('C завтраками| Bed and breakfast'!#REF!*0.85,)</f>
        <v>#REF!</v>
      </c>
      <c r="AD18" s="6" t="e">
        <f>ROUNDUP('C завтраками| Bed and breakfast'!#REF!*0.85,)</f>
        <v>#REF!</v>
      </c>
      <c r="AE18" s="6" t="e">
        <f>ROUNDUP('C завтраками| Bed and breakfast'!#REF!*0.85,)</f>
        <v>#REF!</v>
      </c>
    </row>
    <row r="19" spans="1:31" x14ac:dyDescent="0.2">
      <c r="A19" s="7" t="s">
        <v>4</v>
      </c>
      <c r="B19" s="11"/>
      <c r="C19" s="11"/>
      <c r="D19" s="11"/>
      <c r="E19" s="11"/>
      <c r="F19" s="11"/>
      <c r="G19" s="11"/>
      <c r="H19" s="6"/>
      <c r="I19" s="11"/>
      <c r="J19" s="6"/>
      <c r="K19" s="6"/>
      <c r="L19" s="6"/>
      <c r="M19" s="6"/>
      <c r="N19" s="6"/>
      <c r="O19" s="6"/>
      <c r="P19" s="6"/>
      <c r="Q19" s="6"/>
      <c r="R19" s="6"/>
      <c r="S19" s="6"/>
      <c r="T19" s="6"/>
      <c r="U19" s="6"/>
      <c r="V19" s="6"/>
      <c r="W19" s="6"/>
      <c r="X19" s="6"/>
      <c r="Y19" s="6"/>
      <c r="Z19" s="6"/>
      <c r="AA19" s="6"/>
      <c r="AB19" s="6"/>
      <c r="AC19" s="6"/>
      <c r="AD19" s="6"/>
      <c r="AE19" s="6"/>
    </row>
    <row r="20" spans="1:31" x14ac:dyDescent="0.2">
      <c r="A20" s="3" t="s">
        <v>1</v>
      </c>
      <c r="B20" s="11">
        <v>59000</v>
      </c>
      <c r="C20" s="11">
        <v>58000</v>
      </c>
      <c r="D20" s="11">
        <v>59000</v>
      </c>
      <c r="E20" s="11">
        <v>58000</v>
      </c>
      <c r="F20" s="11">
        <v>57000</v>
      </c>
      <c r="G20" s="11">
        <v>58000</v>
      </c>
      <c r="H20" s="6">
        <v>56000</v>
      </c>
      <c r="I20" s="11">
        <v>57000</v>
      </c>
      <c r="J20" s="6">
        <v>56000</v>
      </c>
      <c r="K20" s="6">
        <v>55600</v>
      </c>
      <c r="L20" s="6" t="e">
        <f>ROUNDUP('C завтраками| Bed and breakfast'!#REF!*0.85,)</f>
        <v>#REF!</v>
      </c>
      <c r="M20" s="6" t="e">
        <f>ROUNDUP('C завтраками| Bed and breakfast'!#REF!*0.85,)</f>
        <v>#REF!</v>
      </c>
      <c r="N20" s="6" t="e">
        <f>ROUNDUP('C завтраками| Bed and breakfast'!#REF!*0.85,)</f>
        <v>#REF!</v>
      </c>
      <c r="O20" s="6" t="e">
        <f>ROUNDUP('C завтраками| Bed and breakfast'!#REF!*0.85,)</f>
        <v>#REF!</v>
      </c>
      <c r="P20" s="6" t="e">
        <f>ROUNDUP('C завтраками| Bed and breakfast'!#REF!*0.85,)</f>
        <v>#REF!</v>
      </c>
      <c r="Q20" s="6" t="e">
        <f>ROUNDUP('C завтраками| Bed and breakfast'!#REF!*0.85,)</f>
        <v>#REF!</v>
      </c>
      <c r="R20" s="6" t="e">
        <f>ROUNDUP('C завтраками| Bed and breakfast'!#REF!*0.85,)</f>
        <v>#REF!</v>
      </c>
      <c r="S20" s="6" t="e">
        <f>ROUNDUP('C завтраками| Bed and breakfast'!#REF!*0.85,)</f>
        <v>#REF!</v>
      </c>
      <c r="T20" s="6" t="e">
        <f>ROUNDUP('C завтраками| Bed and breakfast'!#REF!*0.85,)</f>
        <v>#REF!</v>
      </c>
      <c r="U20" s="6" t="e">
        <f>ROUNDUP('C завтраками| Bed and breakfast'!#REF!*0.85,)</f>
        <v>#REF!</v>
      </c>
      <c r="V20" s="6" t="e">
        <f>ROUNDUP('C завтраками| Bed and breakfast'!#REF!*0.85,)</f>
        <v>#REF!</v>
      </c>
      <c r="W20" s="6" t="e">
        <f>ROUNDUP('C завтраками| Bed and breakfast'!#REF!*0.85,)</f>
        <v>#REF!</v>
      </c>
      <c r="X20" s="6" t="e">
        <f>ROUNDUP('C завтраками| Bed and breakfast'!#REF!*0.85,)</f>
        <v>#REF!</v>
      </c>
      <c r="Y20" s="6" t="e">
        <f>ROUNDUP('C завтраками| Bed and breakfast'!#REF!*0.85,)</f>
        <v>#REF!</v>
      </c>
      <c r="Z20" s="6" t="e">
        <f>ROUNDUP('C завтраками| Bed and breakfast'!#REF!*0.85,)</f>
        <v>#REF!</v>
      </c>
      <c r="AA20" s="6" t="e">
        <f>ROUNDUP('C завтраками| Bed and breakfast'!#REF!*0.85,)</f>
        <v>#REF!</v>
      </c>
      <c r="AB20" s="6" t="e">
        <f>ROUNDUP('C завтраками| Bed and breakfast'!#REF!*0.85,)</f>
        <v>#REF!</v>
      </c>
      <c r="AC20" s="6" t="e">
        <f>ROUNDUP('C завтраками| Bed and breakfast'!#REF!*0.85,)</f>
        <v>#REF!</v>
      </c>
      <c r="AD20" s="6" t="e">
        <f>ROUNDUP('C завтраками| Bed and breakfast'!#REF!*0.85,)</f>
        <v>#REF!</v>
      </c>
      <c r="AE20" s="6" t="e">
        <f>ROUNDUP('C завтраками| Bed and breakfast'!#REF!*0.85,)</f>
        <v>#REF!</v>
      </c>
    </row>
    <row r="21" spans="1:31" x14ac:dyDescent="0.2">
      <c r="A21" s="7" t="s">
        <v>5</v>
      </c>
      <c r="R21" s="6"/>
      <c r="S21" s="6"/>
      <c r="T21" s="6"/>
      <c r="U21" s="6"/>
      <c r="V21" s="6"/>
      <c r="W21" s="6"/>
      <c r="X21" s="6"/>
      <c r="Y21" s="6"/>
      <c r="Z21" s="6"/>
      <c r="AA21" s="6"/>
      <c r="AB21" s="6"/>
      <c r="AC21" s="6"/>
      <c r="AD21" s="6"/>
      <c r="AE21" s="6"/>
    </row>
    <row r="22" spans="1:31" x14ac:dyDescent="0.2">
      <c r="A22" s="3" t="s">
        <v>0</v>
      </c>
      <c r="B22" s="11">
        <f t="shared" ref="B22:K22" si="7">B20+10000</f>
        <v>69000</v>
      </c>
      <c r="C22" s="11">
        <f t="shared" si="7"/>
        <v>68000</v>
      </c>
      <c r="D22" s="11">
        <f t="shared" si="7"/>
        <v>69000</v>
      </c>
      <c r="E22" s="11">
        <f t="shared" si="7"/>
        <v>68000</v>
      </c>
      <c r="F22" s="11">
        <f t="shared" si="7"/>
        <v>67000</v>
      </c>
      <c r="G22" s="11">
        <f t="shared" si="7"/>
        <v>68000</v>
      </c>
      <c r="H22" s="11">
        <f t="shared" si="7"/>
        <v>66000</v>
      </c>
      <c r="I22" s="11">
        <f t="shared" si="7"/>
        <v>67000</v>
      </c>
      <c r="J22" s="11">
        <f t="shared" si="7"/>
        <v>66000</v>
      </c>
      <c r="K22" s="11">
        <f t="shared" si="7"/>
        <v>65600</v>
      </c>
      <c r="L22" s="11" t="e">
        <f>ROUNDUP('C завтраками| Bed and breakfast'!#REF!*0.85,)</f>
        <v>#REF!</v>
      </c>
      <c r="M22" s="11" t="e">
        <f>ROUNDUP('C завтраками| Bed and breakfast'!#REF!*0.85,)</f>
        <v>#REF!</v>
      </c>
      <c r="N22" s="11" t="e">
        <f>ROUNDUP('C завтраками| Bed and breakfast'!#REF!*0.85,)</f>
        <v>#REF!</v>
      </c>
      <c r="O22" s="11" t="e">
        <f>ROUNDUP('C завтраками| Bed and breakfast'!#REF!*0.85,)</f>
        <v>#REF!</v>
      </c>
      <c r="P22" s="11" t="e">
        <f>ROUNDUP('C завтраками| Bed and breakfast'!#REF!*0.85,)</f>
        <v>#REF!</v>
      </c>
      <c r="Q22" s="11" t="e">
        <f>ROUNDUP('C завтраками| Bed and breakfast'!#REF!*0.85,)</f>
        <v>#REF!</v>
      </c>
      <c r="R22" s="6" t="e">
        <f>ROUNDUP('C завтраками| Bed and breakfast'!#REF!*0.85,)</f>
        <v>#REF!</v>
      </c>
      <c r="S22" s="6" t="e">
        <f>ROUNDUP('C завтраками| Bed and breakfast'!#REF!*0.85,)</f>
        <v>#REF!</v>
      </c>
      <c r="T22" s="6" t="e">
        <f>ROUNDUP('C завтраками| Bed and breakfast'!#REF!*0.85,)</f>
        <v>#REF!</v>
      </c>
      <c r="U22" s="6" t="e">
        <f>ROUNDUP('C завтраками| Bed and breakfast'!#REF!*0.85,)</f>
        <v>#REF!</v>
      </c>
      <c r="V22" s="6" t="e">
        <f>ROUNDUP('C завтраками| Bed and breakfast'!#REF!*0.85,)</f>
        <v>#REF!</v>
      </c>
      <c r="W22" s="6" t="e">
        <f>ROUNDUP('C завтраками| Bed and breakfast'!#REF!*0.85,)</f>
        <v>#REF!</v>
      </c>
      <c r="X22" s="6" t="e">
        <f>ROUNDUP('C завтраками| Bed and breakfast'!#REF!*0.85,)</f>
        <v>#REF!</v>
      </c>
      <c r="Y22" s="6" t="e">
        <f>ROUNDUP('C завтраками| Bed and breakfast'!#REF!*0.85,)</f>
        <v>#REF!</v>
      </c>
      <c r="Z22" s="6" t="e">
        <f>ROUNDUP('C завтраками| Bed and breakfast'!#REF!*0.85,)</f>
        <v>#REF!</v>
      </c>
      <c r="AA22" s="6" t="e">
        <f>ROUNDUP('C завтраками| Bed and breakfast'!#REF!*0.85,)</f>
        <v>#REF!</v>
      </c>
      <c r="AB22" s="6" t="e">
        <f>ROUNDUP('C завтраками| Bed and breakfast'!#REF!*0.85,)</f>
        <v>#REF!</v>
      </c>
      <c r="AC22" s="6" t="e">
        <f>ROUNDUP('C завтраками| Bed and breakfast'!#REF!*0.85,)</f>
        <v>#REF!</v>
      </c>
      <c r="AD22" s="6" t="e">
        <f>ROUNDUP('C завтраками| Bed and breakfast'!#REF!*0.85,)</f>
        <v>#REF!</v>
      </c>
      <c r="AE22" s="6" t="e">
        <f>ROUNDUP('C завтраками| Bed and breakfast'!#REF!*0.85,)</f>
        <v>#REF!</v>
      </c>
    </row>
    <row r="23" spans="1:31" ht="30" customHeight="1" x14ac:dyDescent="0.2">
      <c r="A23" s="72" t="s">
        <v>44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row>
    <row r="24" spans="1:31" ht="21" x14ac:dyDescent="0.2">
      <c r="A24" s="31" t="s">
        <v>6</v>
      </c>
      <c r="B24" s="33" t="s">
        <v>29</v>
      </c>
      <c r="C24" s="33" t="s">
        <v>30</v>
      </c>
      <c r="D24" s="33" t="s">
        <v>31</v>
      </c>
      <c r="E24" s="33" t="s">
        <v>32</v>
      </c>
      <c r="F24" s="33" t="s">
        <v>28</v>
      </c>
      <c r="G24" s="33" t="s">
        <v>35</v>
      </c>
      <c r="H24" s="33" t="s">
        <v>33</v>
      </c>
      <c r="I24" s="33" t="s">
        <v>34</v>
      </c>
      <c r="J24" s="33" t="s">
        <v>37</v>
      </c>
      <c r="K24" s="33" t="s">
        <v>38</v>
      </c>
      <c r="L24" s="34">
        <v>44453</v>
      </c>
      <c r="M24" s="34">
        <v>44455</v>
      </c>
      <c r="N24" s="34">
        <v>44458</v>
      </c>
      <c r="O24" s="34">
        <v>44462</v>
      </c>
      <c r="P24" s="34">
        <v>44463</v>
      </c>
      <c r="Q24" s="34">
        <v>44466</v>
      </c>
      <c r="R24" s="34" t="e">
        <f>R5</f>
        <v>#REF!</v>
      </c>
      <c r="S24" s="34" t="e">
        <f t="shared" ref="S24" si="8">S5</f>
        <v>#REF!</v>
      </c>
      <c r="T24" s="34" t="e">
        <f t="shared" ref="T24:W24" si="9">T5</f>
        <v>#REF!</v>
      </c>
      <c r="U24" s="34" t="e">
        <f t="shared" si="9"/>
        <v>#REF!</v>
      </c>
      <c r="V24" s="34" t="e">
        <f t="shared" si="9"/>
        <v>#REF!</v>
      </c>
      <c r="W24" s="34" t="e">
        <f t="shared" si="9"/>
        <v>#REF!</v>
      </c>
      <c r="X24" s="34" t="e">
        <f t="shared" ref="X24" si="10">X5</f>
        <v>#REF!</v>
      </c>
      <c r="Y24" s="34" t="e">
        <f t="shared" ref="Y24:AA24" si="11">Y5</f>
        <v>#REF!</v>
      </c>
      <c r="Z24" s="34" t="e">
        <f t="shared" si="11"/>
        <v>#REF!</v>
      </c>
      <c r="AA24" s="34" t="e">
        <f t="shared" si="11"/>
        <v>#REF!</v>
      </c>
      <c r="AB24" s="104" t="e">
        <f t="shared" ref="AB24:AE24" si="12">AB5</f>
        <v>#REF!</v>
      </c>
      <c r="AC24" s="34" t="e">
        <f t="shared" si="12"/>
        <v>#REF!</v>
      </c>
      <c r="AD24" s="34" t="e">
        <f t="shared" si="12"/>
        <v>#REF!</v>
      </c>
      <c r="AE24" s="34" t="e">
        <f t="shared" si="12"/>
        <v>#REF!</v>
      </c>
    </row>
    <row r="25" spans="1:31" ht="20.25" customHeight="1" x14ac:dyDescent="0.2">
      <c r="A25" s="31"/>
      <c r="B25" s="33"/>
      <c r="C25" s="71"/>
      <c r="D25" s="71"/>
      <c r="E25" s="71"/>
      <c r="F25" s="71"/>
      <c r="G25" s="71"/>
      <c r="H25" s="71"/>
      <c r="I25" s="71"/>
      <c r="J25" s="71"/>
      <c r="K25" s="71"/>
      <c r="L25" s="34">
        <v>44454</v>
      </c>
      <c r="M25" s="34">
        <v>44457</v>
      </c>
      <c r="N25" s="34">
        <v>44461</v>
      </c>
      <c r="O25" s="34">
        <v>44462</v>
      </c>
      <c r="P25" s="34">
        <v>44465</v>
      </c>
      <c r="Q25" s="34">
        <v>44469</v>
      </c>
      <c r="R25" s="34" t="e">
        <f>R6</f>
        <v>#REF!</v>
      </c>
      <c r="S25" s="34" t="e">
        <f t="shared" ref="S25" si="13">S6</f>
        <v>#REF!</v>
      </c>
      <c r="T25" s="34" t="e">
        <f t="shared" ref="T25:W25" si="14">T6</f>
        <v>#REF!</v>
      </c>
      <c r="U25" s="34" t="e">
        <f t="shared" si="14"/>
        <v>#REF!</v>
      </c>
      <c r="V25" s="34" t="e">
        <f t="shared" si="14"/>
        <v>#REF!</v>
      </c>
      <c r="W25" s="34" t="e">
        <f t="shared" si="14"/>
        <v>#REF!</v>
      </c>
      <c r="X25" s="34" t="e">
        <f t="shared" ref="X25" si="15">X6</f>
        <v>#REF!</v>
      </c>
      <c r="Y25" s="34" t="e">
        <f t="shared" ref="Y25:AA25" si="16">Y6</f>
        <v>#REF!</v>
      </c>
      <c r="Z25" s="34" t="e">
        <f t="shared" si="16"/>
        <v>#REF!</v>
      </c>
      <c r="AA25" s="34" t="e">
        <f t="shared" si="16"/>
        <v>#REF!</v>
      </c>
      <c r="AB25" s="104" t="e">
        <f t="shared" ref="AB25:AE25" si="17">AB6</f>
        <v>#REF!</v>
      </c>
      <c r="AC25" s="34" t="e">
        <f t="shared" si="17"/>
        <v>#REF!</v>
      </c>
      <c r="AD25" s="34" t="e">
        <f t="shared" si="17"/>
        <v>#REF!</v>
      </c>
      <c r="AE25" s="34" t="e">
        <f t="shared" si="17"/>
        <v>#REF!</v>
      </c>
    </row>
    <row r="26" spans="1:31" x14ac:dyDescent="0.2">
      <c r="A26" s="1" t="s">
        <v>7</v>
      </c>
      <c r="B26" s="6"/>
      <c r="C26" s="46"/>
    </row>
    <row r="27" spans="1:31" x14ac:dyDescent="0.2">
      <c r="A27" s="1">
        <v>1</v>
      </c>
      <c r="B27" s="11">
        <v>9000</v>
      </c>
      <c r="C27" s="11">
        <v>8000</v>
      </c>
      <c r="D27" s="11">
        <v>9000</v>
      </c>
      <c r="E27" s="11">
        <v>8000</v>
      </c>
      <c r="F27" s="11">
        <v>7000</v>
      </c>
      <c r="G27" s="11">
        <v>8000</v>
      </c>
      <c r="H27" s="6">
        <v>6000</v>
      </c>
      <c r="I27" s="11">
        <v>7000</v>
      </c>
      <c r="J27" s="6">
        <v>6000</v>
      </c>
      <c r="K27" s="6">
        <v>5600</v>
      </c>
      <c r="L27" s="6" t="e">
        <f>ROUNDUP(L8*0.87,)</f>
        <v>#REF!</v>
      </c>
      <c r="M27" s="6" t="e">
        <f t="shared" ref="M27:R27" si="18">ROUNDUP(M8*0.87,)</f>
        <v>#REF!</v>
      </c>
      <c r="N27" s="6" t="e">
        <f t="shared" si="18"/>
        <v>#REF!</v>
      </c>
      <c r="O27" s="6" t="e">
        <f t="shared" si="18"/>
        <v>#REF!</v>
      </c>
      <c r="P27" s="6" t="e">
        <f t="shared" si="18"/>
        <v>#REF!</v>
      </c>
      <c r="Q27" s="6" t="e">
        <f t="shared" si="18"/>
        <v>#REF!</v>
      </c>
      <c r="R27" s="6" t="e">
        <f t="shared" si="18"/>
        <v>#REF!</v>
      </c>
      <c r="S27" s="6" t="e">
        <f t="shared" ref="S27" si="19">ROUNDUP(S8*0.87,)</f>
        <v>#REF!</v>
      </c>
      <c r="T27" s="6" t="e">
        <f t="shared" ref="T27:W27" si="20">ROUNDUP(T8*0.87,)</f>
        <v>#REF!</v>
      </c>
      <c r="U27" s="6" t="e">
        <f t="shared" si="20"/>
        <v>#REF!</v>
      </c>
      <c r="V27" s="6" t="e">
        <f t="shared" si="20"/>
        <v>#REF!</v>
      </c>
      <c r="W27" s="6" t="e">
        <f t="shared" si="20"/>
        <v>#REF!</v>
      </c>
      <c r="X27" s="6" t="e">
        <f t="shared" ref="X27" si="21">ROUNDUP(X8*0.87,)</f>
        <v>#REF!</v>
      </c>
      <c r="Y27" s="6" t="e">
        <f t="shared" ref="Y27:AA27" si="22">ROUNDUP(Y8*0.87,)</f>
        <v>#REF!</v>
      </c>
      <c r="Z27" s="6" t="e">
        <f t="shared" si="22"/>
        <v>#REF!</v>
      </c>
      <c r="AA27" s="6" t="e">
        <f t="shared" si="22"/>
        <v>#REF!</v>
      </c>
      <c r="AB27" s="6" t="e">
        <f t="shared" ref="AB27:AE27" si="23">ROUNDUP(AB8*0.87,)</f>
        <v>#REF!</v>
      </c>
      <c r="AC27" s="6" t="e">
        <f t="shared" si="23"/>
        <v>#REF!</v>
      </c>
      <c r="AD27" s="6" t="e">
        <f t="shared" si="23"/>
        <v>#REF!</v>
      </c>
      <c r="AE27" s="6" t="e">
        <f t="shared" si="23"/>
        <v>#REF!</v>
      </c>
    </row>
    <row r="28" spans="1:31" x14ac:dyDescent="0.2">
      <c r="A28" s="1">
        <v>2</v>
      </c>
      <c r="B28" s="11">
        <f t="shared" ref="B28:K28" si="24">B27+800</f>
        <v>9800</v>
      </c>
      <c r="C28" s="11">
        <f t="shared" si="24"/>
        <v>8800</v>
      </c>
      <c r="D28" s="11">
        <f t="shared" si="24"/>
        <v>9800</v>
      </c>
      <c r="E28" s="11">
        <f t="shared" si="24"/>
        <v>8800</v>
      </c>
      <c r="F28" s="11">
        <f t="shared" si="24"/>
        <v>7800</v>
      </c>
      <c r="G28" s="11">
        <f t="shared" si="24"/>
        <v>8800</v>
      </c>
      <c r="H28" s="11">
        <f t="shared" si="24"/>
        <v>6800</v>
      </c>
      <c r="I28" s="11">
        <f t="shared" si="24"/>
        <v>7800</v>
      </c>
      <c r="J28" s="11">
        <f t="shared" si="24"/>
        <v>6800</v>
      </c>
      <c r="K28" s="11">
        <f t="shared" si="24"/>
        <v>6400</v>
      </c>
      <c r="L28" s="6" t="e">
        <f t="shared" ref="L28:R41" si="25">ROUNDUP(L9*0.87,)</f>
        <v>#REF!</v>
      </c>
      <c r="M28" s="6" t="e">
        <f t="shared" si="25"/>
        <v>#REF!</v>
      </c>
      <c r="N28" s="6" t="e">
        <f t="shared" si="25"/>
        <v>#REF!</v>
      </c>
      <c r="O28" s="6" t="e">
        <f t="shared" si="25"/>
        <v>#REF!</v>
      </c>
      <c r="P28" s="6" t="e">
        <f t="shared" si="25"/>
        <v>#REF!</v>
      </c>
      <c r="Q28" s="6" t="e">
        <f t="shared" si="25"/>
        <v>#REF!</v>
      </c>
      <c r="R28" s="6" t="e">
        <f t="shared" si="25"/>
        <v>#REF!</v>
      </c>
      <c r="S28" s="6" t="e">
        <f t="shared" ref="S28" si="26">ROUNDUP(S9*0.87,)</f>
        <v>#REF!</v>
      </c>
      <c r="T28" s="6" t="e">
        <f t="shared" ref="T28:W28" si="27">ROUNDUP(T9*0.87,)</f>
        <v>#REF!</v>
      </c>
      <c r="U28" s="6" t="e">
        <f t="shared" si="27"/>
        <v>#REF!</v>
      </c>
      <c r="V28" s="6" t="e">
        <f t="shared" si="27"/>
        <v>#REF!</v>
      </c>
      <c r="W28" s="6" t="e">
        <f t="shared" si="27"/>
        <v>#REF!</v>
      </c>
      <c r="X28" s="6" t="e">
        <f t="shared" ref="X28" si="28">ROUNDUP(X9*0.87,)</f>
        <v>#REF!</v>
      </c>
      <c r="Y28" s="6" t="e">
        <f t="shared" ref="Y28:AA28" si="29">ROUNDUP(Y9*0.87,)</f>
        <v>#REF!</v>
      </c>
      <c r="Z28" s="6" t="e">
        <f t="shared" si="29"/>
        <v>#REF!</v>
      </c>
      <c r="AA28" s="6" t="e">
        <f t="shared" si="29"/>
        <v>#REF!</v>
      </c>
      <c r="AB28" s="6" t="e">
        <f t="shared" ref="AB28:AE28" si="30">ROUNDUP(AB9*0.87,)</f>
        <v>#REF!</v>
      </c>
      <c r="AC28" s="6" t="e">
        <f t="shared" si="30"/>
        <v>#REF!</v>
      </c>
      <c r="AD28" s="6" t="e">
        <f t="shared" si="30"/>
        <v>#REF!</v>
      </c>
      <c r="AE28" s="6" t="e">
        <f t="shared" si="30"/>
        <v>#REF!</v>
      </c>
    </row>
    <row r="29" spans="1:31" x14ac:dyDescent="0.2">
      <c r="A29" s="1" t="s">
        <v>8</v>
      </c>
      <c r="B29" s="11"/>
      <c r="C29" s="11"/>
      <c r="D29" s="11"/>
      <c r="E29" s="11"/>
      <c r="F29" s="11"/>
      <c r="G29" s="11"/>
      <c r="H29" s="6"/>
      <c r="I29" s="11"/>
      <c r="J29" s="6"/>
      <c r="K29" s="6"/>
      <c r="L29" s="6"/>
      <c r="M29" s="6"/>
      <c r="N29" s="6"/>
      <c r="O29" s="6"/>
      <c r="P29" s="6"/>
      <c r="Q29" s="6"/>
      <c r="R29" s="6"/>
      <c r="S29" s="6"/>
      <c r="T29" s="6"/>
      <c r="U29" s="6"/>
      <c r="V29" s="6"/>
      <c r="W29" s="6"/>
      <c r="X29" s="6"/>
      <c r="Y29" s="6"/>
      <c r="Z29" s="6"/>
      <c r="AA29" s="6"/>
      <c r="AB29" s="6"/>
      <c r="AC29" s="6"/>
      <c r="AD29" s="6"/>
      <c r="AE29" s="6"/>
    </row>
    <row r="30" spans="1:31" x14ac:dyDescent="0.2">
      <c r="A30" s="1">
        <v>1</v>
      </c>
      <c r="B30" s="11">
        <f t="shared" ref="B30:K30" si="31">B27+700</f>
        <v>9700</v>
      </c>
      <c r="C30" s="11">
        <f t="shared" si="31"/>
        <v>8700</v>
      </c>
      <c r="D30" s="11">
        <f t="shared" si="31"/>
        <v>9700</v>
      </c>
      <c r="E30" s="11">
        <f t="shared" si="31"/>
        <v>8700</v>
      </c>
      <c r="F30" s="11">
        <f t="shared" si="31"/>
        <v>7700</v>
      </c>
      <c r="G30" s="11">
        <f t="shared" si="31"/>
        <v>8700</v>
      </c>
      <c r="H30" s="11">
        <f t="shared" si="31"/>
        <v>6700</v>
      </c>
      <c r="I30" s="11">
        <f t="shared" si="31"/>
        <v>7700</v>
      </c>
      <c r="J30" s="11">
        <f t="shared" si="31"/>
        <v>6700</v>
      </c>
      <c r="K30" s="11">
        <f t="shared" si="31"/>
        <v>6300</v>
      </c>
      <c r="L30" s="6" t="e">
        <f t="shared" si="25"/>
        <v>#REF!</v>
      </c>
      <c r="M30" s="6" t="e">
        <f t="shared" si="25"/>
        <v>#REF!</v>
      </c>
      <c r="N30" s="6" t="e">
        <f t="shared" si="25"/>
        <v>#REF!</v>
      </c>
      <c r="O30" s="6" t="e">
        <f t="shared" si="25"/>
        <v>#REF!</v>
      </c>
      <c r="P30" s="6" t="e">
        <f t="shared" si="25"/>
        <v>#REF!</v>
      </c>
      <c r="Q30" s="6" t="e">
        <f t="shared" si="25"/>
        <v>#REF!</v>
      </c>
      <c r="R30" s="6" t="e">
        <f t="shared" si="25"/>
        <v>#REF!</v>
      </c>
      <c r="S30" s="6" t="e">
        <f t="shared" ref="S30" si="32">ROUNDUP(S11*0.87,)</f>
        <v>#REF!</v>
      </c>
      <c r="T30" s="6" t="e">
        <f t="shared" ref="T30:W30" si="33">ROUNDUP(T11*0.87,)</f>
        <v>#REF!</v>
      </c>
      <c r="U30" s="6" t="e">
        <f t="shared" si="33"/>
        <v>#REF!</v>
      </c>
      <c r="V30" s="6" t="e">
        <f t="shared" si="33"/>
        <v>#REF!</v>
      </c>
      <c r="W30" s="6" t="e">
        <f t="shared" si="33"/>
        <v>#REF!</v>
      </c>
      <c r="X30" s="6" t="e">
        <f t="shared" ref="X30" si="34">ROUNDUP(X11*0.87,)</f>
        <v>#REF!</v>
      </c>
      <c r="Y30" s="6" t="e">
        <f t="shared" ref="Y30:AA30" si="35">ROUNDUP(Y11*0.87,)</f>
        <v>#REF!</v>
      </c>
      <c r="Z30" s="6" t="e">
        <f t="shared" si="35"/>
        <v>#REF!</v>
      </c>
      <c r="AA30" s="6" t="e">
        <f t="shared" si="35"/>
        <v>#REF!</v>
      </c>
      <c r="AB30" s="6" t="e">
        <f t="shared" ref="AB30:AE30" si="36">ROUNDUP(AB11*0.87,)</f>
        <v>#REF!</v>
      </c>
      <c r="AC30" s="6" t="e">
        <f t="shared" si="36"/>
        <v>#REF!</v>
      </c>
      <c r="AD30" s="6" t="e">
        <f t="shared" si="36"/>
        <v>#REF!</v>
      </c>
      <c r="AE30" s="6" t="e">
        <f t="shared" si="36"/>
        <v>#REF!</v>
      </c>
    </row>
    <row r="31" spans="1:31" x14ac:dyDescent="0.2">
      <c r="A31" s="1">
        <v>2</v>
      </c>
      <c r="B31" s="11">
        <f t="shared" ref="B31:K31" si="37">B30+800</f>
        <v>10500</v>
      </c>
      <c r="C31" s="11">
        <f t="shared" si="37"/>
        <v>9500</v>
      </c>
      <c r="D31" s="11">
        <f t="shared" si="37"/>
        <v>10500</v>
      </c>
      <c r="E31" s="11">
        <f t="shared" si="37"/>
        <v>9500</v>
      </c>
      <c r="F31" s="11">
        <f t="shared" si="37"/>
        <v>8500</v>
      </c>
      <c r="G31" s="11">
        <f t="shared" si="37"/>
        <v>9500</v>
      </c>
      <c r="H31" s="11">
        <f t="shared" si="37"/>
        <v>7500</v>
      </c>
      <c r="I31" s="11">
        <f t="shared" si="37"/>
        <v>8500</v>
      </c>
      <c r="J31" s="11">
        <f t="shared" si="37"/>
        <v>7500</v>
      </c>
      <c r="K31" s="11">
        <f t="shared" si="37"/>
        <v>7100</v>
      </c>
      <c r="L31" s="6" t="e">
        <f t="shared" si="25"/>
        <v>#REF!</v>
      </c>
      <c r="M31" s="6" t="e">
        <f t="shared" si="25"/>
        <v>#REF!</v>
      </c>
      <c r="N31" s="6" t="e">
        <f t="shared" si="25"/>
        <v>#REF!</v>
      </c>
      <c r="O31" s="6" t="e">
        <f t="shared" si="25"/>
        <v>#REF!</v>
      </c>
      <c r="P31" s="6" t="e">
        <f t="shared" si="25"/>
        <v>#REF!</v>
      </c>
      <c r="Q31" s="6" t="e">
        <f t="shared" si="25"/>
        <v>#REF!</v>
      </c>
      <c r="R31" s="6" t="e">
        <f t="shared" si="25"/>
        <v>#REF!</v>
      </c>
      <c r="S31" s="6" t="e">
        <f t="shared" ref="S31" si="38">ROUNDUP(S12*0.87,)</f>
        <v>#REF!</v>
      </c>
      <c r="T31" s="6" t="e">
        <f t="shared" ref="T31:W31" si="39">ROUNDUP(T12*0.87,)</f>
        <v>#REF!</v>
      </c>
      <c r="U31" s="6" t="e">
        <f t="shared" si="39"/>
        <v>#REF!</v>
      </c>
      <c r="V31" s="6" t="e">
        <f t="shared" si="39"/>
        <v>#REF!</v>
      </c>
      <c r="W31" s="6" t="e">
        <f t="shared" si="39"/>
        <v>#REF!</v>
      </c>
      <c r="X31" s="6" t="e">
        <f t="shared" ref="X31" si="40">ROUNDUP(X12*0.87,)</f>
        <v>#REF!</v>
      </c>
      <c r="Y31" s="6" t="e">
        <f t="shared" ref="Y31:AA31" si="41">ROUNDUP(Y12*0.87,)</f>
        <v>#REF!</v>
      </c>
      <c r="Z31" s="6" t="e">
        <f t="shared" si="41"/>
        <v>#REF!</v>
      </c>
      <c r="AA31" s="6" t="e">
        <f t="shared" si="41"/>
        <v>#REF!</v>
      </c>
      <c r="AB31" s="6" t="e">
        <f t="shared" ref="AB31:AE31" si="42">ROUNDUP(AB12*0.87,)</f>
        <v>#REF!</v>
      </c>
      <c r="AC31" s="6" t="e">
        <f t="shared" si="42"/>
        <v>#REF!</v>
      </c>
      <c r="AD31" s="6" t="e">
        <f t="shared" si="42"/>
        <v>#REF!</v>
      </c>
      <c r="AE31" s="6" t="e">
        <f t="shared" si="42"/>
        <v>#REF!</v>
      </c>
    </row>
    <row r="32" spans="1:31" x14ac:dyDescent="0.2">
      <c r="A32" s="2" t="s">
        <v>2</v>
      </c>
      <c r="B32" s="11"/>
      <c r="C32" s="11"/>
      <c r="D32" s="11"/>
      <c r="E32" s="11"/>
      <c r="F32" s="11"/>
      <c r="G32" s="11"/>
      <c r="H32" s="6"/>
      <c r="I32" s="11"/>
      <c r="J32" s="6"/>
      <c r="K32" s="6"/>
      <c r="L32" s="6"/>
      <c r="M32" s="6"/>
      <c r="N32" s="6"/>
      <c r="O32" s="6"/>
      <c r="P32" s="6"/>
      <c r="Q32" s="6"/>
      <c r="R32" s="6"/>
      <c r="S32" s="6"/>
      <c r="T32" s="6"/>
      <c r="U32" s="6"/>
      <c r="V32" s="6"/>
      <c r="W32" s="6"/>
      <c r="X32" s="6"/>
      <c r="Y32" s="6"/>
      <c r="Z32" s="6"/>
      <c r="AA32" s="6"/>
      <c r="AB32" s="6"/>
      <c r="AC32" s="6"/>
      <c r="AD32" s="6"/>
      <c r="AE32" s="6"/>
    </row>
    <row r="33" spans="1:31" x14ac:dyDescent="0.2">
      <c r="A33" s="1">
        <v>1</v>
      </c>
      <c r="B33" s="11">
        <f t="shared" ref="B33:K33" si="43">B30+900</f>
        <v>10600</v>
      </c>
      <c r="C33" s="11">
        <f t="shared" si="43"/>
        <v>9600</v>
      </c>
      <c r="D33" s="11">
        <f t="shared" si="43"/>
        <v>10600</v>
      </c>
      <c r="E33" s="11">
        <f t="shared" si="43"/>
        <v>9600</v>
      </c>
      <c r="F33" s="11">
        <f t="shared" si="43"/>
        <v>8600</v>
      </c>
      <c r="G33" s="11">
        <f t="shared" si="43"/>
        <v>9600</v>
      </c>
      <c r="H33" s="11">
        <f t="shared" si="43"/>
        <v>7600</v>
      </c>
      <c r="I33" s="11">
        <f t="shared" si="43"/>
        <v>8600</v>
      </c>
      <c r="J33" s="11">
        <f t="shared" si="43"/>
        <v>7600</v>
      </c>
      <c r="K33" s="11">
        <f t="shared" si="43"/>
        <v>7200</v>
      </c>
      <c r="L33" s="6" t="e">
        <f t="shared" si="25"/>
        <v>#REF!</v>
      </c>
      <c r="M33" s="6" t="e">
        <f t="shared" si="25"/>
        <v>#REF!</v>
      </c>
      <c r="N33" s="6" t="e">
        <f t="shared" si="25"/>
        <v>#REF!</v>
      </c>
      <c r="O33" s="6" t="e">
        <f t="shared" si="25"/>
        <v>#REF!</v>
      </c>
      <c r="P33" s="6" t="e">
        <f t="shared" si="25"/>
        <v>#REF!</v>
      </c>
      <c r="Q33" s="6" t="e">
        <f t="shared" si="25"/>
        <v>#REF!</v>
      </c>
      <c r="R33" s="6" t="e">
        <f t="shared" si="25"/>
        <v>#REF!</v>
      </c>
      <c r="S33" s="6" t="e">
        <f t="shared" ref="S33" si="44">ROUNDUP(S14*0.87,)</f>
        <v>#REF!</v>
      </c>
      <c r="T33" s="6" t="e">
        <f t="shared" ref="T33:W33" si="45">ROUNDUP(T14*0.87,)</f>
        <v>#REF!</v>
      </c>
      <c r="U33" s="6" t="e">
        <f t="shared" si="45"/>
        <v>#REF!</v>
      </c>
      <c r="V33" s="6" t="e">
        <f t="shared" si="45"/>
        <v>#REF!</v>
      </c>
      <c r="W33" s="6" t="e">
        <f t="shared" si="45"/>
        <v>#REF!</v>
      </c>
      <c r="X33" s="6" t="e">
        <f t="shared" ref="X33" si="46">ROUNDUP(X14*0.87,)</f>
        <v>#REF!</v>
      </c>
      <c r="Y33" s="6" t="e">
        <f t="shared" ref="Y33:AA33" si="47">ROUNDUP(Y14*0.87,)</f>
        <v>#REF!</v>
      </c>
      <c r="Z33" s="6" t="e">
        <f t="shared" si="47"/>
        <v>#REF!</v>
      </c>
      <c r="AA33" s="6" t="e">
        <f t="shared" si="47"/>
        <v>#REF!</v>
      </c>
      <c r="AB33" s="6" t="e">
        <f t="shared" ref="AB33:AE33" si="48">ROUNDUP(AB14*0.87,)</f>
        <v>#REF!</v>
      </c>
      <c r="AC33" s="6" t="e">
        <f t="shared" si="48"/>
        <v>#REF!</v>
      </c>
      <c r="AD33" s="6" t="e">
        <f t="shared" si="48"/>
        <v>#REF!</v>
      </c>
      <c r="AE33" s="6" t="e">
        <f t="shared" si="48"/>
        <v>#REF!</v>
      </c>
    </row>
    <row r="34" spans="1:31" x14ac:dyDescent="0.2">
      <c r="A34" s="1">
        <v>2</v>
      </c>
      <c r="B34" s="11">
        <f t="shared" ref="B34:K34" si="49">B33+800</f>
        <v>11400</v>
      </c>
      <c r="C34" s="11">
        <f t="shared" si="49"/>
        <v>10400</v>
      </c>
      <c r="D34" s="11">
        <f t="shared" si="49"/>
        <v>11400</v>
      </c>
      <c r="E34" s="11">
        <f t="shared" si="49"/>
        <v>10400</v>
      </c>
      <c r="F34" s="11">
        <f t="shared" si="49"/>
        <v>9400</v>
      </c>
      <c r="G34" s="11">
        <f t="shared" si="49"/>
        <v>10400</v>
      </c>
      <c r="H34" s="11">
        <f t="shared" si="49"/>
        <v>8400</v>
      </c>
      <c r="I34" s="11">
        <f t="shared" si="49"/>
        <v>9400</v>
      </c>
      <c r="J34" s="11">
        <f t="shared" si="49"/>
        <v>8400</v>
      </c>
      <c r="K34" s="11">
        <f t="shared" si="49"/>
        <v>8000</v>
      </c>
      <c r="L34" s="6" t="e">
        <f t="shared" si="25"/>
        <v>#REF!</v>
      </c>
      <c r="M34" s="6" t="e">
        <f t="shared" si="25"/>
        <v>#REF!</v>
      </c>
      <c r="N34" s="6" t="e">
        <f t="shared" si="25"/>
        <v>#REF!</v>
      </c>
      <c r="O34" s="6" t="e">
        <f t="shared" si="25"/>
        <v>#REF!</v>
      </c>
      <c r="P34" s="6" t="e">
        <f t="shared" si="25"/>
        <v>#REF!</v>
      </c>
      <c r="Q34" s="6" t="e">
        <f t="shared" si="25"/>
        <v>#REF!</v>
      </c>
      <c r="R34" s="6" t="e">
        <f t="shared" si="25"/>
        <v>#REF!</v>
      </c>
      <c r="S34" s="6" t="e">
        <f t="shared" ref="S34" si="50">ROUNDUP(S15*0.87,)</f>
        <v>#REF!</v>
      </c>
      <c r="T34" s="6" t="e">
        <f t="shared" ref="T34:W34" si="51">ROUNDUP(T15*0.87,)</f>
        <v>#REF!</v>
      </c>
      <c r="U34" s="6" t="e">
        <f t="shared" si="51"/>
        <v>#REF!</v>
      </c>
      <c r="V34" s="6" t="e">
        <f t="shared" si="51"/>
        <v>#REF!</v>
      </c>
      <c r="W34" s="6" t="e">
        <f t="shared" si="51"/>
        <v>#REF!</v>
      </c>
      <c r="X34" s="6" t="e">
        <f t="shared" ref="X34" si="52">ROUNDUP(X15*0.87,)</f>
        <v>#REF!</v>
      </c>
      <c r="Y34" s="6" t="e">
        <f t="shared" ref="Y34:AA34" si="53">ROUNDUP(Y15*0.87,)</f>
        <v>#REF!</v>
      </c>
      <c r="Z34" s="6" t="e">
        <f t="shared" si="53"/>
        <v>#REF!</v>
      </c>
      <c r="AA34" s="6" t="e">
        <f t="shared" si="53"/>
        <v>#REF!</v>
      </c>
      <c r="AB34" s="6" t="e">
        <f t="shared" ref="AB34:AE34" si="54">ROUNDUP(AB15*0.87,)</f>
        <v>#REF!</v>
      </c>
      <c r="AC34" s="6" t="e">
        <f t="shared" si="54"/>
        <v>#REF!</v>
      </c>
      <c r="AD34" s="6" t="e">
        <f t="shared" si="54"/>
        <v>#REF!</v>
      </c>
      <c r="AE34" s="6" t="e">
        <f t="shared" si="54"/>
        <v>#REF!</v>
      </c>
    </row>
    <row r="35" spans="1:31" x14ac:dyDescent="0.2">
      <c r="A35" s="9" t="s">
        <v>3</v>
      </c>
      <c r="B35" s="11"/>
      <c r="C35" s="11"/>
      <c r="D35" s="11"/>
      <c r="E35" s="11"/>
      <c r="F35" s="11"/>
      <c r="G35" s="11"/>
      <c r="H35" s="6"/>
      <c r="I35" s="11"/>
      <c r="J35" s="6"/>
      <c r="K35" s="6"/>
      <c r="L35" s="6"/>
      <c r="M35" s="6"/>
      <c r="N35" s="6"/>
      <c r="O35" s="6"/>
      <c r="P35" s="6"/>
      <c r="Q35" s="6"/>
      <c r="R35" s="6"/>
      <c r="S35" s="6"/>
      <c r="T35" s="6"/>
      <c r="U35" s="6"/>
      <c r="V35" s="6"/>
      <c r="W35" s="6"/>
      <c r="X35" s="6"/>
      <c r="Y35" s="6"/>
      <c r="Z35" s="6"/>
      <c r="AA35" s="6"/>
      <c r="AB35" s="6"/>
      <c r="AC35" s="6"/>
      <c r="AD35" s="6"/>
      <c r="AE35" s="6"/>
    </row>
    <row r="36" spans="1:31" x14ac:dyDescent="0.2">
      <c r="A36" s="1">
        <v>1</v>
      </c>
      <c r="B36" s="11">
        <f t="shared" ref="B36:K36" si="55">B33+1900</f>
        <v>12500</v>
      </c>
      <c r="C36" s="11">
        <f t="shared" si="55"/>
        <v>11500</v>
      </c>
      <c r="D36" s="11">
        <f t="shared" si="55"/>
        <v>12500</v>
      </c>
      <c r="E36" s="11">
        <f t="shared" si="55"/>
        <v>11500</v>
      </c>
      <c r="F36" s="11">
        <f t="shared" si="55"/>
        <v>10500</v>
      </c>
      <c r="G36" s="11">
        <f t="shared" si="55"/>
        <v>11500</v>
      </c>
      <c r="H36" s="11">
        <f t="shared" si="55"/>
        <v>9500</v>
      </c>
      <c r="I36" s="11">
        <f t="shared" si="55"/>
        <v>10500</v>
      </c>
      <c r="J36" s="11">
        <f t="shared" si="55"/>
        <v>9500</v>
      </c>
      <c r="K36" s="11">
        <f t="shared" si="55"/>
        <v>9100</v>
      </c>
      <c r="L36" s="6" t="e">
        <f t="shared" si="25"/>
        <v>#REF!</v>
      </c>
      <c r="M36" s="6" t="e">
        <f t="shared" si="25"/>
        <v>#REF!</v>
      </c>
      <c r="N36" s="6" t="e">
        <f t="shared" si="25"/>
        <v>#REF!</v>
      </c>
      <c r="O36" s="6" t="e">
        <f t="shared" si="25"/>
        <v>#REF!</v>
      </c>
      <c r="P36" s="6" t="e">
        <f t="shared" si="25"/>
        <v>#REF!</v>
      </c>
      <c r="Q36" s="6" t="e">
        <f t="shared" si="25"/>
        <v>#REF!</v>
      </c>
      <c r="R36" s="6" t="e">
        <f t="shared" si="25"/>
        <v>#REF!</v>
      </c>
      <c r="S36" s="6" t="e">
        <f t="shared" ref="S36" si="56">ROUNDUP(S17*0.87,)</f>
        <v>#REF!</v>
      </c>
      <c r="T36" s="6" t="e">
        <f t="shared" ref="T36:W36" si="57">ROUNDUP(T17*0.87,)</f>
        <v>#REF!</v>
      </c>
      <c r="U36" s="6" t="e">
        <f t="shared" si="57"/>
        <v>#REF!</v>
      </c>
      <c r="V36" s="6" t="e">
        <f t="shared" si="57"/>
        <v>#REF!</v>
      </c>
      <c r="W36" s="6" t="e">
        <f t="shared" si="57"/>
        <v>#REF!</v>
      </c>
      <c r="X36" s="6" t="e">
        <f t="shared" ref="X36" si="58">ROUNDUP(X17*0.87,)</f>
        <v>#REF!</v>
      </c>
      <c r="Y36" s="6" t="e">
        <f t="shared" ref="Y36:AA36" si="59">ROUNDUP(Y17*0.87,)</f>
        <v>#REF!</v>
      </c>
      <c r="Z36" s="6" t="e">
        <f t="shared" si="59"/>
        <v>#REF!</v>
      </c>
      <c r="AA36" s="6" t="e">
        <f t="shared" si="59"/>
        <v>#REF!</v>
      </c>
      <c r="AB36" s="6" t="e">
        <f t="shared" ref="AB36:AE36" si="60">ROUNDUP(AB17*0.87,)</f>
        <v>#REF!</v>
      </c>
      <c r="AC36" s="6" t="e">
        <f t="shared" si="60"/>
        <v>#REF!</v>
      </c>
      <c r="AD36" s="6" t="e">
        <f t="shared" si="60"/>
        <v>#REF!</v>
      </c>
      <c r="AE36" s="6" t="e">
        <f t="shared" si="60"/>
        <v>#REF!</v>
      </c>
    </row>
    <row r="37" spans="1:31" x14ac:dyDescent="0.2">
      <c r="A37" s="1">
        <v>2</v>
      </c>
      <c r="B37" s="11">
        <f t="shared" ref="B37:K37" si="61">B36+800</f>
        <v>13300</v>
      </c>
      <c r="C37" s="11">
        <f t="shared" si="61"/>
        <v>12300</v>
      </c>
      <c r="D37" s="11">
        <f t="shared" si="61"/>
        <v>13300</v>
      </c>
      <c r="E37" s="11">
        <f t="shared" si="61"/>
        <v>12300</v>
      </c>
      <c r="F37" s="11">
        <f t="shared" si="61"/>
        <v>11300</v>
      </c>
      <c r="G37" s="11">
        <f t="shared" si="61"/>
        <v>12300</v>
      </c>
      <c r="H37" s="11">
        <f t="shared" si="61"/>
        <v>10300</v>
      </c>
      <c r="I37" s="11">
        <f t="shared" si="61"/>
        <v>11300</v>
      </c>
      <c r="J37" s="11">
        <f t="shared" si="61"/>
        <v>10300</v>
      </c>
      <c r="K37" s="11">
        <f t="shared" si="61"/>
        <v>9900</v>
      </c>
      <c r="L37" s="6" t="e">
        <f t="shared" si="25"/>
        <v>#REF!</v>
      </c>
      <c r="M37" s="6" t="e">
        <f t="shared" si="25"/>
        <v>#REF!</v>
      </c>
      <c r="N37" s="6" t="e">
        <f t="shared" si="25"/>
        <v>#REF!</v>
      </c>
      <c r="O37" s="6" t="e">
        <f t="shared" si="25"/>
        <v>#REF!</v>
      </c>
      <c r="P37" s="6" t="e">
        <f t="shared" si="25"/>
        <v>#REF!</v>
      </c>
      <c r="Q37" s="6" t="e">
        <f t="shared" si="25"/>
        <v>#REF!</v>
      </c>
      <c r="R37" s="6" t="e">
        <f t="shared" si="25"/>
        <v>#REF!</v>
      </c>
      <c r="S37" s="6" t="e">
        <f t="shared" ref="S37" si="62">ROUNDUP(S18*0.87,)</f>
        <v>#REF!</v>
      </c>
      <c r="T37" s="6" t="e">
        <f t="shared" ref="T37:W37" si="63">ROUNDUP(T18*0.87,)</f>
        <v>#REF!</v>
      </c>
      <c r="U37" s="6" t="e">
        <f t="shared" si="63"/>
        <v>#REF!</v>
      </c>
      <c r="V37" s="6" t="e">
        <f t="shared" si="63"/>
        <v>#REF!</v>
      </c>
      <c r="W37" s="6" t="e">
        <f t="shared" si="63"/>
        <v>#REF!</v>
      </c>
      <c r="X37" s="6" t="e">
        <f t="shared" ref="X37" si="64">ROUNDUP(X18*0.87,)</f>
        <v>#REF!</v>
      </c>
      <c r="Y37" s="6" t="e">
        <f t="shared" ref="Y37:AA37" si="65">ROUNDUP(Y18*0.87,)</f>
        <v>#REF!</v>
      </c>
      <c r="Z37" s="6" t="e">
        <f t="shared" si="65"/>
        <v>#REF!</v>
      </c>
      <c r="AA37" s="6" t="e">
        <f t="shared" si="65"/>
        <v>#REF!</v>
      </c>
      <c r="AB37" s="6" t="e">
        <f t="shared" ref="AB37:AE37" si="66">ROUNDUP(AB18*0.87,)</f>
        <v>#REF!</v>
      </c>
      <c r="AC37" s="6" t="e">
        <f t="shared" si="66"/>
        <v>#REF!</v>
      </c>
      <c r="AD37" s="6" t="e">
        <f t="shared" si="66"/>
        <v>#REF!</v>
      </c>
      <c r="AE37" s="6" t="e">
        <f t="shared" si="66"/>
        <v>#REF!</v>
      </c>
    </row>
    <row r="38" spans="1:31" x14ac:dyDescent="0.2">
      <c r="A38" s="7" t="s">
        <v>4</v>
      </c>
      <c r="B38" s="11"/>
      <c r="C38" s="11"/>
      <c r="D38" s="11"/>
      <c r="E38" s="11"/>
      <c r="F38" s="11"/>
      <c r="G38" s="11"/>
      <c r="H38" s="6"/>
      <c r="I38" s="11"/>
      <c r="J38" s="6"/>
      <c r="K38" s="6"/>
      <c r="L38" s="6"/>
      <c r="M38" s="6"/>
      <c r="N38" s="6"/>
      <c r="O38" s="6"/>
      <c r="P38" s="6"/>
      <c r="Q38" s="6"/>
      <c r="R38" s="6"/>
      <c r="S38" s="6"/>
      <c r="T38" s="6"/>
      <c r="U38" s="6"/>
      <c r="V38" s="6"/>
      <c r="W38" s="6"/>
      <c r="X38" s="6"/>
      <c r="Y38" s="6"/>
      <c r="Z38" s="6"/>
      <c r="AA38" s="6"/>
      <c r="AB38" s="6"/>
      <c r="AC38" s="6"/>
      <c r="AD38" s="6"/>
      <c r="AE38" s="6"/>
    </row>
    <row r="39" spans="1:31" x14ac:dyDescent="0.2">
      <c r="A39" s="3" t="s">
        <v>1</v>
      </c>
      <c r="B39" s="11">
        <v>59000</v>
      </c>
      <c r="C39" s="11">
        <v>58000</v>
      </c>
      <c r="D39" s="11">
        <v>59000</v>
      </c>
      <c r="E39" s="11">
        <v>58000</v>
      </c>
      <c r="F39" s="11">
        <v>57000</v>
      </c>
      <c r="G39" s="11">
        <v>58000</v>
      </c>
      <c r="H39" s="6">
        <v>56000</v>
      </c>
      <c r="I39" s="11">
        <v>57000</v>
      </c>
      <c r="J39" s="6">
        <v>56000</v>
      </c>
      <c r="K39" s="6">
        <v>55600</v>
      </c>
      <c r="L39" s="6" t="e">
        <f t="shared" si="25"/>
        <v>#REF!</v>
      </c>
      <c r="M39" s="6" t="e">
        <f t="shared" si="25"/>
        <v>#REF!</v>
      </c>
      <c r="N39" s="6" t="e">
        <f t="shared" si="25"/>
        <v>#REF!</v>
      </c>
      <c r="O39" s="6" t="e">
        <f t="shared" si="25"/>
        <v>#REF!</v>
      </c>
      <c r="P39" s="6" t="e">
        <f t="shared" si="25"/>
        <v>#REF!</v>
      </c>
      <c r="Q39" s="6" t="e">
        <f t="shared" si="25"/>
        <v>#REF!</v>
      </c>
      <c r="R39" s="6" t="e">
        <f t="shared" si="25"/>
        <v>#REF!</v>
      </c>
      <c r="S39" s="6" t="e">
        <f t="shared" ref="S39" si="67">ROUNDUP(S20*0.87,)</f>
        <v>#REF!</v>
      </c>
      <c r="T39" s="6" t="e">
        <f t="shared" ref="T39:W39" si="68">ROUNDUP(T20*0.87,)</f>
        <v>#REF!</v>
      </c>
      <c r="U39" s="6" t="e">
        <f t="shared" si="68"/>
        <v>#REF!</v>
      </c>
      <c r="V39" s="6" t="e">
        <f t="shared" si="68"/>
        <v>#REF!</v>
      </c>
      <c r="W39" s="6" t="e">
        <f t="shared" si="68"/>
        <v>#REF!</v>
      </c>
      <c r="X39" s="6" t="e">
        <f t="shared" ref="X39" si="69">ROUNDUP(X20*0.87,)</f>
        <v>#REF!</v>
      </c>
      <c r="Y39" s="6" t="e">
        <f t="shared" ref="Y39:AA39" si="70">ROUNDUP(Y20*0.87,)</f>
        <v>#REF!</v>
      </c>
      <c r="Z39" s="6" t="e">
        <f t="shared" si="70"/>
        <v>#REF!</v>
      </c>
      <c r="AA39" s="6" t="e">
        <f t="shared" si="70"/>
        <v>#REF!</v>
      </c>
      <c r="AB39" s="6" t="e">
        <f t="shared" ref="AB39:AE39" si="71">ROUNDUP(AB20*0.87,)</f>
        <v>#REF!</v>
      </c>
      <c r="AC39" s="6" t="e">
        <f t="shared" si="71"/>
        <v>#REF!</v>
      </c>
      <c r="AD39" s="6" t="e">
        <f t="shared" si="71"/>
        <v>#REF!</v>
      </c>
      <c r="AE39" s="6" t="e">
        <f t="shared" si="71"/>
        <v>#REF!</v>
      </c>
    </row>
    <row r="40" spans="1:31" x14ac:dyDescent="0.2">
      <c r="A40" s="7" t="s">
        <v>5</v>
      </c>
    </row>
    <row r="41" spans="1:31" x14ac:dyDescent="0.2">
      <c r="A41" s="3" t="s">
        <v>0</v>
      </c>
      <c r="B41" s="11">
        <f t="shared" ref="B41:K41" si="72">B39+10000</f>
        <v>69000</v>
      </c>
      <c r="C41" s="11">
        <f t="shared" si="72"/>
        <v>68000</v>
      </c>
      <c r="D41" s="11">
        <f t="shared" si="72"/>
        <v>69000</v>
      </c>
      <c r="E41" s="11">
        <f t="shared" si="72"/>
        <v>68000</v>
      </c>
      <c r="F41" s="11">
        <f t="shared" si="72"/>
        <v>67000</v>
      </c>
      <c r="G41" s="11">
        <f t="shared" si="72"/>
        <v>68000</v>
      </c>
      <c r="H41" s="11">
        <f t="shared" si="72"/>
        <v>66000</v>
      </c>
      <c r="I41" s="11">
        <f t="shared" si="72"/>
        <v>67000</v>
      </c>
      <c r="J41" s="11">
        <f t="shared" si="72"/>
        <v>66000</v>
      </c>
      <c r="K41" s="11">
        <f t="shared" si="72"/>
        <v>65600</v>
      </c>
      <c r="L41" s="11" t="e">
        <f t="shared" si="25"/>
        <v>#REF!</v>
      </c>
      <c r="M41" s="11" t="e">
        <f t="shared" si="25"/>
        <v>#REF!</v>
      </c>
      <c r="N41" s="11" t="e">
        <f t="shared" si="25"/>
        <v>#REF!</v>
      </c>
      <c r="O41" s="11" t="e">
        <f t="shared" si="25"/>
        <v>#REF!</v>
      </c>
      <c r="P41" s="11" t="e">
        <f t="shared" si="25"/>
        <v>#REF!</v>
      </c>
      <c r="Q41" s="11" t="e">
        <f t="shared" si="25"/>
        <v>#REF!</v>
      </c>
      <c r="R41" s="11" t="e">
        <f t="shared" si="25"/>
        <v>#REF!</v>
      </c>
      <c r="S41" s="11" t="e">
        <f t="shared" ref="S41" si="73">ROUNDUP(S22*0.87,)</f>
        <v>#REF!</v>
      </c>
      <c r="T41" s="11" t="e">
        <f t="shared" ref="T41:W41" si="74">ROUNDUP(T22*0.87,)</f>
        <v>#REF!</v>
      </c>
      <c r="U41" s="11" t="e">
        <f t="shared" si="74"/>
        <v>#REF!</v>
      </c>
      <c r="V41" s="11" t="e">
        <f t="shared" si="74"/>
        <v>#REF!</v>
      </c>
      <c r="W41" s="11" t="e">
        <f t="shared" si="74"/>
        <v>#REF!</v>
      </c>
      <c r="X41" s="11" t="e">
        <f t="shared" ref="X41" si="75">ROUNDUP(X22*0.87,)</f>
        <v>#REF!</v>
      </c>
      <c r="Y41" s="11" t="e">
        <f t="shared" ref="Y41:AA41" si="76">ROUNDUP(Y22*0.87,)</f>
        <v>#REF!</v>
      </c>
      <c r="Z41" s="11" t="e">
        <f t="shared" si="76"/>
        <v>#REF!</v>
      </c>
      <c r="AA41" s="11" t="e">
        <f t="shared" si="76"/>
        <v>#REF!</v>
      </c>
      <c r="AB41" s="11" t="e">
        <f t="shared" ref="AB41:AE41" si="77">ROUNDUP(AB22*0.87,)</f>
        <v>#REF!</v>
      </c>
      <c r="AC41" s="11" t="e">
        <f t="shared" si="77"/>
        <v>#REF!</v>
      </c>
      <c r="AD41" s="11" t="e">
        <f t="shared" si="77"/>
        <v>#REF!</v>
      </c>
      <c r="AE41" s="11" t="e">
        <f t="shared" si="77"/>
        <v>#REF!</v>
      </c>
    </row>
    <row r="42" spans="1:31" ht="11.45" customHeight="1" x14ac:dyDescent="0.2">
      <c r="A42" s="21"/>
    </row>
    <row r="43" spans="1:31" ht="12" customHeight="1" x14ac:dyDescent="0.2"/>
    <row r="44" spans="1:31" ht="9.6" customHeight="1" x14ac:dyDescent="0.2"/>
    <row r="45" spans="1:31" ht="11.45" customHeight="1" x14ac:dyDescent="0.2">
      <c r="A45" s="64" t="s">
        <v>11</v>
      </c>
    </row>
    <row r="46" spans="1:31" ht="11.45" customHeight="1" x14ac:dyDescent="0.2">
      <c r="A46" s="4" t="s">
        <v>12</v>
      </c>
    </row>
    <row r="47" spans="1:31" ht="11.45" customHeight="1" x14ac:dyDescent="0.2">
      <c r="A47" s="4" t="s">
        <v>13</v>
      </c>
    </row>
    <row r="48" spans="1:31" ht="11.45" customHeight="1" x14ac:dyDescent="0.2">
      <c r="A48" s="4" t="s">
        <v>14</v>
      </c>
    </row>
    <row r="49" spans="1:1" ht="11.45" customHeight="1" x14ac:dyDescent="0.2">
      <c r="A49" s="4" t="s">
        <v>15</v>
      </c>
    </row>
    <row r="50" spans="1:1" ht="11.45" customHeight="1" thickBot="1" x14ac:dyDescent="0.25"/>
    <row r="51" spans="1:1" ht="12.75" thickBot="1" x14ac:dyDescent="0.25">
      <c r="A51" s="73" t="s">
        <v>18</v>
      </c>
    </row>
    <row r="52" spans="1:1" x14ac:dyDescent="0.2">
      <c r="A52" s="74" t="s">
        <v>45</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8"/>
  <sheetViews>
    <sheetView zoomScaleNormal="100" workbookViewId="0">
      <selection activeCell="AC5" sqref="AC5:AF6"/>
    </sheetView>
  </sheetViews>
  <sheetFormatPr defaultColWidth="9.140625" defaultRowHeight="12" x14ac:dyDescent="0.2"/>
  <cols>
    <col min="1" max="1" width="91.5703125" style="5" customWidth="1"/>
    <col min="2" max="18" width="0" style="5" hidden="1" customWidth="1"/>
    <col min="19" max="19" width="0" style="44" hidden="1" customWidth="1"/>
    <col min="20" max="28" width="0" style="5" hidden="1" customWidth="1"/>
    <col min="29" max="16384" width="9.140625" style="5"/>
  </cols>
  <sheetData>
    <row r="1" spans="1:32" ht="12" customHeight="1" x14ac:dyDescent="0.2">
      <c r="A1" s="18" t="s">
        <v>17</v>
      </c>
      <c r="S1" s="5"/>
    </row>
    <row r="2" spans="1:32" ht="12" customHeight="1" x14ac:dyDescent="0.2">
      <c r="A2" s="64" t="s">
        <v>19</v>
      </c>
      <c r="S2" s="5"/>
    </row>
    <row r="3" spans="1:32" ht="10.35" customHeight="1" x14ac:dyDescent="0.2">
      <c r="A3" s="64"/>
      <c r="S3" s="5"/>
    </row>
    <row r="4" spans="1:32" ht="11.45" customHeight="1" x14ac:dyDescent="0.2">
      <c r="A4" s="64" t="s">
        <v>9</v>
      </c>
      <c r="S4" s="5"/>
    </row>
    <row r="5" spans="1:32" s="36" customFormat="1" ht="33.75" customHeight="1" x14ac:dyDescent="0.25">
      <c r="A5" s="31" t="s">
        <v>6</v>
      </c>
      <c r="B5" s="33" t="s">
        <v>29</v>
      </c>
      <c r="C5" s="33" t="s">
        <v>30</v>
      </c>
      <c r="D5" s="33" t="s">
        <v>31</v>
      </c>
      <c r="E5" s="33" t="s">
        <v>32</v>
      </c>
      <c r="F5" s="33" t="s">
        <v>28</v>
      </c>
      <c r="G5" s="33" t="s">
        <v>35</v>
      </c>
      <c r="H5" s="33" t="s">
        <v>33</v>
      </c>
      <c r="I5" s="33" t="s">
        <v>34</v>
      </c>
      <c r="J5" s="33" t="s">
        <v>37</v>
      </c>
      <c r="K5" s="33" t="s">
        <v>38</v>
      </c>
      <c r="L5" s="34">
        <v>44453</v>
      </c>
      <c r="M5" s="34">
        <v>44455</v>
      </c>
      <c r="N5" s="34">
        <v>44458</v>
      </c>
      <c r="O5" s="34">
        <v>44462</v>
      </c>
      <c r="P5" s="34">
        <v>44463</v>
      </c>
      <c r="Q5" s="34">
        <v>44466</v>
      </c>
      <c r="R5" s="34" t="e">
        <f>'C завтраками| Bed and breakfast'!#REF!</f>
        <v>#REF!</v>
      </c>
      <c r="S5" s="34" t="e">
        <f>'C завтраками| Bed and breakfast'!#REF!</f>
        <v>#REF!</v>
      </c>
      <c r="T5" s="34" t="e">
        <f>'C завтраками| Bed and breakfast'!#REF!</f>
        <v>#REF!</v>
      </c>
      <c r="U5" s="34" t="e">
        <f>'C завтраками| Bed and breakfast'!#REF!</f>
        <v>#REF!</v>
      </c>
      <c r="V5" s="34" t="e">
        <f>'C завтраками| Bed and breakfast'!#REF!</f>
        <v>#REF!</v>
      </c>
      <c r="W5" s="34" t="e">
        <f>'C завтраками| Bed and breakfast'!#REF!</f>
        <v>#REF!</v>
      </c>
      <c r="X5" s="34" t="e">
        <f>'C завтраками| Bed and breakfast'!#REF!</f>
        <v>#REF!</v>
      </c>
      <c r="Y5" s="34" t="e">
        <f>'C завтраками| Bed and breakfast'!#REF!</f>
        <v>#REF!</v>
      </c>
      <c r="Z5" s="34" t="e">
        <f>'C завтраками| Bed and breakfast'!#REF!</f>
        <v>#REF!</v>
      </c>
      <c r="AA5" s="34" t="e">
        <f>'C завтраками| Bed and breakfast'!#REF!</f>
        <v>#REF!</v>
      </c>
      <c r="AB5" s="34" t="e">
        <f>'C завтраками| Bed and breakfast'!#REF!</f>
        <v>#REF!</v>
      </c>
      <c r="AC5" s="104" t="e">
        <f>'C завтраками| Bed and breakfast'!#REF!</f>
        <v>#REF!</v>
      </c>
      <c r="AD5" s="34" t="e">
        <f>'C завтраками| Bed and breakfast'!#REF!</f>
        <v>#REF!</v>
      </c>
      <c r="AE5" s="34" t="e">
        <f>'C завтраками| Bed and breakfast'!#REF!</f>
        <v>#REF!</v>
      </c>
      <c r="AF5" s="34" t="e">
        <f>'C завтраками| Bed and breakfast'!#REF!</f>
        <v>#REF!</v>
      </c>
    </row>
    <row r="6" spans="1:32" x14ac:dyDescent="0.2">
      <c r="A6" s="31"/>
      <c r="B6" s="33"/>
      <c r="C6" s="71"/>
      <c r="D6" s="71"/>
      <c r="E6" s="71"/>
      <c r="F6" s="71"/>
      <c r="G6" s="71"/>
      <c r="H6" s="71"/>
      <c r="I6" s="71"/>
      <c r="J6" s="71"/>
      <c r="K6" s="71"/>
      <c r="L6" s="34">
        <v>44454</v>
      </c>
      <c r="M6" s="34">
        <v>44457</v>
      </c>
      <c r="N6" s="34">
        <v>44461</v>
      </c>
      <c r="O6" s="34">
        <v>44462</v>
      </c>
      <c r="P6" s="34">
        <v>44465</v>
      </c>
      <c r="Q6" s="34">
        <v>44469</v>
      </c>
      <c r="R6" s="34" t="e">
        <f>'C завтраками| Bed and breakfast'!#REF!</f>
        <v>#REF!</v>
      </c>
      <c r="S6" s="34" t="e">
        <f>'C завтраками| Bed and breakfast'!#REF!</f>
        <v>#REF!</v>
      </c>
      <c r="T6" s="34" t="e">
        <f>'C завтраками| Bed and breakfast'!#REF!</f>
        <v>#REF!</v>
      </c>
      <c r="U6" s="34" t="e">
        <f>'C завтраками| Bed and breakfast'!#REF!</f>
        <v>#REF!</v>
      </c>
      <c r="V6" s="34" t="e">
        <f>'C завтраками| Bed and breakfast'!#REF!</f>
        <v>#REF!</v>
      </c>
      <c r="W6" s="34" t="e">
        <f>'C завтраками| Bed and breakfast'!#REF!</f>
        <v>#REF!</v>
      </c>
      <c r="X6" s="34" t="e">
        <f>'C завтраками| Bed and breakfast'!#REF!</f>
        <v>#REF!</v>
      </c>
      <c r="Y6" s="34" t="e">
        <f>'C завтраками| Bed and breakfast'!#REF!</f>
        <v>#REF!</v>
      </c>
      <c r="Z6" s="34" t="e">
        <f>'C завтраками| Bed and breakfast'!#REF!</f>
        <v>#REF!</v>
      </c>
      <c r="AA6" s="34" t="e">
        <f>'C завтраками| Bed and breakfast'!#REF!</f>
        <v>#REF!</v>
      </c>
      <c r="AB6" s="34" t="e">
        <f>'C завтраками| Bed and breakfast'!#REF!</f>
        <v>#REF!</v>
      </c>
      <c r="AC6" s="104" t="e">
        <f>'C завтраками| Bed and breakfast'!#REF!</f>
        <v>#REF!</v>
      </c>
      <c r="AD6" s="34" t="e">
        <f>'C завтраками| Bed and breakfast'!#REF!</f>
        <v>#REF!</v>
      </c>
      <c r="AE6" s="34" t="e">
        <f>'C завтраками| Bed and breakfast'!#REF!</f>
        <v>#REF!</v>
      </c>
      <c r="AF6" s="34" t="e">
        <f>'C завтраками| Bed and breakfast'!#REF!</f>
        <v>#REF!</v>
      </c>
    </row>
    <row r="7" spans="1:32" x14ac:dyDescent="0.2">
      <c r="A7" s="1" t="s">
        <v>7</v>
      </c>
      <c r="B7" s="6"/>
      <c r="C7" s="46"/>
      <c r="S7" s="5"/>
    </row>
    <row r="8" spans="1:32" x14ac:dyDescent="0.2">
      <c r="A8" s="1">
        <v>1</v>
      </c>
      <c r="B8" s="11">
        <v>9000</v>
      </c>
      <c r="C8" s="11">
        <v>8000</v>
      </c>
      <c r="D8" s="11">
        <v>9000</v>
      </c>
      <c r="E8" s="11">
        <v>8000</v>
      </c>
      <c r="F8" s="11">
        <v>7000</v>
      </c>
      <c r="G8" s="11">
        <v>8000</v>
      </c>
      <c r="H8" s="6">
        <v>6000</v>
      </c>
      <c r="I8" s="11">
        <v>7000</v>
      </c>
      <c r="J8" s="6">
        <v>6000</v>
      </c>
      <c r="K8" s="6">
        <v>5600</v>
      </c>
      <c r="L8" s="6" t="e">
        <f>ROUNDUP('C завтраками| Bed and breakfast'!#REF!*0.85,)</f>
        <v>#REF!</v>
      </c>
      <c r="M8" s="6" t="e">
        <f>ROUNDUP('C завтраками| Bed and breakfast'!#REF!*0.85,)</f>
        <v>#REF!</v>
      </c>
      <c r="N8" s="6" t="e">
        <f>ROUNDUP('C завтраками| Bed and breakfast'!#REF!*0.85,)</f>
        <v>#REF!</v>
      </c>
      <c r="O8" s="6" t="e">
        <f>ROUNDUP('C завтраками| Bed and breakfast'!#REF!*0.85,)</f>
        <v>#REF!</v>
      </c>
      <c r="P8" s="6" t="e">
        <f>ROUNDUP('C завтраками| Bed and breakfast'!#REF!*0.85,)</f>
        <v>#REF!</v>
      </c>
      <c r="Q8" s="6" t="e">
        <f>ROUNDUP('C завтраками| Bed and breakfast'!#REF!*0.85,)</f>
        <v>#REF!</v>
      </c>
      <c r="R8" s="6" t="e">
        <f>ROUNDUP('C завтраками| Bed and breakfast'!#REF!*0.85,)</f>
        <v>#REF!</v>
      </c>
      <c r="S8" s="6" t="e">
        <f>ROUNDUP('C завтраками| Bed and breakfast'!#REF!*0.85,)</f>
        <v>#REF!</v>
      </c>
      <c r="T8" s="6" t="e">
        <f>ROUNDUP('C завтраками| Bed and breakfast'!#REF!*0.85,)</f>
        <v>#REF!</v>
      </c>
      <c r="U8" s="6" t="e">
        <f>ROUNDUP('C завтраками| Bed and breakfast'!#REF!*0.85,)</f>
        <v>#REF!</v>
      </c>
      <c r="V8" s="6" t="e">
        <f>ROUNDUP('C завтраками| Bed and breakfast'!#REF!*0.85,)</f>
        <v>#REF!</v>
      </c>
      <c r="W8" s="6" t="e">
        <f>ROUNDUP('C завтраками| Bed and breakfast'!#REF!*0.85,)</f>
        <v>#REF!</v>
      </c>
      <c r="X8" s="6" t="e">
        <f>ROUNDUP('C завтраками| Bed and breakfast'!#REF!*0.85,)</f>
        <v>#REF!</v>
      </c>
      <c r="Y8" s="6" t="e">
        <f>ROUNDUP('C завтраками| Bed and breakfast'!#REF!*0.85,)</f>
        <v>#REF!</v>
      </c>
      <c r="Z8" s="6" t="e">
        <f>ROUNDUP('C завтраками| Bed and breakfast'!#REF!*0.85,)</f>
        <v>#REF!</v>
      </c>
      <c r="AA8" s="6" t="e">
        <f>ROUNDUP('C завтраками| Bed and breakfast'!#REF!*0.85,)</f>
        <v>#REF!</v>
      </c>
      <c r="AB8" s="6" t="e">
        <f>ROUNDUP('C завтраками| Bed and breakfast'!#REF!*0.85,)</f>
        <v>#REF!</v>
      </c>
      <c r="AC8" s="6" t="e">
        <f>ROUNDUP('C завтраками| Bed and breakfast'!#REF!*0.85,)</f>
        <v>#REF!</v>
      </c>
      <c r="AD8" s="6" t="e">
        <f>ROUNDUP('C завтраками| Bed and breakfast'!#REF!*0.85,)</f>
        <v>#REF!</v>
      </c>
      <c r="AE8" s="6" t="e">
        <f>ROUNDUP('C завтраками| Bed and breakfast'!#REF!*0.85,)</f>
        <v>#REF!</v>
      </c>
      <c r="AF8" s="6" t="e">
        <f>ROUNDUP('C завтраками| Bed and breakfast'!#REF!*0.85,)</f>
        <v>#REF!</v>
      </c>
    </row>
    <row r="9" spans="1:32" x14ac:dyDescent="0.2">
      <c r="A9" s="1">
        <v>2</v>
      </c>
      <c r="B9" s="11">
        <f t="shared" ref="B9:K9" si="0">B8+800</f>
        <v>9800</v>
      </c>
      <c r="C9" s="11">
        <f t="shared" si="0"/>
        <v>8800</v>
      </c>
      <c r="D9" s="11">
        <f t="shared" si="0"/>
        <v>9800</v>
      </c>
      <c r="E9" s="11">
        <f t="shared" si="0"/>
        <v>8800</v>
      </c>
      <c r="F9" s="11">
        <f t="shared" si="0"/>
        <v>7800</v>
      </c>
      <c r="G9" s="11">
        <f t="shared" si="0"/>
        <v>8800</v>
      </c>
      <c r="H9" s="11">
        <f t="shared" si="0"/>
        <v>6800</v>
      </c>
      <c r="I9" s="11">
        <f t="shared" si="0"/>
        <v>7800</v>
      </c>
      <c r="J9" s="11">
        <f t="shared" si="0"/>
        <v>6800</v>
      </c>
      <c r="K9" s="11">
        <f t="shared" si="0"/>
        <v>6400</v>
      </c>
      <c r="L9" s="6" t="e">
        <f>ROUNDUP('C завтраками| Bed and breakfast'!#REF!*0.85,)</f>
        <v>#REF!</v>
      </c>
      <c r="M9" s="6" t="e">
        <f>ROUNDUP('C завтраками| Bed and breakfast'!#REF!*0.85,)</f>
        <v>#REF!</v>
      </c>
      <c r="N9" s="6" t="e">
        <f>ROUNDUP('C завтраками| Bed and breakfast'!#REF!*0.85,)</f>
        <v>#REF!</v>
      </c>
      <c r="O9" s="6" t="e">
        <f>ROUNDUP('C завтраками| Bed and breakfast'!#REF!*0.85,)</f>
        <v>#REF!</v>
      </c>
      <c r="P9" s="6" t="e">
        <f>ROUNDUP('C завтраками| Bed and breakfast'!#REF!*0.85,)</f>
        <v>#REF!</v>
      </c>
      <c r="Q9" s="6" t="e">
        <f>ROUNDUP('C завтраками| Bed and breakfast'!#REF!*0.85,)</f>
        <v>#REF!</v>
      </c>
      <c r="R9" s="6" t="e">
        <f>ROUNDUP('C завтраками| Bed and breakfast'!#REF!*0.85,)</f>
        <v>#REF!</v>
      </c>
      <c r="S9" s="6" t="e">
        <f>ROUNDUP('C завтраками| Bed and breakfast'!#REF!*0.85,)</f>
        <v>#REF!</v>
      </c>
      <c r="T9" s="6" t="e">
        <f>ROUNDUP('C завтраками| Bed and breakfast'!#REF!*0.85,)</f>
        <v>#REF!</v>
      </c>
      <c r="U9" s="6" t="e">
        <f>ROUNDUP('C завтраками| Bed and breakfast'!#REF!*0.85,)</f>
        <v>#REF!</v>
      </c>
      <c r="V9" s="6" t="e">
        <f>ROUNDUP('C завтраками| Bed and breakfast'!#REF!*0.85,)</f>
        <v>#REF!</v>
      </c>
      <c r="W9" s="6" t="e">
        <f>ROUNDUP('C завтраками| Bed and breakfast'!#REF!*0.85,)</f>
        <v>#REF!</v>
      </c>
      <c r="X9" s="6" t="e">
        <f>ROUNDUP('C завтраками| Bed and breakfast'!#REF!*0.85,)</f>
        <v>#REF!</v>
      </c>
      <c r="Y9" s="6" t="e">
        <f>ROUNDUP('C завтраками| Bed and breakfast'!#REF!*0.85,)</f>
        <v>#REF!</v>
      </c>
      <c r="Z9" s="6" t="e">
        <f>ROUNDUP('C завтраками| Bed and breakfast'!#REF!*0.85,)</f>
        <v>#REF!</v>
      </c>
      <c r="AA9" s="6" t="e">
        <f>ROUNDUP('C завтраками| Bed and breakfast'!#REF!*0.85,)</f>
        <v>#REF!</v>
      </c>
      <c r="AB9" s="6" t="e">
        <f>ROUNDUP('C завтраками| Bed and breakfast'!#REF!*0.85,)</f>
        <v>#REF!</v>
      </c>
      <c r="AC9" s="6" t="e">
        <f>ROUNDUP('C завтраками| Bed and breakfast'!#REF!*0.85,)</f>
        <v>#REF!</v>
      </c>
      <c r="AD9" s="6" t="e">
        <f>ROUNDUP('C завтраками| Bed and breakfast'!#REF!*0.85,)</f>
        <v>#REF!</v>
      </c>
      <c r="AE9" s="6" t="e">
        <f>ROUNDUP('C завтраками| Bed and breakfast'!#REF!*0.85,)</f>
        <v>#REF!</v>
      </c>
      <c r="AF9" s="6" t="e">
        <f>ROUNDUP('C завтраками| Bed and breakfast'!#REF!*0.85,)</f>
        <v>#REF!</v>
      </c>
    </row>
    <row r="10" spans="1:32" x14ac:dyDescent="0.2">
      <c r="A10" s="1" t="s">
        <v>8</v>
      </c>
      <c r="B10" s="11"/>
      <c r="C10" s="11"/>
      <c r="D10" s="11"/>
      <c r="E10" s="11"/>
      <c r="F10" s="11"/>
      <c r="G10" s="11"/>
      <c r="H10" s="6"/>
      <c r="I10" s="11"/>
      <c r="J10" s="6"/>
      <c r="K10" s="6"/>
      <c r="L10" s="6"/>
      <c r="M10" s="6"/>
      <c r="N10" s="6"/>
      <c r="O10" s="6"/>
      <c r="P10" s="6"/>
      <c r="Q10" s="6"/>
      <c r="R10" s="6"/>
      <c r="S10" s="6"/>
      <c r="T10" s="6"/>
      <c r="U10" s="6"/>
      <c r="V10" s="6"/>
      <c r="W10" s="6"/>
      <c r="X10" s="6"/>
      <c r="Y10" s="6"/>
      <c r="Z10" s="6"/>
      <c r="AA10" s="6"/>
      <c r="AB10" s="6"/>
      <c r="AC10" s="6"/>
      <c r="AD10" s="6"/>
      <c r="AE10" s="6"/>
      <c r="AF10" s="6"/>
    </row>
    <row r="11" spans="1:32" x14ac:dyDescent="0.2">
      <c r="A11" s="1">
        <v>1</v>
      </c>
      <c r="B11" s="11">
        <f t="shared" ref="B11:K11" si="1">B8+700</f>
        <v>9700</v>
      </c>
      <c r="C11" s="11">
        <f t="shared" si="1"/>
        <v>8700</v>
      </c>
      <c r="D11" s="11">
        <f t="shared" si="1"/>
        <v>9700</v>
      </c>
      <c r="E11" s="11">
        <f t="shared" si="1"/>
        <v>8700</v>
      </c>
      <c r="F11" s="11">
        <f t="shared" si="1"/>
        <v>7700</v>
      </c>
      <c r="G11" s="11">
        <f t="shared" si="1"/>
        <v>8700</v>
      </c>
      <c r="H11" s="11">
        <f t="shared" si="1"/>
        <v>6700</v>
      </c>
      <c r="I11" s="11">
        <f t="shared" si="1"/>
        <v>7700</v>
      </c>
      <c r="J11" s="11">
        <f t="shared" si="1"/>
        <v>6700</v>
      </c>
      <c r="K11" s="11">
        <f t="shared" si="1"/>
        <v>6300</v>
      </c>
      <c r="L11" s="6" t="e">
        <f>ROUNDUP('C завтраками| Bed and breakfast'!#REF!*0.85,)</f>
        <v>#REF!</v>
      </c>
      <c r="M11" s="6" t="e">
        <f>ROUNDUP('C завтраками| Bed and breakfast'!#REF!*0.85,)</f>
        <v>#REF!</v>
      </c>
      <c r="N11" s="6" t="e">
        <f>ROUNDUP('C завтраками| Bed and breakfast'!#REF!*0.85,)</f>
        <v>#REF!</v>
      </c>
      <c r="O11" s="6" t="e">
        <f>ROUNDUP('C завтраками| Bed and breakfast'!#REF!*0.85,)</f>
        <v>#REF!</v>
      </c>
      <c r="P11" s="6" t="e">
        <f>ROUNDUP('C завтраками| Bed and breakfast'!#REF!*0.85,)</f>
        <v>#REF!</v>
      </c>
      <c r="Q11" s="6" t="e">
        <f>ROUNDUP('C завтраками| Bed and breakfast'!#REF!*0.85,)</f>
        <v>#REF!</v>
      </c>
      <c r="R11" s="6" t="e">
        <f>ROUNDUP('C завтраками| Bed and breakfast'!#REF!*0.85,)</f>
        <v>#REF!</v>
      </c>
      <c r="S11" s="6" t="e">
        <f>ROUNDUP('C завтраками| Bed and breakfast'!#REF!*0.85,)</f>
        <v>#REF!</v>
      </c>
      <c r="T11" s="6" t="e">
        <f>ROUNDUP('C завтраками| Bed and breakfast'!#REF!*0.85,)</f>
        <v>#REF!</v>
      </c>
      <c r="U11" s="6" t="e">
        <f>ROUNDUP('C завтраками| Bed and breakfast'!#REF!*0.85,)</f>
        <v>#REF!</v>
      </c>
      <c r="V11" s="6" t="e">
        <f>ROUNDUP('C завтраками| Bed and breakfast'!#REF!*0.85,)</f>
        <v>#REF!</v>
      </c>
      <c r="W11" s="6" t="e">
        <f>ROUNDUP('C завтраками| Bed and breakfast'!#REF!*0.85,)</f>
        <v>#REF!</v>
      </c>
      <c r="X11" s="6" t="e">
        <f>ROUNDUP('C завтраками| Bed and breakfast'!#REF!*0.85,)</f>
        <v>#REF!</v>
      </c>
      <c r="Y11" s="6" t="e">
        <f>ROUNDUP('C завтраками| Bed and breakfast'!#REF!*0.85,)</f>
        <v>#REF!</v>
      </c>
      <c r="Z11" s="6" t="e">
        <f>ROUNDUP('C завтраками| Bed and breakfast'!#REF!*0.85,)</f>
        <v>#REF!</v>
      </c>
      <c r="AA11" s="6" t="e">
        <f>ROUNDUP('C завтраками| Bed and breakfast'!#REF!*0.85,)</f>
        <v>#REF!</v>
      </c>
      <c r="AB11" s="6" t="e">
        <f>ROUNDUP('C завтраками| Bed and breakfast'!#REF!*0.85,)</f>
        <v>#REF!</v>
      </c>
      <c r="AC11" s="6" t="e">
        <f>ROUNDUP('C завтраками| Bed and breakfast'!#REF!*0.85,)</f>
        <v>#REF!</v>
      </c>
      <c r="AD11" s="6" t="e">
        <f>ROUNDUP('C завтраками| Bed and breakfast'!#REF!*0.85,)</f>
        <v>#REF!</v>
      </c>
      <c r="AE11" s="6" t="e">
        <f>ROUNDUP('C завтраками| Bed and breakfast'!#REF!*0.85,)</f>
        <v>#REF!</v>
      </c>
      <c r="AF11" s="6" t="e">
        <f>ROUNDUP('C завтраками| Bed and breakfast'!#REF!*0.85,)</f>
        <v>#REF!</v>
      </c>
    </row>
    <row r="12" spans="1:32" x14ac:dyDescent="0.2">
      <c r="A12" s="1">
        <v>2</v>
      </c>
      <c r="B12" s="11">
        <f t="shared" ref="B12:K12" si="2">B11+800</f>
        <v>10500</v>
      </c>
      <c r="C12" s="11">
        <f t="shared" si="2"/>
        <v>9500</v>
      </c>
      <c r="D12" s="11">
        <f t="shared" si="2"/>
        <v>10500</v>
      </c>
      <c r="E12" s="11">
        <f t="shared" si="2"/>
        <v>9500</v>
      </c>
      <c r="F12" s="11">
        <f t="shared" si="2"/>
        <v>8500</v>
      </c>
      <c r="G12" s="11">
        <f t="shared" si="2"/>
        <v>9500</v>
      </c>
      <c r="H12" s="11">
        <f t="shared" si="2"/>
        <v>7500</v>
      </c>
      <c r="I12" s="11">
        <f t="shared" si="2"/>
        <v>8500</v>
      </c>
      <c r="J12" s="11">
        <f t="shared" si="2"/>
        <v>7500</v>
      </c>
      <c r="K12" s="11">
        <f t="shared" si="2"/>
        <v>7100</v>
      </c>
      <c r="L12" s="6" t="e">
        <f>ROUNDUP('C завтраками| Bed and breakfast'!#REF!*0.85,)</f>
        <v>#REF!</v>
      </c>
      <c r="M12" s="6" t="e">
        <f>ROUNDUP('C завтраками| Bed and breakfast'!#REF!*0.85,)</f>
        <v>#REF!</v>
      </c>
      <c r="N12" s="6" t="e">
        <f>ROUNDUP('C завтраками| Bed and breakfast'!#REF!*0.85,)</f>
        <v>#REF!</v>
      </c>
      <c r="O12" s="6" t="e">
        <f>ROUNDUP('C завтраками| Bed and breakfast'!#REF!*0.85,)</f>
        <v>#REF!</v>
      </c>
      <c r="P12" s="6" t="e">
        <f>ROUNDUP('C завтраками| Bed and breakfast'!#REF!*0.85,)</f>
        <v>#REF!</v>
      </c>
      <c r="Q12" s="6" t="e">
        <f>ROUNDUP('C завтраками| Bed and breakfast'!#REF!*0.85,)</f>
        <v>#REF!</v>
      </c>
      <c r="R12" s="6" t="e">
        <f>ROUNDUP('C завтраками| Bed and breakfast'!#REF!*0.85,)</f>
        <v>#REF!</v>
      </c>
      <c r="S12" s="6" t="e">
        <f>ROUNDUP('C завтраками| Bed and breakfast'!#REF!*0.85,)</f>
        <v>#REF!</v>
      </c>
      <c r="T12" s="6" t="e">
        <f>ROUNDUP('C завтраками| Bed and breakfast'!#REF!*0.85,)</f>
        <v>#REF!</v>
      </c>
      <c r="U12" s="6" t="e">
        <f>ROUNDUP('C завтраками| Bed and breakfast'!#REF!*0.85,)</f>
        <v>#REF!</v>
      </c>
      <c r="V12" s="6" t="e">
        <f>ROUNDUP('C завтраками| Bed and breakfast'!#REF!*0.85,)</f>
        <v>#REF!</v>
      </c>
      <c r="W12" s="6" t="e">
        <f>ROUNDUP('C завтраками| Bed and breakfast'!#REF!*0.85,)</f>
        <v>#REF!</v>
      </c>
      <c r="X12" s="6" t="e">
        <f>ROUNDUP('C завтраками| Bed and breakfast'!#REF!*0.85,)</f>
        <v>#REF!</v>
      </c>
      <c r="Y12" s="6" t="e">
        <f>ROUNDUP('C завтраками| Bed and breakfast'!#REF!*0.85,)</f>
        <v>#REF!</v>
      </c>
      <c r="Z12" s="6" t="e">
        <f>ROUNDUP('C завтраками| Bed and breakfast'!#REF!*0.85,)</f>
        <v>#REF!</v>
      </c>
      <c r="AA12" s="6" t="e">
        <f>ROUNDUP('C завтраками| Bed and breakfast'!#REF!*0.85,)</f>
        <v>#REF!</v>
      </c>
      <c r="AB12" s="6" t="e">
        <f>ROUNDUP('C завтраками| Bed and breakfast'!#REF!*0.85,)</f>
        <v>#REF!</v>
      </c>
      <c r="AC12" s="6" t="e">
        <f>ROUNDUP('C завтраками| Bed and breakfast'!#REF!*0.85,)</f>
        <v>#REF!</v>
      </c>
      <c r="AD12" s="6" t="e">
        <f>ROUNDUP('C завтраками| Bed and breakfast'!#REF!*0.85,)</f>
        <v>#REF!</v>
      </c>
      <c r="AE12" s="6" t="e">
        <f>ROUNDUP('C завтраками| Bed and breakfast'!#REF!*0.85,)</f>
        <v>#REF!</v>
      </c>
      <c r="AF12" s="6" t="e">
        <f>ROUNDUP('C завтраками| Bed and breakfast'!#REF!*0.85,)</f>
        <v>#REF!</v>
      </c>
    </row>
    <row r="13" spans="1:32" x14ac:dyDescent="0.2">
      <c r="A13" s="2" t="s">
        <v>2</v>
      </c>
      <c r="B13" s="11"/>
      <c r="C13" s="11"/>
      <c r="D13" s="11"/>
      <c r="E13" s="11"/>
      <c r="F13" s="11"/>
      <c r="G13" s="11"/>
      <c r="H13" s="6"/>
      <c r="I13" s="11"/>
      <c r="J13" s="6"/>
      <c r="K13" s="6"/>
      <c r="L13" s="6"/>
      <c r="M13" s="6"/>
      <c r="N13" s="6"/>
      <c r="O13" s="6"/>
      <c r="P13" s="6"/>
      <c r="Q13" s="6"/>
      <c r="R13" s="6"/>
      <c r="S13" s="6"/>
      <c r="T13" s="6"/>
      <c r="U13" s="6"/>
      <c r="V13" s="6"/>
      <c r="W13" s="6"/>
      <c r="X13" s="6"/>
      <c r="Y13" s="6"/>
      <c r="Z13" s="6"/>
      <c r="AA13" s="6"/>
      <c r="AB13" s="6"/>
      <c r="AC13" s="6"/>
      <c r="AD13" s="6"/>
      <c r="AE13" s="6"/>
      <c r="AF13" s="6"/>
    </row>
    <row r="14" spans="1:32" x14ac:dyDescent="0.2">
      <c r="A14" s="1">
        <v>1</v>
      </c>
      <c r="B14" s="11">
        <f t="shared" ref="B14:K14" si="3">B11+900</f>
        <v>10600</v>
      </c>
      <c r="C14" s="11">
        <f t="shared" si="3"/>
        <v>9600</v>
      </c>
      <c r="D14" s="11">
        <f t="shared" si="3"/>
        <v>10600</v>
      </c>
      <c r="E14" s="11">
        <f t="shared" si="3"/>
        <v>9600</v>
      </c>
      <c r="F14" s="11">
        <f t="shared" si="3"/>
        <v>8600</v>
      </c>
      <c r="G14" s="11">
        <f t="shared" si="3"/>
        <v>9600</v>
      </c>
      <c r="H14" s="11">
        <f t="shared" si="3"/>
        <v>7600</v>
      </c>
      <c r="I14" s="11">
        <f t="shared" si="3"/>
        <v>8600</v>
      </c>
      <c r="J14" s="11">
        <f t="shared" si="3"/>
        <v>7600</v>
      </c>
      <c r="K14" s="11">
        <f t="shared" si="3"/>
        <v>7200</v>
      </c>
      <c r="L14" s="6" t="e">
        <f>ROUNDUP('C завтраками| Bed and breakfast'!#REF!*0.85,)</f>
        <v>#REF!</v>
      </c>
      <c r="M14" s="6" t="e">
        <f>ROUNDUP('C завтраками| Bed and breakfast'!#REF!*0.85,)</f>
        <v>#REF!</v>
      </c>
      <c r="N14" s="6" t="e">
        <f>ROUNDUP('C завтраками| Bed and breakfast'!#REF!*0.85,)</f>
        <v>#REF!</v>
      </c>
      <c r="O14" s="6" t="e">
        <f>ROUNDUP('C завтраками| Bed and breakfast'!#REF!*0.85,)</f>
        <v>#REF!</v>
      </c>
      <c r="P14" s="6" t="e">
        <f>ROUNDUP('C завтраками| Bed and breakfast'!#REF!*0.85,)</f>
        <v>#REF!</v>
      </c>
      <c r="Q14" s="6" t="e">
        <f>ROUNDUP('C завтраками| Bed and breakfast'!#REF!*0.85,)</f>
        <v>#REF!</v>
      </c>
      <c r="R14" s="6" t="e">
        <f>ROUNDUP('C завтраками| Bed and breakfast'!#REF!*0.85,)</f>
        <v>#REF!</v>
      </c>
      <c r="S14" s="6" t="e">
        <f>ROUNDUP('C завтраками| Bed and breakfast'!#REF!*0.85,)</f>
        <v>#REF!</v>
      </c>
      <c r="T14" s="6" t="e">
        <f>ROUNDUP('C завтраками| Bed and breakfast'!#REF!*0.85,)</f>
        <v>#REF!</v>
      </c>
      <c r="U14" s="6" t="e">
        <f>ROUNDUP('C завтраками| Bed and breakfast'!#REF!*0.85,)</f>
        <v>#REF!</v>
      </c>
      <c r="V14" s="6" t="e">
        <f>ROUNDUP('C завтраками| Bed and breakfast'!#REF!*0.85,)</f>
        <v>#REF!</v>
      </c>
      <c r="W14" s="6" t="e">
        <f>ROUNDUP('C завтраками| Bed and breakfast'!#REF!*0.85,)</f>
        <v>#REF!</v>
      </c>
      <c r="X14" s="6" t="e">
        <f>ROUNDUP('C завтраками| Bed and breakfast'!#REF!*0.85,)</f>
        <v>#REF!</v>
      </c>
      <c r="Y14" s="6" t="e">
        <f>ROUNDUP('C завтраками| Bed and breakfast'!#REF!*0.85,)</f>
        <v>#REF!</v>
      </c>
      <c r="Z14" s="6" t="e">
        <f>ROUNDUP('C завтраками| Bed and breakfast'!#REF!*0.85,)</f>
        <v>#REF!</v>
      </c>
      <c r="AA14" s="6" t="e">
        <f>ROUNDUP('C завтраками| Bed and breakfast'!#REF!*0.85,)</f>
        <v>#REF!</v>
      </c>
      <c r="AB14" s="6" t="e">
        <f>ROUNDUP('C завтраками| Bed and breakfast'!#REF!*0.85,)</f>
        <v>#REF!</v>
      </c>
      <c r="AC14" s="6" t="e">
        <f>ROUNDUP('C завтраками| Bed and breakfast'!#REF!*0.85,)</f>
        <v>#REF!</v>
      </c>
      <c r="AD14" s="6" t="e">
        <f>ROUNDUP('C завтраками| Bed and breakfast'!#REF!*0.85,)</f>
        <v>#REF!</v>
      </c>
      <c r="AE14" s="6" t="e">
        <f>ROUNDUP('C завтраками| Bed and breakfast'!#REF!*0.85,)</f>
        <v>#REF!</v>
      </c>
      <c r="AF14" s="6" t="e">
        <f>ROUNDUP('C завтраками| Bed and breakfast'!#REF!*0.85,)</f>
        <v>#REF!</v>
      </c>
    </row>
    <row r="15" spans="1:32" x14ac:dyDescent="0.2">
      <c r="A15" s="1">
        <v>2</v>
      </c>
      <c r="B15" s="11">
        <f t="shared" ref="B15:K15" si="4">B14+800</f>
        <v>11400</v>
      </c>
      <c r="C15" s="11">
        <f t="shared" si="4"/>
        <v>10400</v>
      </c>
      <c r="D15" s="11">
        <f t="shared" si="4"/>
        <v>11400</v>
      </c>
      <c r="E15" s="11">
        <f t="shared" si="4"/>
        <v>10400</v>
      </c>
      <c r="F15" s="11">
        <f t="shared" si="4"/>
        <v>9400</v>
      </c>
      <c r="G15" s="11">
        <f t="shared" si="4"/>
        <v>10400</v>
      </c>
      <c r="H15" s="11">
        <f t="shared" si="4"/>
        <v>8400</v>
      </c>
      <c r="I15" s="11">
        <f t="shared" si="4"/>
        <v>9400</v>
      </c>
      <c r="J15" s="11">
        <f t="shared" si="4"/>
        <v>8400</v>
      </c>
      <c r="K15" s="11">
        <f t="shared" si="4"/>
        <v>8000</v>
      </c>
      <c r="L15" s="6" t="e">
        <f>ROUNDUP('C завтраками| Bed and breakfast'!#REF!*0.85,)</f>
        <v>#REF!</v>
      </c>
      <c r="M15" s="6" t="e">
        <f>ROUNDUP('C завтраками| Bed and breakfast'!#REF!*0.85,)</f>
        <v>#REF!</v>
      </c>
      <c r="N15" s="6" t="e">
        <f>ROUNDUP('C завтраками| Bed and breakfast'!#REF!*0.85,)</f>
        <v>#REF!</v>
      </c>
      <c r="O15" s="6" t="e">
        <f>ROUNDUP('C завтраками| Bed and breakfast'!#REF!*0.85,)</f>
        <v>#REF!</v>
      </c>
      <c r="P15" s="6" t="e">
        <f>ROUNDUP('C завтраками| Bed and breakfast'!#REF!*0.85,)</f>
        <v>#REF!</v>
      </c>
      <c r="Q15" s="6" t="e">
        <f>ROUNDUP('C завтраками| Bed and breakfast'!#REF!*0.85,)</f>
        <v>#REF!</v>
      </c>
      <c r="R15" s="6" t="e">
        <f>ROUNDUP('C завтраками| Bed and breakfast'!#REF!*0.85,)</f>
        <v>#REF!</v>
      </c>
      <c r="S15" s="6" t="e">
        <f>ROUNDUP('C завтраками| Bed and breakfast'!#REF!*0.85,)</f>
        <v>#REF!</v>
      </c>
      <c r="T15" s="6" t="e">
        <f>ROUNDUP('C завтраками| Bed and breakfast'!#REF!*0.85,)</f>
        <v>#REF!</v>
      </c>
      <c r="U15" s="6" t="e">
        <f>ROUNDUP('C завтраками| Bed and breakfast'!#REF!*0.85,)</f>
        <v>#REF!</v>
      </c>
      <c r="V15" s="6" t="e">
        <f>ROUNDUP('C завтраками| Bed and breakfast'!#REF!*0.85,)</f>
        <v>#REF!</v>
      </c>
      <c r="W15" s="6" t="e">
        <f>ROUNDUP('C завтраками| Bed and breakfast'!#REF!*0.85,)</f>
        <v>#REF!</v>
      </c>
      <c r="X15" s="6" t="e">
        <f>ROUNDUP('C завтраками| Bed and breakfast'!#REF!*0.85,)</f>
        <v>#REF!</v>
      </c>
      <c r="Y15" s="6" t="e">
        <f>ROUNDUP('C завтраками| Bed and breakfast'!#REF!*0.85,)</f>
        <v>#REF!</v>
      </c>
      <c r="Z15" s="6" t="e">
        <f>ROUNDUP('C завтраками| Bed and breakfast'!#REF!*0.85,)</f>
        <v>#REF!</v>
      </c>
      <c r="AA15" s="6" t="e">
        <f>ROUNDUP('C завтраками| Bed and breakfast'!#REF!*0.85,)</f>
        <v>#REF!</v>
      </c>
      <c r="AB15" s="6" t="e">
        <f>ROUNDUP('C завтраками| Bed and breakfast'!#REF!*0.85,)</f>
        <v>#REF!</v>
      </c>
      <c r="AC15" s="6" t="e">
        <f>ROUNDUP('C завтраками| Bed and breakfast'!#REF!*0.85,)</f>
        <v>#REF!</v>
      </c>
      <c r="AD15" s="6" t="e">
        <f>ROUNDUP('C завтраками| Bed and breakfast'!#REF!*0.85,)</f>
        <v>#REF!</v>
      </c>
      <c r="AE15" s="6" t="e">
        <f>ROUNDUP('C завтраками| Bed and breakfast'!#REF!*0.85,)</f>
        <v>#REF!</v>
      </c>
      <c r="AF15" s="6" t="e">
        <f>ROUNDUP('C завтраками| Bed and breakfast'!#REF!*0.85,)</f>
        <v>#REF!</v>
      </c>
    </row>
    <row r="16" spans="1:32" x14ac:dyDescent="0.2">
      <c r="A16" s="9" t="s">
        <v>3</v>
      </c>
      <c r="B16" s="11"/>
      <c r="C16" s="11"/>
      <c r="D16" s="11"/>
      <c r="E16" s="11"/>
      <c r="F16" s="11"/>
      <c r="G16" s="11"/>
      <c r="H16" s="6"/>
      <c r="I16" s="11"/>
      <c r="J16" s="6"/>
      <c r="K16" s="6"/>
      <c r="L16" s="6"/>
      <c r="M16" s="6"/>
      <c r="N16" s="6"/>
      <c r="O16" s="6"/>
      <c r="P16" s="6"/>
      <c r="Q16" s="6"/>
      <c r="R16" s="6"/>
      <c r="S16" s="6"/>
      <c r="T16" s="6"/>
      <c r="U16" s="6"/>
      <c r="V16" s="6"/>
      <c r="W16" s="6"/>
      <c r="X16" s="6"/>
      <c r="Y16" s="6"/>
      <c r="Z16" s="6"/>
      <c r="AA16" s="6"/>
      <c r="AB16" s="6"/>
      <c r="AC16" s="6"/>
      <c r="AD16" s="6"/>
      <c r="AE16" s="6"/>
      <c r="AF16" s="6"/>
    </row>
    <row r="17" spans="1:32" x14ac:dyDescent="0.2">
      <c r="A17" s="1">
        <v>1</v>
      </c>
      <c r="B17" s="11">
        <f t="shared" ref="B17:K17" si="5">B14+1900</f>
        <v>12500</v>
      </c>
      <c r="C17" s="11">
        <f t="shared" si="5"/>
        <v>11500</v>
      </c>
      <c r="D17" s="11">
        <f t="shared" si="5"/>
        <v>12500</v>
      </c>
      <c r="E17" s="11">
        <f t="shared" si="5"/>
        <v>11500</v>
      </c>
      <c r="F17" s="11">
        <f t="shared" si="5"/>
        <v>10500</v>
      </c>
      <c r="G17" s="11">
        <f t="shared" si="5"/>
        <v>11500</v>
      </c>
      <c r="H17" s="11">
        <f t="shared" si="5"/>
        <v>9500</v>
      </c>
      <c r="I17" s="11">
        <f t="shared" si="5"/>
        <v>10500</v>
      </c>
      <c r="J17" s="11">
        <f t="shared" si="5"/>
        <v>9500</v>
      </c>
      <c r="K17" s="11">
        <f t="shared" si="5"/>
        <v>9100</v>
      </c>
      <c r="L17" s="6" t="e">
        <f>ROUNDUP('C завтраками| Bed and breakfast'!#REF!*0.85,)</f>
        <v>#REF!</v>
      </c>
      <c r="M17" s="6" t="e">
        <f>ROUNDUP('C завтраками| Bed and breakfast'!#REF!*0.85,)</f>
        <v>#REF!</v>
      </c>
      <c r="N17" s="6" t="e">
        <f>ROUNDUP('C завтраками| Bed and breakfast'!#REF!*0.85,)</f>
        <v>#REF!</v>
      </c>
      <c r="O17" s="6" t="e">
        <f>ROUNDUP('C завтраками| Bed and breakfast'!#REF!*0.85,)</f>
        <v>#REF!</v>
      </c>
      <c r="P17" s="6" t="e">
        <f>ROUNDUP('C завтраками| Bed and breakfast'!#REF!*0.85,)</f>
        <v>#REF!</v>
      </c>
      <c r="Q17" s="6" t="e">
        <f>ROUNDUP('C завтраками| Bed and breakfast'!#REF!*0.85,)</f>
        <v>#REF!</v>
      </c>
      <c r="R17" s="6" t="e">
        <f>ROUNDUP('C завтраками| Bed and breakfast'!#REF!*0.85,)</f>
        <v>#REF!</v>
      </c>
      <c r="S17" s="6" t="e">
        <f>ROUNDUP('C завтраками| Bed and breakfast'!#REF!*0.85,)</f>
        <v>#REF!</v>
      </c>
      <c r="T17" s="6" t="e">
        <f>ROUNDUP('C завтраками| Bed and breakfast'!#REF!*0.85,)</f>
        <v>#REF!</v>
      </c>
      <c r="U17" s="6" t="e">
        <f>ROUNDUP('C завтраками| Bed and breakfast'!#REF!*0.85,)</f>
        <v>#REF!</v>
      </c>
      <c r="V17" s="6" t="e">
        <f>ROUNDUP('C завтраками| Bed and breakfast'!#REF!*0.85,)</f>
        <v>#REF!</v>
      </c>
      <c r="W17" s="6" t="e">
        <f>ROUNDUP('C завтраками| Bed and breakfast'!#REF!*0.85,)</f>
        <v>#REF!</v>
      </c>
      <c r="X17" s="6" t="e">
        <f>ROUNDUP('C завтраками| Bed and breakfast'!#REF!*0.85,)</f>
        <v>#REF!</v>
      </c>
      <c r="Y17" s="6" t="e">
        <f>ROUNDUP('C завтраками| Bed and breakfast'!#REF!*0.85,)</f>
        <v>#REF!</v>
      </c>
      <c r="Z17" s="6" t="e">
        <f>ROUNDUP('C завтраками| Bed and breakfast'!#REF!*0.85,)</f>
        <v>#REF!</v>
      </c>
      <c r="AA17" s="6" t="e">
        <f>ROUNDUP('C завтраками| Bed and breakfast'!#REF!*0.85,)</f>
        <v>#REF!</v>
      </c>
      <c r="AB17" s="6" t="e">
        <f>ROUNDUP('C завтраками| Bed and breakfast'!#REF!*0.85,)</f>
        <v>#REF!</v>
      </c>
      <c r="AC17" s="6" t="e">
        <f>ROUNDUP('C завтраками| Bed and breakfast'!#REF!*0.85,)</f>
        <v>#REF!</v>
      </c>
      <c r="AD17" s="6" t="e">
        <f>ROUNDUP('C завтраками| Bed and breakfast'!#REF!*0.85,)</f>
        <v>#REF!</v>
      </c>
      <c r="AE17" s="6" t="e">
        <f>ROUNDUP('C завтраками| Bed and breakfast'!#REF!*0.85,)</f>
        <v>#REF!</v>
      </c>
      <c r="AF17" s="6" t="e">
        <f>ROUNDUP('C завтраками| Bed and breakfast'!#REF!*0.85,)</f>
        <v>#REF!</v>
      </c>
    </row>
    <row r="18" spans="1:32" x14ac:dyDescent="0.2">
      <c r="A18" s="1">
        <v>2</v>
      </c>
      <c r="B18" s="11">
        <f t="shared" ref="B18:K18" si="6">B17+800</f>
        <v>13300</v>
      </c>
      <c r="C18" s="11">
        <f t="shared" si="6"/>
        <v>12300</v>
      </c>
      <c r="D18" s="11">
        <f t="shared" si="6"/>
        <v>13300</v>
      </c>
      <c r="E18" s="11">
        <f t="shared" si="6"/>
        <v>12300</v>
      </c>
      <c r="F18" s="11">
        <f t="shared" si="6"/>
        <v>11300</v>
      </c>
      <c r="G18" s="11">
        <f t="shared" si="6"/>
        <v>12300</v>
      </c>
      <c r="H18" s="11">
        <f t="shared" si="6"/>
        <v>10300</v>
      </c>
      <c r="I18" s="11">
        <f t="shared" si="6"/>
        <v>11300</v>
      </c>
      <c r="J18" s="11">
        <f t="shared" si="6"/>
        <v>10300</v>
      </c>
      <c r="K18" s="11">
        <f t="shared" si="6"/>
        <v>9900</v>
      </c>
      <c r="L18" s="6" t="e">
        <f>ROUNDUP('C завтраками| Bed and breakfast'!#REF!*0.85,)</f>
        <v>#REF!</v>
      </c>
      <c r="M18" s="6" t="e">
        <f>ROUNDUP('C завтраками| Bed and breakfast'!#REF!*0.85,)</f>
        <v>#REF!</v>
      </c>
      <c r="N18" s="6" t="e">
        <f>ROUNDUP('C завтраками| Bed and breakfast'!#REF!*0.85,)</f>
        <v>#REF!</v>
      </c>
      <c r="O18" s="6" t="e">
        <f>ROUNDUP('C завтраками| Bed and breakfast'!#REF!*0.85,)</f>
        <v>#REF!</v>
      </c>
      <c r="P18" s="6" t="e">
        <f>ROUNDUP('C завтраками| Bed and breakfast'!#REF!*0.85,)</f>
        <v>#REF!</v>
      </c>
      <c r="Q18" s="6" t="e">
        <f>ROUNDUP('C завтраками| Bed and breakfast'!#REF!*0.85,)</f>
        <v>#REF!</v>
      </c>
      <c r="R18" s="6" t="e">
        <f>ROUNDUP('C завтраками| Bed and breakfast'!#REF!*0.85,)</f>
        <v>#REF!</v>
      </c>
      <c r="S18" s="6" t="e">
        <f>ROUNDUP('C завтраками| Bed and breakfast'!#REF!*0.85,)</f>
        <v>#REF!</v>
      </c>
      <c r="T18" s="6" t="e">
        <f>ROUNDUP('C завтраками| Bed and breakfast'!#REF!*0.85,)</f>
        <v>#REF!</v>
      </c>
      <c r="U18" s="6" t="e">
        <f>ROUNDUP('C завтраками| Bed and breakfast'!#REF!*0.85,)</f>
        <v>#REF!</v>
      </c>
      <c r="V18" s="6" t="e">
        <f>ROUNDUP('C завтраками| Bed and breakfast'!#REF!*0.85,)</f>
        <v>#REF!</v>
      </c>
      <c r="W18" s="6" t="e">
        <f>ROUNDUP('C завтраками| Bed and breakfast'!#REF!*0.85,)</f>
        <v>#REF!</v>
      </c>
      <c r="X18" s="6" t="e">
        <f>ROUNDUP('C завтраками| Bed and breakfast'!#REF!*0.85,)</f>
        <v>#REF!</v>
      </c>
      <c r="Y18" s="6" t="e">
        <f>ROUNDUP('C завтраками| Bed and breakfast'!#REF!*0.85,)</f>
        <v>#REF!</v>
      </c>
      <c r="Z18" s="6" t="e">
        <f>ROUNDUP('C завтраками| Bed and breakfast'!#REF!*0.85,)</f>
        <v>#REF!</v>
      </c>
      <c r="AA18" s="6" t="e">
        <f>ROUNDUP('C завтраками| Bed and breakfast'!#REF!*0.85,)</f>
        <v>#REF!</v>
      </c>
      <c r="AB18" s="6" t="e">
        <f>ROUNDUP('C завтраками| Bed and breakfast'!#REF!*0.85,)</f>
        <v>#REF!</v>
      </c>
      <c r="AC18" s="6" t="e">
        <f>ROUNDUP('C завтраками| Bed and breakfast'!#REF!*0.85,)</f>
        <v>#REF!</v>
      </c>
      <c r="AD18" s="6" t="e">
        <f>ROUNDUP('C завтраками| Bed and breakfast'!#REF!*0.85,)</f>
        <v>#REF!</v>
      </c>
      <c r="AE18" s="6" t="e">
        <f>ROUNDUP('C завтраками| Bed and breakfast'!#REF!*0.85,)</f>
        <v>#REF!</v>
      </c>
      <c r="AF18" s="6" t="e">
        <f>ROUNDUP('C завтраками| Bed and breakfast'!#REF!*0.85,)</f>
        <v>#REF!</v>
      </c>
    </row>
    <row r="19" spans="1:32" x14ac:dyDescent="0.2">
      <c r="A19" s="7" t="s">
        <v>4</v>
      </c>
      <c r="B19" s="11"/>
      <c r="C19" s="11"/>
      <c r="D19" s="11"/>
      <c r="E19" s="11"/>
      <c r="F19" s="11"/>
      <c r="G19" s="11"/>
      <c r="H19" s="6"/>
      <c r="I19" s="11"/>
      <c r="J19" s="6"/>
      <c r="K19" s="6"/>
      <c r="L19" s="6"/>
      <c r="M19" s="6"/>
      <c r="N19" s="6"/>
      <c r="O19" s="6"/>
      <c r="P19" s="6"/>
      <c r="Q19" s="6"/>
      <c r="R19" s="6"/>
      <c r="S19" s="6"/>
      <c r="T19" s="6"/>
      <c r="U19" s="6"/>
      <c r="V19" s="6"/>
      <c r="W19" s="6"/>
      <c r="X19" s="6"/>
      <c r="Y19" s="6"/>
      <c r="Z19" s="6"/>
      <c r="AA19" s="6"/>
      <c r="AB19" s="6"/>
      <c r="AC19" s="6"/>
      <c r="AD19" s="6"/>
      <c r="AE19" s="6"/>
      <c r="AF19" s="6"/>
    </row>
    <row r="20" spans="1:32" x14ac:dyDescent="0.2">
      <c r="A20" s="3" t="s">
        <v>1</v>
      </c>
      <c r="B20" s="11">
        <v>59000</v>
      </c>
      <c r="C20" s="11">
        <v>58000</v>
      </c>
      <c r="D20" s="11">
        <v>59000</v>
      </c>
      <c r="E20" s="11">
        <v>58000</v>
      </c>
      <c r="F20" s="11">
        <v>57000</v>
      </c>
      <c r="G20" s="11">
        <v>58000</v>
      </c>
      <c r="H20" s="6">
        <v>56000</v>
      </c>
      <c r="I20" s="11">
        <v>57000</v>
      </c>
      <c r="J20" s="6">
        <v>56000</v>
      </c>
      <c r="K20" s="6">
        <v>55600</v>
      </c>
      <c r="L20" s="6" t="e">
        <f>ROUNDUP('C завтраками| Bed and breakfast'!#REF!*0.85,)</f>
        <v>#REF!</v>
      </c>
      <c r="M20" s="6" t="e">
        <f>ROUNDUP('C завтраками| Bed and breakfast'!#REF!*0.85,)</f>
        <v>#REF!</v>
      </c>
      <c r="N20" s="6" t="e">
        <f>ROUNDUP('C завтраками| Bed and breakfast'!#REF!*0.85,)</f>
        <v>#REF!</v>
      </c>
      <c r="O20" s="6" t="e">
        <f>ROUNDUP('C завтраками| Bed and breakfast'!#REF!*0.85,)</f>
        <v>#REF!</v>
      </c>
      <c r="P20" s="6" t="e">
        <f>ROUNDUP('C завтраками| Bed and breakfast'!#REF!*0.85,)</f>
        <v>#REF!</v>
      </c>
      <c r="Q20" s="6" t="e">
        <f>ROUNDUP('C завтраками| Bed and breakfast'!#REF!*0.85,)</f>
        <v>#REF!</v>
      </c>
      <c r="R20" s="6" t="e">
        <f>ROUNDUP('C завтраками| Bed and breakfast'!#REF!*0.85,)</f>
        <v>#REF!</v>
      </c>
      <c r="S20" s="6" t="e">
        <f>ROUNDUP('C завтраками| Bed and breakfast'!#REF!*0.85,)</f>
        <v>#REF!</v>
      </c>
      <c r="T20" s="6" t="e">
        <f>ROUNDUP('C завтраками| Bed and breakfast'!#REF!*0.85,)</f>
        <v>#REF!</v>
      </c>
      <c r="U20" s="6" t="e">
        <f>ROUNDUP('C завтраками| Bed and breakfast'!#REF!*0.85,)</f>
        <v>#REF!</v>
      </c>
      <c r="V20" s="6" t="e">
        <f>ROUNDUP('C завтраками| Bed and breakfast'!#REF!*0.85,)</f>
        <v>#REF!</v>
      </c>
      <c r="W20" s="6" t="e">
        <f>ROUNDUP('C завтраками| Bed and breakfast'!#REF!*0.85,)</f>
        <v>#REF!</v>
      </c>
      <c r="X20" s="6" t="e">
        <f>ROUNDUP('C завтраками| Bed and breakfast'!#REF!*0.85,)</f>
        <v>#REF!</v>
      </c>
      <c r="Y20" s="6" t="e">
        <f>ROUNDUP('C завтраками| Bed and breakfast'!#REF!*0.85,)</f>
        <v>#REF!</v>
      </c>
      <c r="Z20" s="6" t="e">
        <f>ROUNDUP('C завтраками| Bed and breakfast'!#REF!*0.85,)</f>
        <v>#REF!</v>
      </c>
      <c r="AA20" s="6" t="e">
        <f>ROUNDUP('C завтраками| Bed and breakfast'!#REF!*0.85,)</f>
        <v>#REF!</v>
      </c>
      <c r="AB20" s="6" t="e">
        <f>ROUNDUP('C завтраками| Bed and breakfast'!#REF!*0.85,)</f>
        <v>#REF!</v>
      </c>
      <c r="AC20" s="6" t="e">
        <f>ROUNDUP('C завтраками| Bed and breakfast'!#REF!*0.85,)</f>
        <v>#REF!</v>
      </c>
      <c r="AD20" s="6" t="e">
        <f>ROUNDUP('C завтраками| Bed and breakfast'!#REF!*0.85,)</f>
        <v>#REF!</v>
      </c>
      <c r="AE20" s="6" t="e">
        <f>ROUNDUP('C завтраками| Bed and breakfast'!#REF!*0.85,)</f>
        <v>#REF!</v>
      </c>
      <c r="AF20" s="6" t="e">
        <f>ROUNDUP('C завтраками| Bed and breakfast'!#REF!*0.85,)</f>
        <v>#REF!</v>
      </c>
    </row>
    <row r="21" spans="1:32" x14ac:dyDescent="0.2">
      <c r="A21" s="7" t="s">
        <v>5</v>
      </c>
      <c r="R21" s="6"/>
      <c r="S21" s="6"/>
      <c r="T21" s="6"/>
      <c r="U21" s="6"/>
      <c r="V21" s="6"/>
      <c r="W21" s="6"/>
      <c r="X21" s="6"/>
      <c r="Y21" s="6"/>
      <c r="Z21" s="6"/>
      <c r="AA21" s="6"/>
      <c r="AB21" s="6"/>
      <c r="AC21" s="6"/>
      <c r="AD21" s="6"/>
      <c r="AE21" s="6"/>
      <c r="AF21" s="6"/>
    </row>
    <row r="22" spans="1:32" x14ac:dyDescent="0.2">
      <c r="A22" s="3" t="s">
        <v>0</v>
      </c>
      <c r="B22" s="11">
        <f t="shared" ref="B22:K22" si="7">B20+10000</f>
        <v>69000</v>
      </c>
      <c r="C22" s="11">
        <f t="shared" si="7"/>
        <v>68000</v>
      </c>
      <c r="D22" s="11">
        <f t="shared" si="7"/>
        <v>69000</v>
      </c>
      <c r="E22" s="11">
        <f t="shared" si="7"/>
        <v>68000</v>
      </c>
      <c r="F22" s="11">
        <f t="shared" si="7"/>
        <v>67000</v>
      </c>
      <c r="G22" s="11">
        <f t="shared" si="7"/>
        <v>68000</v>
      </c>
      <c r="H22" s="11">
        <f t="shared" si="7"/>
        <v>66000</v>
      </c>
      <c r="I22" s="11">
        <f t="shared" si="7"/>
        <v>67000</v>
      </c>
      <c r="J22" s="11">
        <f t="shared" si="7"/>
        <v>66000</v>
      </c>
      <c r="K22" s="11">
        <f t="shared" si="7"/>
        <v>65600</v>
      </c>
      <c r="L22" s="11" t="e">
        <f>ROUNDUP('C завтраками| Bed and breakfast'!#REF!*0.85,)</f>
        <v>#REF!</v>
      </c>
      <c r="M22" s="11" t="e">
        <f>ROUNDUP('C завтраками| Bed and breakfast'!#REF!*0.85,)</f>
        <v>#REF!</v>
      </c>
      <c r="N22" s="11" t="e">
        <f>ROUNDUP('C завтраками| Bed and breakfast'!#REF!*0.85,)</f>
        <v>#REF!</v>
      </c>
      <c r="O22" s="11" t="e">
        <f>ROUNDUP('C завтраками| Bed and breakfast'!#REF!*0.85,)</f>
        <v>#REF!</v>
      </c>
      <c r="P22" s="11" t="e">
        <f>ROUNDUP('C завтраками| Bed and breakfast'!#REF!*0.85,)</f>
        <v>#REF!</v>
      </c>
      <c r="Q22" s="11" t="e">
        <f>ROUNDUP('C завтраками| Bed and breakfast'!#REF!*0.85,)</f>
        <v>#REF!</v>
      </c>
      <c r="R22" s="6" t="e">
        <f>ROUNDUP('C завтраками| Bed and breakfast'!#REF!*0.85,)</f>
        <v>#REF!</v>
      </c>
      <c r="S22" s="6" t="e">
        <f>ROUNDUP('C завтраками| Bed and breakfast'!#REF!*0.85,)</f>
        <v>#REF!</v>
      </c>
      <c r="T22" s="6" t="e">
        <f>ROUNDUP('C завтраками| Bed and breakfast'!#REF!*0.85,)</f>
        <v>#REF!</v>
      </c>
      <c r="U22" s="6" t="e">
        <f>ROUNDUP('C завтраками| Bed and breakfast'!#REF!*0.85,)</f>
        <v>#REF!</v>
      </c>
      <c r="V22" s="6" t="e">
        <f>ROUNDUP('C завтраками| Bed and breakfast'!#REF!*0.85,)</f>
        <v>#REF!</v>
      </c>
      <c r="W22" s="6" t="e">
        <f>ROUNDUP('C завтраками| Bed and breakfast'!#REF!*0.85,)</f>
        <v>#REF!</v>
      </c>
      <c r="X22" s="6" t="e">
        <f>ROUNDUP('C завтраками| Bed and breakfast'!#REF!*0.85,)</f>
        <v>#REF!</v>
      </c>
      <c r="Y22" s="6" t="e">
        <f>ROUNDUP('C завтраками| Bed and breakfast'!#REF!*0.85,)</f>
        <v>#REF!</v>
      </c>
      <c r="Z22" s="6" t="e">
        <f>ROUNDUP('C завтраками| Bed and breakfast'!#REF!*0.85,)</f>
        <v>#REF!</v>
      </c>
      <c r="AA22" s="6" t="e">
        <f>ROUNDUP('C завтраками| Bed and breakfast'!#REF!*0.85,)</f>
        <v>#REF!</v>
      </c>
      <c r="AB22" s="6" t="e">
        <f>ROUNDUP('C завтраками| Bed and breakfast'!#REF!*0.85,)</f>
        <v>#REF!</v>
      </c>
      <c r="AC22" s="6" t="e">
        <f>ROUNDUP('C завтраками| Bed and breakfast'!#REF!*0.85,)</f>
        <v>#REF!</v>
      </c>
      <c r="AD22" s="6" t="e">
        <f>ROUNDUP('C завтраками| Bed and breakfast'!#REF!*0.85,)</f>
        <v>#REF!</v>
      </c>
      <c r="AE22" s="6" t="e">
        <f>ROUNDUP('C завтраками| Bed and breakfast'!#REF!*0.85,)</f>
        <v>#REF!</v>
      </c>
      <c r="AF22" s="6" t="e">
        <f>ROUNDUP('C завтраками| Bed and breakfast'!#REF!*0.85,)</f>
        <v>#REF!</v>
      </c>
    </row>
    <row r="23" spans="1:32" ht="11.45" customHeight="1" x14ac:dyDescent="0.2">
      <c r="A23" s="21"/>
      <c r="S23" s="5"/>
    </row>
    <row r="24" spans="1:32" ht="12" customHeight="1" x14ac:dyDescent="0.2">
      <c r="S24" s="5"/>
    </row>
    <row r="25" spans="1:32" ht="9.6" customHeight="1" x14ac:dyDescent="0.2">
      <c r="S25" s="5"/>
    </row>
    <row r="26" spans="1:32" ht="11.45" customHeight="1" x14ac:dyDescent="0.2">
      <c r="A26" s="4" t="s">
        <v>12</v>
      </c>
      <c r="S26" s="5"/>
    </row>
    <row r="27" spans="1:32" ht="11.45" customHeight="1" x14ac:dyDescent="0.2">
      <c r="A27" s="4" t="s">
        <v>13</v>
      </c>
      <c r="S27" s="5"/>
    </row>
    <row r="28" spans="1:32" ht="11.45" customHeight="1" x14ac:dyDescent="0.2">
      <c r="A28" s="4" t="s">
        <v>14</v>
      </c>
      <c r="S28" s="5"/>
    </row>
    <row r="29" spans="1:32" ht="11.45" customHeight="1" x14ac:dyDescent="0.2">
      <c r="A29" s="4" t="s">
        <v>15</v>
      </c>
      <c r="S29" s="5"/>
    </row>
    <row r="30" spans="1:32" ht="11.45" customHeight="1" thickBot="1" x14ac:dyDescent="0.25">
      <c r="S30" s="5"/>
    </row>
    <row r="31" spans="1:32" ht="11.45" customHeight="1" thickBot="1" x14ac:dyDescent="0.25">
      <c r="A31" s="73" t="s">
        <v>18</v>
      </c>
      <c r="S31" s="5"/>
    </row>
    <row r="32" spans="1:32" x14ac:dyDescent="0.2">
      <c r="A32" s="74" t="s">
        <v>45</v>
      </c>
      <c r="S32" s="5"/>
    </row>
    <row r="33" spans="1:19" ht="12.75" thickBot="1" x14ac:dyDescent="0.25">
      <c r="A33" s="63"/>
      <c r="S33" s="5"/>
    </row>
    <row r="34" spans="1:19" ht="12.75" thickBot="1" x14ac:dyDescent="0.25">
      <c r="A34" s="75" t="s">
        <v>16</v>
      </c>
      <c r="S34" s="5"/>
    </row>
    <row r="35" spans="1:19" ht="48" x14ac:dyDescent="0.2">
      <c r="A35" s="58" t="s">
        <v>46</v>
      </c>
      <c r="S35" s="5"/>
    </row>
    <row r="36" spans="1:19" x14ac:dyDescent="0.2">
      <c r="S36" s="5"/>
    </row>
    <row r="37" spans="1:19" x14ac:dyDescent="0.2">
      <c r="S37" s="5"/>
    </row>
    <row r="38" spans="1:19" x14ac:dyDescent="0.2">
      <c r="S38" s="5"/>
    </row>
    <row r="39" spans="1:19" x14ac:dyDescent="0.2">
      <c r="S39" s="5"/>
    </row>
    <row r="40" spans="1:19" x14ac:dyDescent="0.2">
      <c r="S40" s="5"/>
    </row>
    <row r="41" spans="1:19" x14ac:dyDescent="0.2">
      <c r="S41" s="5"/>
    </row>
    <row r="42" spans="1:19" x14ac:dyDescent="0.2">
      <c r="S42" s="5"/>
    </row>
    <row r="43" spans="1:19" x14ac:dyDescent="0.2">
      <c r="S43" s="5"/>
    </row>
    <row r="44" spans="1:19" x14ac:dyDescent="0.2">
      <c r="S44" s="5"/>
    </row>
    <row r="45" spans="1:19" x14ac:dyDescent="0.2">
      <c r="S45" s="5"/>
    </row>
    <row r="46" spans="1:19" x14ac:dyDescent="0.2">
      <c r="S46" s="5"/>
    </row>
    <row r="47" spans="1:19" x14ac:dyDescent="0.2">
      <c r="S47" s="5"/>
    </row>
    <row r="48" spans="1:19" x14ac:dyDescent="0.2">
      <c r="S48" s="5"/>
    </row>
    <row r="49" spans="19:19" x14ac:dyDescent="0.2">
      <c r="S49" s="5"/>
    </row>
    <row r="50" spans="19:19" x14ac:dyDescent="0.2">
      <c r="S50" s="5"/>
    </row>
    <row r="51" spans="19:19" x14ac:dyDescent="0.2">
      <c r="S51" s="5"/>
    </row>
    <row r="52" spans="19:19" x14ac:dyDescent="0.2">
      <c r="S52" s="5"/>
    </row>
    <row r="53" spans="19:19" x14ac:dyDescent="0.2">
      <c r="S53" s="5"/>
    </row>
    <row r="54" spans="19:19" x14ac:dyDescent="0.2">
      <c r="S54" s="5"/>
    </row>
    <row r="55" spans="19:19" x14ac:dyDescent="0.2">
      <c r="S55" s="5"/>
    </row>
    <row r="56" spans="19:19" x14ac:dyDescent="0.2">
      <c r="S56" s="5"/>
    </row>
    <row r="57" spans="19:19" x14ac:dyDescent="0.2">
      <c r="S57" s="5"/>
    </row>
    <row r="58" spans="19:19" x14ac:dyDescent="0.2">
      <c r="S58" s="5"/>
    </row>
    <row r="59" spans="19:19" x14ac:dyDescent="0.2">
      <c r="S59" s="5"/>
    </row>
    <row r="60" spans="19:19" x14ac:dyDescent="0.2">
      <c r="S60" s="5"/>
    </row>
    <row r="61" spans="19:19" x14ac:dyDescent="0.2">
      <c r="S61" s="5"/>
    </row>
    <row r="62" spans="19:19" x14ac:dyDescent="0.2">
      <c r="S62" s="5"/>
    </row>
    <row r="63" spans="19:19" x14ac:dyDescent="0.2">
      <c r="S63" s="5"/>
    </row>
    <row r="64" spans="19:19" x14ac:dyDescent="0.2">
      <c r="S64" s="5"/>
    </row>
    <row r="65" spans="19:19" x14ac:dyDescent="0.2">
      <c r="S65" s="5"/>
    </row>
    <row r="66" spans="19:19" x14ac:dyDescent="0.2">
      <c r="S66" s="5"/>
    </row>
    <row r="67" spans="19:19" x14ac:dyDescent="0.2">
      <c r="S67" s="5"/>
    </row>
    <row r="68" spans="19:19" x14ac:dyDescent="0.2">
      <c r="S68" s="5"/>
    </row>
    <row r="69" spans="19:19" x14ac:dyDescent="0.2">
      <c r="S69" s="5"/>
    </row>
    <row r="70" spans="19:19" x14ac:dyDescent="0.2">
      <c r="S70" s="5"/>
    </row>
    <row r="71" spans="19:19" x14ac:dyDescent="0.2">
      <c r="S71" s="5"/>
    </row>
    <row r="72" spans="19:19" x14ac:dyDescent="0.2">
      <c r="S72" s="5"/>
    </row>
    <row r="73" spans="19:19" x14ac:dyDescent="0.2">
      <c r="S73" s="5"/>
    </row>
    <row r="74" spans="19:19" x14ac:dyDescent="0.2">
      <c r="S74" s="5"/>
    </row>
    <row r="75" spans="19:19" x14ac:dyDescent="0.2">
      <c r="S75" s="5"/>
    </row>
    <row r="76" spans="19:19" x14ac:dyDescent="0.2">
      <c r="S76" s="5"/>
    </row>
    <row r="77" spans="19:19" x14ac:dyDescent="0.2">
      <c r="S77" s="5"/>
    </row>
    <row r="78" spans="19:19" x14ac:dyDescent="0.2">
      <c r="S78" s="5"/>
    </row>
    <row r="79" spans="19:19" x14ac:dyDescent="0.2">
      <c r="S79" s="5"/>
    </row>
    <row r="80" spans="19:19" x14ac:dyDescent="0.2">
      <c r="S80" s="5"/>
    </row>
    <row r="81" spans="19:19" x14ac:dyDescent="0.2">
      <c r="S81" s="5"/>
    </row>
    <row r="82" spans="19:19" x14ac:dyDescent="0.2">
      <c r="S82" s="5"/>
    </row>
    <row r="83" spans="19:19" x14ac:dyDescent="0.2">
      <c r="S83" s="5"/>
    </row>
    <row r="84" spans="19:19" x14ac:dyDescent="0.2">
      <c r="S84" s="5"/>
    </row>
    <row r="85" spans="19:19" x14ac:dyDescent="0.2">
      <c r="S85" s="5"/>
    </row>
    <row r="86" spans="19:19" x14ac:dyDescent="0.2">
      <c r="S86" s="5"/>
    </row>
    <row r="87" spans="19:19" x14ac:dyDescent="0.2">
      <c r="S87" s="5"/>
    </row>
    <row r="88" spans="19:19" x14ac:dyDescent="0.2">
      <c r="S88" s="5"/>
    </row>
    <row r="89" spans="19:19" x14ac:dyDescent="0.2">
      <c r="S89" s="5"/>
    </row>
    <row r="90" spans="19:19" x14ac:dyDescent="0.2">
      <c r="S90" s="5"/>
    </row>
    <row r="91" spans="19:19" x14ac:dyDescent="0.2">
      <c r="S91" s="5"/>
    </row>
    <row r="92" spans="19:19" x14ac:dyDescent="0.2">
      <c r="S92" s="5"/>
    </row>
    <row r="93" spans="19:19" x14ac:dyDescent="0.2">
      <c r="S93" s="5"/>
    </row>
    <row r="94" spans="19:19" x14ac:dyDescent="0.2">
      <c r="S94" s="5"/>
    </row>
    <row r="95" spans="19:19" x14ac:dyDescent="0.2">
      <c r="S95" s="5"/>
    </row>
    <row r="96" spans="19:19" x14ac:dyDescent="0.2">
      <c r="S96" s="5"/>
    </row>
    <row r="97" spans="19:19" x14ac:dyDescent="0.2">
      <c r="S97" s="5"/>
    </row>
    <row r="98" spans="19:19" x14ac:dyDescent="0.2">
      <c r="S98" s="5"/>
    </row>
    <row r="99" spans="19:19" x14ac:dyDescent="0.2">
      <c r="S99" s="5"/>
    </row>
    <row r="100" spans="19:19" x14ac:dyDescent="0.2">
      <c r="S100" s="5"/>
    </row>
    <row r="101" spans="19:19" x14ac:dyDescent="0.2">
      <c r="S101" s="5"/>
    </row>
    <row r="102" spans="19:19" x14ac:dyDescent="0.2">
      <c r="S102" s="5"/>
    </row>
    <row r="103" spans="19:19" x14ac:dyDescent="0.2">
      <c r="S103" s="5"/>
    </row>
    <row r="104" spans="19:19" x14ac:dyDescent="0.2">
      <c r="S104" s="5"/>
    </row>
    <row r="105" spans="19:19" x14ac:dyDescent="0.2">
      <c r="S105" s="5"/>
    </row>
    <row r="106" spans="19:19" x14ac:dyDescent="0.2">
      <c r="S106" s="5"/>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72"/>
  <sheetViews>
    <sheetView topLeftCell="A2" zoomScaleNormal="100" workbookViewId="0">
      <selection activeCell="I32" sqref="I32"/>
    </sheetView>
  </sheetViews>
  <sheetFormatPr defaultColWidth="8.7109375" defaultRowHeight="15" x14ac:dyDescent="0.25"/>
  <cols>
    <col min="1" max="1" width="87.42578125" style="39" customWidth="1"/>
    <col min="2" max="16384" width="8.7109375" style="39"/>
  </cols>
  <sheetData>
    <row r="1" spans="1:31" x14ac:dyDescent="0.25">
      <c r="A1" s="18" t="s">
        <v>17</v>
      </c>
    </row>
    <row r="3" spans="1:31" x14ac:dyDescent="0.25">
      <c r="A3" s="108" t="s">
        <v>212</v>
      </c>
    </row>
    <row r="4" spans="1:31" x14ac:dyDescent="0.25">
      <c r="A4" s="78" t="s">
        <v>9</v>
      </c>
    </row>
    <row r="6" spans="1:31" ht="25.5" customHeight="1" x14ac:dyDescent="0.25">
      <c r="A6" s="31" t="s">
        <v>6</v>
      </c>
      <c r="B6" s="151">
        <f>'Наполни своё лето comiss '!B6</f>
        <v>45809</v>
      </c>
      <c r="C6" s="151">
        <f>'Наполни своё лето comiss '!C6</f>
        <v>45810</v>
      </c>
      <c r="D6" s="151">
        <f>'Наполни своё лето comiss '!D6</f>
        <v>45815</v>
      </c>
      <c r="E6" s="151">
        <f>'Наполни своё лето comiss '!E6</f>
        <v>45817</v>
      </c>
      <c r="F6" s="151">
        <f>'Наполни своё лето comiss '!F6</f>
        <v>45820</v>
      </c>
      <c r="G6" s="151">
        <f>'Наполни своё лето comiss '!G6</f>
        <v>45823</v>
      </c>
      <c r="H6" s="151">
        <f>'Наполни своё лето comiss '!H6</f>
        <v>45837</v>
      </c>
      <c r="I6" s="151">
        <f>'Наполни своё лето comiss '!I6</f>
        <v>45839</v>
      </c>
      <c r="J6" s="151">
        <f>'Наполни своё лето comiss '!J6</f>
        <v>45849</v>
      </c>
      <c r="K6" s="151">
        <f>'Наполни своё лето comiss '!K6</f>
        <v>45851</v>
      </c>
      <c r="L6" s="151">
        <f>'Наполни своё лето comiss '!L6</f>
        <v>45852</v>
      </c>
      <c r="M6" s="151">
        <f>'Наполни своё лето comiss '!M6</f>
        <v>45856</v>
      </c>
      <c r="N6" s="151">
        <f>'Наполни своё лето comiss '!N6</f>
        <v>45858</v>
      </c>
      <c r="O6" s="151">
        <f>'Наполни своё лето comiss '!O6</f>
        <v>45859</v>
      </c>
      <c r="P6" s="151">
        <f>'Наполни своё лето comiss '!P6</f>
        <v>45863</v>
      </c>
      <c r="Q6" s="151">
        <f>'Наполни своё лето comiss '!Q6</f>
        <v>45865</v>
      </c>
      <c r="R6" s="151">
        <f>'Наполни своё лето comiss '!R6</f>
        <v>45870</v>
      </c>
      <c r="S6" s="151">
        <f>'Наполни своё лето comiss '!S6</f>
        <v>45872</v>
      </c>
      <c r="T6" s="151">
        <f>'Наполни своё лето comiss '!T6</f>
        <v>45877</v>
      </c>
      <c r="U6" s="151">
        <f>'Наполни своё лето comiss '!U6</f>
        <v>45879</v>
      </c>
      <c r="V6" s="151">
        <f>'Наполни своё лето comiss '!V6</f>
        <v>45884</v>
      </c>
      <c r="W6" s="151">
        <f>'Наполни своё лето comiss '!W6</f>
        <v>45886</v>
      </c>
      <c r="X6" s="151">
        <f>'Наполни своё лето comiss '!X6</f>
        <v>45891</v>
      </c>
      <c r="Y6" s="151">
        <f>'Наполни своё лето comiss '!Y6</f>
        <v>45893</v>
      </c>
      <c r="Z6" s="151">
        <f>'Наполни своё лето comiss '!Z6</f>
        <v>45901</v>
      </c>
      <c r="AA6" s="151">
        <f>'Наполни своё лето comiss '!AA6</f>
        <v>45905</v>
      </c>
      <c r="AB6" s="151">
        <f>'Наполни своё лето comiss '!AB6</f>
        <v>45907</v>
      </c>
      <c r="AC6" s="151">
        <f>'Наполни своё лето comiss '!AC6</f>
        <v>45909</v>
      </c>
      <c r="AD6" s="151">
        <f>'Наполни своё лето comiss '!AD6</f>
        <v>45926</v>
      </c>
      <c r="AE6" s="151">
        <f>'Наполни своё лето comiss '!AE6</f>
        <v>45928</v>
      </c>
    </row>
    <row r="7" spans="1:31" ht="25.5" customHeight="1" x14ac:dyDescent="0.25">
      <c r="A7" s="31"/>
      <c r="B7" s="151">
        <f>'Наполни своё лето comiss '!B7</f>
        <v>45809</v>
      </c>
      <c r="C7" s="151">
        <f>'Наполни своё лето comiss '!C7</f>
        <v>45814</v>
      </c>
      <c r="D7" s="151">
        <f>'Наполни своё лето comiss '!D7</f>
        <v>45816</v>
      </c>
      <c r="E7" s="151">
        <f>'Наполни своё лето comiss '!E7</f>
        <v>45819</v>
      </c>
      <c r="F7" s="151">
        <f>'Наполни своё лето comiss '!F7</f>
        <v>45822</v>
      </c>
      <c r="G7" s="151">
        <f>'Наполни своё лето comiss '!G7</f>
        <v>45836</v>
      </c>
      <c r="H7" s="151">
        <f>'Наполни своё лето comiss '!H7</f>
        <v>45838</v>
      </c>
      <c r="I7" s="151">
        <f>'Наполни своё лето comiss '!I7</f>
        <v>45848</v>
      </c>
      <c r="J7" s="151">
        <f>'Наполни своё лето comiss '!J7</f>
        <v>45850</v>
      </c>
      <c r="K7" s="151">
        <f>'Наполни своё лето comiss '!K7</f>
        <v>45851</v>
      </c>
      <c r="L7" s="151">
        <f>'Наполни своё лето comiss '!L7</f>
        <v>45855</v>
      </c>
      <c r="M7" s="151">
        <f>'Наполни своё лето comiss '!M7</f>
        <v>45857</v>
      </c>
      <c r="N7" s="151">
        <f>'Наполни своё лето comiss '!N7</f>
        <v>45858</v>
      </c>
      <c r="O7" s="151">
        <f>'Наполни своё лето comiss '!O7</f>
        <v>45862</v>
      </c>
      <c r="P7" s="151">
        <f>'Наполни своё лето comiss '!P7</f>
        <v>45864</v>
      </c>
      <c r="Q7" s="151">
        <f>'Наполни своё лето comiss '!Q7</f>
        <v>45869</v>
      </c>
      <c r="R7" s="151">
        <f>'Наполни своё лето comiss '!R7</f>
        <v>45871</v>
      </c>
      <c r="S7" s="151">
        <f>'Наполни своё лето comiss '!S7</f>
        <v>45876</v>
      </c>
      <c r="T7" s="151">
        <f>'Наполни своё лето comiss '!T7</f>
        <v>45878</v>
      </c>
      <c r="U7" s="151">
        <f>'Наполни своё лето comiss '!U7</f>
        <v>45883</v>
      </c>
      <c r="V7" s="151">
        <f>'Наполни своё лето comiss '!V7</f>
        <v>45885</v>
      </c>
      <c r="W7" s="151">
        <f>'Наполни своё лето comiss '!W7</f>
        <v>45890</v>
      </c>
      <c r="X7" s="151">
        <f>'Наполни своё лето comiss '!X7</f>
        <v>45892</v>
      </c>
      <c r="Y7" s="151">
        <f>'Наполни своё лето comiss '!Y7</f>
        <v>45900</v>
      </c>
      <c r="Z7" s="151">
        <f>'Наполни своё лето comiss '!Z7</f>
        <v>45904</v>
      </c>
      <c r="AA7" s="151">
        <f>'Наполни своё лето comiss '!AA7</f>
        <v>45906</v>
      </c>
      <c r="AB7" s="151">
        <f>'Наполни своё лето comiss '!AB7</f>
        <v>45908</v>
      </c>
      <c r="AC7" s="151">
        <f>'Наполни своё лето comiss '!AC7</f>
        <v>45925</v>
      </c>
      <c r="AD7" s="151">
        <f>'Наполни своё лето comiss '!AD7</f>
        <v>45927</v>
      </c>
      <c r="AE7" s="151">
        <f>'Наполни своё лето comiss '!AE7</f>
        <v>45930</v>
      </c>
    </row>
    <row r="8" spans="1:31" x14ac:dyDescent="0.25">
      <c r="A8" s="13" t="s">
        <v>7</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x14ac:dyDescent="0.25">
      <c r="A9" s="13">
        <v>1</v>
      </c>
      <c r="B9" s="162">
        <f>'Наполни своё лето comiss '!B9</f>
        <v>9540</v>
      </c>
      <c r="C9" s="162">
        <f>'Наполни своё лето comiss '!C9</f>
        <v>9540</v>
      </c>
      <c r="D9" s="162">
        <f>'Наполни своё лето comiss '!D9</f>
        <v>9540</v>
      </c>
      <c r="E9" s="162">
        <f>'Наполни своё лето comiss '!E9</f>
        <v>6480</v>
      </c>
      <c r="F9" s="162">
        <f>'Наполни своё лето comiss '!F9</f>
        <v>6480</v>
      </c>
      <c r="G9" s="162">
        <f>'Наполни своё лето comiss '!G9</f>
        <v>6480</v>
      </c>
      <c r="H9" s="162">
        <f>'Наполни своё лето comiss '!H9</f>
        <v>10890</v>
      </c>
      <c r="I9" s="162">
        <f>'Наполни своё лето comiss '!I9</f>
        <v>10890</v>
      </c>
      <c r="J9" s="162">
        <f>'Наполни своё лето comiss '!J9</f>
        <v>10890</v>
      </c>
      <c r="K9" s="162">
        <f>'Наполни своё лето comiss '!K9</f>
        <v>7740</v>
      </c>
      <c r="L9" s="162">
        <f>'Наполни своё лето comiss '!L9</f>
        <v>7740</v>
      </c>
      <c r="M9" s="162">
        <f>'Наполни своё лето comiss '!M9</f>
        <v>8190</v>
      </c>
      <c r="N9" s="162">
        <f>'Наполни своё лето comiss '!N9</f>
        <v>7740</v>
      </c>
      <c r="O9" s="162">
        <f>'Наполни своё лето comiss '!O9</f>
        <v>8640</v>
      </c>
      <c r="P9" s="162">
        <f>'Наполни своё лето comiss '!P9</f>
        <v>9090</v>
      </c>
      <c r="Q9" s="162">
        <f>'Наполни своё лето comiss '!Q9</f>
        <v>7740</v>
      </c>
      <c r="R9" s="162">
        <f>'Наполни своё лето comiss '!R9</f>
        <v>9540</v>
      </c>
      <c r="S9" s="162">
        <f>'Наполни своё лето comiss '!S9</f>
        <v>8640</v>
      </c>
      <c r="T9" s="162">
        <f>'Наполни своё лето comiss '!T9</f>
        <v>9540</v>
      </c>
      <c r="U9" s="162">
        <f>'Наполни своё лето comiss '!U9</f>
        <v>8640</v>
      </c>
      <c r="V9" s="162">
        <f>'Наполни своё лето comiss '!V9</f>
        <v>9540</v>
      </c>
      <c r="W9" s="162">
        <f>'Наполни своё лето comiss '!W9</f>
        <v>7740</v>
      </c>
      <c r="X9" s="162">
        <f>'Наполни своё лето comiss '!X9</f>
        <v>8640</v>
      </c>
      <c r="Y9" s="162">
        <f>'Наполни своё лето comiss '!Y9</f>
        <v>6480</v>
      </c>
      <c r="Z9" s="162">
        <f>'Наполни своё лето comiss '!Z9</f>
        <v>6480</v>
      </c>
      <c r="AA9" s="162">
        <f>'Наполни своё лето comiss '!AA9</f>
        <v>7110</v>
      </c>
      <c r="AB9" s="162">
        <f>'Наполни своё лето comiss '!AB9</f>
        <v>6480</v>
      </c>
      <c r="AC9" s="162">
        <f>'Наполни своё лето comiss '!AC9</f>
        <v>8640</v>
      </c>
      <c r="AD9" s="162">
        <f>'Наполни своё лето comiss '!AD9</f>
        <v>6480</v>
      </c>
      <c r="AE9" s="162">
        <f>'Наполни своё лето comiss '!AE9</f>
        <v>6480</v>
      </c>
    </row>
    <row r="10" spans="1:31" x14ac:dyDescent="0.25">
      <c r="A10" s="13">
        <v>2</v>
      </c>
      <c r="B10" s="162">
        <f>'Наполни своё лето comiss '!B10</f>
        <v>10890</v>
      </c>
      <c r="C10" s="162">
        <f>'Наполни своё лето comiss '!C10</f>
        <v>10890</v>
      </c>
      <c r="D10" s="162">
        <f>'Наполни своё лето comiss '!D10</f>
        <v>10890</v>
      </c>
      <c r="E10" s="162">
        <f>'Наполни своё лето comiss '!E10</f>
        <v>7830</v>
      </c>
      <c r="F10" s="162">
        <f>'Наполни своё лето comiss '!F10</f>
        <v>7830</v>
      </c>
      <c r="G10" s="162">
        <f>'Наполни своё лето comiss '!G10</f>
        <v>7830</v>
      </c>
      <c r="H10" s="162">
        <f>'Наполни своё лето comiss '!H10</f>
        <v>12240</v>
      </c>
      <c r="I10" s="162">
        <f>'Наполни своё лето comiss '!I10</f>
        <v>12240</v>
      </c>
      <c r="J10" s="162">
        <f>'Наполни своё лето comiss '!J10</f>
        <v>12240</v>
      </c>
      <c r="K10" s="162">
        <f>'Наполни своё лето comiss '!K10</f>
        <v>9090</v>
      </c>
      <c r="L10" s="162">
        <f>'Наполни своё лето comiss '!L10</f>
        <v>9090</v>
      </c>
      <c r="M10" s="162">
        <f>'Наполни своё лето comiss '!M10</f>
        <v>9540</v>
      </c>
      <c r="N10" s="162">
        <f>'Наполни своё лето comiss '!N10</f>
        <v>9090</v>
      </c>
      <c r="O10" s="162">
        <f>'Наполни своё лето comiss '!O10</f>
        <v>9990</v>
      </c>
      <c r="P10" s="162">
        <f>'Наполни своё лето comiss '!P10</f>
        <v>10440</v>
      </c>
      <c r="Q10" s="162">
        <f>'Наполни своё лето comiss '!Q10</f>
        <v>9090</v>
      </c>
      <c r="R10" s="162">
        <f>'Наполни своё лето comiss '!R10</f>
        <v>10890</v>
      </c>
      <c r="S10" s="162">
        <f>'Наполни своё лето comiss '!S10</f>
        <v>9990</v>
      </c>
      <c r="T10" s="162">
        <f>'Наполни своё лето comiss '!T10</f>
        <v>10890</v>
      </c>
      <c r="U10" s="162">
        <f>'Наполни своё лето comiss '!U10</f>
        <v>9990</v>
      </c>
      <c r="V10" s="162">
        <f>'Наполни своё лето comiss '!V10</f>
        <v>10890</v>
      </c>
      <c r="W10" s="162">
        <f>'Наполни своё лето comiss '!W10</f>
        <v>9090</v>
      </c>
      <c r="X10" s="162">
        <f>'Наполни своё лето comiss '!X10</f>
        <v>9990</v>
      </c>
      <c r="Y10" s="162">
        <f>'Наполни своё лето comiss '!Y10</f>
        <v>7830</v>
      </c>
      <c r="Z10" s="162">
        <f>'Наполни своё лето comiss '!Z10</f>
        <v>7830</v>
      </c>
      <c r="AA10" s="162">
        <f>'Наполни своё лето comiss '!AA10</f>
        <v>8460</v>
      </c>
      <c r="AB10" s="162">
        <f>'Наполни своё лето comiss '!AB10</f>
        <v>7830</v>
      </c>
      <c r="AC10" s="162">
        <f>'Наполни своё лето comiss '!AC10</f>
        <v>9990</v>
      </c>
      <c r="AD10" s="162">
        <f>'Наполни своё лето comiss '!AD10</f>
        <v>7830</v>
      </c>
      <c r="AE10" s="162">
        <f>'Наполни своё лето comiss '!AE10</f>
        <v>7830</v>
      </c>
    </row>
    <row r="11" spans="1:31" ht="18.75" customHeight="1" x14ac:dyDescent="0.25">
      <c r="A11" s="13" t="s">
        <v>8</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row>
    <row r="12" spans="1:31" x14ac:dyDescent="0.25">
      <c r="A12" s="13">
        <v>1</v>
      </c>
      <c r="B12" s="162">
        <f>'Наполни своё лето comiss '!B12</f>
        <v>10890</v>
      </c>
      <c r="C12" s="162">
        <f>'Наполни своё лето comiss '!C12</f>
        <v>10890</v>
      </c>
      <c r="D12" s="162">
        <f>'Наполни своё лето comiss '!D12</f>
        <v>10890</v>
      </c>
      <c r="E12" s="162">
        <f>'Наполни своё лето comiss '!E12</f>
        <v>7830</v>
      </c>
      <c r="F12" s="162">
        <f>'Наполни своё лето comiss '!F12</f>
        <v>7830</v>
      </c>
      <c r="G12" s="162">
        <f>'Наполни своё лето comiss '!G12</f>
        <v>7830</v>
      </c>
      <c r="H12" s="162">
        <f>'Наполни своё лето comiss '!H12</f>
        <v>12240</v>
      </c>
      <c r="I12" s="162">
        <f>'Наполни своё лето comiss '!I12</f>
        <v>12690</v>
      </c>
      <c r="J12" s="162">
        <f>'Наполни своё лето comiss '!J12</f>
        <v>12690</v>
      </c>
      <c r="K12" s="162">
        <f>'Наполни своё лето comiss '!K12</f>
        <v>9540</v>
      </c>
      <c r="L12" s="162">
        <f>'Наполни своё лето comiss '!L12</f>
        <v>9540</v>
      </c>
      <c r="M12" s="162">
        <f>'Наполни своё лето comiss '!M12</f>
        <v>9990</v>
      </c>
      <c r="N12" s="162">
        <f>'Наполни своё лето comiss '!N12</f>
        <v>9540</v>
      </c>
      <c r="O12" s="162">
        <f>'Наполни своё лето comiss '!O12</f>
        <v>10440</v>
      </c>
      <c r="P12" s="162">
        <f>'Наполни своё лето comiss '!P12</f>
        <v>10890</v>
      </c>
      <c r="Q12" s="162">
        <f>'Наполни своё лето comiss '!Q12</f>
        <v>9540</v>
      </c>
      <c r="R12" s="162">
        <f>'Наполни своё лето comiss '!R12</f>
        <v>11340</v>
      </c>
      <c r="S12" s="162">
        <f>'Наполни своё лето comiss '!S12</f>
        <v>10440</v>
      </c>
      <c r="T12" s="162">
        <f>'Наполни своё лето comiss '!T12</f>
        <v>11340</v>
      </c>
      <c r="U12" s="162">
        <f>'Наполни своё лето comiss '!U12</f>
        <v>10440</v>
      </c>
      <c r="V12" s="162">
        <f>'Наполни своё лето comiss '!V12</f>
        <v>11340</v>
      </c>
      <c r="W12" s="162">
        <f>'Наполни своё лето comiss '!W12</f>
        <v>9540</v>
      </c>
      <c r="X12" s="162">
        <f>'Наполни своё лето comiss '!X12</f>
        <v>10440</v>
      </c>
      <c r="Y12" s="162">
        <f>'Наполни своё лето comiss '!Y12</f>
        <v>8280</v>
      </c>
      <c r="Z12" s="162">
        <f>'Наполни своё лето comiss '!Z12</f>
        <v>8280</v>
      </c>
      <c r="AA12" s="162">
        <f>'Наполни своё лето comiss '!AA12</f>
        <v>8910</v>
      </c>
      <c r="AB12" s="162">
        <f>'Наполни своё лето comiss '!AB12</f>
        <v>8280</v>
      </c>
      <c r="AC12" s="162">
        <f>'Наполни своё лето comiss '!AC12</f>
        <v>10440</v>
      </c>
      <c r="AD12" s="162">
        <f>'Наполни своё лето comiss '!AD12</f>
        <v>8280</v>
      </c>
      <c r="AE12" s="162">
        <f>'Наполни своё лето comiss '!AE12</f>
        <v>8280</v>
      </c>
    </row>
    <row r="13" spans="1:31" x14ac:dyDescent="0.25">
      <c r="A13" s="13">
        <v>2</v>
      </c>
      <c r="B13" s="162">
        <f>'Наполни своё лето comiss '!B13</f>
        <v>12240</v>
      </c>
      <c r="C13" s="162">
        <f>'Наполни своё лето comiss '!C13</f>
        <v>12240</v>
      </c>
      <c r="D13" s="162">
        <f>'Наполни своё лето comiss '!D13</f>
        <v>12240</v>
      </c>
      <c r="E13" s="162">
        <f>'Наполни своё лето comiss '!E13</f>
        <v>9180</v>
      </c>
      <c r="F13" s="162">
        <f>'Наполни своё лето comiss '!F13</f>
        <v>9180</v>
      </c>
      <c r="G13" s="162">
        <f>'Наполни своё лето comiss '!G13</f>
        <v>9180</v>
      </c>
      <c r="H13" s="162">
        <f>'Наполни своё лето comiss '!H13</f>
        <v>13590</v>
      </c>
      <c r="I13" s="162">
        <f>'Наполни своё лето comiss '!I13</f>
        <v>14040</v>
      </c>
      <c r="J13" s="162">
        <f>'Наполни своё лето comiss '!J13</f>
        <v>14040</v>
      </c>
      <c r="K13" s="162">
        <f>'Наполни своё лето comiss '!K13</f>
        <v>10890</v>
      </c>
      <c r="L13" s="162">
        <f>'Наполни своё лето comiss '!L13</f>
        <v>10890</v>
      </c>
      <c r="M13" s="162">
        <f>'Наполни своё лето comiss '!M13</f>
        <v>11340</v>
      </c>
      <c r="N13" s="162">
        <f>'Наполни своё лето comiss '!N13</f>
        <v>10890</v>
      </c>
      <c r="O13" s="162">
        <f>'Наполни своё лето comiss '!O13</f>
        <v>11790</v>
      </c>
      <c r="P13" s="162">
        <f>'Наполни своё лето comiss '!P13</f>
        <v>12240</v>
      </c>
      <c r="Q13" s="162">
        <f>'Наполни своё лето comiss '!Q13</f>
        <v>10890</v>
      </c>
      <c r="R13" s="162">
        <f>'Наполни своё лето comiss '!R13</f>
        <v>12690</v>
      </c>
      <c r="S13" s="162">
        <f>'Наполни своё лето comiss '!S13</f>
        <v>11790</v>
      </c>
      <c r="T13" s="162">
        <f>'Наполни своё лето comiss '!T13</f>
        <v>12690</v>
      </c>
      <c r="U13" s="162">
        <f>'Наполни своё лето comiss '!U13</f>
        <v>11790</v>
      </c>
      <c r="V13" s="162">
        <f>'Наполни своё лето comiss '!V13</f>
        <v>12690</v>
      </c>
      <c r="W13" s="162">
        <f>'Наполни своё лето comiss '!W13</f>
        <v>10890</v>
      </c>
      <c r="X13" s="162">
        <f>'Наполни своё лето comiss '!X13</f>
        <v>11790</v>
      </c>
      <c r="Y13" s="162">
        <f>'Наполни своё лето comiss '!Y13</f>
        <v>9630</v>
      </c>
      <c r="Z13" s="162">
        <f>'Наполни своё лето comiss '!Z13</f>
        <v>9630</v>
      </c>
      <c r="AA13" s="162">
        <f>'Наполни своё лето comiss '!AA13</f>
        <v>10260</v>
      </c>
      <c r="AB13" s="162">
        <f>'Наполни своё лето comiss '!AB13</f>
        <v>9630</v>
      </c>
      <c r="AC13" s="162">
        <f>'Наполни своё лето comiss '!AC13</f>
        <v>11790</v>
      </c>
      <c r="AD13" s="162">
        <f>'Наполни своё лето comiss '!AD13</f>
        <v>9630</v>
      </c>
      <c r="AE13" s="162">
        <f>'Наполни своё лето comiss '!AE13</f>
        <v>9630</v>
      </c>
    </row>
    <row r="14" spans="1:31" s="161" customFormat="1" x14ac:dyDescent="0.25">
      <c r="A14" s="168" t="s">
        <v>218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s="161" customFormat="1" x14ac:dyDescent="0.25">
      <c r="A15" s="198">
        <v>1</v>
      </c>
      <c r="B15" s="162">
        <f t="shared" ref="B15" si="0">B12</f>
        <v>10890</v>
      </c>
      <c r="C15" s="162">
        <f t="shared" ref="C15:Q15" si="1">C12</f>
        <v>10890</v>
      </c>
      <c r="D15" s="162">
        <f t="shared" si="1"/>
        <v>10890</v>
      </c>
      <c r="E15" s="162">
        <f t="shared" si="1"/>
        <v>7830</v>
      </c>
      <c r="F15" s="162">
        <f t="shared" si="1"/>
        <v>7830</v>
      </c>
      <c r="G15" s="162">
        <f t="shared" si="1"/>
        <v>7830</v>
      </c>
      <c r="H15" s="162">
        <f t="shared" si="1"/>
        <v>12240</v>
      </c>
      <c r="I15" s="162">
        <f t="shared" si="1"/>
        <v>12690</v>
      </c>
      <c r="J15" s="162">
        <f t="shared" si="1"/>
        <v>12690</v>
      </c>
      <c r="K15" s="162">
        <f t="shared" si="1"/>
        <v>9540</v>
      </c>
      <c r="L15" s="162">
        <f t="shared" si="1"/>
        <v>9540</v>
      </c>
      <c r="M15" s="162">
        <f t="shared" si="1"/>
        <v>9990</v>
      </c>
      <c r="N15" s="162">
        <f t="shared" si="1"/>
        <v>9540</v>
      </c>
      <c r="O15" s="162">
        <f t="shared" si="1"/>
        <v>10440</v>
      </c>
      <c r="P15" s="162">
        <f t="shared" si="1"/>
        <v>10890</v>
      </c>
      <c r="Q15" s="162">
        <f t="shared" si="1"/>
        <v>9540</v>
      </c>
      <c r="R15" s="162">
        <f t="shared" ref="R15:AE15" si="2">R12</f>
        <v>11340</v>
      </c>
      <c r="S15" s="162">
        <f t="shared" si="2"/>
        <v>10440</v>
      </c>
      <c r="T15" s="162">
        <f t="shared" si="2"/>
        <v>11340</v>
      </c>
      <c r="U15" s="162">
        <f t="shared" si="2"/>
        <v>10440</v>
      </c>
      <c r="V15" s="162">
        <f t="shared" si="2"/>
        <v>11340</v>
      </c>
      <c r="W15" s="162">
        <f t="shared" si="2"/>
        <v>9540</v>
      </c>
      <c r="X15" s="162">
        <f t="shared" si="2"/>
        <v>10440</v>
      </c>
      <c r="Y15" s="162">
        <f t="shared" si="2"/>
        <v>8280</v>
      </c>
      <c r="Z15" s="162">
        <f t="shared" si="2"/>
        <v>8280</v>
      </c>
      <c r="AA15" s="162">
        <f t="shared" si="2"/>
        <v>8910</v>
      </c>
      <c r="AB15" s="162">
        <f t="shared" si="2"/>
        <v>8280</v>
      </c>
      <c r="AC15" s="162">
        <f t="shared" si="2"/>
        <v>10440</v>
      </c>
      <c r="AD15" s="162">
        <f t="shared" si="2"/>
        <v>8280</v>
      </c>
      <c r="AE15" s="162">
        <f t="shared" si="2"/>
        <v>8280</v>
      </c>
    </row>
    <row r="16" spans="1:31" s="161" customFormat="1" x14ac:dyDescent="0.25">
      <c r="A16" s="198">
        <v>2</v>
      </c>
      <c r="B16" s="162">
        <f t="shared" ref="B16" si="3">B13</f>
        <v>12240</v>
      </c>
      <c r="C16" s="162">
        <f t="shared" ref="C16:Q16" si="4">C13</f>
        <v>12240</v>
      </c>
      <c r="D16" s="162">
        <f t="shared" si="4"/>
        <v>12240</v>
      </c>
      <c r="E16" s="162">
        <f t="shared" si="4"/>
        <v>9180</v>
      </c>
      <c r="F16" s="162">
        <f t="shared" si="4"/>
        <v>9180</v>
      </c>
      <c r="G16" s="162">
        <f t="shared" si="4"/>
        <v>9180</v>
      </c>
      <c r="H16" s="162">
        <f t="shared" si="4"/>
        <v>13590</v>
      </c>
      <c r="I16" s="162">
        <f t="shared" si="4"/>
        <v>14040</v>
      </c>
      <c r="J16" s="162">
        <f t="shared" si="4"/>
        <v>14040</v>
      </c>
      <c r="K16" s="162">
        <f t="shared" si="4"/>
        <v>10890</v>
      </c>
      <c r="L16" s="162">
        <f t="shared" si="4"/>
        <v>10890</v>
      </c>
      <c r="M16" s="162">
        <f t="shared" si="4"/>
        <v>11340</v>
      </c>
      <c r="N16" s="162">
        <f t="shared" si="4"/>
        <v>10890</v>
      </c>
      <c r="O16" s="162">
        <f t="shared" si="4"/>
        <v>11790</v>
      </c>
      <c r="P16" s="162">
        <f t="shared" si="4"/>
        <v>12240</v>
      </c>
      <c r="Q16" s="162">
        <f t="shared" si="4"/>
        <v>10890</v>
      </c>
      <c r="R16" s="162">
        <f t="shared" ref="R16:AE16" si="5">R13</f>
        <v>12690</v>
      </c>
      <c r="S16" s="162">
        <f t="shared" si="5"/>
        <v>11790</v>
      </c>
      <c r="T16" s="162">
        <f t="shared" si="5"/>
        <v>12690</v>
      </c>
      <c r="U16" s="162">
        <f t="shared" si="5"/>
        <v>11790</v>
      </c>
      <c r="V16" s="162">
        <f t="shared" si="5"/>
        <v>12690</v>
      </c>
      <c r="W16" s="162">
        <f t="shared" si="5"/>
        <v>10890</v>
      </c>
      <c r="X16" s="162">
        <f t="shared" si="5"/>
        <v>11790</v>
      </c>
      <c r="Y16" s="162">
        <f t="shared" si="5"/>
        <v>9630</v>
      </c>
      <c r="Z16" s="162">
        <f t="shared" si="5"/>
        <v>9630</v>
      </c>
      <c r="AA16" s="162">
        <f t="shared" si="5"/>
        <v>10260</v>
      </c>
      <c r="AB16" s="162">
        <f t="shared" si="5"/>
        <v>9630</v>
      </c>
      <c r="AC16" s="162">
        <f t="shared" si="5"/>
        <v>11790</v>
      </c>
      <c r="AD16" s="162">
        <f t="shared" si="5"/>
        <v>9630</v>
      </c>
      <c r="AE16" s="162">
        <f t="shared" si="5"/>
        <v>9630</v>
      </c>
    </row>
    <row r="17" spans="1:31" x14ac:dyDescent="0.25">
      <c r="A17" s="13" t="s">
        <v>2</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1:31" x14ac:dyDescent="0.25">
      <c r="A18" s="13">
        <v>1</v>
      </c>
      <c r="B18" s="162">
        <f>'Наполни своё лето comiss '!B18</f>
        <v>14490</v>
      </c>
      <c r="C18" s="162">
        <f>'Наполни своё лето comiss '!C18</f>
        <v>14490</v>
      </c>
      <c r="D18" s="162">
        <f>'Наполни своё лето comiss '!D18</f>
        <v>14490</v>
      </c>
      <c r="E18" s="162">
        <f>'Наполни своё лето comiss '!E18</f>
        <v>11430</v>
      </c>
      <c r="F18" s="162">
        <f>'Наполни своё лето comiss '!F18</f>
        <v>11430</v>
      </c>
      <c r="G18" s="162">
        <f>'Наполни своё лето comiss '!G18</f>
        <v>11430</v>
      </c>
      <c r="H18" s="162">
        <f>'Наполни своё лето comiss '!H18</f>
        <v>15840</v>
      </c>
      <c r="I18" s="162">
        <f>'Наполни своё лето comiss '!I18</f>
        <v>15840</v>
      </c>
      <c r="J18" s="162">
        <f>'Наполни своё лето comiss '!J18</f>
        <v>15840</v>
      </c>
      <c r="K18" s="162">
        <f>'Наполни своё лето comiss '!K18</f>
        <v>12690</v>
      </c>
      <c r="L18" s="162">
        <f>'Наполни своё лето comiss '!L18</f>
        <v>12690</v>
      </c>
      <c r="M18" s="162">
        <f>'Наполни своё лето comiss '!M18</f>
        <v>13140</v>
      </c>
      <c r="N18" s="162">
        <f>'Наполни своё лето comiss '!N18</f>
        <v>12690</v>
      </c>
      <c r="O18" s="162">
        <f>'Наполни своё лето comiss '!O18</f>
        <v>13590</v>
      </c>
      <c r="P18" s="162">
        <f>'Наполни своё лето comiss '!P18</f>
        <v>14040</v>
      </c>
      <c r="Q18" s="162">
        <f>'Наполни своё лето comiss '!Q18</f>
        <v>12690</v>
      </c>
      <c r="R18" s="162">
        <f>'Наполни своё лето comiss '!R18</f>
        <v>14490</v>
      </c>
      <c r="S18" s="162">
        <f>'Наполни своё лето comiss '!S18</f>
        <v>13590</v>
      </c>
      <c r="T18" s="162">
        <f>'Наполни своё лето comiss '!T18</f>
        <v>14490</v>
      </c>
      <c r="U18" s="162">
        <f>'Наполни своё лето comiss '!U18</f>
        <v>13590</v>
      </c>
      <c r="V18" s="162">
        <f>'Наполни своё лето comiss '!V18</f>
        <v>14490</v>
      </c>
      <c r="W18" s="162">
        <f>'Наполни своё лето comiss '!W18</f>
        <v>12690</v>
      </c>
      <c r="X18" s="162">
        <f>'Наполни своё лето comiss '!X18</f>
        <v>13590</v>
      </c>
      <c r="Y18" s="162">
        <f>'Наполни своё лето comiss '!Y18</f>
        <v>11430</v>
      </c>
      <c r="Z18" s="162">
        <f>'Наполни своё лето comiss '!Z18</f>
        <v>11430</v>
      </c>
      <c r="AA18" s="162">
        <f>'Наполни своё лето comiss '!AA18</f>
        <v>12060</v>
      </c>
      <c r="AB18" s="162">
        <f>'Наполни своё лето comiss '!AB18</f>
        <v>11430</v>
      </c>
      <c r="AC18" s="162">
        <f>'Наполни своё лето comiss '!AC18</f>
        <v>13590</v>
      </c>
      <c r="AD18" s="162">
        <f>'Наполни своё лето comiss '!AD18</f>
        <v>11430</v>
      </c>
      <c r="AE18" s="162">
        <f>'Наполни своё лето comiss '!AE18</f>
        <v>11430</v>
      </c>
    </row>
    <row r="19" spans="1:31" x14ac:dyDescent="0.25">
      <c r="A19" s="13">
        <v>2</v>
      </c>
      <c r="B19" s="162">
        <f>'Наполни своё лето comiss '!B19</f>
        <v>15840</v>
      </c>
      <c r="C19" s="162">
        <f>'Наполни своё лето comiss '!C19</f>
        <v>15840</v>
      </c>
      <c r="D19" s="162">
        <f>'Наполни своё лето comiss '!D19</f>
        <v>15840</v>
      </c>
      <c r="E19" s="162">
        <f>'Наполни своё лето comiss '!E19</f>
        <v>12780</v>
      </c>
      <c r="F19" s="162">
        <f>'Наполни своё лето comiss '!F19</f>
        <v>12780</v>
      </c>
      <c r="G19" s="162">
        <f>'Наполни своё лето comiss '!G19</f>
        <v>12780</v>
      </c>
      <c r="H19" s="162">
        <f>'Наполни своё лето comiss '!H19</f>
        <v>17190</v>
      </c>
      <c r="I19" s="162">
        <f>'Наполни своё лето comiss '!I19</f>
        <v>17190</v>
      </c>
      <c r="J19" s="162">
        <f>'Наполни своё лето comiss '!J19</f>
        <v>17190</v>
      </c>
      <c r="K19" s="162">
        <f>'Наполни своё лето comiss '!K19</f>
        <v>14040</v>
      </c>
      <c r="L19" s="162">
        <f>'Наполни своё лето comiss '!L19</f>
        <v>14040</v>
      </c>
      <c r="M19" s="162">
        <f>'Наполни своё лето comiss '!M19</f>
        <v>14490</v>
      </c>
      <c r="N19" s="162">
        <f>'Наполни своё лето comiss '!N19</f>
        <v>14040</v>
      </c>
      <c r="O19" s="162">
        <f>'Наполни своё лето comiss '!O19</f>
        <v>14940</v>
      </c>
      <c r="P19" s="162">
        <f>'Наполни своё лето comiss '!P19</f>
        <v>15390</v>
      </c>
      <c r="Q19" s="162">
        <f>'Наполни своё лето comiss '!Q19</f>
        <v>14040</v>
      </c>
      <c r="R19" s="162">
        <f>'Наполни своё лето comiss '!R19</f>
        <v>15840</v>
      </c>
      <c r="S19" s="162">
        <f>'Наполни своё лето comiss '!S19</f>
        <v>14940</v>
      </c>
      <c r="T19" s="162">
        <f>'Наполни своё лето comiss '!T19</f>
        <v>15840</v>
      </c>
      <c r="U19" s="162">
        <f>'Наполни своё лето comiss '!U19</f>
        <v>14940</v>
      </c>
      <c r="V19" s="162">
        <f>'Наполни своё лето comiss '!V19</f>
        <v>15840</v>
      </c>
      <c r="W19" s="162">
        <f>'Наполни своё лето comiss '!W19</f>
        <v>14040</v>
      </c>
      <c r="X19" s="162">
        <f>'Наполни своё лето comiss '!X19</f>
        <v>14940</v>
      </c>
      <c r="Y19" s="162">
        <f>'Наполни своё лето comiss '!Y19</f>
        <v>12780</v>
      </c>
      <c r="Z19" s="162">
        <f>'Наполни своё лето comiss '!Z19</f>
        <v>12780</v>
      </c>
      <c r="AA19" s="162">
        <f>'Наполни своё лето comiss '!AA19</f>
        <v>13410</v>
      </c>
      <c r="AB19" s="162">
        <f>'Наполни своё лето comiss '!AB19</f>
        <v>12780</v>
      </c>
      <c r="AC19" s="162">
        <f>'Наполни своё лето comiss '!AC19</f>
        <v>14940</v>
      </c>
      <c r="AD19" s="162">
        <f>'Наполни своё лето comiss '!AD19</f>
        <v>12780</v>
      </c>
      <c r="AE19" s="162">
        <f>'Наполни своё лето comiss '!AE19</f>
        <v>12780</v>
      </c>
    </row>
    <row r="20" spans="1:31" x14ac:dyDescent="0.25">
      <c r="A20" s="14" t="s">
        <v>3</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x14ac:dyDescent="0.25">
      <c r="A21" s="13">
        <v>1</v>
      </c>
      <c r="B21" s="162">
        <f>'Наполни своё лето comiss '!B21</f>
        <v>17190</v>
      </c>
      <c r="C21" s="162">
        <f>'Наполни своё лето comiss '!C21</f>
        <v>17190</v>
      </c>
      <c r="D21" s="162">
        <f>'Наполни своё лето comiss '!D21</f>
        <v>17190</v>
      </c>
      <c r="E21" s="162">
        <f>'Наполни своё лето comiss '!E21</f>
        <v>14130</v>
      </c>
      <c r="F21" s="162">
        <f>'Наполни своё лето comiss '!F21</f>
        <v>14130</v>
      </c>
      <c r="G21" s="162">
        <f>'Наполни своё лето comiss '!G21</f>
        <v>14130</v>
      </c>
      <c r="H21" s="162">
        <f>'Наполни своё лето comiss '!H21</f>
        <v>18540</v>
      </c>
      <c r="I21" s="162">
        <f>'Наполни своё лето comiss '!I21</f>
        <v>18540</v>
      </c>
      <c r="J21" s="162">
        <f>'Наполни своё лето comiss '!J21</f>
        <v>18540</v>
      </c>
      <c r="K21" s="162">
        <f>'Наполни своё лето comiss '!K21</f>
        <v>15390</v>
      </c>
      <c r="L21" s="162">
        <f>'Наполни своё лето comiss '!L21</f>
        <v>15390</v>
      </c>
      <c r="M21" s="162">
        <f>'Наполни своё лето comiss '!M21</f>
        <v>15840</v>
      </c>
      <c r="N21" s="162">
        <f>'Наполни своё лето comiss '!N21</f>
        <v>15390</v>
      </c>
      <c r="O21" s="162">
        <f>'Наполни своё лето comiss '!O21</f>
        <v>16290</v>
      </c>
      <c r="P21" s="162">
        <f>'Наполни своё лето comiss '!P21</f>
        <v>16740</v>
      </c>
      <c r="Q21" s="162">
        <f>'Наполни своё лето comiss '!Q21</f>
        <v>15390</v>
      </c>
      <c r="R21" s="162">
        <f>'Наполни своё лето comiss '!R21</f>
        <v>17190</v>
      </c>
      <c r="S21" s="162">
        <f>'Наполни своё лето comiss '!S21</f>
        <v>16290</v>
      </c>
      <c r="T21" s="162">
        <f>'Наполни своё лето comiss '!T21</f>
        <v>17190</v>
      </c>
      <c r="U21" s="162">
        <f>'Наполни своё лето comiss '!U21</f>
        <v>16290</v>
      </c>
      <c r="V21" s="162">
        <f>'Наполни своё лето comiss '!V21</f>
        <v>17190</v>
      </c>
      <c r="W21" s="162">
        <f>'Наполни своё лето comiss '!W21</f>
        <v>15390</v>
      </c>
      <c r="X21" s="162">
        <f>'Наполни своё лето comiss '!X21</f>
        <v>16290</v>
      </c>
      <c r="Y21" s="162">
        <f>'Наполни своё лето comiss '!Y21</f>
        <v>14130</v>
      </c>
      <c r="Z21" s="162">
        <f>'Наполни своё лето comiss '!Z21</f>
        <v>14130</v>
      </c>
      <c r="AA21" s="162">
        <f>'Наполни своё лето comiss '!AA21</f>
        <v>14760</v>
      </c>
      <c r="AB21" s="162">
        <f>'Наполни своё лето comiss '!AB21</f>
        <v>14130</v>
      </c>
      <c r="AC21" s="162">
        <f>'Наполни своё лето comiss '!AC21</f>
        <v>16290</v>
      </c>
      <c r="AD21" s="162">
        <f>'Наполни своё лето comiss '!AD21</f>
        <v>14130</v>
      </c>
      <c r="AE21" s="162">
        <f>'Наполни своё лето comiss '!AE21</f>
        <v>14130</v>
      </c>
    </row>
    <row r="22" spans="1:31" x14ac:dyDescent="0.25">
      <c r="A22" s="13">
        <v>2</v>
      </c>
      <c r="B22" s="162">
        <f>'Наполни своё лето comiss '!B22</f>
        <v>18540</v>
      </c>
      <c r="C22" s="162">
        <f>'Наполни своё лето comiss '!C22</f>
        <v>18540</v>
      </c>
      <c r="D22" s="162">
        <f>'Наполни своё лето comiss '!D22</f>
        <v>18540</v>
      </c>
      <c r="E22" s="162">
        <f>'Наполни своё лето comiss '!E22</f>
        <v>15480</v>
      </c>
      <c r="F22" s="162">
        <f>'Наполни своё лето comiss '!F22</f>
        <v>15480</v>
      </c>
      <c r="G22" s="162">
        <f>'Наполни своё лето comiss '!G22</f>
        <v>15480</v>
      </c>
      <c r="H22" s="162">
        <f>'Наполни своё лето comiss '!H22</f>
        <v>19890</v>
      </c>
      <c r="I22" s="162">
        <f>'Наполни своё лето comiss '!I22</f>
        <v>19890</v>
      </c>
      <c r="J22" s="162">
        <f>'Наполни своё лето comiss '!J22</f>
        <v>19890</v>
      </c>
      <c r="K22" s="162">
        <f>'Наполни своё лето comiss '!K22</f>
        <v>16740</v>
      </c>
      <c r="L22" s="162">
        <f>'Наполни своё лето comiss '!L22</f>
        <v>16740</v>
      </c>
      <c r="M22" s="162">
        <f>'Наполни своё лето comiss '!M22</f>
        <v>17190</v>
      </c>
      <c r="N22" s="162">
        <f>'Наполни своё лето comiss '!N22</f>
        <v>16740</v>
      </c>
      <c r="O22" s="162">
        <f>'Наполни своё лето comiss '!O22</f>
        <v>17640</v>
      </c>
      <c r="P22" s="162">
        <f>'Наполни своё лето comiss '!P22</f>
        <v>18090</v>
      </c>
      <c r="Q22" s="162">
        <f>'Наполни своё лето comiss '!Q22</f>
        <v>16740</v>
      </c>
      <c r="R22" s="162">
        <f>'Наполни своё лето comiss '!R22</f>
        <v>18540</v>
      </c>
      <c r="S22" s="162">
        <f>'Наполни своё лето comiss '!S22</f>
        <v>17640</v>
      </c>
      <c r="T22" s="162">
        <f>'Наполни своё лето comiss '!T22</f>
        <v>18540</v>
      </c>
      <c r="U22" s="162">
        <f>'Наполни своё лето comiss '!U22</f>
        <v>17640</v>
      </c>
      <c r="V22" s="162">
        <f>'Наполни своё лето comiss '!V22</f>
        <v>18540</v>
      </c>
      <c r="W22" s="162">
        <f>'Наполни своё лето comiss '!W22</f>
        <v>16740</v>
      </c>
      <c r="X22" s="162">
        <f>'Наполни своё лето comiss '!X22</f>
        <v>17640</v>
      </c>
      <c r="Y22" s="162">
        <f>'Наполни своё лето comiss '!Y22</f>
        <v>15480</v>
      </c>
      <c r="Z22" s="162">
        <f>'Наполни своё лето comiss '!Z22</f>
        <v>15480</v>
      </c>
      <c r="AA22" s="162">
        <f>'Наполни своё лето comiss '!AA22</f>
        <v>16110</v>
      </c>
      <c r="AB22" s="162">
        <f>'Наполни своё лето comiss '!AB22</f>
        <v>15480</v>
      </c>
      <c r="AC22" s="162">
        <f>'Наполни своё лето comiss '!AC22</f>
        <v>17640</v>
      </c>
      <c r="AD22" s="162">
        <f>'Наполни своё лето comiss '!AD22</f>
        <v>15480</v>
      </c>
      <c r="AE22" s="162">
        <f>'Наполни своё лето comiss '!AE22</f>
        <v>15480</v>
      </c>
    </row>
    <row r="23" spans="1:31" x14ac:dyDescent="0.25">
      <c r="A23" s="38"/>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row>
    <row r="24" spans="1:31" x14ac:dyDescent="0.25">
      <c r="A24" s="226" t="s">
        <v>44</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x14ac:dyDescent="0.25">
      <c r="A25" s="227"/>
      <c r="B25" s="151">
        <f t="shared" ref="B25" si="6">B6</f>
        <v>45809</v>
      </c>
      <c r="C25" s="151">
        <f t="shared" ref="C25:Q25" si="7">C6</f>
        <v>45810</v>
      </c>
      <c r="D25" s="151">
        <f t="shared" si="7"/>
        <v>45815</v>
      </c>
      <c r="E25" s="151">
        <f t="shared" si="7"/>
        <v>45817</v>
      </c>
      <c r="F25" s="151">
        <f t="shared" si="7"/>
        <v>45820</v>
      </c>
      <c r="G25" s="151">
        <f t="shared" si="7"/>
        <v>45823</v>
      </c>
      <c r="H25" s="151">
        <f t="shared" si="7"/>
        <v>45837</v>
      </c>
      <c r="I25" s="151">
        <f t="shared" si="7"/>
        <v>45839</v>
      </c>
      <c r="J25" s="151">
        <f t="shared" si="7"/>
        <v>45849</v>
      </c>
      <c r="K25" s="151">
        <f t="shared" si="7"/>
        <v>45851</v>
      </c>
      <c r="L25" s="151">
        <f t="shared" si="7"/>
        <v>45852</v>
      </c>
      <c r="M25" s="151">
        <f t="shared" si="7"/>
        <v>45856</v>
      </c>
      <c r="N25" s="151">
        <f t="shared" si="7"/>
        <v>45858</v>
      </c>
      <c r="O25" s="151">
        <f t="shared" si="7"/>
        <v>45859</v>
      </c>
      <c r="P25" s="151">
        <f t="shared" si="7"/>
        <v>45863</v>
      </c>
      <c r="Q25" s="151">
        <f t="shared" si="7"/>
        <v>45865</v>
      </c>
      <c r="R25" s="151">
        <f t="shared" ref="R25:AE25" si="8">R6</f>
        <v>45870</v>
      </c>
      <c r="S25" s="151">
        <f t="shared" si="8"/>
        <v>45872</v>
      </c>
      <c r="T25" s="151">
        <f t="shared" si="8"/>
        <v>45877</v>
      </c>
      <c r="U25" s="151">
        <f t="shared" si="8"/>
        <v>45879</v>
      </c>
      <c r="V25" s="151">
        <f t="shared" si="8"/>
        <v>45884</v>
      </c>
      <c r="W25" s="151">
        <f t="shared" si="8"/>
        <v>45886</v>
      </c>
      <c r="X25" s="151">
        <f t="shared" si="8"/>
        <v>45891</v>
      </c>
      <c r="Y25" s="151">
        <f t="shared" si="8"/>
        <v>45893</v>
      </c>
      <c r="Z25" s="151">
        <f t="shared" si="8"/>
        <v>45901</v>
      </c>
      <c r="AA25" s="151">
        <f t="shared" si="8"/>
        <v>45905</v>
      </c>
      <c r="AB25" s="151">
        <f t="shared" si="8"/>
        <v>45907</v>
      </c>
      <c r="AC25" s="151">
        <f t="shared" si="8"/>
        <v>45909</v>
      </c>
      <c r="AD25" s="151">
        <f t="shared" si="8"/>
        <v>45926</v>
      </c>
      <c r="AE25" s="151">
        <f t="shared" si="8"/>
        <v>45928</v>
      </c>
    </row>
    <row r="26" spans="1:31" s="40" customFormat="1" ht="34.5" customHeight="1" x14ac:dyDescent="0.2">
      <c r="A26" s="31" t="s">
        <v>6</v>
      </c>
      <c r="B26" s="151">
        <f t="shared" ref="B26" si="9">B7</f>
        <v>45809</v>
      </c>
      <c r="C26" s="151">
        <f t="shared" ref="C26:Q26" si="10">C7</f>
        <v>45814</v>
      </c>
      <c r="D26" s="151">
        <f t="shared" si="10"/>
        <v>45816</v>
      </c>
      <c r="E26" s="151">
        <f t="shared" si="10"/>
        <v>45819</v>
      </c>
      <c r="F26" s="151">
        <f t="shared" si="10"/>
        <v>45822</v>
      </c>
      <c r="G26" s="151">
        <f t="shared" si="10"/>
        <v>45836</v>
      </c>
      <c r="H26" s="151">
        <f t="shared" si="10"/>
        <v>45838</v>
      </c>
      <c r="I26" s="151">
        <f t="shared" si="10"/>
        <v>45848</v>
      </c>
      <c r="J26" s="151">
        <f t="shared" si="10"/>
        <v>45850</v>
      </c>
      <c r="K26" s="151">
        <f t="shared" si="10"/>
        <v>45851</v>
      </c>
      <c r="L26" s="151">
        <f t="shared" si="10"/>
        <v>45855</v>
      </c>
      <c r="M26" s="151">
        <f t="shared" si="10"/>
        <v>45857</v>
      </c>
      <c r="N26" s="151">
        <f t="shared" si="10"/>
        <v>45858</v>
      </c>
      <c r="O26" s="151">
        <f t="shared" si="10"/>
        <v>45862</v>
      </c>
      <c r="P26" s="151">
        <f t="shared" si="10"/>
        <v>45864</v>
      </c>
      <c r="Q26" s="151">
        <f t="shared" si="10"/>
        <v>45869</v>
      </c>
      <c r="R26" s="151">
        <f t="shared" ref="R26:AE26" si="11">R7</f>
        <v>45871</v>
      </c>
      <c r="S26" s="151">
        <f t="shared" si="11"/>
        <v>45876</v>
      </c>
      <c r="T26" s="151">
        <f t="shared" si="11"/>
        <v>45878</v>
      </c>
      <c r="U26" s="151">
        <f t="shared" si="11"/>
        <v>45883</v>
      </c>
      <c r="V26" s="151">
        <f t="shared" si="11"/>
        <v>45885</v>
      </c>
      <c r="W26" s="151">
        <f t="shared" si="11"/>
        <v>45890</v>
      </c>
      <c r="X26" s="151">
        <f t="shared" si="11"/>
        <v>45892</v>
      </c>
      <c r="Y26" s="151">
        <f t="shared" si="11"/>
        <v>45900</v>
      </c>
      <c r="Z26" s="151">
        <f t="shared" si="11"/>
        <v>45904</v>
      </c>
      <c r="AA26" s="151">
        <f t="shared" si="11"/>
        <v>45906</v>
      </c>
      <c r="AB26" s="151">
        <f t="shared" si="11"/>
        <v>45908</v>
      </c>
      <c r="AC26" s="151">
        <f t="shared" si="11"/>
        <v>45925</v>
      </c>
      <c r="AD26" s="151">
        <f t="shared" si="11"/>
        <v>45927</v>
      </c>
      <c r="AE26" s="151">
        <f t="shared" si="11"/>
        <v>45930</v>
      </c>
    </row>
    <row r="27" spans="1:31" x14ac:dyDescent="0.25">
      <c r="A27" s="13" t="s">
        <v>7</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row>
    <row r="28" spans="1:31" x14ac:dyDescent="0.25">
      <c r="A28" s="13">
        <v>1</v>
      </c>
      <c r="B28" s="162">
        <f t="shared" ref="B28" si="12">B9*0.87</f>
        <v>8300</v>
      </c>
      <c r="C28" s="162">
        <f t="shared" ref="C28:Q28" si="13">C9*0.87</f>
        <v>8300</v>
      </c>
      <c r="D28" s="162">
        <f t="shared" si="13"/>
        <v>8300</v>
      </c>
      <c r="E28" s="162">
        <f t="shared" si="13"/>
        <v>5638</v>
      </c>
      <c r="F28" s="162">
        <f t="shared" si="13"/>
        <v>5638</v>
      </c>
      <c r="G28" s="162">
        <f t="shared" si="13"/>
        <v>5638</v>
      </c>
      <c r="H28" s="162">
        <f t="shared" si="13"/>
        <v>9474</v>
      </c>
      <c r="I28" s="162">
        <f t="shared" si="13"/>
        <v>9474</v>
      </c>
      <c r="J28" s="162">
        <f t="shared" si="13"/>
        <v>9474</v>
      </c>
      <c r="K28" s="162">
        <f t="shared" si="13"/>
        <v>6734</v>
      </c>
      <c r="L28" s="162">
        <f t="shared" si="13"/>
        <v>6734</v>
      </c>
      <c r="M28" s="162">
        <f t="shared" si="13"/>
        <v>7125</v>
      </c>
      <c r="N28" s="162">
        <f t="shared" si="13"/>
        <v>6734</v>
      </c>
      <c r="O28" s="162">
        <f t="shared" si="13"/>
        <v>7517</v>
      </c>
      <c r="P28" s="162">
        <f t="shared" si="13"/>
        <v>7908</v>
      </c>
      <c r="Q28" s="162">
        <f t="shared" si="13"/>
        <v>6734</v>
      </c>
      <c r="R28" s="162">
        <f t="shared" ref="R28:AE28" si="14">R9*0.87</f>
        <v>8300</v>
      </c>
      <c r="S28" s="162">
        <f t="shared" si="14"/>
        <v>7517</v>
      </c>
      <c r="T28" s="162">
        <f t="shared" si="14"/>
        <v>8300</v>
      </c>
      <c r="U28" s="162">
        <f t="shared" si="14"/>
        <v>7517</v>
      </c>
      <c r="V28" s="162">
        <f t="shared" si="14"/>
        <v>8300</v>
      </c>
      <c r="W28" s="162">
        <f t="shared" si="14"/>
        <v>6734</v>
      </c>
      <c r="X28" s="162">
        <f t="shared" si="14"/>
        <v>7517</v>
      </c>
      <c r="Y28" s="162">
        <f t="shared" si="14"/>
        <v>5638</v>
      </c>
      <c r="Z28" s="162">
        <f t="shared" si="14"/>
        <v>5638</v>
      </c>
      <c r="AA28" s="162">
        <f t="shared" si="14"/>
        <v>6186</v>
      </c>
      <c r="AB28" s="162">
        <f t="shared" si="14"/>
        <v>5638</v>
      </c>
      <c r="AC28" s="162">
        <f t="shared" si="14"/>
        <v>7517</v>
      </c>
      <c r="AD28" s="162">
        <f t="shared" si="14"/>
        <v>5638</v>
      </c>
      <c r="AE28" s="162">
        <f t="shared" si="14"/>
        <v>5638</v>
      </c>
    </row>
    <row r="29" spans="1:31" x14ac:dyDescent="0.25">
      <c r="A29" s="13">
        <v>2</v>
      </c>
      <c r="B29" s="162">
        <f t="shared" ref="B29" si="15">B10*0.87</f>
        <v>9474</v>
      </c>
      <c r="C29" s="162">
        <f t="shared" ref="C29:Q29" si="16">C10*0.87</f>
        <v>9474</v>
      </c>
      <c r="D29" s="162">
        <f t="shared" si="16"/>
        <v>9474</v>
      </c>
      <c r="E29" s="162">
        <f t="shared" si="16"/>
        <v>6812</v>
      </c>
      <c r="F29" s="162">
        <f t="shared" si="16"/>
        <v>6812</v>
      </c>
      <c r="G29" s="162">
        <f t="shared" si="16"/>
        <v>6812</v>
      </c>
      <c r="H29" s="162">
        <f t="shared" si="16"/>
        <v>10649</v>
      </c>
      <c r="I29" s="162">
        <f t="shared" si="16"/>
        <v>10649</v>
      </c>
      <c r="J29" s="162">
        <f t="shared" si="16"/>
        <v>10649</v>
      </c>
      <c r="K29" s="162">
        <f t="shared" si="16"/>
        <v>7908</v>
      </c>
      <c r="L29" s="162">
        <f t="shared" si="16"/>
        <v>7908</v>
      </c>
      <c r="M29" s="162">
        <f t="shared" si="16"/>
        <v>8300</v>
      </c>
      <c r="N29" s="162">
        <f t="shared" si="16"/>
        <v>7908</v>
      </c>
      <c r="O29" s="162">
        <f t="shared" si="16"/>
        <v>8691</v>
      </c>
      <c r="P29" s="162">
        <f t="shared" si="16"/>
        <v>9083</v>
      </c>
      <c r="Q29" s="162">
        <f t="shared" si="16"/>
        <v>7908</v>
      </c>
      <c r="R29" s="162">
        <f t="shared" ref="R29:AE29" si="17">R10*0.87</f>
        <v>9474</v>
      </c>
      <c r="S29" s="162">
        <f t="shared" si="17"/>
        <v>8691</v>
      </c>
      <c r="T29" s="162">
        <f t="shared" si="17"/>
        <v>9474</v>
      </c>
      <c r="U29" s="162">
        <f t="shared" si="17"/>
        <v>8691</v>
      </c>
      <c r="V29" s="162">
        <f t="shared" si="17"/>
        <v>9474</v>
      </c>
      <c r="W29" s="162">
        <f t="shared" si="17"/>
        <v>7908</v>
      </c>
      <c r="X29" s="162">
        <f t="shared" si="17"/>
        <v>8691</v>
      </c>
      <c r="Y29" s="162">
        <f t="shared" si="17"/>
        <v>6812</v>
      </c>
      <c r="Z29" s="162">
        <f t="shared" si="17"/>
        <v>6812</v>
      </c>
      <c r="AA29" s="162">
        <f t="shared" si="17"/>
        <v>7360</v>
      </c>
      <c r="AB29" s="162">
        <f t="shared" si="17"/>
        <v>6812</v>
      </c>
      <c r="AC29" s="162">
        <f t="shared" si="17"/>
        <v>8691</v>
      </c>
      <c r="AD29" s="162">
        <f t="shared" si="17"/>
        <v>6812</v>
      </c>
      <c r="AE29" s="162">
        <f t="shared" si="17"/>
        <v>6812</v>
      </c>
    </row>
    <row r="30" spans="1:31" x14ac:dyDescent="0.25">
      <c r="A30" s="13" t="s">
        <v>8</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row>
    <row r="31" spans="1:31" x14ac:dyDescent="0.25">
      <c r="A31" s="13">
        <v>1</v>
      </c>
      <c r="B31" s="27">
        <f t="shared" ref="B31" si="18">B12*0.87</f>
        <v>9474</v>
      </c>
      <c r="C31" s="27">
        <f t="shared" ref="C31:Q31" si="19">C12*0.87</f>
        <v>9474</v>
      </c>
      <c r="D31" s="27">
        <f t="shared" si="19"/>
        <v>9474</v>
      </c>
      <c r="E31" s="27">
        <f t="shared" si="19"/>
        <v>6812</v>
      </c>
      <c r="F31" s="27">
        <f t="shared" si="19"/>
        <v>6812</v>
      </c>
      <c r="G31" s="27">
        <f t="shared" si="19"/>
        <v>6812</v>
      </c>
      <c r="H31" s="27">
        <f t="shared" si="19"/>
        <v>10649</v>
      </c>
      <c r="I31" s="27">
        <f t="shared" si="19"/>
        <v>11040</v>
      </c>
      <c r="J31" s="27">
        <f t="shared" si="19"/>
        <v>11040</v>
      </c>
      <c r="K31" s="27">
        <f t="shared" si="19"/>
        <v>8300</v>
      </c>
      <c r="L31" s="27">
        <f t="shared" si="19"/>
        <v>8300</v>
      </c>
      <c r="M31" s="27">
        <f t="shared" si="19"/>
        <v>8691</v>
      </c>
      <c r="N31" s="27">
        <f t="shared" si="19"/>
        <v>8300</v>
      </c>
      <c r="O31" s="27">
        <f t="shared" si="19"/>
        <v>9083</v>
      </c>
      <c r="P31" s="27">
        <f t="shared" si="19"/>
        <v>9474</v>
      </c>
      <c r="Q31" s="27">
        <f t="shared" si="19"/>
        <v>8300</v>
      </c>
      <c r="R31" s="27">
        <f t="shared" ref="R31:AE31" si="20">R12*0.87</f>
        <v>9866</v>
      </c>
      <c r="S31" s="27">
        <f t="shared" si="20"/>
        <v>9083</v>
      </c>
      <c r="T31" s="27">
        <f t="shared" si="20"/>
        <v>9866</v>
      </c>
      <c r="U31" s="27">
        <f t="shared" si="20"/>
        <v>9083</v>
      </c>
      <c r="V31" s="27">
        <f t="shared" si="20"/>
        <v>9866</v>
      </c>
      <c r="W31" s="27">
        <f t="shared" si="20"/>
        <v>8300</v>
      </c>
      <c r="X31" s="27">
        <f t="shared" si="20"/>
        <v>9083</v>
      </c>
      <c r="Y31" s="27">
        <f t="shared" si="20"/>
        <v>7204</v>
      </c>
      <c r="Z31" s="27">
        <f t="shared" si="20"/>
        <v>7204</v>
      </c>
      <c r="AA31" s="27">
        <f t="shared" si="20"/>
        <v>7752</v>
      </c>
      <c r="AB31" s="27">
        <f t="shared" si="20"/>
        <v>7204</v>
      </c>
      <c r="AC31" s="27">
        <f t="shared" si="20"/>
        <v>9083</v>
      </c>
      <c r="AD31" s="27">
        <f t="shared" si="20"/>
        <v>7204</v>
      </c>
      <c r="AE31" s="27">
        <f t="shared" si="20"/>
        <v>7204</v>
      </c>
    </row>
    <row r="32" spans="1:31" x14ac:dyDescent="0.25">
      <c r="A32" s="13">
        <v>2</v>
      </c>
      <c r="B32" s="27">
        <f t="shared" ref="B32" si="21">B13*0.87</f>
        <v>10649</v>
      </c>
      <c r="C32" s="27">
        <f t="shared" ref="C32:Q32" si="22">C13*0.87</f>
        <v>10649</v>
      </c>
      <c r="D32" s="27">
        <f t="shared" si="22"/>
        <v>10649</v>
      </c>
      <c r="E32" s="27">
        <f t="shared" si="22"/>
        <v>7987</v>
      </c>
      <c r="F32" s="27">
        <f t="shared" si="22"/>
        <v>7987</v>
      </c>
      <c r="G32" s="27">
        <f t="shared" si="22"/>
        <v>7987</v>
      </c>
      <c r="H32" s="27">
        <f t="shared" si="22"/>
        <v>11823</v>
      </c>
      <c r="I32" s="27">
        <f t="shared" si="22"/>
        <v>12215</v>
      </c>
      <c r="J32" s="27">
        <f t="shared" si="22"/>
        <v>12215</v>
      </c>
      <c r="K32" s="27">
        <f t="shared" si="22"/>
        <v>9474</v>
      </c>
      <c r="L32" s="27">
        <f t="shared" si="22"/>
        <v>9474</v>
      </c>
      <c r="M32" s="27">
        <f t="shared" si="22"/>
        <v>9866</v>
      </c>
      <c r="N32" s="27">
        <f t="shared" si="22"/>
        <v>9474</v>
      </c>
      <c r="O32" s="27">
        <f t="shared" si="22"/>
        <v>10257</v>
      </c>
      <c r="P32" s="27">
        <f t="shared" si="22"/>
        <v>10649</v>
      </c>
      <c r="Q32" s="27">
        <f t="shared" si="22"/>
        <v>9474</v>
      </c>
      <c r="R32" s="27">
        <f t="shared" ref="R32:AE32" si="23">R13*0.87</f>
        <v>11040</v>
      </c>
      <c r="S32" s="27">
        <f t="shared" si="23"/>
        <v>10257</v>
      </c>
      <c r="T32" s="27">
        <f t="shared" si="23"/>
        <v>11040</v>
      </c>
      <c r="U32" s="27">
        <f t="shared" si="23"/>
        <v>10257</v>
      </c>
      <c r="V32" s="27">
        <f t="shared" si="23"/>
        <v>11040</v>
      </c>
      <c r="W32" s="27">
        <f t="shared" si="23"/>
        <v>9474</v>
      </c>
      <c r="X32" s="27">
        <f t="shared" si="23"/>
        <v>10257</v>
      </c>
      <c r="Y32" s="27">
        <f t="shared" si="23"/>
        <v>8378</v>
      </c>
      <c r="Z32" s="27">
        <f t="shared" si="23"/>
        <v>8378</v>
      </c>
      <c r="AA32" s="27">
        <f t="shared" si="23"/>
        <v>8926</v>
      </c>
      <c r="AB32" s="27">
        <f t="shared" si="23"/>
        <v>8378</v>
      </c>
      <c r="AC32" s="27">
        <f t="shared" si="23"/>
        <v>10257</v>
      </c>
      <c r="AD32" s="27">
        <f t="shared" si="23"/>
        <v>8378</v>
      </c>
      <c r="AE32" s="27">
        <f t="shared" si="23"/>
        <v>8378</v>
      </c>
    </row>
    <row r="33" spans="1:31" s="161" customFormat="1" x14ac:dyDescent="0.25">
      <c r="A33" s="168" t="s">
        <v>218</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row>
    <row r="34" spans="1:31" s="161" customFormat="1" x14ac:dyDescent="0.25">
      <c r="A34" s="198">
        <v>1</v>
      </c>
      <c r="B34" s="162">
        <f t="shared" ref="B34" si="24">B31</f>
        <v>9474</v>
      </c>
      <c r="C34" s="162">
        <f t="shared" ref="C34:Q34" si="25">C31</f>
        <v>9474</v>
      </c>
      <c r="D34" s="162">
        <f t="shared" si="25"/>
        <v>9474</v>
      </c>
      <c r="E34" s="162">
        <f t="shared" si="25"/>
        <v>6812</v>
      </c>
      <c r="F34" s="162">
        <f t="shared" si="25"/>
        <v>6812</v>
      </c>
      <c r="G34" s="162">
        <f t="shared" si="25"/>
        <v>6812</v>
      </c>
      <c r="H34" s="162">
        <f t="shared" si="25"/>
        <v>10649</v>
      </c>
      <c r="I34" s="162">
        <f t="shared" si="25"/>
        <v>11040</v>
      </c>
      <c r="J34" s="162">
        <f t="shared" si="25"/>
        <v>11040</v>
      </c>
      <c r="K34" s="162">
        <f t="shared" si="25"/>
        <v>8300</v>
      </c>
      <c r="L34" s="162">
        <f t="shared" si="25"/>
        <v>8300</v>
      </c>
      <c r="M34" s="162">
        <f t="shared" si="25"/>
        <v>8691</v>
      </c>
      <c r="N34" s="162">
        <f t="shared" si="25"/>
        <v>8300</v>
      </c>
      <c r="O34" s="162">
        <f t="shared" si="25"/>
        <v>9083</v>
      </c>
      <c r="P34" s="162">
        <f t="shared" si="25"/>
        <v>9474</v>
      </c>
      <c r="Q34" s="162">
        <f t="shared" si="25"/>
        <v>8300</v>
      </c>
      <c r="R34" s="162">
        <f t="shared" ref="R34:AE34" si="26">R31</f>
        <v>9866</v>
      </c>
      <c r="S34" s="162">
        <f t="shared" si="26"/>
        <v>9083</v>
      </c>
      <c r="T34" s="162">
        <f t="shared" si="26"/>
        <v>9866</v>
      </c>
      <c r="U34" s="162">
        <f t="shared" si="26"/>
        <v>9083</v>
      </c>
      <c r="V34" s="162">
        <f t="shared" si="26"/>
        <v>9866</v>
      </c>
      <c r="W34" s="162">
        <f t="shared" si="26"/>
        <v>8300</v>
      </c>
      <c r="X34" s="162">
        <f t="shared" si="26"/>
        <v>9083</v>
      </c>
      <c r="Y34" s="162">
        <f t="shared" si="26"/>
        <v>7204</v>
      </c>
      <c r="Z34" s="162">
        <f t="shared" si="26"/>
        <v>7204</v>
      </c>
      <c r="AA34" s="162">
        <f t="shared" si="26"/>
        <v>7752</v>
      </c>
      <c r="AB34" s="162">
        <f t="shared" si="26"/>
        <v>7204</v>
      </c>
      <c r="AC34" s="162">
        <f t="shared" si="26"/>
        <v>9083</v>
      </c>
      <c r="AD34" s="162">
        <f t="shared" si="26"/>
        <v>7204</v>
      </c>
      <c r="AE34" s="162">
        <f t="shared" si="26"/>
        <v>7204</v>
      </c>
    </row>
    <row r="35" spans="1:31" s="161" customFormat="1" x14ac:dyDescent="0.25">
      <c r="A35" s="198">
        <v>2</v>
      </c>
      <c r="B35" s="162">
        <f t="shared" ref="B35" si="27">B32</f>
        <v>10649</v>
      </c>
      <c r="C35" s="162">
        <f t="shared" ref="C35:Q35" si="28">C32</f>
        <v>10649</v>
      </c>
      <c r="D35" s="162">
        <f t="shared" si="28"/>
        <v>10649</v>
      </c>
      <c r="E35" s="162">
        <f t="shared" si="28"/>
        <v>7987</v>
      </c>
      <c r="F35" s="162">
        <f t="shared" si="28"/>
        <v>7987</v>
      </c>
      <c r="G35" s="162">
        <f t="shared" si="28"/>
        <v>7987</v>
      </c>
      <c r="H35" s="162">
        <f t="shared" si="28"/>
        <v>11823</v>
      </c>
      <c r="I35" s="162">
        <f t="shared" si="28"/>
        <v>12215</v>
      </c>
      <c r="J35" s="162">
        <f t="shared" si="28"/>
        <v>12215</v>
      </c>
      <c r="K35" s="162">
        <f t="shared" si="28"/>
        <v>9474</v>
      </c>
      <c r="L35" s="162">
        <f t="shared" si="28"/>
        <v>9474</v>
      </c>
      <c r="M35" s="162">
        <f t="shared" si="28"/>
        <v>9866</v>
      </c>
      <c r="N35" s="162">
        <f t="shared" si="28"/>
        <v>9474</v>
      </c>
      <c r="O35" s="162">
        <f t="shared" si="28"/>
        <v>10257</v>
      </c>
      <c r="P35" s="162">
        <f t="shared" si="28"/>
        <v>10649</v>
      </c>
      <c r="Q35" s="162">
        <f t="shared" si="28"/>
        <v>9474</v>
      </c>
      <c r="R35" s="162">
        <f t="shared" ref="R35:AE35" si="29">R32</f>
        <v>11040</v>
      </c>
      <c r="S35" s="162">
        <f t="shared" si="29"/>
        <v>10257</v>
      </c>
      <c r="T35" s="162">
        <f t="shared" si="29"/>
        <v>11040</v>
      </c>
      <c r="U35" s="162">
        <f t="shared" si="29"/>
        <v>10257</v>
      </c>
      <c r="V35" s="162">
        <f t="shared" si="29"/>
        <v>11040</v>
      </c>
      <c r="W35" s="162">
        <f t="shared" si="29"/>
        <v>9474</v>
      </c>
      <c r="X35" s="162">
        <f t="shared" si="29"/>
        <v>10257</v>
      </c>
      <c r="Y35" s="162">
        <f t="shared" si="29"/>
        <v>8378</v>
      </c>
      <c r="Z35" s="162">
        <f t="shared" si="29"/>
        <v>8378</v>
      </c>
      <c r="AA35" s="162">
        <f t="shared" si="29"/>
        <v>8926</v>
      </c>
      <c r="AB35" s="162">
        <f t="shared" si="29"/>
        <v>8378</v>
      </c>
      <c r="AC35" s="162">
        <f t="shared" si="29"/>
        <v>10257</v>
      </c>
      <c r="AD35" s="162">
        <f t="shared" si="29"/>
        <v>8378</v>
      </c>
      <c r="AE35" s="162">
        <f t="shared" si="29"/>
        <v>8378</v>
      </c>
    </row>
    <row r="36" spans="1:31" x14ac:dyDescent="0.25">
      <c r="A36" s="13" t="s">
        <v>2</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row>
    <row r="37" spans="1:31" x14ac:dyDescent="0.25">
      <c r="A37" s="13">
        <v>1</v>
      </c>
      <c r="B37" s="27">
        <f t="shared" ref="B37" si="30">B18*0.87</f>
        <v>12606</v>
      </c>
      <c r="C37" s="27">
        <f t="shared" ref="C37:Q37" si="31">C18*0.87</f>
        <v>12606</v>
      </c>
      <c r="D37" s="27">
        <f t="shared" si="31"/>
        <v>12606</v>
      </c>
      <c r="E37" s="27">
        <f t="shared" si="31"/>
        <v>9944</v>
      </c>
      <c r="F37" s="27">
        <f t="shared" si="31"/>
        <v>9944</v>
      </c>
      <c r="G37" s="27">
        <f t="shared" si="31"/>
        <v>9944</v>
      </c>
      <c r="H37" s="27">
        <f t="shared" si="31"/>
        <v>13781</v>
      </c>
      <c r="I37" s="27">
        <f t="shared" si="31"/>
        <v>13781</v>
      </c>
      <c r="J37" s="27">
        <f t="shared" si="31"/>
        <v>13781</v>
      </c>
      <c r="K37" s="27">
        <f t="shared" si="31"/>
        <v>11040</v>
      </c>
      <c r="L37" s="27">
        <f t="shared" si="31"/>
        <v>11040</v>
      </c>
      <c r="M37" s="27">
        <f t="shared" si="31"/>
        <v>11432</v>
      </c>
      <c r="N37" s="27">
        <f t="shared" si="31"/>
        <v>11040</v>
      </c>
      <c r="O37" s="27">
        <f t="shared" si="31"/>
        <v>11823</v>
      </c>
      <c r="P37" s="27">
        <f t="shared" si="31"/>
        <v>12215</v>
      </c>
      <c r="Q37" s="27">
        <f t="shared" si="31"/>
        <v>11040</v>
      </c>
      <c r="R37" s="27">
        <f t="shared" ref="R37:AE37" si="32">R18*0.87</f>
        <v>12606</v>
      </c>
      <c r="S37" s="27">
        <f t="shared" si="32"/>
        <v>11823</v>
      </c>
      <c r="T37" s="27">
        <f t="shared" si="32"/>
        <v>12606</v>
      </c>
      <c r="U37" s="27">
        <f t="shared" si="32"/>
        <v>11823</v>
      </c>
      <c r="V37" s="27">
        <f t="shared" si="32"/>
        <v>12606</v>
      </c>
      <c r="W37" s="27">
        <f t="shared" si="32"/>
        <v>11040</v>
      </c>
      <c r="X37" s="27">
        <f t="shared" si="32"/>
        <v>11823</v>
      </c>
      <c r="Y37" s="27">
        <f t="shared" si="32"/>
        <v>9944</v>
      </c>
      <c r="Z37" s="27">
        <f t="shared" si="32"/>
        <v>9944</v>
      </c>
      <c r="AA37" s="27">
        <f t="shared" si="32"/>
        <v>10492</v>
      </c>
      <c r="AB37" s="27">
        <f t="shared" si="32"/>
        <v>9944</v>
      </c>
      <c r="AC37" s="27">
        <f t="shared" si="32"/>
        <v>11823</v>
      </c>
      <c r="AD37" s="27">
        <f t="shared" si="32"/>
        <v>9944</v>
      </c>
      <c r="AE37" s="27">
        <f t="shared" si="32"/>
        <v>9944</v>
      </c>
    </row>
    <row r="38" spans="1:31" x14ac:dyDescent="0.25">
      <c r="A38" s="13">
        <v>2</v>
      </c>
      <c r="B38" s="27">
        <f t="shared" ref="B38" si="33">B19*0.87</f>
        <v>13781</v>
      </c>
      <c r="C38" s="27">
        <f t="shared" ref="C38:Q38" si="34">C19*0.87</f>
        <v>13781</v>
      </c>
      <c r="D38" s="27">
        <f t="shared" si="34"/>
        <v>13781</v>
      </c>
      <c r="E38" s="27">
        <f t="shared" si="34"/>
        <v>11119</v>
      </c>
      <c r="F38" s="27">
        <f t="shared" si="34"/>
        <v>11119</v>
      </c>
      <c r="G38" s="27">
        <f t="shared" si="34"/>
        <v>11119</v>
      </c>
      <c r="H38" s="27">
        <f t="shared" si="34"/>
        <v>14955</v>
      </c>
      <c r="I38" s="27">
        <f t="shared" si="34"/>
        <v>14955</v>
      </c>
      <c r="J38" s="27">
        <f t="shared" si="34"/>
        <v>14955</v>
      </c>
      <c r="K38" s="27">
        <f t="shared" si="34"/>
        <v>12215</v>
      </c>
      <c r="L38" s="27">
        <f t="shared" si="34"/>
        <v>12215</v>
      </c>
      <c r="M38" s="27">
        <f t="shared" si="34"/>
        <v>12606</v>
      </c>
      <c r="N38" s="27">
        <f t="shared" si="34"/>
        <v>12215</v>
      </c>
      <c r="O38" s="27">
        <f t="shared" si="34"/>
        <v>12998</v>
      </c>
      <c r="P38" s="27">
        <f t="shared" si="34"/>
        <v>13389</v>
      </c>
      <c r="Q38" s="27">
        <f t="shared" si="34"/>
        <v>12215</v>
      </c>
      <c r="R38" s="27">
        <f t="shared" ref="R38:AE38" si="35">R19*0.87</f>
        <v>13781</v>
      </c>
      <c r="S38" s="27">
        <f t="shared" si="35"/>
        <v>12998</v>
      </c>
      <c r="T38" s="27">
        <f t="shared" si="35"/>
        <v>13781</v>
      </c>
      <c r="U38" s="27">
        <f t="shared" si="35"/>
        <v>12998</v>
      </c>
      <c r="V38" s="27">
        <f t="shared" si="35"/>
        <v>13781</v>
      </c>
      <c r="W38" s="27">
        <f t="shared" si="35"/>
        <v>12215</v>
      </c>
      <c r="X38" s="27">
        <f t="shared" si="35"/>
        <v>12998</v>
      </c>
      <c r="Y38" s="27">
        <f t="shared" si="35"/>
        <v>11119</v>
      </c>
      <c r="Z38" s="27">
        <f t="shared" si="35"/>
        <v>11119</v>
      </c>
      <c r="AA38" s="27">
        <f t="shared" si="35"/>
        <v>11667</v>
      </c>
      <c r="AB38" s="27">
        <f t="shared" si="35"/>
        <v>11119</v>
      </c>
      <c r="AC38" s="27">
        <f t="shared" si="35"/>
        <v>12998</v>
      </c>
      <c r="AD38" s="27">
        <f t="shared" si="35"/>
        <v>11119</v>
      </c>
      <c r="AE38" s="27">
        <f t="shared" si="35"/>
        <v>11119</v>
      </c>
    </row>
    <row r="39" spans="1:31" ht="19.5" customHeight="1" x14ac:dyDescent="0.25">
      <c r="A39" s="14" t="s">
        <v>3</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25">
      <c r="A40" s="13">
        <v>1</v>
      </c>
      <c r="B40" s="27">
        <f t="shared" ref="B40" si="36">B21*0.87</f>
        <v>14955</v>
      </c>
      <c r="C40" s="27">
        <f t="shared" ref="C40:Q40" si="37">C21*0.87</f>
        <v>14955</v>
      </c>
      <c r="D40" s="27">
        <f t="shared" si="37"/>
        <v>14955</v>
      </c>
      <c r="E40" s="27">
        <f t="shared" si="37"/>
        <v>12293</v>
      </c>
      <c r="F40" s="27">
        <f t="shared" si="37"/>
        <v>12293</v>
      </c>
      <c r="G40" s="27">
        <f t="shared" si="37"/>
        <v>12293</v>
      </c>
      <c r="H40" s="27">
        <f t="shared" si="37"/>
        <v>16130</v>
      </c>
      <c r="I40" s="27">
        <f t="shared" si="37"/>
        <v>16130</v>
      </c>
      <c r="J40" s="27">
        <f t="shared" si="37"/>
        <v>16130</v>
      </c>
      <c r="K40" s="27">
        <f t="shared" si="37"/>
        <v>13389</v>
      </c>
      <c r="L40" s="27">
        <f t="shared" si="37"/>
        <v>13389</v>
      </c>
      <c r="M40" s="27">
        <f t="shared" si="37"/>
        <v>13781</v>
      </c>
      <c r="N40" s="27">
        <f t="shared" si="37"/>
        <v>13389</v>
      </c>
      <c r="O40" s="27">
        <f t="shared" si="37"/>
        <v>14172</v>
      </c>
      <c r="P40" s="27">
        <f t="shared" si="37"/>
        <v>14564</v>
      </c>
      <c r="Q40" s="27">
        <f t="shared" si="37"/>
        <v>13389</v>
      </c>
      <c r="R40" s="27">
        <f t="shared" ref="R40:AE40" si="38">R21*0.87</f>
        <v>14955</v>
      </c>
      <c r="S40" s="27">
        <f t="shared" si="38"/>
        <v>14172</v>
      </c>
      <c r="T40" s="27">
        <f t="shared" si="38"/>
        <v>14955</v>
      </c>
      <c r="U40" s="27">
        <f t="shared" si="38"/>
        <v>14172</v>
      </c>
      <c r="V40" s="27">
        <f t="shared" si="38"/>
        <v>14955</v>
      </c>
      <c r="W40" s="27">
        <f t="shared" si="38"/>
        <v>13389</v>
      </c>
      <c r="X40" s="27">
        <f t="shared" si="38"/>
        <v>14172</v>
      </c>
      <c r="Y40" s="27">
        <f t="shared" si="38"/>
        <v>12293</v>
      </c>
      <c r="Z40" s="27">
        <f t="shared" si="38"/>
        <v>12293</v>
      </c>
      <c r="AA40" s="27">
        <f t="shared" si="38"/>
        <v>12841</v>
      </c>
      <c r="AB40" s="27">
        <f t="shared" si="38"/>
        <v>12293</v>
      </c>
      <c r="AC40" s="27">
        <f t="shared" si="38"/>
        <v>14172</v>
      </c>
      <c r="AD40" s="27">
        <f t="shared" si="38"/>
        <v>12293</v>
      </c>
      <c r="AE40" s="27">
        <f t="shared" si="38"/>
        <v>12293</v>
      </c>
    </row>
    <row r="41" spans="1:31" x14ac:dyDescent="0.25">
      <c r="A41" s="13">
        <v>2</v>
      </c>
      <c r="B41" s="27">
        <f t="shared" ref="B41" si="39">B22*0.87</f>
        <v>16130</v>
      </c>
      <c r="C41" s="27">
        <f t="shared" ref="C41:Q41" si="40">C22*0.87</f>
        <v>16130</v>
      </c>
      <c r="D41" s="27">
        <f t="shared" si="40"/>
        <v>16130</v>
      </c>
      <c r="E41" s="27">
        <f t="shared" si="40"/>
        <v>13468</v>
      </c>
      <c r="F41" s="27">
        <f t="shared" si="40"/>
        <v>13468</v>
      </c>
      <c r="G41" s="27">
        <f t="shared" si="40"/>
        <v>13468</v>
      </c>
      <c r="H41" s="27">
        <f t="shared" si="40"/>
        <v>17304</v>
      </c>
      <c r="I41" s="27">
        <f t="shared" si="40"/>
        <v>17304</v>
      </c>
      <c r="J41" s="27">
        <f t="shared" si="40"/>
        <v>17304</v>
      </c>
      <c r="K41" s="27">
        <f t="shared" si="40"/>
        <v>14564</v>
      </c>
      <c r="L41" s="27">
        <f t="shared" si="40"/>
        <v>14564</v>
      </c>
      <c r="M41" s="27">
        <f t="shared" si="40"/>
        <v>14955</v>
      </c>
      <c r="N41" s="27">
        <f t="shared" si="40"/>
        <v>14564</v>
      </c>
      <c r="O41" s="27">
        <f t="shared" si="40"/>
        <v>15347</v>
      </c>
      <c r="P41" s="27">
        <f t="shared" si="40"/>
        <v>15738</v>
      </c>
      <c r="Q41" s="27">
        <f t="shared" si="40"/>
        <v>14564</v>
      </c>
      <c r="R41" s="27">
        <f t="shared" ref="R41:AE41" si="41">R22*0.87</f>
        <v>16130</v>
      </c>
      <c r="S41" s="27">
        <f t="shared" si="41"/>
        <v>15347</v>
      </c>
      <c r="T41" s="27">
        <f t="shared" si="41"/>
        <v>16130</v>
      </c>
      <c r="U41" s="27">
        <f t="shared" si="41"/>
        <v>15347</v>
      </c>
      <c r="V41" s="27">
        <f t="shared" si="41"/>
        <v>16130</v>
      </c>
      <c r="W41" s="27">
        <f t="shared" si="41"/>
        <v>14564</v>
      </c>
      <c r="X41" s="27">
        <f t="shared" si="41"/>
        <v>15347</v>
      </c>
      <c r="Y41" s="27">
        <f t="shared" si="41"/>
        <v>13468</v>
      </c>
      <c r="Z41" s="27">
        <f t="shared" si="41"/>
        <v>13468</v>
      </c>
      <c r="AA41" s="27">
        <f t="shared" si="41"/>
        <v>14016</v>
      </c>
      <c r="AB41" s="27">
        <f t="shared" si="41"/>
        <v>13468</v>
      </c>
      <c r="AC41" s="27">
        <f t="shared" si="41"/>
        <v>15347</v>
      </c>
      <c r="AD41" s="27">
        <f t="shared" si="41"/>
        <v>13468</v>
      </c>
      <c r="AE41" s="27">
        <f t="shared" si="41"/>
        <v>13468</v>
      </c>
    </row>
    <row r="43" spans="1:31" ht="117.75" customHeight="1" x14ac:dyDescent="0.25">
      <c r="A43" s="224" t="s">
        <v>256</v>
      </c>
    </row>
    <row r="44" spans="1:31" x14ac:dyDescent="0.25">
      <c r="A44" s="116" t="s">
        <v>18</v>
      </c>
    </row>
    <row r="45" spans="1:31" x14ac:dyDescent="0.25">
      <c r="A45" s="41" t="s">
        <v>248</v>
      </c>
    </row>
    <row r="46" spans="1:31" x14ac:dyDescent="0.25">
      <c r="A46" s="41" t="s">
        <v>249</v>
      </c>
    </row>
    <row r="47" spans="1:31" x14ac:dyDescent="0.25">
      <c r="A47" s="181"/>
    </row>
    <row r="48" spans="1:31" x14ac:dyDescent="0.25">
      <c r="A48" s="116"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204" t="s">
        <v>103</v>
      </c>
    </row>
    <row r="54" spans="1:1" x14ac:dyDescent="0.25">
      <c r="A54" s="24" t="s">
        <v>250</v>
      </c>
    </row>
    <row r="55" spans="1:1" x14ac:dyDescent="0.25">
      <c r="A55" s="43"/>
    </row>
    <row r="56" spans="1:1" ht="31.5" x14ac:dyDescent="0.25">
      <c r="A56" s="117" t="s">
        <v>217</v>
      </c>
    </row>
    <row r="57" spans="1:1" ht="42" x14ac:dyDescent="0.25">
      <c r="A57" s="158" t="s">
        <v>213</v>
      </c>
    </row>
    <row r="58" spans="1:1" ht="21" x14ac:dyDescent="0.25">
      <c r="A58" s="158" t="s">
        <v>214</v>
      </c>
    </row>
    <row r="59" spans="1:1" ht="21" x14ac:dyDescent="0.25">
      <c r="A59" s="158" t="s">
        <v>251</v>
      </c>
    </row>
    <row r="60" spans="1:1" ht="52.5" x14ac:dyDescent="0.25">
      <c r="A60" s="158" t="s">
        <v>252</v>
      </c>
    </row>
    <row r="61" spans="1:1" ht="42" x14ac:dyDescent="0.25">
      <c r="A61" s="117" t="s">
        <v>253</v>
      </c>
    </row>
    <row r="62" spans="1:1" ht="31.5" x14ac:dyDescent="0.25">
      <c r="A62" s="158" t="s">
        <v>254</v>
      </c>
    </row>
    <row r="63" spans="1:1" ht="21" x14ac:dyDescent="0.25">
      <c r="A63" s="158" t="s">
        <v>255</v>
      </c>
    </row>
    <row r="64" spans="1:1" ht="31.5" x14ac:dyDescent="0.25">
      <c r="A64" s="84" t="s">
        <v>51</v>
      </c>
    </row>
    <row r="65" spans="1:1" ht="63" x14ac:dyDescent="0.25">
      <c r="A65" s="120" t="s">
        <v>215</v>
      </c>
    </row>
    <row r="66" spans="1:1" ht="21" x14ac:dyDescent="0.25">
      <c r="A66" s="107" t="s">
        <v>47</v>
      </c>
    </row>
    <row r="67" spans="1:1" ht="43.5" x14ac:dyDescent="0.25">
      <c r="A67" s="81" t="s">
        <v>216</v>
      </c>
    </row>
    <row r="68" spans="1:1" ht="21" x14ac:dyDescent="0.25">
      <c r="A68" s="54" t="s">
        <v>49</v>
      </c>
    </row>
    <row r="69" spans="1:1" x14ac:dyDescent="0.25">
      <c r="A69" s="56"/>
    </row>
    <row r="70" spans="1:1" x14ac:dyDescent="0.25">
      <c r="A70" s="57" t="s">
        <v>16</v>
      </c>
    </row>
    <row r="71" spans="1:1" ht="24" x14ac:dyDescent="0.25">
      <c r="A71" s="58" t="s">
        <v>25</v>
      </c>
    </row>
    <row r="72" spans="1:1" ht="24" x14ac:dyDescent="0.25">
      <c r="A72" s="58" t="s">
        <v>26</v>
      </c>
    </row>
  </sheetData>
  <mergeCells count="1">
    <mergeCell ref="A24:A2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55"/>
  <sheetViews>
    <sheetView topLeftCell="A17" zoomScale="110" zoomScaleNormal="110" workbookViewId="0">
      <selection activeCell="B27" sqref="B27:Y39"/>
    </sheetView>
  </sheetViews>
  <sheetFormatPr defaultColWidth="9.140625" defaultRowHeight="12" x14ac:dyDescent="0.2"/>
  <cols>
    <col min="1" max="1" width="91.5703125" style="5" customWidth="1"/>
    <col min="2" max="16384" width="9.140625" style="5"/>
  </cols>
  <sheetData>
    <row r="1" spans="1:25" ht="12" customHeight="1" x14ac:dyDescent="0.2">
      <c r="A1" s="18" t="s">
        <v>17</v>
      </c>
    </row>
    <row r="2" spans="1:25" ht="12" customHeight="1" x14ac:dyDescent="0.2">
      <c r="A2" s="64" t="s">
        <v>19</v>
      </c>
    </row>
    <row r="3" spans="1:25" ht="10.35" customHeight="1" x14ac:dyDescent="0.2">
      <c r="A3" s="16"/>
    </row>
    <row r="4" spans="1:25" ht="11.45" customHeight="1" x14ac:dyDescent="0.2">
      <c r="A4" s="30" t="s">
        <v>9</v>
      </c>
    </row>
    <row r="5" spans="1:25" s="36" customFormat="1" ht="33.75" customHeight="1" x14ac:dyDescent="0.25">
      <c r="A5" s="31" t="s">
        <v>6</v>
      </c>
      <c r="B5" s="34">
        <v>44935</v>
      </c>
      <c r="C5" s="34">
        <v>44940</v>
      </c>
      <c r="D5" s="34">
        <v>44942</v>
      </c>
      <c r="E5" s="34">
        <v>44947</v>
      </c>
      <c r="F5" s="34">
        <v>44949</v>
      </c>
      <c r="G5" s="34">
        <v>44954</v>
      </c>
      <c r="H5" s="34">
        <v>44956</v>
      </c>
      <c r="I5" s="34">
        <v>44958</v>
      </c>
      <c r="J5" s="34">
        <v>44961</v>
      </c>
      <c r="K5" s="34">
        <v>44964</v>
      </c>
      <c r="L5" s="34">
        <v>44967</v>
      </c>
      <c r="M5" s="34">
        <v>44971</v>
      </c>
      <c r="N5" s="34">
        <v>44975</v>
      </c>
      <c r="O5" s="34">
        <v>44981</v>
      </c>
      <c r="P5" s="34">
        <v>44986</v>
      </c>
      <c r="Q5" s="34">
        <v>44989</v>
      </c>
      <c r="R5" s="34">
        <v>44994</v>
      </c>
      <c r="S5" s="34">
        <v>44996</v>
      </c>
      <c r="T5" s="34">
        <v>44998</v>
      </c>
      <c r="U5" s="34">
        <v>45003</v>
      </c>
      <c r="V5" s="34">
        <v>45005</v>
      </c>
      <c r="W5" s="34">
        <v>45010</v>
      </c>
      <c r="X5" s="34">
        <v>45012</v>
      </c>
      <c r="Y5" s="34">
        <v>45015</v>
      </c>
    </row>
    <row r="6" spans="1:25" x14ac:dyDescent="0.2">
      <c r="A6" s="31"/>
      <c r="B6" s="34">
        <v>44939</v>
      </c>
      <c r="C6" s="34">
        <v>44941</v>
      </c>
      <c r="D6" s="34">
        <v>44946</v>
      </c>
      <c r="E6" s="34">
        <v>44948</v>
      </c>
      <c r="F6" s="34">
        <v>44953</v>
      </c>
      <c r="G6" s="34">
        <v>44955</v>
      </c>
      <c r="H6" s="34">
        <v>44957</v>
      </c>
      <c r="I6" s="34">
        <v>44960</v>
      </c>
      <c r="J6" s="34">
        <v>44963</v>
      </c>
      <c r="K6" s="34">
        <v>44966</v>
      </c>
      <c r="L6" s="34">
        <v>44970</v>
      </c>
      <c r="M6" s="34">
        <v>44974</v>
      </c>
      <c r="N6" s="34">
        <v>44980</v>
      </c>
      <c r="O6" s="34">
        <v>44985</v>
      </c>
      <c r="P6" s="34">
        <v>44988</v>
      </c>
      <c r="Q6" s="34">
        <v>44993</v>
      </c>
      <c r="R6" s="34">
        <v>44995</v>
      </c>
      <c r="S6" s="34">
        <v>44997</v>
      </c>
      <c r="T6" s="34">
        <v>45002</v>
      </c>
      <c r="U6" s="34">
        <v>45004</v>
      </c>
      <c r="V6" s="34">
        <v>45009</v>
      </c>
      <c r="W6" s="34">
        <v>45011</v>
      </c>
      <c r="X6" s="34">
        <v>45014</v>
      </c>
      <c r="Y6" s="34">
        <v>45016</v>
      </c>
    </row>
    <row r="7" spans="1:25" x14ac:dyDescent="0.2">
      <c r="A7" s="1" t="s">
        <v>7</v>
      </c>
    </row>
    <row r="8" spans="1:25" x14ac:dyDescent="0.2">
      <c r="A8" s="1">
        <v>1</v>
      </c>
      <c r="B8" s="6">
        <v>8595</v>
      </c>
      <c r="C8" s="6">
        <v>10755</v>
      </c>
      <c r="D8" s="6">
        <v>9315</v>
      </c>
      <c r="E8" s="6">
        <v>10755</v>
      </c>
      <c r="F8" s="6">
        <v>9315</v>
      </c>
      <c r="G8" s="6">
        <v>10755</v>
      </c>
      <c r="H8" s="6">
        <v>9315</v>
      </c>
      <c r="I8" s="6">
        <v>9315</v>
      </c>
      <c r="J8" s="6">
        <v>10755</v>
      </c>
      <c r="K8" s="6">
        <v>9315</v>
      </c>
      <c r="L8" s="6">
        <v>10755</v>
      </c>
      <c r="M8" s="6">
        <v>12195</v>
      </c>
      <c r="N8" s="6">
        <v>13635</v>
      </c>
      <c r="O8" s="6">
        <v>10755</v>
      </c>
      <c r="P8" s="6">
        <v>8595</v>
      </c>
      <c r="Q8" s="6">
        <v>9315</v>
      </c>
      <c r="R8" s="6">
        <v>7695</v>
      </c>
      <c r="S8" s="6">
        <v>7425</v>
      </c>
      <c r="T8" s="6">
        <v>6525</v>
      </c>
      <c r="U8" s="6">
        <v>7425</v>
      </c>
      <c r="V8" s="6">
        <v>6525</v>
      </c>
      <c r="W8" s="6">
        <v>7425</v>
      </c>
      <c r="X8" s="6">
        <v>6525</v>
      </c>
      <c r="Y8" s="6">
        <v>5625</v>
      </c>
    </row>
    <row r="9" spans="1:25" x14ac:dyDescent="0.2">
      <c r="A9" s="1">
        <v>2</v>
      </c>
      <c r="B9" s="6">
        <v>9405</v>
      </c>
      <c r="C9" s="6">
        <v>11565</v>
      </c>
      <c r="D9" s="6">
        <v>10125</v>
      </c>
      <c r="E9" s="6">
        <v>11565</v>
      </c>
      <c r="F9" s="6">
        <v>10125</v>
      </c>
      <c r="G9" s="6">
        <v>11565</v>
      </c>
      <c r="H9" s="6">
        <v>10125</v>
      </c>
      <c r="I9" s="6">
        <v>10125</v>
      </c>
      <c r="J9" s="6">
        <v>11565</v>
      </c>
      <c r="K9" s="6">
        <v>10125</v>
      </c>
      <c r="L9" s="6">
        <v>11565</v>
      </c>
      <c r="M9" s="6">
        <v>13005</v>
      </c>
      <c r="N9" s="6">
        <v>14445</v>
      </c>
      <c r="O9" s="6">
        <v>11565</v>
      </c>
      <c r="P9" s="6">
        <v>9405</v>
      </c>
      <c r="Q9" s="6">
        <v>10125</v>
      </c>
      <c r="R9" s="6">
        <v>8505</v>
      </c>
      <c r="S9" s="6">
        <v>8235</v>
      </c>
      <c r="T9" s="6">
        <v>7335</v>
      </c>
      <c r="U9" s="6">
        <v>8235</v>
      </c>
      <c r="V9" s="6">
        <v>7335</v>
      </c>
      <c r="W9" s="6">
        <v>8235</v>
      </c>
      <c r="X9" s="6">
        <v>7335</v>
      </c>
      <c r="Y9" s="6">
        <v>6435</v>
      </c>
    </row>
    <row r="10" spans="1:25" x14ac:dyDescent="0.2">
      <c r="A10" s="1" t="s">
        <v>8</v>
      </c>
      <c r="B10" s="6"/>
      <c r="C10" s="6"/>
      <c r="D10" s="6"/>
      <c r="E10" s="6"/>
      <c r="F10" s="6"/>
      <c r="G10" s="6"/>
      <c r="H10" s="6"/>
      <c r="I10" s="6"/>
      <c r="J10" s="6"/>
      <c r="K10" s="6"/>
      <c r="L10" s="6"/>
      <c r="M10" s="6"/>
      <c r="N10" s="6"/>
      <c r="O10" s="6"/>
      <c r="P10" s="6"/>
      <c r="Q10" s="6"/>
      <c r="R10" s="6"/>
      <c r="S10" s="6"/>
      <c r="T10" s="6"/>
      <c r="U10" s="6"/>
      <c r="V10" s="6"/>
      <c r="W10" s="6"/>
      <c r="X10" s="6"/>
      <c r="Y10" s="6"/>
    </row>
    <row r="11" spans="1:25" x14ac:dyDescent="0.2">
      <c r="A11" s="1">
        <v>1</v>
      </c>
      <c r="B11" s="6">
        <v>9225</v>
      </c>
      <c r="C11" s="6">
        <v>11385</v>
      </c>
      <c r="D11" s="6">
        <v>9945</v>
      </c>
      <c r="E11" s="6">
        <v>11385</v>
      </c>
      <c r="F11" s="6">
        <v>9945</v>
      </c>
      <c r="G11" s="6">
        <v>11385</v>
      </c>
      <c r="H11" s="6">
        <v>9945</v>
      </c>
      <c r="I11" s="6">
        <v>9945</v>
      </c>
      <c r="J11" s="6">
        <v>11385</v>
      </c>
      <c r="K11" s="6">
        <v>9945</v>
      </c>
      <c r="L11" s="6">
        <v>11385</v>
      </c>
      <c r="M11" s="6">
        <v>12825</v>
      </c>
      <c r="N11" s="6">
        <v>14265</v>
      </c>
      <c r="O11" s="6">
        <v>11385</v>
      </c>
      <c r="P11" s="6">
        <v>9225</v>
      </c>
      <c r="Q11" s="6">
        <v>9945</v>
      </c>
      <c r="R11" s="6">
        <v>8325</v>
      </c>
      <c r="S11" s="6">
        <v>8055</v>
      </c>
      <c r="T11" s="6">
        <v>7155</v>
      </c>
      <c r="U11" s="6">
        <v>8055</v>
      </c>
      <c r="V11" s="6">
        <v>7155</v>
      </c>
      <c r="W11" s="6">
        <v>8055</v>
      </c>
      <c r="X11" s="6">
        <v>7155</v>
      </c>
      <c r="Y11" s="6">
        <v>6255</v>
      </c>
    </row>
    <row r="12" spans="1:25" x14ac:dyDescent="0.2">
      <c r="A12" s="1">
        <v>2</v>
      </c>
      <c r="B12" s="6">
        <v>10035</v>
      </c>
      <c r="C12" s="6">
        <v>12195</v>
      </c>
      <c r="D12" s="6">
        <v>10755</v>
      </c>
      <c r="E12" s="6">
        <v>12195</v>
      </c>
      <c r="F12" s="6">
        <v>10755</v>
      </c>
      <c r="G12" s="6">
        <v>12195</v>
      </c>
      <c r="H12" s="6">
        <v>10755</v>
      </c>
      <c r="I12" s="6">
        <v>10755</v>
      </c>
      <c r="J12" s="6">
        <v>12195</v>
      </c>
      <c r="K12" s="6">
        <v>10755</v>
      </c>
      <c r="L12" s="6">
        <v>12195</v>
      </c>
      <c r="M12" s="6">
        <v>13635</v>
      </c>
      <c r="N12" s="6">
        <v>15075</v>
      </c>
      <c r="O12" s="6">
        <v>12195</v>
      </c>
      <c r="P12" s="6">
        <v>10035</v>
      </c>
      <c r="Q12" s="6">
        <v>10755</v>
      </c>
      <c r="R12" s="6">
        <v>9135</v>
      </c>
      <c r="S12" s="6">
        <v>8865</v>
      </c>
      <c r="T12" s="6">
        <v>7965</v>
      </c>
      <c r="U12" s="6">
        <v>8865</v>
      </c>
      <c r="V12" s="6">
        <v>7965</v>
      </c>
      <c r="W12" s="6">
        <v>8865</v>
      </c>
      <c r="X12" s="6">
        <v>7965</v>
      </c>
      <c r="Y12" s="6">
        <v>7065</v>
      </c>
    </row>
    <row r="13" spans="1:25" x14ac:dyDescent="0.2">
      <c r="A13" s="2" t="s">
        <v>2</v>
      </c>
      <c r="B13" s="6"/>
      <c r="C13" s="6"/>
      <c r="D13" s="6"/>
      <c r="E13" s="6"/>
      <c r="F13" s="6"/>
      <c r="G13" s="6"/>
      <c r="H13" s="6"/>
      <c r="I13" s="6"/>
      <c r="J13" s="6"/>
      <c r="K13" s="6"/>
      <c r="L13" s="6"/>
      <c r="M13" s="6"/>
      <c r="N13" s="6"/>
      <c r="O13" s="6"/>
      <c r="P13" s="6"/>
      <c r="Q13" s="6"/>
      <c r="R13" s="6"/>
      <c r="S13" s="6"/>
      <c r="T13" s="6"/>
      <c r="U13" s="6"/>
      <c r="V13" s="6"/>
      <c r="W13" s="6"/>
      <c r="X13" s="6"/>
      <c r="Y13" s="6"/>
    </row>
    <row r="14" spans="1:25" x14ac:dyDescent="0.2">
      <c r="A14" s="1">
        <v>1</v>
      </c>
      <c r="B14" s="6">
        <v>10035</v>
      </c>
      <c r="C14" s="6">
        <v>12195</v>
      </c>
      <c r="D14" s="6">
        <v>10755</v>
      </c>
      <c r="E14" s="6">
        <v>12195</v>
      </c>
      <c r="F14" s="6">
        <v>10755</v>
      </c>
      <c r="G14" s="6">
        <v>12195</v>
      </c>
      <c r="H14" s="6">
        <v>10755</v>
      </c>
      <c r="I14" s="6">
        <v>10755</v>
      </c>
      <c r="J14" s="6">
        <v>12195</v>
      </c>
      <c r="K14" s="6">
        <v>10755</v>
      </c>
      <c r="L14" s="6">
        <v>12195</v>
      </c>
      <c r="M14" s="6">
        <v>13635</v>
      </c>
      <c r="N14" s="6">
        <v>15075</v>
      </c>
      <c r="O14" s="6">
        <v>12195</v>
      </c>
      <c r="P14" s="6">
        <v>10035</v>
      </c>
      <c r="Q14" s="6">
        <v>10755</v>
      </c>
      <c r="R14" s="6">
        <v>9135</v>
      </c>
      <c r="S14" s="6">
        <v>8865</v>
      </c>
      <c r="T14" s="6">
        <v>7965</v>
      </c>
      <c r="U14" s="6">
        <v>8865</v>
      </c>
      <c r="V14" s="6">
        <v>7965</v>
      </c>
      <c r="W14" s="6">
        <v>8865</v>
      </c>
      <c r="X14" s="6">
        <v>7965</v>
      </c>
      <c r="Y14" s="6">
        <v>7065</v>
      </c>
    </row>
    <row r="15" spans="1:25" x14ac:dyDescent="0.2">
      <c r="A15" s="1">
        <v>2</v>
      </c>
      <c r="B15" s="6">
        <v>10845</v>
      </c>
      <c r="C15" s="6">
        <v>13005</v>
      </c>
      <c r="D15" s="6">
        <v>11565</v>
      </c>
      <c r="E15" s="6">
        <v>13005</v>
      </c>
      <c r="F15" s="6">
        <v>11565</v>
      </c>
      <c r="G15" s="6">
        <v>13005</v>
      </c>
      <c r="H15" s="6">
        <v>11565</v>
      </c>
      <c r="I15" s="6">
        <v>11565</v>
      </c>
      <c r="J15" s="6">
        <v>13005</v>
      </c>
      <c r="K15" s="6">
        <v>11565</v>
      </c>
      <c r="L15" s="6">
        <v>13005</v>
      </c>
      <c r="M15" s="6">
        <v>14445</v>
      </c>
      <c r="N15" s="6">
        <v>15885</v>
      </c>
      <c r="O15" s="6">
        <v>13005</v>
      </c>
      <c r="P15" s="6">
        <v>10845</v>
      </c>
      <c r="Q15" s="6">
        <v>11565</v>
      </c>
      <c r="R15" s="6">
        <v>9945</v>
      </c>
      <c r="S15" s="6">
        <v>9675</v>
      </c>
      <c r="T15" s="6">
        <v>8775</v>
      </c>
      <c r="U15" s="6">
        <v>9675</v>
      </c>
      <c r="V15" s="6">
        <v>8775</v>
      </c>
      <c r="W15" s="6">
        <v>9675</v>
      </c>
      <c r="X15" s="6">
        <v>8775</v>
      </c>
      <c r="Y15" s="6">
        <v>7875</v>
      </c>
    </row>
    <row r="16" spans="1:25" x14ac:dyDescent="0.2">
      <c r="A16" s="9" t="s">
        <v>96</v>
      </c>
      <c r="B16" s="6"/>
      <c r="C16" s="6"/>
      <c r="D16" s="6"/>
      <c r="E16" s="6"/>
      <c r="F16" s="6"/>
      <c r="G16" s="6"/>
      <c r="H16" s="6"/>
      <c r="I16" s="6"/>
      <c r="J16" s="6"/>
      <c r="K16" s="6"/>
      <c r="L16" s="6"/>
      <c r="M16" s="6"/>
      <c r="N16" s="6"/>
      <c r="O16" s="6"/>
      <c r="P16" s="6"/>
      <c r="Q16" s="6"/>
      <c r="R16" s="6"/>
      <c r="S16" s="6"/>
      <c r="T16" s="6"/>
      <c r="U16" s="6"/>
      <c r="V16" s="6"/>
      <c r="W16" s="6"/>
      <c r="X16" s="6"/>
      <c r="Y16" s="6"/>
    </row>
    <row r="17" spans="1:25" x14ac:dyDescent="0.2">
      <c r="A17" s="1">
        <v>1</v>
      </c>
      <c r="B17" s="6">
        <v>11745</v>
      </c>
      <c r="C17" s="6">
        <v>13905</v>
      </c>
      <c r="D17" s="6">
        <v>12465</v>
      </c>
      <c r="E17" s="6">
        <v>13905</v>
      </c>
      <c r="F17" s="6">
        <v>12465</v>
      </c>
      <c r="G17" s="6">
        <v>13905</v>
      </c>
      <c r="H17" s="6">
        <v>12465</v>
      </c>
      <c r="I17" s="6">
        <v>12465</v>
      </c>
      <c r="J17" s="6">
        <v>13905</v>
      </c>
      <c r="K17" s="6">
        <v>12465</v>
      </c>
      <c r="L17" s="6">
        <v>13905</v>
      </c>
      <c r="M17" s="6">
        <v>15345</v>
      </c>
      <c r="N17" s="6">
        <v>16785</v>
      </c>
      <c r="O17" s="6">
        <v>13905</v>
      </c>
      <c r="P17" s="6">
        <v>11745</v>
      </c>
      <c r="Q17" s="6">
        <v>12465</v>
      </c>
      <c r="R17" s="6">
        <v>10845</v>
      </c>
      <c r="S17" s="6">
        <v>10575</v>
      </c>
      <c r="T17" s="6">
        <v>9675</v>
      </c>
      <c r="U17" s="6">
        <v>10575</v>
      </c>
      <c r="V17" s="6">
        <v>9675</v>
      </c>
      <c r="W17" s="6">
        <v>10575</v>
      </c>
      <c r="X17" s="6">
        <v>9675</v>
      </c>
      <c r="Y17" s="6">
        <v>8775</v>
      </c>
    </row>
    <row r="18" spans="1:25" x14ac:dyDescent="0.2">
      <c r="A18" s="1">
        <v>2</v>
      </c>
      <c r="B18" s="6">
        <v>12555</v>
      </c>
      <c r="C18" s="6">
        <v>14715</v>
      </c>
      <c r="D18" s="6">
        <v>13275</v>
      </c>
      <c r="E18" s="6">
        <v>14715</v>
      </c>
      <c r="F18" s="6">
        <v>13275</v>
      </c>
      <c r="G18" s="6">
        <v>14715</v>
      </c>
      <c r="H18" s="6">
        <v>13275</v>
      </c>
      <c r="I18" s="6">
        <v>13275</v>
      </c>
      <c r="J18" s="6">
        <v>14715</v>
      </c>
      <c r="K18" s="6">
        <v>13275</v>
      </c>
      <c r="L18" s="6">
        <v>14715</v>
      </c>
      <c r="M18" s="6">
        <v>16155</v>
      </c>
      <c r="N18" s="6">
        <v>17595</v>
      </c>
      <c r="O18" s="6">
        <v>14715</v>
      </c>
      <c r="P18" s="6">
        <v>12555</v>
      </c>
      <c r="Q18" s="6">
        <v>13275</v>
      </c>
      <c r="R18" s="6">
        <v>11655</v>
      </c>
      <c r="S18" s="6">
        <v>11385</v>
      </c>
      <c r="T18" s="6">
        <v>10485</v>
      </c>
      <c r="U18" s="6">
        <v>11385</v>
      </c>
      <c r="V18" s="6">
        <v>10485</v>
      </c>
      <c r="W18" s="6">
        <v>11385</v>
      </c>
      <c r="X18" s="6">
        <v>10485</v>
      </c>
      <c r="Y18" s="6">
        <v>9585</v>
      </c>
    </row>
    <row r="19" spans="1:25" x14ac:dyDescent="0.2">
      <c r="A19" s="7" t="s">
        <v>4</v>
      </c>
      <c r="B19" s="6"/>
      <c r="C19" s="6"/>
      <c r="D19" s="6"/>
      <c r="E19" s="6"/>
      <c r="F19" s="6"/>
      <c r="G19" s="6"/>
      <c r="H19" s="6"/>
      <c r="I19" s="6"/>
      <c r="J19" s="6"/>
      <c r="K19" s="6"/>
      <c r="L19" s="6"/>
      <c r="M19" s="6"/>
      <c r="N19" s="6"/>
      <c r="O19" s="6"/>
      <c r="P19" s="6"/>
      <c r="Q19" s="6"/>
      <c r="R19" s="6"/>
      <c r="S19" s="6"/>
      <c r="T19" s="6"/>
      <c r="U19" s="6"/>
      <c r="V19" s="6"/>
      <c r="W19" s="6"/>
      <c r="X19" s="6"/>
      <c r="Y19" s="6"/>
    </row>
    <row r="20" spans="1:25" x14ac:dyDescent="0.2">
      <c r="A20" s="3" t="s">
        <v>1</v>
      </c>
      <c r="B20" s="6">
        <v>67095</v>
      </c>
      <c r="C20" s="6">
        <v>69255</v>
      </c>
      <c r="D20" s="6">
        <v>67815</v>
      </c>
      <c r="E20" s="6">
        <v>69255</v>
      </c>
      <c r="F20" s="6">
        <v>67815</v>
      </c>
      <c r="G20" s="6">
        <v>69255</v>
      </c>
      <c r="H20" s="6">
        <v>67815</v>
      </c>
      <c r="I20" s="6">
        <v>67815</v>
      </c>
      <c r="J20" s="6">
        <v>69255</v>
      </c>
      <c r="K20" s="6">
        <v>67815</v>
      </c>
      <c r="L20" s="6">
        <v>69255</v>
      </c>
      <c r="M20" s="6">
        <v>70695</v>
      </c>
      <c r="N20" s="6">
        <v>72135</v>
      </c>
      <c r="O20" s="6">
        <v>69255</v>
      </c>
      <c r="P20" s="6">
        <v>67095</v>
      </c>
      <c r="Q20" s="6">
        <v>67815</v>
      </c>
      <c r="R20" s="6">
        <v>66195</v>
      </c>
      <c r="S20" s="6">
        <v>65925</v>
      </c>
      <c r="T20" s="6">
        <v>65025</v>
      </c>
      <c r="U20" s="6">
        <v>65925</v>
      </c>
      <c r="V20" s="6">
        <v>65025</v>
      </c>
      <c r="W20" s="6">
        <v>65925</v>
      </c>
      <c r="X20" s="6">
        <v>65025</v>
      </c>
      <c r="Y20" s="6">
        <v>64125</v>
      </c>
    </row>
    <row r="21" spans="1:25" hidden="1" x14ac:dyDescent="0.2">
      <c r="A21" s="7" t="s">
        <v>5</v>
      </c>
      <c r="B21" s="6"/>
      <c r="C21" s="6"/>
      <c r="D21" s="6"/>
      <c r="E21" s="6"/>
      <c r="F21" s="6"/>
      <c r="G21" s="6"/>
      <c r="H21" s="6"/>
      <c r="I21" s="6"/>
      <c r="J21" s="6"/>
      <c r="K21" s="6"/>
      <c r="L21" s="6"/>
      <c r="M21" s="6"/>
      <c r="N21" s="6"/>
      <c r="O21" s="6"/>
      <c r="P21" s="6"/>
      <c r="Q21" s="6"/>
      <c r="R21" s="6"/>
      <c r="S21" s="6"/>
      <c r="T21" s="6"/>
      <c r="U21" s="6"/>
      <c r="V21" s="6"/>
      <c r="W21" s="6"/>
      <c r="X21" s="6"/>
      <c r="Y21" s="6"/>
    </row>
    <row r="22" spans="1:25" hidden="1" x14ac:dyDescent="0.2">
      <c r="A22" s="3" t="s">
        <v>0</v>
      </c>
      <c r="B22" s="6" t="e">
        <v>#REF!</v>
      </c>
      <c r="C22" s="6" t="e">
        <v>#REF!</v>
      </c>
      <c r="D22" s="6" t="e">
        <v>#REF!</v>
      </c>
      <c r="E22" s="6">
        <v>0</v>
      </c>
      <c r="F22" s="6">
        <v>62505</v>
      </c>
      <c r="G22" s="6">
        <v>60030</v>
      </c>
      <c r="H22" s="6">
        <v>60030</v>
      </c>
      <c r="I22" s="6">
        <v>60030</v>
      </c>
      <c r="J22" s="6">
        <v>60030</v>
      </c>
      <c r="K22" s="6">
        <v>60030</v>
      </c>
      <c r="L22" s="6">
        <v>60030</v>
      </c>
      <c r="M22" s="6">
        <v>60030</v>
      </c>
      <c r="N22" s="6">
        <v>60030</v>
      </c>
      <c r="O22" s="6">
        <v>60030</v>
      </c>
      <c r="P22" s="6">
        <v>60030</v>
      </c>
      <c r="Q22" s="6">
        <v>60030</v>
      </c>
      <c r="R22" s="6">
        <v>60030</v>
      </c>
      <c r="S22" s="6">
        <v>60030</v>
      </c>
      <c r="T22" s="6">
        <v>60030</v>
      </c>
      <c r="U22" s="6">
        <v>60030</v>
      </c>
      <c r="V22" s="6">
        <v>57510</v>
      </c>
      <c r="W22" s="6">
        <v>57510</v>
      </c>
      <c r="X22" s="6">
        <v>57510</v>
      </c>
      <c r="Y22" s="6">
        <v>57510</v>
      </c>
    </row>
    <row r="23" spans="1:25" ht="17.25" customHeight="1" x14ac:dyDescent="0.2">
      <c r="A23" s="72" t="s">
        <v>44</v>
      </c>
      <c r="B23" s="45"/>
      <c r="C23" s="45"/>
      <c r="D23" s="45"/>
      <c r="E23" s="45"/>
      <c r="F23" s="45"/>
      <c r="G23" s="45"/>
      <c r="H23" s="45"/>
      <c r="I23" s="45"/>
      <c r="J23" s="45"/>
      <c r="K23" s="45"/>
      <c r="L23" s="45"/>
      <c r="M23" s="45"/>
      <c r="N23" s="45"/>
      <c r="O23" s="45"/>
      <c r="P23" s="45"/>
      <c r="Q23" s="45"/>
      <c r="R23" s="45"/>
      <c r="S23" s="45"/>
      <c r="T23" s="45"/>
      <c r="U23" s="45"/>
      <c r="V23" s="45"/>
      <c r="W23" s="45"/>
      <c r="X23" s="45"/>
      <c r="Y23" s="45"/>
    </row>
    <row r="24" spans="1:25" x14ac:dyDescent="0.2">
      <c r="A24" s="31" t="s">
        <v>6</v>
      </c>
      <c r="B24" s="104">
        <f t="shared" ref="B24:Y24" si="0">B5</f>
        <v>44935</v>
      </c>
      <c r="C24" s="104">
        <f t="shared" si="0"/>
        <v>44940</v>
      </c>
      <c r="D24" s="104">
        <f t="shared" si="0"/>
        <v>44942</v>
      </c>
      <c r="E24" s="104">
        <f t="shared" si="0"/>
        <v>44947</v>
      </c>
      <c r="F24" s="104">
        <f t="shared" si="0"/>
        <v>44949</v>
      </c>
      <c r="G24" s="104">
        <f t="shared" si="0"/>
        <v>44954</v>
      </c>
      <c r="H24" s="104">
        <f t="shared" si="0"/>
        <v>44956</v>
      </c>
      <c r="I24" s="104">
        <f t="shared" si="0"/>
        <v>44958</v>
      </c>
      <c r="J24" s="104">
        <f t="shared" si="0"/>
        <v>44961</v>
      </c>
      <c r="K24" s="104">
        <f t="shared" si="0"/>
        <v>44964</v>
      </c>
      <c r="L24" s="104">
        <f t="shared" si="0"/>
        <v>44967</v>
      </c>
      <c r="M24" s="104">
        <f t="shared" si="0"/>
        <v>44971</v>
      </c>
      <c r="N24" s="104">
        <f t="shared" si="0"/>
        <v>44975</v>
      </c>
      <c r="O24" s="104">
        <f t="shared" si="0"/>
        <v>44981</v>
      </c>
      <c r="P24" s="104">
        <f t="shared" si="0"/>
        <v>44986</v>
      </c>
      <c r="Q24" s="104">
        <f t="shared" si="0"/>
        <v>44989</v>
      </c>
      <c r="R24" s="104">
        <f t="shared" si="0"/>
        <v>44994</v>
      </c>
      <c r="S24" s="104">
        <f t="shared" si="0"/>
        <v>44996</v>
      </c>
      <c r="T24" s="104">
        <f t="shared" si="0"/>
        <v>44998</v>
      </c>
      <c r="U24" s="104">
        <f t="shared" si="0"/>
        <v>45003</v>
      </c>
      <c r="V24" s="104">
        <f t="shared" si="0"/>
        <v>45005</v>
      </c>
      <c r="W24" s="104">
        <f t="shared" si="0"/>
        <v>45010</v>
      </c>
      <c r="X24" s="104">
        <f t="shared" si="0"/>
        <v>45012</v>
      </c>
      <c r="Y24" s="104">
        <f t="shared" si="0"/>
        <v>45015</v>
      </c>
    </row>
    <row r="25" spans="1:25" ht="20.25" customHeight="1" x14ac:dyDescent="0.2">
      <c r="A25" s="31"/>
      <c r="B25" s="104">
        <f t="shared" ref="B25:Y25" si="1">B6</f>
        <v>44939</v>
      </c>
      <c r="C25" s="104">
        <f t="shared" si="1"/>
        <v>44941</v>
      </c>
      <c r="D25" s="104">
        <f t="shared" si="1"/>
        <v>44946</v>
      </c>
      <c r="E25" s="104">
        <f t="shared" si="1"/>
        <v>44948</v>
      </c>
      <c r="F25" s="104">
        <f t="shared" si="1"/>
        <v>44953</v>
      </c>
      <c r="G25" s="104">
        <f t="shared" si="1"/>
        <v>44955</v>
      </c>
      <c r="H25" s="104">
        <f t="shared" si="1"/>
        <v>44957</v>
      </c>
      <c r="I25" s="104">
        <f t="shared" si="1"/>
        <v>44960</v>
      </c>
      <c r="J25" s="104">
        <f t="shared" si="1"/>
        <v>44963</v>
      </c>
      <c r="K25" s="104">
        <f t="shared" si="1"/>
        <v>44966</v>
      </c>
      <c r="L25" s="104">
        <f t="shared" si="1"/>
        <v>44970</v>
      </c>
      <c r="M25" s="104">
        <f t="shared" si="1"/>
        <v>44974</v>
      </c>
      <c r="N25" s="104">
        <f t="shared" si="1"/>
        <v>44980</v>
      </c>
      <c r="O25" s="104">
        <f t="shared" si="1"/>
        <v>44985</v>
      </c>
      <c r="P25" s="104">
        <f t="shared" si="1"/>
        <v>44988</v>
      </c>
      <c r="Q25" s="104">
        <f t="shared" si="1"/>
        <v>44993</v>
      </c>
      <c r="R25" s="104">
        <f t="shared" si="1"/>
        <v>44995</v>
      </c>
      <c r="S25" s="104">
        <f t="shared" si="1"/>
        <v>44997</v>
      </c>
      <c r="T25" s="104">
        <f t="shared" si="1"/>
        <v>45002</v>
      </c>
      <c r="U25" s="104">
        <f t="shared" si="1"/>
        <v>45004</v>
      </c>
      <c r="V25" s="104">
        <f t="shared" si="1"/>
        <v>45009</v>
      </c>
      <c r="W25" s="104">
        <f t="shared" si="1"/>
        <v>45011</v>
      </c>
      <c r="X25" s="104">
        <f t="shared" si="1"/>
        <v>45014</v>
      </c>
      <c r="Y25" s="104">
        <f t="shared" si="1"/>
        <v>45016</v>
      </c>
    </row>
    <row r="26" spans="1:25" x14ac:dyDescent="0.2">
      <c r="A26" s="1" t="s">
        <v>7</v>
      </c>
    </row>
    <row r="27" spans="1:25" x14ac:dyDescent="0.2">
      <c r="A27" s="1">
        <v>1</v>
      </c>
      <c r="B27" s="6">
        <f t="shared" ref="B27:Y27" si="2">ROUND(B8*0.87,)+25</f>
        <v>7503</v>
      </c>
      <c r="C27" s="6">
        <f t="shared" si="2"/>
        <v>9382</v>
      </c>
      <c r="D27" s="6">
        <f t="shared" si="2"/>
        <v>8129</v>
      </c>
      <c r="E27" s="6">
        <f t="shared" si="2"/>
        <v>9382</v>
      </c>
      <c r="F27" s="6">
        <f t="shared" si="2"/>
        <v>8129</v>
      </c>
      <c r="G27" s="6">
        <f t="shared" si="2"/>
        <v>9382</v>
      </c>
      <c r="H27" s="6">
        <f t="shared" si="2"/>
        <v>8129</v>
      </c>
      <c r="I27" s="6">
        <f t="shared" si="2"/>
        <v>8129</v>
      </c>
      <c r="J27" s="6">
        <f t="shared" si="2"/>
        <v>9382</v>
      </c>
      <c r="K27" s="6">
        <f t="shared" si="2"/>
        <v>8129</v>
      </c>
      <c r="L27" s="6">
        <f t="shared" si="2"/>
        <v>9382</v>
      </c>
      <c r="M27" s="6">
        <f t="shared" si="2"/>
        <v>10635</v>
      </c>
      <c r="N27" s="6">
        <f t="shared" si="2"/>
        <v>11887</v>
      </c>
      <c r="O27" s="6">
        <f t="shared" si="2"/>
        <v>9382</v>
      </c>
      <c r="P27" s="6">
        <f t="shared" si="2"/>
        <v>7503</v>
      </c>
      <c r="Q27" s="6">
        <f t="shared" si="2"/>
        <v>8129</v>
      </c>
      <c r="R27" s="6">
        <f t="shared" si="2"/>
        <v>6720</v>
      </c>
      <c r="S27" s="6">
        <f t="shared" si="2"/>
        <v>6485</v>
      </c>
      <c r="T27" s="6">
        <f t="shared" si="2"/>
        <v>5702</v>
      </c>
      <c r="U27" s="6">
        <f t="shared" si="2"/>
        <v>6485</v>
      </c>
      <c r="V27" s="6">
        <f t="shared" si="2"/>
        <v>5702</v>
      </c>
      <c r="W27" s="6">
        <f t="shared" si="2"/>
        <v>6485</v>
      </c>
      <c r="X27" s="6">
        <f t="shared" si="2"/>
        <v>5702</v>
      </c>
      <c r="Y27" s="6">
        <f t="shared" si="2"/>
        <v>4919</v>
      </c>
    </row>
    <row r="28" spans="1:25" x14ac:dyDescent="0.2">
      <c r="A28" s="1">
        <v>2</v>
      </c>
      <c r="B28" s="6">
        <f t="shared" ref="B28:Y28" si="3">ROUND(B9*0.87,)+25</f>
        <v>8207</v>
      </c>
      <c r="C28" s="6">
        <f t="shared" si="3"/>
        <v>10087</v>
      </c>
      <c r="D28" s="6">
        <f t="shared" si="3"/>
        <v>8834</v>
      </c>
      <c r="E28" s="6">
        <f t="shared" si="3"/>
        <v>10087</v>
      </c>
      <c r="F28" s="6">
        <f t="shared" si="3"/>
        <v>8834</v>
      </c>
      <c r="G28" s="6">
        <f t="shared" si="3"/>
        <v>10087</v>
      </c>
      <c r="H28" s="6">
        <f t="shared" si="3"/>
        <v>8834</v>
      </c>
      <c r="I28" s="6">
        <f t="shared" si="3"/>
        <v>8834</v>
      </c>
      <c r="J28" s="6">
        <f t="shared" si="3"/>
        <v>10087</v>
      </c>
      <c r="K28" s="6">
        <f t="shared" si="3"/>
        <v>8834</v>
      </c>
      <c r="L28" s="6">
        <f t="shared" si="3"/>
        <v>10087</v>
      </c>
      <c r="M28" s="6">
        <f t="shared" si="3"/>
        <v>11339</v>
      </c>
      <c r="N28" s="6">
        <f t="shared" si="3"/>
        <v>12592</v>
      </c>
      <c r="O28" s="6">
        <f t="shared" si="3"/>
        <v>10087</v>
      </c>
      <c r="P28" s="6">
        <f t="shared" si="3"/>
        <v>8207</v>
      </c>
      <c r="Q28" s="6">
        <f t="shared" si="3"/>
        <v>8834</v>
      </c>
      <c r="R28" s="6">
        <f t="shared" si="3"/>
        <v>7424</v>
      </c>
      <c r="S28" s="6">
        <f t="shared" si="3"/>
        <v>7189</v>
      </c>
      <c r="T28" s="6">
        <f t="shared" si="3"/>
        <v>6406</v>
      </c>
      <c r="U28" s="6">
        <f t="shared" si="3"/>
        <v>7189</v>
      </c>
      <c r="V28" s="6">
        <f t="shared" si="3"/>
        <v>6406</v>
      </c>
      <c r="W28" s="6">
        <f t="shared" si="3"/>
        <v>7189</v>
      </c>
      <c r="X28" s="6">
        <f t="shared" si="3"/>
        <v>6406</v>
      </c>
      <c r="Y28" s="6">
        <f t="shared" si="3"/>
        <v>5623</v>
      </c>
    </row>
    <row r="29" spans="1:25" x14ac:dyDescent="0.2">
      <c r="A29" s="1" t="s">
        <v>8</v>
      </c>
      <c r="B29" s="6"/>
      <c r="C29" s="6"/>
      <c r="D29" s="6"/>
      <c r="E29" s="6"/>
      <c r="F29" s="6"/>
      <c r="G29" s="6"/>
      <c r="H29" s="6"/>
      <c r="I29" s="6"/>
      <c r="J29" s="6"/>
      <c r="K29" s="6"/>
      <c r="L29" s="6"/>
      <c r="M29" s="6"/>
      <c r="N29" s="6"/>
      <c r="O29" s="6"/>
      <c r="P29" s="6"/>
      <c r="Q29" s="6"/>
      <c r="R29" s="6"/>
      <c r="S29" s="6"/>
      <c r="T29" s="6"/>
      <c r="U29" s="6"/>
      <c r="V29" s="6"/>
      <c r="W29" s="6"/>
      <c r="X29" s="6"/>
      <c r="Y29" s="6"/>
    </row>
    <row r="30" spans="1:25" x14ac:dyDescent="0.2">
      <c r="A30" s="1">
        <v>1</v>
      </c>
      <c r="B30" s="6">
        <f t="shared" ref="B30:Y30" si="4">ROUND(B11*0.87,)+25</f>
        <v>8051</v>
      </c>
      <c r="C30" s="6">
        <f t="shared" si="4"/>
        <v>9930</v>
      </c>
      <c r="D30" s="6">
        <f t="shared" si="4"/>
        <v>8677</v>
      </c>
      <c r="E30" s="6">
        <f t="shared" si="4"/>
        <v>9930</v>
      </c>
      <c r="F30" s="6">
        <f t="shared" si="4"/>
        <v>8677</v>
      </c>
      <c r="G30" s="6">
        <f t="shared" si="4"/>
        <v>9930</v>
      </c>
      <c r="H30" s="6">
        <f t="shared" si="4"/>
        <v>8677</v>
      </c>
      <c r="I30" s="6">
        <f t="shared" si="4"/>
        <v>8677</v>
      </c>
      <c r="J30" s="6">
        <f t="shared" si="4"/>
        <v>9930</v>
      </c>
      <c r="K30" s="6">
        <f t="shared" si="4"/>
        <v>8677</v>
      </c>
      <c r="L30" s="6">
        <f t="shared" si="4"/>
        <v>9930</v>
      </c>
      <c r="M30" s="6">
        <f t="shared" si="4"/>
        <v>11183</v>
      </c>
      <c r="N30" s="6">
        <f t="shared" si="4"/>
        <v>12436</v>
      </c>
      <c r="O30" s="6">
        <f t="shared" si="4"/>
        <v>9930</v>
      </c>
      <c r="P30" s="6">
        <f t="shared" si="4"/>
        <v>8051</v>
      </c>
      <c r="Q30" s="6">
        <f t="shared" si="4"/>
        <v>8677</v>
      </c>
      <c r="R30" s="6">
        <f t="shared" si="4"/>
        <v>7268</v>
      </c>
      <c r="S30" s="6">
        <f t="shared" si="4"/>
        <v>7033</v>
      </c>
      <c r="T30" s="6">
        <f t="shared" si="4"/>
        <v>6250</v>
      </c>
      <c r="U30" s="6">
        <f t="shared" si="4"/>
        <v>7033</v>
      </c>
      <c r="V30" s="6">
        <f t="shared" si="4"/>
        <v>6250</v>
      </c>
      <c r="W30" s="6">
        <f t="shared" si="4"/>
        <v>7033</v>
      </c>
      <c r="X30" s="6">
        <f t="shared" si="4"/>
        <v>6250</v>
      </c>
      <c r="Y30" s="6">
        <f t="shared" si="4"/>
        <v>5467</v>
      </c>
    </row>
    <row r="31" spans="1:25" x14ac:dyDescent="0.2">
      <c r="A31" s="1">
        <v>2</v>
      </c>
      <c r="B31" s="6">
        <f t="shared" ref="B31:Y31" si="5">ROUND(B12*0.87,)+25</f>
        <v>8755</v>
      </c>
      <c r="C31" s="6">
        <f t="shared" si="5"/>
        <v>10635</v>
      </c>
      <c r="D31" s="6">
        <f t="shared" si="5"/>
        <v>9382</v>
      </c>
      <c r="E31" s="6">
        <f t="shared" si="5"/>
        <v>10635</v>
      </c>
      <c r="F31" s="6">
        <f t="shared" si="5"/>
        <v>9382</v>
      </c>
      <c r="G31" s="6">
        <f t="shared" si="5"/>
        <v>10635</v>
      </c>
      <c r="H31" s="6">
        <f t="shared" si="5"/>
        <v>9382</v>
      </c>
      <c r="I31" s="6">
        <f t="shared" si="5"/>
        <v>9382</v>
      </c>
      <c r="J31" s="6">
        <f t="shared" si="5"/>
        <v>10635</v>
      </c>
      <c r="K31" s="6">
        <f t="shared" si="5"/>
        <v>9382</v>
      </c>
      <c r="L31" s="6">
        <f t="shared" si="5"/>
        <v>10635</v>
      </c>
      <c r="M31" s="6">
        <f t="shared" si="5"/>
        <v>11887</v>
      </c>
      <c r="N31" s="6">
        <f t="shared" si="5"/>
        <v>13140</v>
      </c>
      <c r="O31" s="6">
        <f t="shared" si="5"/>
        <v>10635</v>
      </c>
      <c r="P31" s="6">
        <f t="shared" si="5"/>
        <v>8755</v>
      </c>
      <c r="Q31" s="6">
        <f t="shared" si="5"/>
        <v>9382</v>
      </c>
      <c r="R31" s="6">
        <f t="shared" si="5"/>
        <v>7972</v>
      </c>
      <c r="S31" s="6">
        <f t="shared" si="5"/>
        <v>7738</v>
      </c>
      <c r="T31" s="6">
        <f t="shared" si="5"/>
        <v>6955</v>
      </c>
      <c r="U31" s="6">
        <f t="shared" si="5"/>
        <v>7738</v>
      </c>
      <c r="V31" s="6">
        <f t="shared" si="5"/>
        <v>6955</v>
      </c>
      <c r="W31" s="6">
        <f t="shared" si="5"/>
        <v>7738</v>
      </c>
      <c r="X31" s="6">
        <f t="shared" si="5"/>
        <v>6955</v>
      </c>
      <c r="Y31" s="6">
        <f t="shared" si="5"/>
        <v>6172</v>
      </c>
    </row>
    <row r="32" spans="1:25" x14ac:dyDescent="0.2">
      <c r="A32" s="2" t="s">
        <v>2</v>
      </c>
      <c r="B32" s="6"/>
      <c r="C32" s="6"/>
      <c r="D32" s="6"/>
      <c r="E32" s="6"/>
      <c r="F32" s="6"/>
      <c r="G32" s="6"/>
      <c r="H32" s="6"/>
      <c r="I32" s="6"/>
      <c r="J32" s="6"/>
      <c r="K32" s="6"/>
      <c r="L32" s="6"/>
      <c r="M32" s="6"/>
      <c r="N32" s="6"/>
      <c r="O32" s="6"/>
      <c r="P32" s="6"/>
      <c r="Q32" s="6"/>
      <c r="R32" s="6"/>
      <c r="S32" s="6"/>
      <c r="T32" s="6"/>
      <c r="U32" s="6"/>
      <c r="V32" s="6"/>
      <c r="W32" s="6"/>
      <c r="X32" s="6"/>
      <c r="Y32" s="6"/>
    </row>
    <row r="33" spans="1:25" x14ac:dyDescent="0.2">
      <c r="A33" s="1">
        <v>1</v>
      </c>
      <c r="B33" s="6">
        <f t="shared" ref="B33:Y33" si="6">ROUND(B14*0.87,)+25</f>
        <v>8755</v>
      </c>
      <c r="C33" s="6">
        <f t="shared" si="6"/>
        <v>10635</v>
      </c>
      <c r="D33" s="6">
        <f t="shared" si="6"/>
        <v>9382</v>
      </c>
      <c r="E33" s="6">
        <f t="shared" si="6"/>
        <v>10635</v>
      </c>
      <c r="F33" s="6">
        <f t="shared" si="6"/>
        <v>9382</v>
      </c>
      <c r="G33" s="6">
        <f t="shared" si="6"/>
        <v>10635</v>
      </c>
      <c r="H33" s="6">
        <f t="shared" si="6"/>
        <v>9382</v>
      </c>
      <c r="I33" s="6">
        <f t="shared" si="6"/>
        <v>9382</v>
      </c>
      <c r="J33" s="6">
        <f t="shared" si="6"/>
        <v>10635</v>
      </c>
      <c r="K33" s="6">
        <f t="shared" si="6"/>
        <v>9382</v>
      </c>
      <c r="L33" s="6">
        <f t="shared" si="6"/>
        <v>10635</v>
      </c>
      <c r="M33" s="6">
        <f t="shared" si="6"/>
        <v>11887</v>
      </c>
      <c r="N33" s="6">
        <f t="shared" si="6"/>
        <v>13140</v>
      </c>
      <c r="O33" s="6">
        <f t="shared" si="6"/>
        <v>10635</v>
      </c>
      <c r="P33" s="6">
        <f t="shared" si="6"/>
        <v>8755</v>
      </c>
      <c r="Q33" s="6">
        <f t="shared" si="6"/>
        <v>9382</v>
      </c>
      <c r="R33" s="6">
        <f t="shared" si="6"/>
        <v>7972</v>
      </c>
      <c r="S33" s="6">
        <f t="shared" si="6"/>
        <v>7738</v>
      </c>
      <c r="T33" s="6">
        <f t="shared" si="6"/>
        <v>6955</v>
      </c>
      <c r="U33" s="6">
        <f t="shared" si="6"/>
        <v>7738</v>
      </c>
      <c r="V33" s="6">
        <f t="shared" si="6"/>
        <v>6955</v>
      </c>
      <c r="W33" s="6">
        <f t="shared" si="6"/>
        <v>7738</v>
      </c>
      <c r="X33" s="6">
        <f t="shared" si="6"/>
        <v>6955</v>
      </c>
      <c r="Y33" s="6">
        <f t="shared" si="6"/>
        <v>6172</v>
      </c>
    </row>
    <row r="34" spans="1:25" x14ac:dyDescent="0.2">
      <c r="A34" s="1">
        <v>2</v>
      </c>
      <c r="B34" s="6">
        <f t="shared" ref="B34:Y34" si="7">ROUND(B15*0.87,)+25</f>
        <v>9460</v>
      </c>
      <c r="C34" s="6">
        <f t="shared" si="7"/>
        <v>11339</v>
      </c>
      <c r="D34" s="6">
        <f t="shared" si="7"/>
        <v>10087</v>
      </c>
      <c r="E34" s="6">
        <f t="shared" si="7"/>
        <v>11339</v>
      </c>
      <c r="F34" s="6">
        <f t="shared" si="7"/>
        <v>10087</v>
      </c>
      <c r="G34" s="6">
        <f t="shared" si="7"/>
        <v>11339</v>
      </c>
      <c r="H34" s="6">
        <f t="shared" si="7"/>
        <v>10087</v>
      </c>
      <c r="I34" s="6">
        <f t="shared" si="7"/>
        <v>10087</v>
      </c>
      <c r="J34" s="6">
        <f t="shared" si="7"/>
        <v>11339</v>
      </c>
      <c r="K34" s="6">
        <f t="shared" si="7"/>
        <v>10087</v>
      </c>
      <c r="L34" s="6">
        <f t="shared" si="7"/>
        <v>11339</v>
      </c>
      <c r="M34" s="6">
        <f t="shared" si="7"/>
        <v>12592</v>
      </c>
      <c r="N34" s="6">
        <f t="shared" si="7"/>
        <v>13845</v>
      </c>
      <c r="O34" s="6">
        <f t="shared" si="7"/>
        <v>11339</v>
      </c>
      <c r="P34" s="6">
        <f t="shared" si="7"/>
        <v>9460</v>
      </c>
      <c r="Q34" s="6">
        <f t="shared" si="7"/>
        <v>10087</v>
      </c>
      <c r="R34" s="6">
        <f t="shared" si="7"/>
        <v>8677</v>
      </c>
      <c r="S34" s="6">
        <f t="shared" si="7"/>
        <v>8442</v>
      </c>
      <c r="T34" s="6">
        <f t="shared" si="7"/>
        <v>7659</v>
      </c>
      <c r="U34" s="6">
        <f t="shared" si="7"/>
        <v>8442</v>
      </c>
      <c r="V34" s="6">
        <f t="shared" si="7"/>
        <v>7659</v>
      </c>
      <c r="W34" s="6">
        <f t="shared" si="7"/>
        <v>8442</v>
      </c>
      <c r="X34" s="6">
        <f t="shared" si="7"/>
        <v>7659</v>
      </c>
      <c r="Y34" s="6">
        <f t="shared" si="7"/>
        <v>6876</v>
      </c>
    </row>
    <row r="35" spans="1:25" x14ac:dyDescent="0.2">
      <c r="A35" s="9" t="s">
        <v>96</v>
      </c>
      <c r="B35" s="6"/>
      <c r="C35" s="6"/>
      <c r="D35" s="6"/>
      <c r="E35" s="6"/>
      <c r="F35" s="6"/>
      <c r="G35" s="6"/>
      <c r="H35" s="6"/>
      <c r="I35" s="6"/>
      <c r="J35" s="6"/>
      <c r="K35" s="6"/>
      <c r="L35" s="6"/>
      <c r="M35" s="6"/>
      <c r="N35" s="6"/>
      <c r="O35" s="6"/>
      <c r="P35" s="6"/>
      <c r="Q35" s="6"/>
      <c r="R35" s="6"/>
      <c r="S35" s="6"/>
      <c r="T35" s="6"/>
      <c r="U35" s="6"/>
      <c r="V35" s="6"/>
      <c r="W35" s="6"/>
      <c r="X35" s="6"/>
      <c r="Y35" s="6"/>
    </row>
    <row r="36" spans="1:25" x14ac:dyDescent="0.2">
      <c r="A36" s="1">
        <v>1</v>
      </c>
      <c r="B36" s="6">
        <f t="shared" ref="B36:Y36" si="8">ROUND(B17*0.87,)+25</f>
        <v>10243</v>
      </c>
      <c r="C36" s="6">
        <f t="shared" si="8"/>
        <v>12122</v>
      </c>
      <c r="D36" s="6">
        <f t="shared" si="8"/>
        <v>10870</v>
      </c>
      <c r="E36" s="6">
        <f t="shared" si="8"/>
        <v>12122</v>
      </c>
      <c r="F36" s="6">
        <f t="shared" si="8"/>
        <v>10870</v>
      </c>
      <c r="G36" s="6">
        <f t="shared" si="8"/>
        <v>12122</v>
      </c>
      <c r="H36" s="6">
        <f t="shared" si="8"/>
        <v>10870</v>
      </c>
      <c r="I36" s="6">
        <f t="shared" si="8"/>
        <v>10870</v>
      </c>
      <c r="J36" s="6">
        <f t="shared" si="8"/>
        <v>12122</v>
      </c>
      <c r="K36" s="6">
        <f t="shared" si="8"/>
        <v>10870</v>
      </c>
      <c r="L36" s="6">
        <f t="shared" si="8"/>
        <v>12122</v>
      </c>
      <c r="M36" s="6">
        <f t="shared" si="8"/>
        <v>13375</v>
      </c>
      <c r="N36" s="6">
        <f t="shared" si="8"/>
        <v>14628</v>
      </c>
      <c r="O36" s="6">
        <f t="shared" si="8"/>
        <v>12122</v>
      </c>
      <c r="P36" s="6">
        <f t="shared" si="8"/>
        <v>10243</v>
      </c>
      <c r="Q36" s="6">
        <f t="shared" si="8"/>
        <v>10870</v>
      </c>
      <c r="R36" s="6">
        <f t="shared" si="8"/>
        <v>9460</v>
      </c>
      <c r="S36" s="6">
        <f t="shared" si="8"/>
        <v>9225</v>
      </c>
      <c r="T36" s="6">
        <f t="shared" si="8"/>
        <v>8442</v>
      </c>
      <c r="U36" s="6">
        <f t="shared" si="8"/>
        <v>9225</v>
      </c>
      <c r="V36" s="6">
        <f t="shared" si="8"/>
        <v>8442</v>
      </c>
      <c r="W36" s="6">
        <f t="shared" si="8"/>
        <v>9225</v>
      </c>
      <c r="X36" s="6">
        <f t="shared" si="8"/>
        <v>8442</v>
      </c>
      <c r="Y36" s="6">
        <f t="shared" si="8"/>
        <v>7659</v>
      </c>
    </row>
    <row r="37" spans="1:25" x14ac:dyDescent="0.2">
      <c r="A37" s="1">
        <v>2</v>
      </c>
      <c r="B37" s="6">
        <f t="shared" ref="B37:Y37" si="9">ROUND(B18*0.87,)+25</f>
        <v>10948</v>
      </c>
      <c r="C37" s="6">
        <f t="shared" si="9"/>
        <v>12827</v>
      </c>
      <c r="D37" s="6">
        <f t="shared" si="9"/>
        <v>11574</v>
      </c>
      <c r="E37" s="6">
        <f t="shared" si="9"/>
        <v>12827</v>
      </c>
      <c r="F37" s="6">
        <f t="shared" si="9"/>
        <v>11574</v>
      </c>
      <c r="G37" s="6">
        <f t="shared" si="9"/>
        <v>12827</v>
      </c>
      <c r="H37" s="6">
        <f t="shared" si="9"/>
        <v>11574</v>
      </c>
      <c r="I37" s="6">
        <f t="shared" si="9"/>
        <v>11574</v>
      </c>
      <c r="J37" s="6">
        <f t="shared" si="9"/>
        <v>12827</v>
      </c>
      <c r="K37" s="6">
        <f t="shared" si="9"/>
        <v>11574</v>
      </c>
      <c r="L37" s="6">
        <f t="shared" si="9"/>
        <v>12827</v>
      </c>
      <c r="M37" s="6">
        <f t="shared" si="9"/>
        <v>14080</v>
      </c>
      <c r="N37" s="6">
        <f t="shared" si="9"/>
        <v>15333</v>
      </c>
      <c r="O37" s="6">
        <f t="shared" si="9"/>
        <v>12827</v>
      </c>
      <c r="P37" s="6">
        <f t="shared" si="9"/>
        <v>10948</v>
      </c>
      <c r="Q37" s="6">
        <f t="shared" si="9"/>
        <v>11574</v>
      </c>
      <c r="R37" s="6">
        <f t="shared" si="9"/>
        <v>10165</v>
      </c>
      <c r="S37" s="6">
        <f t="shared" si="9"/>
        <v>9930</v>
      </c>
      <c r="T37" s="6">
        <f t="shared" si="9"/>
        <v>9147</v>
      </c>
      <c r="U37" s="6">
        <f t="shared" si="9"/>
        <v>9930</v>
      </c>
      <c r="V37" s="6">
        <f t="shared" si="9"/>
        <v>9147</v>
      </c>
      <c r="W37" s="6">
        <f t="shared" si="9"/>
        <v>9930</v>
      </c>
      <c r="X37" s="6">
        <f t="shared" si="9"/>
        <v>9147</v>
      </c>
      <c r="Y37" s="6">
        <f t="shared" si="9"/>
        <v>8364</v>
      </c>
    </row>
    <row r="38" spans="1:25" x14ac:dyDescent="0.2">
      <c r="A38" s="7" t="s">
        <v>4</v>
      </c>
      <c r="B38" s="6"/>
      <c r="C38" s="6"/>
      <c r="D38" s="6"/>
      <c r="E38" s="6"/>
      <c r="F38" s="6"/>
      <c r="G38" s="6"/>
      <c r="H38" s="6"/>
      <c r="I38" s="6"/>
      <c r="J38" s="6"/>
      <c r="K38" s="6"/>
      <c r="L38" s="6"/>
      <c r="M38" s="6"/>
      <c r="N38" s="6"/>
      <c r="O38" s="6"/>
      <c r="P38" s="6"/>
      <c r="Q38" s="6"/>
      <c r="R38" s="6"/>
      <c r="S38" s="6"/>
      <c r="T38" s="6"/>
      <c r="U38" s="6"/>
      <c r="V38" s="6"/>
      <c r="W38" s="6"/>
      <c r="X38" s="6"/>
      <c r="Y38" s="6"/>
    </row>
    <row r="39" spans="1:25" x14ac:dyDescent="0.2">
      <c r="A39" s="3" t="s">
        <v>1</v>
      </c>
      <c r="B39" s="121">
        <f t="shared" ref="B39:Y39" si="10">ROUND(B20*0.87,)+25</f>
        <v>58398</v>
      </c>
      <c r="C39" s="121">
        <f t="shared" si="10"/>
        <v>60277</v>
      </c>
      <c r="D39" s="121">
        <f t="shared" si="10"/>
        <v>59024</v>
      </c>
      <c r="E39" s="121">
        <f t="shared" si="10"/>
        <v>60277</v>
      </c>
      <c r="F39" s="121">
        <f t="shared" si="10"/>
        <v>59024</v>
      </c>
      <c r="G39" s="121">
        <f t="shared" si="10"/>
        <v>60277</v>
      </c>
      <c r="H39" s="121">
        <f t="shared" si="10"/>
        <v>59024</v>
      </c>
      <c r="I39" s="121">
        <f t="shared" si="10"/>
        <v>59024</v>
      </c>
      <c r="J39" s="121">
        <f t="shared" si="10"/>
        <v>60277</v>
      </c>
      <c r="K39" s="121">
        <f t="shared" si="10"/>
        <v>59024</v>
      </c>
      <c r="L39" s="121">
        <f t="shared" si="10"/>
        <v>60277</v>
      </c>
      <c r="M39" s="121">
        <f t="shared" si="10"/>
        <v>61530</v>
      </c>
      <c r="N39" s="121">
        <f t="shared" si="10"/>
        <v>62782</v>
      </c>
      <c r="O39" s="121">
        <f t="shared" si="10"/>
        <v>60277</v>
      </c>
      <c r="P39" s="121">
        <f t="shared" si="10"/>
        <v>58398</v>
      </c>
      <c r="Q39" s="121">
        <f t="shared" si="10"/>
        <v>59024</v>
      </c>
      <c r="R39" s="121">
        <f t="shared" si="10"/>
        <v>57615</v>
      </c>
      <c r="S39" s="121">
        <f t="shared" si="10"/>
        <v>57380</v>
      </c>
      <c r="T39" s="121">
        <f t="shared" si="10"/>
        <v>56597</v>
      </c>
      <c r="U39" s="121">
        <f t="shared" si="10"/>
        <v>57380</v>
      </c>
      <c r="V39" s="121">
        <f t="shared" si="10"/>
        <v>56597</v>
      </c>
      <c r="W39" s="121">
        <f t="shared" si="10"/>
        <v>57380</v>
      </c>
      <c r="X39" s="121">
        <f t="shared" si="10"/>
        <v>56597</v>
      </c>
      <c r="Y39" s="121">
        <f t="shared" si="10"/>
        <v>55814</v>
      </c>
    </row>
    <row r="40" spans="1:25" hidden="1" x14ac:dyDescent="0.2">
      <c r="A40" s="7" t="s">
        <v>5</v>
      </c>
      <c r="B40" s="6"/>
      <c r="C40" s="6"/>
      <c r="D40" s="6"/>
      <c r="E40" s="6"/>
      <c r="F40" s="6"/>
      <c r="G40" s="6"/>
      <c r="H40" s="6"/>
      <c r="I40" s="6"/>
      <c r="J40" s="6"/>
      <c r="K40" s="6"/>
      <c r="L40" s="6"/>
      <c r="M40" s="6"/>
      <c r="N40" s="6"/>
      <c r="O40" s="6"/>
      <c r="P40" s="6"/>
      <c r="Q40" s="6"/>
      <c r="R40" s="6"/>
      <c r="S40" s="6"/>
      <c r="T40" s="6"/>
      <c r="U40" s="6"/>
      <c r="V40" s="6"/>
      <c r="W40" s="6"/>
      <c r="X40" s="6"/>
      <c r="Y40" s="6"/>
    </row>
    <row r="41" spans="1:25" hidden="1" x14ac:dyDescent="0.2">
      <c r="A41" s="3" t="s">
        <v>0</v>
      </c>
      <c r="B41" s="6" t="e">
        <f t="shared" ref="B41:Y41" si="11">ROUNDUP(B22*0.87,)</f>
        <v>#REF!</v>
      </c>
      <c r="C41" s="6" t="e">
        <f t="shared" si="11"/>
        <v>#REF!</v>
      </c>
      <c r="D41" s="6" t="e">
        <f t="shared" si="11"/>
        <v>#REF!</v>
      </c>
      <c r="E41" s="6">
        <f t="shared" si="11"/>
        <v>0</v>
      </c>
      <c r="F41" s="6">
        <f t="shared" si="11"/>
        <v>54380</v>
      </c>
      <c r="G41" s="6">
        <f t="shared" si="11"/>
        <v>52227</v>
      </c>
      <c r="H41" s="6">
        <f t="shared" si="11"/>
        <v>52227</v>
      </c>
      <c r="I41" s="6">
        <f t="shared" si="11"/>
        <v>52227</v>
      </c>
      <c r="J41" s="6">
        <f t="shared" si="11"/>
        <v>52227</v>
      </c>
      <c r="K41" s="6">
        <f t="shared" si="11"/>
        <v>52227</v>
      </c>
      <c r="L41" s="6">
        <f t="shared" si="11"/>
        <v>52227</v>
      </c>
      <c r="M41" s="6">
        <f t="shared" si="11"/>
        <v>52227</v>
      </c>
      <c r="N41" s="6">
        <f t="shared" si="11"/>
        <v>52227</v>
      </c>
      <c r="O41" s="6">
        <f t="shared" si="11"/>
        <v>52227</v>
      </c>
      <c r="P41" s="6">
        <f t="shared" si="11"/>
        <v>52227</v>
      </c>
      <c r="Q41" s="6">
        <f t="shared" si="11"/>
        <v>52227</v>
      </c>
      <c r="R41" s="6">
        <f t="shared" si="11"/>
        <v>52227</v>
      </c>
      <c r="S41" s="6">
        <f t="shared" si="11"/>
        <v>52227</v>
      </c>
      <c r="T41" s="6">
        <f t="shared" si="11"/>
        <v>52227</v>
      </c>
      <c r="U41" s="6">
        <f t="shared" si="11"/>
        <v>52227</v>
      </c>
      <c r="V41" s="6">
        <f t="shared" si="11"/>
        <v>50034</v>
      </c>
      <c r="W41" s="6">
        <f t="shared" si="11"/>
        <v>50034</v>
      </c>
      <c r="X41" s="6">
        <f t="shared" si="11"/>
        <v>50034</v>
      </c>
      <c r="Y41" s="6">
        <f t="shared" si="11"/>
        <v>50034</v>
      </c>
    </row>
    <row r="42" spans="1:25" ht="11.45" customHeight="1" x14ac:dyDescent="0.2">
      <c r="A42" s="125" t="s">
        <v>101</v>
      </c>
    </row>
    <row r="43" spans="1:25" ht="12" customHeight="1" x14ac:dyDescent="0.2"/>
    <row r="44" spans="1:25" ht="9.6" customHeight="1" x14ac:dyDescent="0.2"/>
    <row r="45" spans="1:25" ht="11.45" customHeight="1" x14ac:dyDescent="0.2">
      <c r="A45" s="64" t="s">
        <v>11</v>
      </c>
    </row>
    <row r="46" spans="1:25" ht="11.45" customHeight="1" x14ac:dyDescent="0.2">
      <c r="A46" s="4" t="s">
        <v>12</v>
      </c>
    </row>
    <row r="47" spans="1:25" ht="11.45" customHeight="1" x14ac:dyDescent="0.2">
      <c r="A47" s="4" t="s">
        <v>13</v>
      </c>
    </row>
    <row r="48" spans="1:25" ht="11.45" customHeight="1" x14ac:dyDescent="0.2">
      <c r="A48" s="4" t="s">
        <v>14</v>
      </c>
    </row>
    <row r="49" spans="1:1" ht="11.45" customHeight="1" x14ac:dyDescent="0.2">
      <c r="A49" s="122" t="s">
        <v>99</v>
      </c>
    </row>
    <row r="50" spans="1:1" ht="11.45" customHeight="1" thickBot="1" x14ac:dyDescent="0.25"/>
    <row r="51" spans="1:1" ht="12.75" thickBot="1" x14ac:dyDescent="0.25">
      <c r="A51" s="73" t="s">
        <v>18</v>
      </c>
    </row>
    <row r="52" spans="1:1" x14ac:dyDescent="0.2">
      <c r="A52" s="94" t="s">
        <v>63</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110" zoomScaleNormal="110" workbookViewId="0">
      <selection activeCell="B5" sqref="B5"/>
    </sheetView>
  </sheetViews>
  <sheetFormatPr defaultColWidth="9.140625" defaultRowHeight="12" x14ac:dyDescent="0.2"/>
  <cols>
    <col min="1" max="1" width="82" style="5" customWidth="1"/>
    <col min="2"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ROUNDUP('C завтраками| Bed and breakfast'!#REF!*0.85,)</f>
        <v>#REF!</v>
      </c>
      <c r="C8" s="6" t="e">
        <f>ROUNDUP('C завтраками| Bed and breakfast'!#REF!*0.85,)</f>
        <v>#REF!</v>
      </c>
    </row>
    <row r="9" spans="1:3" x14ac:dyDescent="0.2">
      <c r="A9" s="1">
        <v>2</v>
      </c>
      <c r="B9" s="6" t="e">
        <f>ROUNDUP('C завтраками| Bed and breakfast'!#REF!*0.85,)</f>
        <v>#REF!</v>
      </c>
      <c r="C9" s="6" t="e">
        <f>ROUNDUP('C завтраками| Bed and breakfast'!#REF!*0.85,)</f>
        <v>#REF!</v>
      </c>
    </row>
    <row r="10" spans="1:3" x14ac:dyDescent="0.2">
      <c r="A10" s="1" t="s">
        <v>8</v>
      </c>
      <c r="B10" s="6"/>
      <c r="C10" s="6"/>
    </row>
    <row r="11" spans="1:3" x14ac:dyDescent="0.2">
      <c r="A11" s="1">
        <v>1</v>
      </c>
      <c r="B11" s="6" t="e">
        <f>ROUNDUP('C завтраками| Bed and breakfast'!#REF!*0.85,)</f>
        <v>#REF!</v>
      </c>
      <c r="C11" s="6" t="e">
        <f>ROUNDUP('C завтраками| Bed and breakfast'!#REF!*0.85,)</f>
        <v>#REF!</v>
      </c>
    </row>
    <row r="12" spans="1:3" x14ac:dyDescent="0.2">
      <c r="A12" s="1">
        <v>2</v>
      </c>
      <c r="B12" s="6" t="e">
        <f>ROUNDUP('C завтраками| Bed and breakfast'!#REF!*0.85,)</f>
        <v>#REF!</v>
      </c>
      <c r="C12" s="6" t="e">
        <f>ROUNDUP('C завтраками| Bed and breakfast'!#REF!*0.85,)</f>
        <v>#REF!</v>
      </c>
    </row>
    <row r="13" spans="1:3" x14ac:dyDescent="0.2">
      <c r="A13" s="2" t="s">
        <v>2</v>
      </c>
      <c r="B13" s="6"/>
      <c r="C13" s="6"/>
    </row>
    <row r="14" spans="1:3" x14ac:dyDescent="0.2">
      <c r="A14" s="1">
        <v>1</v>
      </c>
      <c r="B14" s="6" t="e">
        <f>ROUNDUP('C завтраками| Bed and breakfast'!#REF!*0.85,)</f>
        <v>#REF!</v>
      </c>
      <c r="C14" s="6" t="e">
        <f>ROUNDUP('C завтраками| Bed and breakfast'!#REF!*0.85,)</f>
        <v>#REF!</v>
      </c>
    </row>
    <row r="15" spans="1:3" x14ac:dyDescent="0.2">
      <c r="A15" s="1">
        <v>2</v>
      </c>
      <c r="B15" s="6" t="e">
        <f>ROUNDUP('C завтраками| Bed and breakfast'!#REF!*0.85,)</f>
        <v>#REF!</v>
      </c>
      <c r="C15" s="6" t="e">
        <f>ROUNDUP('C завтраками| Bed and breakfast'!#REF!*0.85,)</f>
        <v>#REF!</v>
      </c>
    </row>
    <row r="16" spans="1:3" x14ac:dyDescent="0.2">
      <c r="A16" s="9" t="s">
        <v>96</v>
      </c>
      <c r="B16" s="6"/>
      <c r="C16" s="6"/>
    </row>
    <row r="17" spans="1:3" x14ac:dyDescent="0.2">
      <c r="A17" s="1">
        <v>1</v>
      </c>
      <c r="B17" s="6" t="e">
        <f>ROUNDUP('C завтраками| Bed and breakfast'!#REF!*0.85,)</f>
        <v>#REF!</v>
      </c>
      <c r="C17" s="6" t="e">
        <f>ROUNDUP('C завтраками| Bed and breakfast'!#REF!*0.85,)</f>
        <v>#REF!</v>
      </c>
    </row>
    <row r="18" spans="1:3" x14ac:dyDescent="0.2">
      <c r="A18" s="1">
        <v>2</v>
      </c>
      <c r="B18" s="6" t="e">
        <f>ROUNDUP('C завтраками| Bed and breakfast'!#REF!*0.85,)</f>
        <v>#REF!</v>
      </c>
      <c r="C18" s="6" t="e">
        <f>ROUNDUP('C завтраками| Bed and breakfast'!#REF!*0.85,)</f>
        <v>#REF!</v>
      </c>
    </row>
    <row r="19" spans="1:3" x14ac:dyDescent="0.2">
      <c r="A19" s="7" t="s">
        <v>4</v>
      </c>
      <c r="B19" s="6"/>
      <c r="C19" s="6"/>
    </row>
    <row r="20" spans="1:3" x14ac:dyDescent="0.2">
      <c r="A20" s="3" t="s">
        <v>1</v>
      </c>
      <c r="B20" s="6" t="e">
        <f>ROUNDUP('C завтраками| Bed and breakfast'!#REF!*0.85,)</f>
        <v>#REF!</v>
      </c>
      <c r="C20" s="6" t="e">
        <f>ROUNDUP('C завтраками| Bed and breakfast'!#REF!*0.85,)</f>
        <v>#REF!</v>
      </c>
    </row>
    <row r="21" spans="1:3" hidden="1" x14ac:dyDescent="0.2">
      <c r="A21" s="7" t="s">
        <v>5</v>
      </c>
      <c r="B21" s="6"/>
      <c r="C21" s="6"/>
    </row>
    <row r="22" spans="1:3" hidden="1" x14ac:dyDescent="0.2">
      <c r="A22" s="3" t="s">
        <v>0</v>
      </c>
      <c r="B22" s="6" t="e">
        <f>'C завтраками| Bed and breakfast'!#REF!*0.9</f>
        <v>#REF!</v>
      </c>
      <c r="C22" s="6" t="e">
        <f>'C завтраками| Bed and breakfast'!#REF!*0.9</f>
        <v>#REF!</v>
      </c>
    </row>
    <row r="23" spans="1:3" ht="17.25" customHeight="1" x14ac:dyDescent="0.2">
      <c r="A23" s="72" t="s">
        <v>44</v>
      </c>
      <c r="B23" s="45"/>
      <c r="C23" s="45"/>
    </row>
    <row r="24" spans="1:3" x14ac:dyDescent="0.2">
      <c r="A24" s="31" t="s">
        <v>6</v>
      </c>
      <c r="B24" s="34" t="e">
        <f t="shared" ref="B24:C24" si="0">B5</f>
        <v>#REF!</v>
      </c>
      <c r="C24" s="34" t="e">
        <f t="shared" si="0"/>
        <v>#REF!</v>
      </c>
    </row>
    <row r="25" spans="1:3" ht="20.25" customHeight="1" x14ac:dyDescent="0.2">
      <c r="A25" s="31"/>
      <c r="B25" s="34" t="e">
        <f t="shared" ref="B25:C25" si="1">B6</f>
        <v>#REF!</v>
      </c>
      <c r="C25" s="34" t="e">
        <f t="shared" si="1"/>
        <v>#REF!</v>
      </c>
    </row>
    <row r="26" spans="1:3" x14ac:dyDescent="0.2">
      <c r="A26" s="1" t="s">
        <v>7</v>
      </c>
    </row>
    <row r="27" spans="1:3" x14ac:dyDescent="0.2">
      <c r="A27" s="1">
        <v>1</v>
      </c>
      <c r="B27" s="6" t="e">
        <f t="shared" ref="B27:C27" si="2">ROUNDUP(B8*0.9,)</f>
        <v>#REF!</v>
      </c>
      <c r="C27" s="6" t="e">
        <f t="shared" si="2"/>
        <v>#REF!</v>
      </c>
    </row>
    <row r="28" spans="1:3" x14ac:dyDescent="0.2">
      <c r="A28" s="1">
        <v>2</v>
      </c>
      <c r="B28" s="1" t="e">
        <f t="shared" ref="B28:C28" si="3">ROUNDUP(B9*0.9,)</f>
        <v>#REF!</v>
      </c>
      <c r="C28" s="1" t="e">
        <f t="shared" si="3"/>
        <v>#REF!</v>
      </c>
    </row>
    <row r="29" spans="1:3" x14ac:dyDescent="0.2">
      <c r="A29" s="1" t="s">
        <v>8</v>
      </c>
      <c r="B29" s="1"/>
      <c r="C29" s="1"/>
    </row>
    <row r="30" spans="1:3" x14ac:dyDescent="0.2">
      <c r="A30" s="1">
        <v>1</v>
      </c>
      <c r="B30" s="1" t="e">
        <f t="shared" ref="B30:C30" si="4">ROUNDUP(B11*0.9,)</f>
        <v>#REF!</v>
      </c>
      <c r="C30" s="1" t="e">
        <f t="shared" si="4"/>
        <v>#REF!</v>
      </c>
    </row>
    <row r="31" spans="1:3" x14ac:dyDescent="0.2">
      <c r="A31" s="1">
        <v>2</v>
      </c>
      <c r="B31" s="1" t="e">
        <f t="shared" ref="B31:C31" si="5">ROUNDUP(B12*0.9,)</f>
        <v>#REF!</v>
      </c>
      <c r="C31" s="1" t="e">
        <f t="shared" si="5"/>
        <v>#REF!</v>
      </c>
    </row>
    <row r="32" spans="1:3" x14ac:dyDescent="0.2">
      <c r="A32" s="2" t="s">
        <v>2</v>
      </c>
      <c r="B32" s="1"/>
      <c r="C32" s="1"/>
    </row>
    <row r="33" spans="1:3" x14ac:dyDescent="0.2">
      <c r="A33" s="1">
        <v>1</v>
      </c>
      <c r="B33" s="1" t="e">
        <f t="shared" ref="B33:C33" si="6">ROUNDUP(B14*0.9,)</f>
        <v>#REF!</v>
      </c>
      <c r="C33" s="1" t="e">
        <f t="shared" si="6"/>
        <v>#REF!</v>
      </c>
    </row>
    <row r="34" spans="1:3" x14ac:dyDescent="0.2">
      <c r="A34" s="1">
        <v>2</v>
      </c>
      <c r="B34" s="1" t="e">
        <f t="shared" ref="B34:C34" si="7">ROUNDUP(B15*0.9,)</f>
        <v>#REF!</v>
      </c>
      <c r="C34" s="1" t="e">
        <f t="shared" si="7"/>
        <v>#REF!</v>
      </c>
    </row>
    <row r="35" spans="1:3" x14ac:dyDescent="0.2">
      <c r="A35" s="9" t="s">
        <v>96</v>
      </c>
      <c r="B35" s="1"/>
      <c r="C35" s="1"/>
    </row>
    <row r="36" spans="1:3" x14ac:dyDescent="0.2">
      <c r="A36" s="1">
        <v>1</v>
      </c>
      <c r="B36" s="1" t="e">
        <f t="shared" ref="B36:C36" si="8">ROUNDUP(B17*0.9,)</f>
        <v>#REF!</v>
      </c>
      <c r="C36" s="1" t="e">
        <f t="shared" si="8"/>
        <v>#REF!</v>
      </c>
    </row>
    <row r="37" spans="1:3" x14ac:dyDescent="0.2">
      <c r="A37" s="1">
        <v>2</v>
      </c>
      <c r="B37" s="1" t="e">
        <f t="shared" ref="B37:C37" si="9">ROUNDUP(B18*0.9,)</f>
        <v>#REF!</v>
      </c>
      <c r="C37" s="1" t="e">
        <f t="shared" si="9"/>
        <v>#REF!</v>
      </c>
    </row>
    <row r="38" spans="1:3" x14ac:dyDescent="0.2">
      <c r="A38" s="7" t="s">
        <v>4</v>
      </c>
      <c r="B38" s="1"/>
      <c r="C38" s="1"/>
    </row>
    <row r="39" spans="1:3" x14ac:dyDescent="0.2">
      <c r="A39" s="3" t="s">
        <v>1</v>
      </c>
      <c r="B39" s="1" t="e">
        <f t="shared" ref="B39:C39" si="10">ROUNDUP(B20*0.9,)</f>
        <v>#REF!</v>
      </c>
      <c r="C39" s="1" t="e">
        <f t="shared" si="10"/>
        <v>#REF!</v>
      </c>
    </row>
    <row r="40" spans="1:3" hidden="1" x14ac:dyDescent="0.2">
      <c r="A40" s="7" t="s">
        <v>5</v>
      </c>
    </row>
    <row r="41" spans="1:3" hidden="1" x14ac:dyDescent="0.2">
      <c r="A41" s="3" t="s">
        <v>0</v>
      </c>
      <c r="B41" s="11" t="e">
        <f t="shared" ref="B41:C41" si="11">ROUNDUP(B22*0.9,)</f>
        <v>#REF!</v>
      </c>
      <c r="C41" s="11" t="e">
        <f t="shared" si="11"/>
        <v>#REF!</v>
      </c>
    </row>
    <row r="42" spans="1:3" ht="11.45" customHeight="1" x14ac:dyDescent="0.2">
      <c r="A42" s="21"/>
    </row>
    <row r="43" spans="1:3" ht="12" customHeight="1" x14ac:dyDescent="0.2"/>
    <row r="44" spans="1:3" ht="9.6" customHeight="1" x14ac:dyDescent="0.2"/>
    <row r="45" spans="1:3" ht="11.45" customHeight="1" x14ac:dyDescent="0.2">
      <c r="A45" s="64" t="s">
        <v>11</v>
      </c>
    </row>
    <row r="46" spans="1:3" ht="11.45" customHeight="1" x14ac:dyDescent="0.2">
      <c r="A46" s="4" t="s">
        <v>12</v>
      </c>
    </row>
    <row r="47" spans="1:3" ht="11.45" customHeight="1" x14ac:dyDescent="0.2">
      <c r="A47" s="4" t="s">
        <v>13</v>
      </c>
    </row>
    <row r="48" spans="1:3" ht="11.45" customHeight="1" x14ac:dyDescent="0.2">
      <c r="A48" s="4" t="s">
        <v>14</v>
      </c>
    </row>
    <row r="49" spans="1:1" ht="11.45" customHeight="1" x14ac:dyDescent="0.2">
      <c r="A49" s="142" t="s">
        <v>103</v>
      </c>
    </row>
    <row r="50" spans="1:1" ht="11.45" customHeight="1" thickBot="1" x14ac:dyDescent="0.25"/>
    <row r="51" spans="1:1" ht="12.75" thickBot="1" x14ac:dyDescent="0.25">
      <c r="A51" s="73" t="s">
        <v>18</v>
      </c>
    </row>
    <row r="52" spans="1:1" x14ac:dyDescent="0.2">
      <c r="A52" s="44" t="s">
        <v>97</v>
      </c>
    </row>
    <row r="53" spans="1:1" ht="12.75" thickBot="1" x14ac:dyDescent="0.25">
      <c r="A53" s="63"/>
    </row>
    <row r="54" spans="1:1" ht="12.75" thickBot="1" x14ac:dyDescent="0.25">
      <c r="A54" s="75" t="s">
        <v>16</v>
      </c>
    </row>
    <row r="55" spans="1:1" ht="48" x14ac:dyDescent="0.2">
      <c r="A55" s="58" t="s">
        <v>46</v>
      </c>
    </row>
    <row r="56" spans="1:1" ht="12.75" thickBot="1" x14ac:dyDescent="0.25"/>
    <row r="57" spans="1:1" ht="12.75" thickBot="1" x14ac:dyDescent="0.25">
      <c r="A57" s="73" t="s">
        <v>112</v>
      </c>
    </row>
    <row r="58" spans="1:1" x14ac:dyDescent="0.2">
      <c r="A58" s="131" t="s">
        <v>128</v>
      </c>
    </row>
    <row r="59" spans="1:1" x14ac:dyDescent="0.2">
      <c r="A59" s="44"/>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zoomScale="110" zoomScaleNormal="110" workbookViewId="0">
      <pane xSplit="1" topLeftCell="B1" activePane="topRight" state="frozen"/>
      <selection pane="topRight" activeCell="B1" sqref="B1:C1048576"/>
    </sheetView>
  </sheetViews>
  <sheetFormatPr defaultColWidth="9.140625" defaultRowHeight="12" x14ac:dyDescent="0.2"/>
  <cols>
    <col min="1" max="1" width="78" style="5" customWidth="1"/>
    <col min="2"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ROUNDUP('C завтраками| Bed and breakfast'!#REF!*0.85,)</f>
        <v>#REF!</v>
      </c>
      <c r="C8" s="6" t="e">
        <f>ROUNDUP('C завтраками| Bed and breakfast'!#REF!*0.85,)</f>
        <v>#REF!</v>
      </c>
    </row>
    <row r="9" spans="1:3" x14ac:dyDescent="0.2">
      <c r="A9" s="1">
        <v>2</v>
      </c>
      <c r="B9" s="6" t="e">
        <f>ROUNDUP('C завтраками| Bed and breakfast'!#REF!*0.85,)</f>
        <v>#REF!</v>
      </c>
      <c r="C9" s="6" t="e">
        <f>ROUNDUP('C завтраками| Bed and breakfast'!#REF!*0.85,)</f>
        <v>#REF!</v>
      </c>
    </row>
    <row r="10" spans="1:3" x14ac:dyDescent="0.2">
      <c r="A10" s="1" t="s">
        <v>8</v>
      </c>
      <c r="B10" s="6"/>
      <c r="C10" s="6"/>
    </row>
    <row r="11" spans="1:3" x14ac:dyDescent="0.2">
      <c r="A11" s="1">
        <v>1</v>
      </c>
      <c r="B11" s="6" t="e">
        <f>ROUNDUP('C завтраками| Bed and breakfast'!#REF!*0.85,)</f>
        <v>#REF!</v>
      </c>
      <c r="C11" s="6" t="e">
        <f>ROUNDUP('C завтраками| Bed and breakfast'!#REF!*0.85,)</f>
        <v>#REF!</v>
      </c>
    </row>
    <row r="12" spans="1:3" x14ac:dyDescent="0.2">
      <c r="A12" s="1">
        <v>2</v>
      </c>
      <c r="B12" s="6" t="e">
        <f>ROUNDUP('C завтраками| Bed and breakfast'!#REF!*0.85,)</f>
        <v>#REF!</v>
      </c>
      <c r="C12" s="6" t="e">
        <f>ROUNDUP('C завтраками| Bed and breakfast'!#REF!*0.85,)</f>
        <v>#REF!</v>
      </c>
    </row>
    <row r="13" spans="1:3" x14ac:dyDescent="0.2">
      <c r="A13" s="2" t="s">
        <v>2</v>
      </c>
      <c r="B13" s="6"/>
      <c r="C13" s="6"/>
    </row>
    <row r="14" spans="1:3" x14ac:dyDescent="0.2">
      <c r="A14" s="1">
        <v>1</v>
      </c>
      <c r="B14" s="6" t="e">
        <f>ROUNDUP('C завтраками| Bed and breakfast'!#REF!*0.85,)</f>
        <v>#REF!</v>
      </c>
      <c r="C14" s="6" t="e">
        <f>ROUNDUP('C завтраками| Bed and breakfast'!#REF!*0.85,)</f>
        <v>#REF!</v>
      </c>
    </row>
    <row r="15" spans="1:3" x14ac:dyDescent="0.2">
      <c r="A15" s="1">
        <v>2</v>
      </c>
      <c r="B15" s="6" t="e">
        <f>ROUNDUP('C завтраками| Bed and breakfast'!#REF!*0.85,)</f>
        <v>#REF!</v>
      </c>
      <c r="C15" s="6" t="e">
        <f>ROUNDUP('C завтраками| Bed and breakfast'!#REF!*0.85,)</f>
        <v>#REF!</v>
      </c>
    </row>
    <row r="16" spans="1:3" x14ac:dyDescent="0.2">
      <c r="A16" s="9" t="s">
        <v>96</v>
      </c>
      <c r="B16" s="6"/>
      <c r="C16" s="6"/>
    </row>
    <row r="17" spans="1:3" x14ac:dyDescent="0.2">
      <c r="A17" s="1">
        <v>1</v>
      </c>
      <c r="B17" s="6" t="e">
        <f>ROUNDUP('C завтраками| Bed and breakfast'!#REF!*0.85,)</f>
        <v>#REF!</v>
      </c>
      <c r="C17" s="6" t="e">
        <f>ROUNDUP('C завтраками| Bed and breakfast'!#REF!*0.85,)</f>
        <v>#REF!</v>
      </c>
    </row>
    <row r="18" spans="1:3" x14ac:dyDescent="0.2">
      <c r="A18" s="1">
        <v>2</v>
      </c>
      <c r="B18" s="6" t="e">
        <f>ROUNDUP('C завтраками| Bed and breakfast'!#REF!*0.85,)</f>
        <v>#REF!</v>
      </c>
      <c r="C18" s="6" t="e">
        <f>ROUNDUP('C завтраками| Bed and breakfast'!#REF!*0.85,)</f>
        <v>#REF!</v>
      </c>
    </row>
    <row r="19" spans="1:3" x14ac:dyDescent="0.2">
      <c r="A19" s="7" t="s">
        <v>4</v>
      </c>
      <c r="B19" s="6"/>
      <c r="C19" s="6"/>
    </row>
    <row r="20" spans="1:3" x14ac:dyDescent="0.2">
      <c r="A20" s="3" t="s">
        <v>1</v>
      </c>
      <c r="B20" s="6" t="e">
        <f>ROUNDUP('C завтраками| Bed and breakfast'!#REF!*0.85,)</f>
        <v>#REF!</v>
      </c>
      <c r="C20" s="6" t="e">
        <f>ROUNDUP('C завтраками| Bed and breakfast'!#REF!*0.85,)</f>
        <v>#REF!</v>
      </c>
    </row>
    <row r="21" spans="1:3" hidden="1" x14ac:dyDescent="0.2">
      <c r="A21" s="7" t="s">
        <v>5</v>
      </c>
      <c r="B21" s="6"/>
      <c r="C21" s="6"/>
    </row>
    <row r="22" spans="1:3" hidden="1" x14ac:dyDescent="0.2">
      <c r="A22" s="3" t="s">
        <v>0</v>
      </c>
      <c r="B22" s="6" t="e">
        <f>'C завтраками| Bed and breakfast'!#REF!*0.9</f>
        <v>#REF!</v>
      </c>
      <c r="C22" s="6" t="e">
        <f>'C завтраками| Bed and breakfast'!#REF!*0.9</f>
        <v>#REF!</v>
      </c>
    </row>
    <row r="23" spans="1:3" ht="17.25" customHeight="1" x14ac:dyDescent="0.2">
      <c r="A23" s="72" t="s">
        <v>44</v>
      </c>
      <c r="B23" s="45"/>
      <c r="C23" s="45"/>
    </row>
    <row r="24" spans="1:3" x14ac:dyDescent="0.2">
      <c r="A24" s="31" t="s">
        <v>6</v>
      </c>
      <c r="B24" s="34" t="e">
        <f t="shared" ref="B24:C24" si="0">B5</f>
        <v>#REF!</v>
      </c>
      <c r="C24" s="34" t="e">
        <f t="shared" si="0"/>
        <v>#REF!</v>
      </c>
    </row>
    <row r="25" spans="1:3" ht="20.25" customHeight="1" x14ac:dyDescent="0.2">
      <c r="A25" s="31"/>
      <c r="B25" s="34" t="e">
        <f t="shared" ref="B25:C25" si="1">B6</f>
        <v>#REF!</v>
      </c>
      <c r="C25" s="34" t="e">
        <f t="shared" si="1"/>
        <v>#REF!</v>
      </c>
    </row>
    <row r="26" spans="1:3" x14ac:dyDescent="0.2">
      <c r="A26" s="1" t="s">
        <v>7</v>
      </c>
    </row>
    <row r="27" spans="1:3" x14ac:dyDescent="0.2">
      <c r="A27" s="1">
        <v>1</v>
      </c>
      <c r="B27" s="6" t="e">
        <f t="shared" ref="B27:C27" si="2">ROUNDUP(B8*0.87,)</f>
        <v>#REF!</v>
      </c>
      <c r="C27" s="6" t="e">
        <f t="shared" si="2"/>
        <v>#REF!</v>
      </c>
    </row>
    <row r="28" spans="1:3" x14ac:dyDescent="0.2">
      <c r="A28" s="1">
        <v>2</v>
      </c>
      <c r="B28" s="1" t="e">
        <f t="shared" ref="B28:C28" si="3">ROUNDUP(B9*0.87,)</f>
        <v>#REF!</v>
      </c>
      <c r="C28" s="1" t="e">
        <f t="shared" si="3"/>
        <v>#REF!</v>
      </c>
    </row>
    <row r="29" spans="1:3" x14ac:dyDescent="0.2">
      <c r="A29" s="1" t="s">
        <v>8</v>
      </c>
      <c r="B29" s="1"/>
      <c r="C29" s="1"/>
    </row>
    <row r="30" spans="1:3" x14ac:dyDescent="0.2">
      <c r="A30" s="1">
        <v>1</v>
      </c>
      <c r="B30" s="1" t="e">
        <f t="shared" ref="B30:C30" si="4">ROUNDUP(B11*0.87,)</f>
        <v>#REF!</v>
      </c>
      <c r="C30" s="1" t="e">
        <f t="shared" si="4"/>
        <v>#REF!</v>
      </c>
    </row>
    <row r="31" spans="1:3" x14ac:dyDescent="0.2">
      <c r="A31" s="1">
        <v>2</v>
      </c>
      <c r="B31" s="1" t="e">
        <f t="shared" ref="B31:C31" si="5">ROUNDUP(B12*0.87,)</f>
        <v>#REF!</v>
      </c>
      <c r="C31" s="1" t="e">
        <f t="shared" si="5"/>
        <v>#REF!</v>
      </c>
    </row>
    <row r="32" spans="1:3" x14ac:dyDescent="0.2">
      <c r="A32" s="2" t="s">
        <v>2</v>
      </c>
      <c r="B32" s="1"/>
      <c r="C32" s="1"/>
    </row>
    <row r="33" spans="1:3" x14ac:dyDescent="0.2">
      <c r="A33" s="1">
        <v>1</v>
      </c>
      <c r="B33" s="1" t="e">
        <f t="shared" ref="B33:C33" si="6">ROUNDUP(B14*0.87,)</f>
        <v>#REF!</v>
      </c>
      <c r="C33" s="1" t="e">
        <f t="shared" si="6"/>
        <v>#REF!</v>
      </c>
    </row>
    <row r="34" spans="1:3" x14ac:dyDescent="0.2">
      <c r="A34" s="1">
        <v>2</v>
      </c>
      <c r="B34" s="1" t="e">
        <f t="shared" ref="B34:C34" si="7">ROUNDUP(B15*0.87,)</f>
        <v>#REF!</v>
      </c>
      <c r="C34" s="1" t="e">
        <f t="shared" si="7"/>
        <v>#REF!</v>
      </c>
    </row>
    <row r="35" spans="1:3" x14ac:dyDescent="0.2">
      <c r="A35" s="9" t="s">
        <v>96</v>
      </c>
      <c r="B35" s="1"/>
      <c r="C35" s="1"/>
    </row>
    <row r="36" spans="1:3" x14ac:dyDescent="0.2">
      <c r="A36" s="1">
        <v>1</v>
      </c>
      <c r="B36" s="1" t="e">
        <f t="shared" ref="B36:C36" si="8">ROUNDUP(B17*0.87,)</f>
        <v>#REF!</v>
      </c>
      <c r="C36" s="1" t="e">
        <f t="shared" si="8"/>
        <v>#REF!</v>
      </c>
    </row>
    <row r="37" spans="1:3" x14ac:dyDescent="0.2">
      <c r="A37" s="1">
        <v>2</v>
      </c>
      <c r="B37" s="1" t="e">
        <f t="shared" ref="B37:C37" si="9">ROUNDUP(B18*0.87,)</f>
        <v>#REF!</v>
      </c>
      <c r="C37" s="1" t="e">
        <f t="shared" si="9"/>
        <v>#REF!</v>
      </c>
    </row>
    <row r="38" spans="1:3" x14ac:dyDescent="0.2">
      <c r="A38" s="7" t="s">
        <v>4</v>
      </c>
      <c r="B38" s="1"/>
      <c r="C38" s="1"/>
    </row>
    <row r="39" spans="1:3" x14ac:dyDescent="0.2">
      <c r="A39" s="3" t="s">
        <v>1</v>
      </c>
      <c r="B39" s="1" t="e">
        <f t="shared" ref="B39:C39" si="10">ROUNDUP(B20*0.87,)</f>
        <v>#REF!</v>
      </c>
      <c r="C39" s="1" t="e">
        <f t="shared" si="10"/>
        <v>#REF!</v>
      </c>
    </row>
    <row r="40" spans="1:3" hidden="1" x14ac:dyDescent="0.2">
      <c r="A40" s="7" t="s">
        <v>5</v>
      </c>
      <c r="B40" s="6"/>
      <c r="C40" s="6"/>
    </row>
    <row r="41" spans="1:3" hidden="1" x14ac:dyDescent="0.2">
      <c r="A41" s="3" t="s">
        <v>0</v>
      </c>
      <c r="B41" s="6" t="e">
        <f t="shared" ref="B41:C41" si="11">ROUNDUP(B22*0.87,)</f>
        <v>#REF!</v>
      </c>
      <c r="C41" s="6" t="e">
        <f t="shared" si="11"/>
        <v>#REF!</v>
      </c>
    </row>
    <row r="42" spans="1:3" ht="11.45" customHeight="1" x14ac:dyDescent="0.2">
      <c r="A42" s="21"/>
    </row>
    <row r="43" spans="1:3" ht="12" customHeight="1" x14ac:dyDescent="0.2"/>
    <row r="44" spans="1:3" ht="9.6" customHeight="1" x14ac:dyDescent="0.2"/>
    <row r="45" spans="1:3" ht="11.45" customHeight="1" x14ac:dyDescent="0.2">
      <c r="A45" s="64" t="s">
        <v>11</v>
      </c>
    </row>
    <row r="46" spans="1:3" ht="11.45" customHeight="1" x14ac:dyDescent="0.2">
      <c r="A46" s="4" t="s">
        <v>12</v>
      </c>
    </row>
    <row r="47" spans="1:3" ht="11.45" customHeight="1" x14ac:dyDescent="0.2">
      <c r="A47" s="4" t="s">
        <v>13</v>
      </c>
    </row>
    <row r="48" spans="1:3" ht="11.45" customHeight="1" x14ac:dyDescent="0.2">
      <c r="A48" s="4" t="s">
        <v>14</v>
      </c>
    </row>
    <row r="49" spans="1:1" ht="11.45" customHeight="1" x14ac:dyDescent="0.2">
      <c r="A49" s="142" t="s">
        <v>103</v>
      </c>
    </row>
    <row r="50" spans="1:1" ht="11.45" customHeight="1" thickBot="1" x14ac:dyDescent="0.25"/>
    <row r="51" spans="1:1" ht="12.75" thickBot="1" x14ac:dyDescent="0.25">
      <c r="A51" s="73" t="s">
        <v>18</v>
      </c>
    </row>
    <row r="52" spans="1:1" x14ac:dyDescent="0.2">
      <c r="A52" s="44" t="s">
        <v>97</v>
      </c>
    </row>
    <row r="53" spans="1:1" ht="12.75" thickBot="1" x14ac:dyDescent="0.25">
      <c r="A53" s="63"/>
    </row>
    <row r="54" spans="1:1" ht="12.75" thickBot="1" x14ac:dyDescent="0.25">
      <c r="A54" s="75" t="s">
        <v>16</v>
      </c>
    </row>
    <row r="55" spans="1:1" ht="60" x14ac:dyDescent="0.2">
      <c r="A55" s="58" t="s">
        <v>46</v>
      </c>
    </row>
    <row r="56" spans="1:1" ht="12.75" thickBot="1" x14ac:dyDescent="0.25"/>
    <row r="57" spans="1:1" ht="12.75" thickBot="1" x14ac:dyDescent="0.25">
      <c r="A57" s="73" t="s">
        <v>112</v>
      </c>
    </row>
    <row r="58" spans="1:1" x14ac:dyDescent="0.2">
      <c r="A58" s="131" t="s">
        <v>128</v>
      </c>
    </row>
    <row r="59" spans="1:1" x14ac:dyDescent="0.2">
      <c r="A59" s="44"/>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5"/>
  <sheetViews>
    <sheetView topLeftCell="A14" zoomScale="110" zoomScaleNormal="110" workbookViewId="0">
      <pane xSplit="1" topLeftCell="B1" activePane="topRight" state="frozen"/>
      <selection pane="topRight" activeCell="B27" sqref="B27"/>
    </sheetView>
  </sheetViews>
  <sheetFormatPr defaultColWidth="9.140625" defaultRowHeight="12" x14ac:dyDescent="0.2"/>
  <cols>
    <col min="1" max="1" width="91.5703125" style="5" customWidth="1"/>
    <col min="2" max="16384" width="9.140625" style="5"/>
  </cols>
  <sheetData>
    <row r="1" spans="1:54" ht="12" customHeight="1" x14ac:dyDescent="0.2">
      <c r="A1" s="18" t="s">
        <v>17</v>
      </c>
    </row>
    <row r="2" spans="1:54" ht="12" customHeight="1" x14ac:dyDescent="0.2">
      <c r="A2" s="64" t="s">
        <v>19</v>
      </c>
    </row>
    <row r="3" spans="1:54" ht="10.35" customHeight="1" x14ac:dyDescent="0.2">
      <c r="A3" s="16"/>
    </row>
    <row r="4" spans="1:54" ht="11.45" customHeight="1" x14ac:dyDescent="0.2">
      <c r="A4" s="30" t="s">
        <v>9</v>
      </c>
    </row>
    <row r="5" spans="1:54" s="36" customFormat="1" ht="33.75" customHeight="1" x14ac:dyDescent="0.25">
      <c r="A5" s="31" t="s">
        <v>6</v>
      </c>
      <c r="B5" s="34">
        <v>44742</v>
      </c>
      <c r="C5" s="34">
        <v>44743</v>
      </c>
      <c r="D5" s="34">
        <v>44753</v>
      </c>
      <c r="E5" s="34">
        <v>44757</v>
      </c>
      <c r="F5" s="34">
        <v>44760</v>
      </c>
      <c r="G5" s="34">
        <v>44764</v>
      </c>
      <c r="H5" s="34">
        <v>44767</v>
      </c>
      <c r="I5" s="34">
        <v>44771</v>
      </c>
      <c r="J5" s="34">
        <v>44774</v>
      </c>
      <c r="K5" s="34">
        <v>44778</v>
      </c>
      <c r="L5" s="34">
        <v>44781</v>
      </c>
      <c r="M5" s="34">
        <v>44785</v>
      </c>
      <c r="N5" s="34">
        <v>44788</v>
      </c>
      <c r="O5" s="34">
        <v>44792</v>
      </c>
      <c r="P5" s="34">
        <v>44795</v>
      </c>
      <c r="Q5" s="34">
        <v>44799</v>
      </c>
      <c r="R5" s="34">
        <v>44802</v>
      </c>
      <c r="S5" s="34">
        <v>44805</v>
      </c>
      <c r="T5" s="34">
        <v>44806</v>
      </c>
      <c r="U5" s="34">
        <v>44809</v>
      </c>
      <c r="V5" s="34">
        <v>44813</v>
      </c>
      <c r="W5" s="34">
        <v>44816</v>
      </c>
      <c r="X5" s="34">
        <v>44820</v>
      </c>
      <c r="Y5" s="34">
        <v>44823</v>
      </c>
      <c r="Z5" s="34">
        <v>44827</v>
      </c>
      <c r="AA5" s="34">
        <v>44831</v>
      </c>
      <c r="AB5" s="34">
        <v>44834</v>
      </c>
      <c r="AC5" s="34">
        <v>44835</v>
      </c>
      <c r="AD5" s="34">
        <v>44837</v>
      </c>
      <c r="AE5" s="34">
        <v>44841</v>
      </c>
      <c r="AF5" s="34">
        <v>44844</v>
      </c>
      <c r="AG5" s="34">
        <v>44848</v>
      </c>
      <c r="AH5" s="34">
        <v>44851</v>
      </c>
      <c r="AI5" s="34">
        <v>44855</v>
      </c>
      <c r="AJ5" s="34">
        <v>44858</v>
      </c>
      <c r="AK5" s="34">
        <v>44862</v>
      </c>
      <c r="AL5" s="34">
        <v>44865</v>
      </c>
      <c r="AM5" s="34">
        <v>44866</v>
      </c>
      <c r="AN5" s="34">
        <v>44872</v>
      </c>
      <c r="AO5" s="34">
        <v>44876</v>
      </c>
      <c r="AP5" s="34">
        <v>44879</v>
      </c>
      <c r="AQ5" s="34">
        <v>44883</v>
      </c>
      <c r="AR5" s="34">
        <v>44886</v>
      </c>
      <c r="AS5" s="34">
        <v>44890</v>
      </c>
      <c r="AT5" s="34">
        <v>44893</v>
      </c>
      <c r="AU5" s="34">
        <v>44896</v>
      </c>
      <c r="AV5" s="34">
        <v>44897</v>
      </c>
      <c r="AW5" s="34">
        <v>44900</v>
      </c>
      <c r="AX5" s="34">
        <v>44904</v>
      </c>
      <c r="AY5" s="34">
        <v>44907</v>
      </c>
      <c r="AZ5" s="34">
        <v>44911</v>
      </c>
      <c r="BA5" s="34">
        <v>44914</v>
      </c>
      <c r="BB5" s="34">
        <v>44918</v>
      </c>
    </row>
    <row r="6" spans="1:54" x14ac:dyDescent="0.2">
      <c r="A6" s="31"/>
      <c r="B6" s="34">
        <v>44742</v>
      </c>
      <c r="C6" s="34">
        <v>44752</v>
      </c>
      <c r="D6" s="34">
        <v>44756</v>
      </c>
      <c r="E6" s="34">
        <v>44759</v>
      </c>
      <c r="F6" s="34">
        <v>44763</v>
      </c>
      <c r="G6" s="34">
        <v>44766</v>
      </c>
      <c r="H6" s="34">
        <v>44770</v>
      </c>
      <c r="I6" s="34">
        <v>44773</v>
      </c>
      <c r="J6" s="34">
        <v>44777</v>
      </c>
      <c r="K6" s="34">
        <v>44780</v>
      </c>
      <c r="L6" s="34">
        <v>44784</v>
      </c>
      <c r="M6" s="34">
        <v>44787</v>
      </c>
      <c r="N6" s="34">
        <v>44791</v>
      </c>
      <c r="O6" s="34">
        <v>44794</v>
      </c>
      <c r="P6" s="34">
        <v>44798</v>
      </c>
      <c r="Q6" s="34">
        <v>44801</v>
      </c>
      <c r="R6" s="34">
        <v>44804</v>
      </c>
      <c r="S6" s="34">
        <v>44805</v>
      </c>
      <c r="T6" s="34">
        <v>44808</v>
      </c>
      <c r="U6" s="34">
        <v>44812</v>
      </c>
      <c r="V6" s="34">
        <v>44815</v>
      </c>
      <c r="W6" s="34">
        <v>44819</v>
      </c>
      <c r="X6" s="34">
        <v>44822</v>
      </c>
      <c r="Y6" s="34">
        <v>44826</v>
      </c>
      <c r="Z6" s="34">
        <v>44830</v>
      </c>
      <c r="AA6" s="34">
        <v>44833</v>
      </c>
      <c r="AB6" s="34">
        <v>44834</v>
      </c>
      <c r="AC6" s="34">
        <v>44836</v>
      </c>
      <c r="AD6" s="34">
        <v>44840</v>
      </c>
      <c r="AE6" s="34">
        <v>44843</v>
      </c>
      <c r="AF6" s="34">
        <v>44847</v>
      </c>
      <c r="AG6" s="34">
        <v>44850</v>
      </c>
      <c r="AH6" s="34">
        <v>44854</v>
      </c>
      <c r="AI6" s="34">
        <v>44857</v>
      </c>
      <c r="AJ6" s="34">
        <v>44861</v>
      </c>
      <c r="AK6" s="34">
        <v>44864</v>
      </c>
      <c r="AL6" s="34">
        <v>44865</v>
      </c>
      <c r="AM6" s="34">
        <v>44871</v>
      </c>
      <c r="AN6" s="34">
        <v>44875</v>
      </c>
      <c r="AO6" s="34">
        <v>44878</v>
      </c>
      <c r="AP6" s="34">
        <v>44882</v>
      </c>
      <c r="AQ6" s="34">
        <v>44885</v>
      </c>
      <c r="AR6" s="34">
        <v>44889</v>
      </c>
      <c r="AS6" s="34">
        <v>44892</v>
      </c>
      <c r="AT6" s="34">
        <v>44895</v>
      </c>
      <c r="AU6" s="34">
        <v>44896</v>
      </c>
      <c r="AV6" s="34">
        <v>44899</v>
      </c>
      <c r="AW6" s="34">
        <v>44903</v>
      </c>
      <c r="AX6" s="34">
        <v>44906</v>
      </c>
      <c r="AY6" s="34">
        <v>44910</v>
      </c>
      <c r="AZ6" s="34">
        <v>44913</v>
      </c>
      <c r="BA6" s="34">
        <v>44917</v>
      </c>
      <c r="BB6" s="34">
        <v>44924</v>
      </c>
    </row>
    <row r="7" spans="1:54" x14ac:dyDescent="0.2">
      <c r="A7" s="1" t="s">
        <v>7</v>
      </c>
    </row>
    <row r="8" spans="1:54" x14ac:dyDescent="0.2">
      <c r="A8" s="1">
        <v>1</v>
      </c>
      <c r="B8" s="6">
        <v>4930</v>
      </c>
      <c r="C8" s="6">
        <v>8033</v>
      </c>
      <c r="D8" s="6">
        <v>5695</v>
      </c>
      <c r="E8" s="6">
        <v>5695</v>
      </c>
      <c r="F8" s="6">
        <v>5695</v>
      </c>
      <c r="G8" s="6">
        <v>5695</v>
      </c>
      <c r="H8" s="6">
        <v>5695</v>
      </c>
      <c r="I8" s="6">
        <v>5695</v>
      </c>
      <c r="J8" s="6">
        <v>5695</v>
      </c>
      <c r="K8" s="6">
        <v>5695</v>
      </c>
      <c r="L8" s="6">
        <v>5695</v>
      </c>
      <c r="M8" s="6">
        <v>5695</v>
      </c>
      <c r="N8" s="6">
        <v>5695</v>
      </c>
      <c r="O8" s="6">
        <v>5695</v>
      </c>
      <c r="P8" s="6">
        <v>5695</v>
      </c>
      <c r="Q8" s="6">
        <v>5695</v>
      </c>
      <c r="R8" s="6">
        <v>5695</v>
      </c>
      <c r="S8" s="6">
        <v>3315</v>
      </c>
      <c r="T8" s="6">
        <v>3315</v>
      </c>
      <c r="U8" s="6">
        <v>3315</v>
      </c>
      <c r="V8" s="6">
        <v>3315</v>
      </c>
      <c r="W8" s="6">
        <v>3315</v>
      </c>
      <c r="X8" s="6">
        <v>3315</v>
      </c>
      <c r="Y8" s="6">
        <v>3315</v>
      </c>
      <c r="Z8" s="6">
        <v>3315</v>
      </c>
      <c r="AA8" s="6">
        <v>3315</v>
      </c>
      <c r="AB8" s="6">
        <v>3315</v>
      </c>
      <c r="AC8" s="6">
        <v>3315</v>
      </c>
      <c r="AD8" s="6">
        <v>3315</v>
      </c>
      <c r="AE8" s="6">
        <v>3315</v>
      </c>
      <c r="AF8" s="6">
        <v>3315</v>
      </c>
      <c r="AG8" s="6">
        <v>3315</v>
      </c>
      <c r="AH8" s="6">
        <v>3315</v>
      </c>
      <c r="AI8" s="6">
        <v>3315</v>
      </c>
      <c r="AJ8" s="6">
        <v>3315</v>
      </c>
      <c r="AK8" s="6">
        <v>3315</v>
      </c>
      <c r="AL8" s="6">
        <v>3315</v>
      </c>
      <c r="AM8" s="6">
        <v>4930</v>
      </c>
      <c r="AN8" s="6">
        <v>4930</v>
      </c>
      <c r="AO8" s="6">
        <v>4930</v>
      </c>
      <c r="AP8" s="6">
        <v>4930</v>
      </c>
      <c r="AQ8" s="6">
        <v>4930</v>
      </c>
      <c r="AR8" s="6">
        <v>4930</v>
      </c>
      <c r="AS8" s="6">
        <v>4930</v>
      </c>
      <c r="AT8" s="6">
        <v>4930</v>
      </c>
      <c r="AU8" s="6">
        <v>3315</v>
      </c>
      <c r="AV8" s="6">
        <v>3315</v>
      </c>
      <c r="AW8" s="6">
        <v>3315</v>
      </c>
      <c r="AX8" s="6">
        <v>3315</v>
      </c>
      <c r="AY8" s="6">
        <v>3315</v>
      </c>
      <c r="AZ8" s="6">
        <v>6928</v>
      </c>
      <c r="BA8" s="6">
        <v>6078</v>
      </c>
      <c r="BB8" s="6">
        <v>6928</v>
      </c>
    </row>
    <row r="9" spans="1:54" x14ac:dyDescent="0.2">
      <c r="A9" s="1">
        <v>2</v>
      </c>
      <c r="B9" s="6">
        <v>5695</v>
      </c>
      <c r="C9" s="6">
        <v>8798</v>
      </c>
      <c r="D9" s="6">
        <v>6460</v>
      </c>
      <c r="E9" s="6">
        <v>6460</v>
      </c>
      <c r="F9" s="6">
        <v>6460</v>
      </c>
      <c r="G9" s="6">
        <v>6460</v>
      </c>
      <c r="H9" s="6">
        <v>6460</v>
      </c>
      <c r="I9" s="6">
        <v>6460</v>
      </c>
      <c r="J9" s="6">
        <v>6460</v>
      </c>
      <c r="K9" s="6">
        <v>6460</v>
      </c>
      <c r="L9" s="6">
        <v>6460</v>
      </c>
      <c r="M9" s="6">
        <v>6460</v>
      </c>
      <c r="N9" s="6">
        <v>6460</v>
      </c>
      <c r="O9" s="6">
        <v>6460</v>
      </c>
      <c r="P9" s="6">
        <v>6460</v>
      </c>
      <c r="Q9" s="6">
        <v>6460</v>
      </c>
      <c r="R9" s="6">
        <v>6460</v>
      </c>
      <c r="S9" s="6">
        <v>4080</v>
      </c>
      <c r="T9" s="6">
        <v>4080</v>
      </c>
      <c r="U9" s="6">
        <v>4080</v>
      </c>
      <c r="V9" s="6">
        <v>4080</v>
      </c>
      <c r="W9" s="6">
        <v>4080</v>
      </c>
      <c r="X9" s="6">
        <v>4080</v>
      </c>
      <c r="Y9" s="6">
        <v>4080</v>
      </c>
      <c r="Z9" s="6">
        <v>4080</v>
      </c>
      <c r="AA9" s="6">
        <v>4080</v>
      </c>
      <c r="AB9" s="6">
        <v>4080</v>
      </c>
      <c r="AC9" s="6">
        <v>4080</v>
      </c>
      <c r="AD9" s="6">
        <v>4080</v>
      </c>
      <c r="AE9" s="6">
        <v>4080</v>
      </c>
      <c r="AF9" s="6">
        <v>4080</v>
      </c>
      <c r="AG9" s="6">
        <v>4080</v>
      </c>
      <c r="AH9" s="6">
        <v>4080</v>
      </c>
      <c r="AI9" s="6">
        <v>4080</v>
      </c>
      <c r="AJ9" s="6">
        <v>4080</v>
      </c>
      <c r="AK9" s="6">
        <v>4080</v>
      </c>
      <c r="AL9" s="6">
        <v>4080</v>
      </c>
      <c r="AM9" s="6">
        <v>5695</v>
      </c>
      <c r="AN9" s="6">
        <v>5695</v>
      </c>
      <c r="AO9" s="6">
        <v>5695</v>
      </c>
      <c r="AP9" s="6">
        <v>5695</v>
      </c>
      <c r="AQ9" s="6">
        <v>5695</v>
      </c>
      <c r="AR9" s="6">
        <v>5695</v>
      </c>
      <c r="AS9" s="6">
        <v>5695</v>
      </c>
      <c r="AT9" s="6">
        <v>5695</v>
      </c>
      <c r="AU9" s="6">
        <v>4080</v>
      </c>
      <c r="AV9" s="6">
        <v>4080</v>
      </c>
      <c r="AW9" s="6">
        <v>4080</v>
      </c>
      <c r="AX9" s="6">
        <v>4080</v>
      </c>
      <c r="AY9" s="6">
        <v>4080</v>
      </c>
      <c r="AZ9" s="6">
        <v>7693</v>
      </c>
      <c r="BA9" s="6">
        <v>6843</v>
      </c>
      <c r="BB9" s="6">
        <v>7693</v>
      </c>
    </row>
    <row r="10" spans="1:54" x14ac:dyDescent="0.2">
      <c r="A10" s="1" t="s">
        <v>8</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row>
    <row r="11" spans="1:54" x14ac:dyDescent="0.2">
      <c r="A11" s="1">
        <v>1</v>
      </c>
      <c r="B11" s="6">
        <v>5525</v>
      </c>
      <c r="C11" s="6">
        <v>8628</v>
      </c>
      <c r="D11" s="6">
        <v>6290</v>
      </c>
      <c r="E11" s="6">
        <v>6290</v>
      </c>
      <c r="F11" s="6">
        <v>6290</v>
      </c>
      <c r="G11" s="6">
        <v>6290</v>
      </c>
      <c r="H11" s="6">
        <v>6290</v>
      </c>
      <c r="I11" s="6">
        <v>6290</v>
      </c>
      <c r="J11" s="6">
        <v>6290</v>
      </c>
      <c r="K11" s="6">
        <v>6290</v>
      </c>
      <c r="L11" s="6">
        <v>6290</v>
      </c>
      <c r="M11" s="6">
        <v>6290</v>
      </c>
      <c r="N11" s="6">
        <v>6290</v>
      </c>
      <c r="O11" s="6">
        <v>6290</v>
      </c>
      <c r="P11" s="6">
        <v>6290</v>
      </c>
      <c r="Q11" s="6">
        <v>6290</v>
      </c>
      <c r="R11" s="6">
        <v>6290</v>
      </c>
      <c r="S11" s="6">
        <v>3910</v>
      </c>
      <c r="T11" s="6">
        <v>3910</v>
      </c>
      <c r="U11" s="6">
        <v>3910</v>
      </c>
      <c r="V11" s="6">
        <v>3910</v>
      </c>
      <c r="W11" s="6">
        <v>3910</v>
      </c>
      <c r="X11" s="6">
        <v>3910</v>
      </c>
      <c r="Y11" s="6">
        <v>3910</v>
      </c>
      <c r="Z11" s="6">
        <v>3910</v>
      </c>
      <c r="AA11" s="6">
        <v>3910</v>
      </c>
      <c r="AB11" s="6">
        <v>3910</v>
      </c>
      <c r="AC11" s="6">
        <v>3910</v>
      </c>
      <c r="AD11" s="6">
        <v>3910</v>
      </c>
      <c r="AE11" s="6">
        <v>3910</v>
      </c>
      <c r="AF11" s="6">
        <v>3910</v>
      </c>
      <c r="AG11" s="6">
        <v>3910</v>
      </c>
      <c r="AH11" s="6">
        <v>3910</v>
      </c>
      <c r="AI11" s="6">
        <v>3910</v>
      </c>
      <c r="AJ11" s="6">
        <v>3910</v>
      </c>
      <c r="AK11" s="6">
        <v>3910</v>
      </c>
      <c r="AL11" s="6">
        <v>3910</v>
      </c>
      <c r="AM11" s="6">
        <v>5525</v>
      </c>
      <c r="AN11" s="6">
        <v>5525</v>
      </c>
      <c r="AO11" s="6">
        <v>5525</v>
      </c>
      <c r="AP11" s="6">
        <v>5525</v>
      </c>
      <c r="AQ11" s="6">
        <v>5525</v>
      </c>
      <c r="AR11" s="6">
        <v>5525</v>
      </c>
      <c r="AS11" s="6">
        <v>5525</v>
      </c>
      <c r="AT11" s="6">
        <v>5525</v>
      </c>
      <c r="AU11" s="6">
        <v>3910</v>
      </c>
      <c r="AV11" s="6">
        <v>3910</v>
      </c>
      <c r="AW11" s="6">
        <v>3910</v>
      </c>
      <c r="AX11" s="6">
        <v>3910</v>
      </c>
      <c r="AY11" s="6">
        <v>3910</v>
      </c>
      <c r="AZ11" s="6">
        <v>7523</v>
      </c>
      <c r="BA11" s="6">
        <v>6673</v>
      </c>
      <c r="BB11" s="6">
        <v>7523</v>
      </c>
    </row>
    <row r="12" spans="1:54" x14ac:dyDescent="0.2">
      <c r="A12" s="1">
        <v>2</v>
      </c>
      <c r="B12" s="6">
        <v>6290</v>
      </c>
      <c r="C12" s="6">
        <v>9393</v>
      </c>
      <c r="D12" s="6">
        <v>7055</v>
      </c>
      <c r="E12" s="6">
        <v>7055</v>
      </c>
      <c r="F12" s="6">
        <v>7055</v>
      </c>
      <c r="G12" s="6">
        <v>7055</v>
      </c>
      <c r="H12" s="6">
        <v>7055</v>
      </c>
      <c r="I12" s="6">
        <v>7055</v>
      </c>
      <c r="J12" s="6">
        <v>7055</v>
      </c>
      <c r="K12" s="6">
        <v>7055</v>
      </c>
      <c r="L12" s="6">
        <v>7055</v>
      </c>
      <c r="M12" s="6">
        <v>7055</v>
      </c>
      <c r="N12" s="6">
        <v>7055</v>
      </c>
      <c r="O12" s="6">
        <v>7055</v>
      </c>
      <c r="P12" s="6">
        <v>7055</v>
      </c>
      <c r="Q12" s="6">
        <v>7055</v>
      </c>
      <c r="R12" s="6">
        <v>7055</v>
      </c>
      <c r="S12" s="6">
        <v>4675</v>
      </c>
      <c r="T12" s="6">
        <v>4675</v>
      </c>
      <c r="U12" s="6">
        <v>4675</v>
      </c>
      <c r="V12" s="6">
        <v>4675</v>
      </c>
      <c r="W12" s="6">
        <v>4675</v>
      </c>
      <c r="X12" s="6">
        <v>4675</v>
      </c>
      <c r="Y12" s="6">
        <v>4675</v>
      </c>
      <c r="Z12" s="6">
        <v>4675</v>
      </c>
      <c r="AA12" s="6">
        <v>4675</v>
      </c>
      <c r="AB12" s="6">
        <v>4675</v>
      </c>
      <c r="AC12" s="6">
        <v>4675</v>
      </c>
      <c r="AD12" s="6">
        <v>4675</v>
      </c>
      <c r="AE12" s="6">
        <v>4675</v>
      </c>
      <c r="AF12" s="6">
        <v>4675</v>
      </c>
      <c r="AG12" s="6">
        <v>4675</v>
      </c>
      <c r="AH12" s="6">
        <v>4675</v>
      </c>
      <c r="AI12" s="6">
        <v>4675</v>
      </c>
      <c r="AJ12" s="6">
        <v>4675</v>
      </c>
      <c r="AK12" s="6">
        <v>4675</v>
      </c>
      <c r="AL12" s="6">
        <v>4675</v>
      </c>
      <c r="AM12" s="6">
        <v>6290</v>
      </c>
      <c r="AN12" s="6">
        <v>6290</v>
      </c>
      <c r="AO12" s="6">
        <v>6290</v>
      </c>
      <c r="AP12" s="6">
        <v>6290</v>
      </c>
      <c r="AQ12" s="6">
        <v>6290</v>
      </c>
      <c r="AR12" s="6">
        <v>6290</v>
      </c>
      <c r="AS12" s="6">
        <v>6290</v>
      </c>
      <c r="AT12" s="6">
        <v>6290</v>
      </c>
      <c r="AU12" s="6">
        <v>4675</v>
      </c>
      <c r="AV12" s="6">
        <v>4675</v>
      </c>
      <c r="AW12" s="6">
        <v>4675</v>
      </c>
      <c r="AX12" s="6">
        <v>4675</v>
      </c>
      <c r="AY12" s="6">
        <v>4675</v>
      </c>
      <c r="AZ12" s="6">
        <v>8288</v>
      </c>
      <c r="BA12" s="6">
        <v>7438</v>
      </c>
      <c r="BB12" s="6">
        <v>8288</v>
      </c>
    </row>
    <row r="13" spans="1:54" x14ac:dyDescent="0.2">
      <c r="A13" s="2" t="s">
        <v>2</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row>
    <row r="14" spans="1:54" x14ac:dyDescent="0.2">
      <c r="A14" s="1">
        <v>1</v>
      </c>
      <c r="B14" s="6">
        <v>6290</v>
      </c>
      <c r="C14" s="6">
        <v>9393</v>
      </c>
      <c r="D14" s="6">
        <v>7055</v>
      </c>
      <c r="E14" s="6">
        <v>7055</v>
      </c>
      <c r="F14" s="6">
        <v>7055</v>
      </c>
      <c r="G14" s="6">
        <v>7055</v>
      </c>
      <c r="H14" s="6">
        <v>7055</v>
      </c>
      <c r="I14" s="6">
        <v>7055</v>
      </c>
      <c r="J14" s="6">
        <v>7055</v>
      </c>
      <c r="K14" s="6">
        <v>7055</v>
      </c>
      <c r="L14" s="6">
        <v>7055</v>
      </c>
      <c r="M14" s="6">
        <v>7055</v>
      </c>
      <c r="N14" s="6">
        <v>7055</v>
      </c>
      <c r="O14" s="6">
        <v>7055</v>
      </c>
      <c r="P14" s="6">
        <v>7055</v>
      </c>
      <c r="Q14" s="6">
        <v>7055</v>
      </c>
      <c r="R14" s="6">
        <v>7055</v>
      </c>
      <c r="S14" s="6">
        <v>4675</v>
      </c>
      <c r="T14" s="6">
        <v>4675</v>
      </c>
      <c r="U14" s="6">
        <v>4675</v>
      </c>
      <c r="V14" s="6">
        <v>4675</v>
      </c>
      <c r="W14" s="6">
        <v>4675</v>
      </c>
      <c r="X14" s="6">
        <v>4675</v>
      </c>
      <c r="Y14" s="6">
        <v>4675</v>
      </c>
      <c r="Z14" s="6">
        <v>4675</v>
      </c>
      <c r="AA14" s="6">
        <v>4675</v>
      </c>
      <c r="AB14" s="6">
        <v>4675</v>
      </c>
      <c r="AC14" s="6">
        <v>4675</v>
      </c>
      <c r="AD14" s="6">
        <v>4675</v>
      </c>
      <c r="AE14" s="6">
        <v>4675</v>
      </c>
      <c r="AF14" s="6">
        <v>4675</v>
      </c>
      <c r="AG14" s="6">
        <v>4675</v>
      </c>
      <c r="AH14" s="6">
        <v>4675</v>
      </c>
      <c r="AI14" s="6">
        <v>4675</v>
      </c>
      <c r="AJ14" s="6">
        <v>4675</v>
      </c>
      <c r="AK14" s="6">
        <v>4675</v>
      </c>
      <c r="AL14" s="6">
        <v>4675</v>
      </c>
      <c r="AM14" s="6">
        <v>6290</v>
      </c>
      <c r="AN14" s="6">
        <v>6290</v>
      </c>
      <c r="AO14" s="6">
        <v>6290</v>
      </c>
      <c r="AP14" s="6">
        <v>6290</v>
      </c>
      <c r="AQ14" s="6">
        <v>6290</v>
      </c>
      <c r="AR14" s="6">
        <v>6290</v>
      </c>
      <c r="AS14" s="6">
        <v>6290</v>
      </c>
      <c r="AT14" s="6">
        <v>6290</v>
      </c>
      <c r="AU14" s="6">
        <v>4675</v>
      </c>
      <c r="AV14" s="6">
        <v>4675</v>
      </c>
      <c r="AW14" s="6">
        <v>4675</v>
      </c>
      <c r="AX14" s="6">
        <v>4675</v>
      </c>
      <c r="AY14" s="6">
        <v>4675</v>
      </c>
      <c r="AZ14" s="6">
        <v>8288</v>
      </c>
      <c r="BA14" s="6">
        <v>7438</v>
      </c>
      <c r="BB14" s="6">
        <v>8288</v>
      </c>
    </row>
    <row r="15" spans="1:54" x14ac:dyDescent="0.2">
      <c r="A15" s="1">
        <v>2</v>
      </c>
      <c r="B15" s="6">
        <v>7055</v>
      </c>
      <c r="C15" s="6">
        <v>10158</v>
      </c>
      <c r="D15" s="6">
        <v>7820</v>
      </c>
      <c r="E15" s="6">
        <v>7820</v>
      </c>
      <c r="F15" s="6">
        <v>7820</v>
      </c>
      <c r="G15" s="6">
        <v>7820</v>
      </c>
      <c r="H15" s="6">
        <v>7820</v>
      </c>
      <c r="I15" s="6">
        <v>7820</v>
      </c>
      <c r="J15" s="6">
        <v>7820</v>
      </c>
      <c r="K15" s="6">
        <v>7820</v>
      </c>
      <c r="L15" s="6">
        <v>7820</v>
      </c>
      <c r="M15" s="6">
        <v>7820</v>
      </c>
      <c r="N15" s="6">
        <v>7820</v>
      </c>
      <c r="O15" s="6">
        <v>7820</v>
      </c>
      <c r="P15" s="6">
        <v>7820</v>
      </c>
      <c r="Q15" s="6">
        <v>7820</v>
      </c>
      <c r="R15" s="6">
        <v>7820</v>
      </c>
      <c r="S15" s="6">
        <v>5440</v>
      </c>
      <c r="T15" s="6">
        <v>5440</v>
      </c>
      <c r="U15" s="6">
        <v>5440</v>
      </c>
      <c r="V15" s="6">
        <v>5440</v>
      </c>
      <c r="W15" s="6">
        <v>5440</v>
      </c>
      <c r="X15" s="6">
        <v>5440</v>
      </c>
      <c r="Y15" s="6">
        <v>5440</v>
      </c>
      <c r="Z15" s="6">
        <v>5440</v>
      </c>
      <c r="AA15" s="6">
        <v>5440</v>
      </c>
      <c r="AB15" s="6">
        <v>5440</v>
      </c>
      <c r="AC15" s="6">
        <v>5440</v>
      </c>
      <c r="AD15" s="6">
        <v>5440</v>
      </c>
      <c r="AE15" s="6">
        <v>5440</v>
      </c>
      <c r="AF15" s="6">
        <v>5440</v>
      </c>
      <c r="AG15" s="6">
        <v>5440</v>
      </c>
      <c r="AH15" s="6">
        <v>5440</v>
      </c>
      <c r="AI15" s="6">
        <v>5440</v>
      </c>
      <c r="AJ15" s="6">
        <v>5440</v>
      </c>
      <c r="AK15" s="6">
        <v>5440</v>
      </c>
      <c r="AL15" s="6">
        <v>5440</v>
      </c>
      <c r="AM15" s="6">
        <v>7055</v>
      </c>
      <c r="AN15" s="6">
        <v>7055</v>
      </c>
      <c r="AO15" s="6">
        <v>7055</v>
      </c>
      <c r="AP15" s="6">
        <v>7055</v>
      </c>
      <c r="AQ15" s="6">
        <v>7055</v>
      </c>
      <c r="AR15" s="6">
        <v>7055</v>
      </c>
      <c r="AS15" s="6">
        <v>7055</v>
      </c>
      <c r="AT15" s="6">
        <v>7055</v>
      </c>
      <c r="AU15" s="6">
        <v>5440</v>
      </c>
      <c r="AV15" s="6">
        <v>5440</v>
      </c>
      <c r="AW15" s="6">
        <v>5440</v>
      </c>
      <c r="AX15" s="6">
        <v>5440</v>
      </c>
      <c r="AY15" s="6">
        <v>5440</v>
      </c>
      <c r="AZ15" s="6">
        <v>9053</v>
      </c>
      <c r="BA15" s="6">
        <v>8203</v>
      </c>
      <c r="BB15" s="6">
        <v>9053</v>
      </c>
    </row>
    <row r="16" spans="1:54" x14ac:dyDescent="0.2">
      <c r="A16" s="9" t="s">
        <v>96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row>
    <row r="17" spans="1:54" x14ac:dyDescent="0.2">
      <c r="A17" s="1">
        <v>1</v>
      </c>
      <c r="B17" s="6">
        <v>7905</v>
      </c>
      <c r="C17" s="6">
        <v>11008</v>
      </c>
      <c r="D17" s="6">
        <v>8670</v>
      </c>
      <c r="E17" s="6">
        <v>8670</v>
      </c>
      <c r="F17" s="6">
        <v>8670</v>
      </c>
      <c r="G17" s="6">
        <v>8670</v>
      </c>
      <c r="H17" s="6">
        <v>8670</v>
      </c>
      <c r="I17" s="6">
        <v>8670</v>
      </c>
      <c r="J17" s="6">
        <v>8670</v>
      </c>
      <c r="K17" s="6">
        <v>8670</v>
      </c>
      <c r="L17" s="6">
        <v>8670</v>
      </c>
      <c r="M17" s="6">
        <v>8670</v>
      </c>
      <c r="N17" s="6">
        <v>8670</v>
      </c>
      <c r="O17" s="6">
        <v>8670</v>
      </c>
      <c r="P17" s="6">
        <v>8670</v>
      </c>
      <c r="Q17" s="6">
        <v>8670</v>
      </c>
      <c r="R17" s="6">
        <v>8670</v>
      </c>
      <c r="S17" s="6">
        <v>6290</v>
      </c>
      <c r="T17" s="6">
        <v>6290</v>
      </c>
      <c r="U17" s="6">
        <v>6290</v>
      </c>
      <c r="V17" s="6">
        <v>6290</v>
      </c>
      <c r="W17" s="6">
        <v>6290</v>
      </c>
      <c r="X17" s="6">
        <v>6290</v>
      </c>
      <c r="Y17" s="6">
        <v>6290</v>
      </c>
      <c r="Z17" s="6">
        <v>6290</v>
      </c>
      <c r="AA17" s="6">
        <v>6290</v>
      </c>
      <c r="AB17" s="6">
        <v>6290</v>
      </c>
      <c r="AC17" s="6">
        <v>6290</v>
      </c>
      <c r="AD17" s="6">
        <v>6290</v>
      </c>
      <c r="AE17" s="6">
        <v>6290</v>
      </c>
      <c r="AF17" s="6">
        <v>6290</v>
      </c>
      <c r="AG17" s="6">
        <v>6290</v>
      </c>
      <c r="AH17" s="6">
        <v>6290</v>
      </c>
      <c r="AI17" s="6">
        <v>6290</v>
      </c>
      <c r="AJ17" s="6">
        <v>6290</v>
      </c>
      <c r="AK17" s="6">
        <v>6290</v>
      </c>
      <c r="AL17" s="6">
        <v>6290</v>
      </c>
      <c r="AM17" s="6">
        <v>7905</v>
      </c>
      <c r="AN17" s="6">
        <v>7905</v>
      </c>
      <c r="AO17" s="6">
        <v>7905</v>
      </c>
      <c r="AP17" s="6">
        <v>7905</v>
      </c>
      <c r="AQ17" s="6">
        <v>7905</v>
      </c>
      <c r="AR17" s="6">
        <v>7905</v>
      </c>
      <c r="AS17" s="6">
        <v>7905</v>
      </c>
      <c r="AT17" s="6">
        <v>7905</v>
      </c>
      <c r="AU17" s="6">
        <v>6290</v>
      </c>
      <c r="AV17" s="6">
        <v>6290</v>
      </c>
      <c r="AW17" s="6">
        <v>6290</v>
      </c>
      <c r="AX17" s="6">
        <v>6290</v>
      </c>
      <c r="AY17" s="6">
        <v>6290</v>
      </c>
      <c r="AZ17" s="6">
        <v>9903</v>
      </c>
      <c r="BA17" s="6">
        <v>9053</v>
      </c>
      <c r="BB17" s="6">
        <v>9903</v>
      </c>
    </row>
    <row r="18" spans="1:54" x14ac:dyDescent="0.2">
      <c r="A18" s="1">
        <v>2</v>
      </c>
      <c r="B18" s="6">
        <v>8670</v>
      </c>
      <c r="C18" s="6">
        <v>11773</v>
      </c>
      <c r="D18" s="6">
        <v>9435</v>
      </c>
      <c r="E18" s="6">
        <v>9435</v>
      </c>
      <c r="F18" s="6">
        <v>9435</v>
      </c>
      <c r="G18" s="6">
        <v>9435</v>
      </c>
      <c r="H18" s="6">
        <v>9435</v>
      </c>
      <c r="I18" s="6">
        <v>9435</v>
      </c>
      <c r="J18" s="6">
        <v>9435</v>
      </c>
      <c r="K18" s="6">
        <v>9435</v>
      </c>
      <c r="L18" s="6">
        <v>9435</v>
      </c>
      <c r="M18" s="6">
        <v>9435</v>
      </c>
      <c r="N18" s="6">
        <v>9435</v>
      </c>
      <c r="O18" s="6">
        <v>9435</v>
      </c>
      <c r="P18" s="6">
        <v>9435</v>
      </c>
      <c r="Q18" s="6">
        <v>9435</v>
      </c>
      <c r="R18" s="6">
        <v>9435</v>
      </c>
      <c r="S18" s="6">
        <v>7055</v>
      </c>
      <c r="T18" s="6">
        <v>7055</v>
      </c>
      <c r="U18" s="6">
        <v>7055</v>
      </c>
      <c r="V18" s="6">
        <v>7055</v>
      </c>
      <c r="W18" s="6">
        <v>7055</v>
      </c>
      <c r="X18" s="6">
        <v>7055</v>
      </c>
      <c r="Y18" s="6">
        <v>7055</v>
      </c>
      <c r="Z18" s="6">
        <v>7055</v>
      </c>
      <c r="AA18" s="6">
        <v>7055</v>
      </c>
      <c r="AB18" s="6">
        <v>7055</v>
      </c>
      <c r="AC18" s="6">
        <v>7055</v>
      </c>
      <c r="AD18" s="6">
        <v>7055</v>
      </c>
      <c r="AE18" s="6">
        <v>7055</v>
      </c>
      <c r="AF18" s="6">
        <v>7055</v>
      </c>
      <c r="AG18" s="6">
        <v>7055</v>
      </c>
      <c r="AH18" s="6">
        <v>7055</v>
      </c>
      <c r="AI18" s="6">
        <v>7055</v>
      </c>
      <c r="AJ18" s="6">
        <v>7055</v>
      </c>
      <c r="AK18" s="6">
        <v>7055</v>
      </c>
      <c r="AL18" s="6">
        <v>7055</v>
      </c>
      <c r="AM18" s="6">
        <v>8670</v>
      </c>
      <c r="AN18" s="6">
        <v>8670</v>
      </c>
      <c r="AO18" s="6">
        <v>8670</v>
      </c>
      <c r="AP18" s="6">
        <v>8670</v>
      </c>
      <c r="AQ18" s="6">
        <v>8670</v>
      </c>
      <c r="AR18" s="6">
        <v>8670</v>
      </c>
      <c r="AS18" s="6">
        <v>8670</v>
      </c>
      <c r="AT18" s="6">
        <v>8670</v>
      </c>
      <c r="AU18" s="6">
        <v>7055</v>
      </c>
      <c r="AV18" s="6">
        <v>7055</v>
      </c>
      <c r="AW18" s="6">
        <v>7055</v>
      </c>
      <c r="AX18" s="6">
        <v>7055</v>
      </c>
      <c r="AY18" s="6">
        <v>7055</v>
      </c>
      <c r="AZ18" s="6">
        <v>10668</v>
      </c>
      <c r="BA18" s="6">
        <v>9818</v>
      </c>
      <c r="BB18" s="6">
        <v>10668</v>
      </c>
    </row>
    <row r="19" spans="1:54" x14ac:dyDescent="0.2">
      <c r="A19" s="7" t="s">
        <v>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row>
    <row r="20" spans="1:54" x14ac:dyDescent="0.2">
      <c r="A20" s="3" t="s">
        <v>1</v>
      </c>
      <c r="B20" s="6">
        <v>47430</v>
      </c>
      <c r="C20" s="6">
        <v>50533</v>
      </c>
      <c r="D20" s="6">
        <v>48195</v>
      </c>
      <c r="E20" s="6">
        <v>48195</v>
      </c>
      <c r="F20" s="6">
        <v>48195</v>
      </c>
      <c r="G20" s="6">
        <v>48195</v>
      </c>
      <c r="H20" s="6">
        <v>48195</v>
      </c>
      <c r="I20" s="6">
        <v>48195</v>
      </c>
      <c r="J20" s="6">
        <v>48195</v>
      </c>
      <c r="K20" s="6">
        <v>48195</v>
      </c>
      <c r="L20" s="6">
        <v>48195</v>
      </c>
      <c r="M20" s="6">
        <v>48195</v>
      </c>
      <c r="N20" s="6">
        <v>48195</v>
      </c>
      <c r="O20" s="6">
        <v>48195</v>
      </c>
      <c r="P20" s="6">
        <v>48195</v>
      </c>
      <c r="Q20" s="6">
        <v>48195</v>
      </c>
      <c r="R20" s="6">
        <v>48195</v>
      </c>
      <c r="S20" s="6">
        <v>45815</v>
      </c>
      <c r="T20" s="6">
        <v>45815</v>
      </c>
      <c r="U20" s="6">
        <v>45815</v>
      </c>
      <c r="V20" s="6">
        <v>45815</v>
      </c>
      <c r="W20" s="6">
        <v>45815</v>
      </c>
      <c r="X20" s="6">
        <v>45815</v>
      </c>
      <c r="Y20" s="6">
        <v>45815</v>
      </c>
      <c r="Z20" s="6">
        <v>45815</v>
      </c>
      <c r="AA20" s="6">
        <v>45815</v>
      </c>
      <c r="AB20" s="6">
        <v>45815</v>
      </c>
      <c r="AC20" s="6">
        <v>45815</v>
      </c>
      <c r="AD20" s="6">
        <v>45815</v>
      </c>
      <c r="AE20" s="6">
        <v>45815</v>
      </c>
      <c r="AF20" s="6">
        <v>45815</v>
      </c>
      <c r="AG20" s="6">
        <v>45815</v>
      </c>
      <c r="AH20" s="6">
        <v>45815</v>
      </c>
      <c r="AI20" s="6">
        <v>45815</v>
      </c>
      <c r="AJ20" s="6">
        <v>45815</v>
      </c>
      <c r="AK20" s="6">
        <v>45815</v>
      </c>
      <c r="AL20" s="6">
        <v>45815</v>
      </c>
      <c r="AM20" s="6">
        <v>47430</v>
      </c>
      <c r="AN20" s="6">
        <v>47430</v>
      </c>
      <c r="AO20" s="6">
        <v>47430</v>
      </c>
      <c r="AP20" s="6">
        <v>47430</v>
      </c>
      <c r="AQ20" s="6">
        <v>47430</v>
      </c>
      <c r="AR20" s="6">
        <v>47430</v>
      </c>
      <c r="AS20" s="6">
        <v>47430</v>
      </c>
      <c r="AT20" s="6">
        <v>47430</v>
      </c>
      <c r="AU20" s="6">
        <v>45815</v>
      </c>
      <c r="AV20" s="6">
        <v>45815</v>
      </c>
      <c r="AW20" s="6">
        <v>45815</v>
      </c>
      <c r="AX20" s="6">
        <v>45815</v>
      </c>
      <c r="AY20" s="6">
        <v>45815</v>
      </c>
      <c r="AZ20" s="6">
        <v>49428</v>
      </c>
      <c r="BA20" s="6">
        <v>48578</v>
      </c>
      <c r="BB20" s="6">
        <v>49428</v>
      </c>
    </row>
    <row r="21" spans="1:54" hidden="1" x14ac:dyDescent="0.2">
      <c r="A21" s="7" t="s">
        <v>5</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row>
    <row r="22" spans="1:54" hidden="1" x14ac:dyDescent="0.2">
      <c r="A22" s="3" t="s">
        <v>0</v>
      </c>
      <c r="B22" s="6">
        <v>0</v>
      </c>
      <c r="C22" s="6">
        <v>62505</v>
      </c>
      <c r="D22" s="6">
        <v>60030</v>
      </c>
      <c r="E22" s="6">
        <v>60030</v>
      </c>
      <c r="F22" s="6">
        <v>60030</v>
      </c>
      <c r="G22" s="6">
        <v>60030</v>
      </c>
      <c r="H22" s="6">
        <v>60030</v>
      </c>
      <c r="I22" s="6">
        <v>60030</v>
      </c>
      <c r="J22" s="6">
        <v>60030</v>
      </c>
      <c r="K22" s="6">
        <v>60030</v>
      </c>
      <c r="L22" s="6">
        <v>60030</v>
      </c>
      <c r="M22" s="6">
        <v>60030</v>
      </c>
      <c r="N22" s="6">
        <v>60030</v>
      </c>
      <c r="O22" s="6">
        <v>60030</v>
      </c>
      <c r="P22" s="6">
        <v>60030</v>
      </c>
      <c r="Q22" s="6">
        <v>60030</v>
      </c>
      <c r="R22" s="6">
        <v>60030</v>
      </c>
      <c r="S22" s="6">
        <v>57510</v>
      </c>
      <c r="T22" s="6">
        <v>57510</v>
      </c>
      <c r="U22" s="6">
        <v>57510</v>
      </c>
      <c r="V22" s="6">
        <v>57510</v>
      </c>
      <c r="W22" s="6">
        <v>57510</v>
      </c>
      <c r="X22" s="6">
        <v>57510</v>
      </c>
      <c r="Y22" s="6">
        <v>57510</v>
      </c>
      <c r="Z22" s="6">
        <v>57510</v>
      </c>
      <c r="AA22" s="6">
        <v>57510</v>
      </c>
      <c r="AB22" s="6">
        <v>57510</v>
      </c>
      <c r="AC22" s="6">
        <v>57510</v>
      </c>
      <c r="AD22" s="6">
        <v>57510</v>
      </c>
      <c r="AE22" s="6">
        <v>57510</v>
      </c>
      <c r="AF22" s="6">
        <v>57510</v>
      </c>
      <c r="AG22" s="6">
        <v>57510</v>
      </c>
      <c r="AH22" s="6">
        <v>57510</v>
      </c>
      <c r="AI22" s="6">
        <v>57510</v>
      </c>
      <c r="AJ22" s="6">
        <v>57510</v>
      </c>
      <c r="AK22" s="6">
        <v>57510</v>
      </c>
      <c r="AL22" s="6">
        <v>57510</v>
      </c>
      <c r="AM22" s="6">
        <v>59220</v>
      </c>
      <c r="AN22" s="6">
        <v>59220</v>
      </c>
      <c r="AO22" s="6">
        <v>59220</v>
      </c>
      <c r="AP22" s="6">
        <v>59220</v>
      </c>
      <c r="AQ22" s="6">
        <v>59220</v>
      </c>
      <c r="AR22" s="6">
        <v>59220</v>
      </c>
      <c r="AS22" s="6">
        <v>59220</v>
      </c>
      <c r="AT22" s="6">
        <v>59220</v>
      </c>
      <c r="AU22" s="6">
        <v>57510</v>
      </c>
      <c r="AV22" s="6">
        <v>57510</v>
      </c>
      <c r="AW22" s="6">
        <v>57510</v>
      </c>
      <c r="AX22" s="6">
        <v>57510</v>
      </c>
      <c r="AY22" s="6">
        <v>57510</v>
      </c>
      <c r="AZ22" s="6">
        <v>61335</v>
      </c>
      <c r="BA22" s="6">
        <v>60435</v>
      </c>
      <c r="BB22" s="6">
        <v>61335</v>
      </c>
    </row>
    <row r="23" spans="1:54" ht="17.25" customHeight="1" x14ac:dyDescent="0.2">
      <c r="A23" s="72" t="s">
        <v>44</v>
      </c>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row>
    <row r="24" spans="1:54" x14ac:dyDescent="0.2">
      <c r="A24" s="31" t="s">
        <v>6</v>
      </c>
      <c r="B24" s="34">
        <f t="shared" ref="B24:AG24" si="0">B5</f>
        <v>44742</v>
      </c>
      <c r="C24" s="34">
        <f t="shared" si="0"/>
        <v>44743</v>
      </c>
      <c r="D24" s="34">
        <f t="shared" si="0"/>
        <v>44753</v>
      </c>
      <c r="E24" s="34">
        <f t="shared" si="0"/>
        <v>44757</v>
      </c>
      <c r="F24" s="34">
        <f t="shared" si="0"/>
        <v>44760</v>
      </c>
      <c r="G24" s="34">
        <f t="shared" si="0"/>
        <v>44764</v>
      </c>
      <c r="H24" s="34">
        <f t="shared" si="0"/>
        <v>44767</v>
      </c>
      <c r="I24" s="34">
        <f t="shared" si="0"/>
        <v>44771</v>
      </c>
      <c r="J24" s="34">
        <f t="shared" si="0"/>
        <v>44774</v>
      </c>
      <c r="K24" s="34">
        <f t="shared" si="0"/>
        <v>44778</v>
      </c>
      <c r="L24" s="34">
        <f t="shared" si="0"/>
        <v>44781</v>
      </c>
      <c r="M24" s="34">
        <f t="shared" si="0"/>
        <v>44785</v>
      </c>
      <c r="N24" s="34">
        <f t="shared" si="0"/>
        <v>44788</v>
      </c>
      <c r="O24" s="34">
        <f t="shared" si="0"/>
        <v>44792</v>
      </c>
      <c r="P24" s="34">
        <f t="shared" si="0"/>
        <v>44795</v>
      </c>
      <c r="Q24" s="34">
        <f t="shared" si="0"/>
        <v>44799</v>
      </c>
      <c r="R24" s="34">
        <f t="shared" si="0"/>
        <v>44802</v>
      </c>
      <c r="S24" s="34">
        <f t="shared" si="0"/>
        <v>44805</v>
      </c>
      <c r="T24" s="34">
        <f t="shared" si="0"/>
        <v>44806</v>
      </c>
      <c r="U24" s="34">
        <f t="shared" si="0"/>
        <v>44809</v>
      </c>
      <c r="V24" s="34">
        <f t="shared" si="0"/>
        <v>44813</v>
      </c>
      <c r="W24" s="34">
        <f t="shared" si="0"/>
        <v>44816</v>
      </c>
      <c r="X24" s="34">
        <f t="shared" si="0"/>
        <v>44820</v>
      </c>
      <c r="Y24" s="34">
        <f t="shared" si="0"/>
        <v>44823</v>
      </c>
      <c r="Z24" s="34">
        <f t="shared" si="0"/>
        <v>44827</v>
      </c>
      <c r="AA24" s="34">
        <f t="shared" si="0"/>
        <v>44831</v>
      </c>
      <c r="AB24" s="34">
        <f t="shared" si="0"/>
        <v>44834</v>
      </c>
      <c r="AC24" s="34">
        <f t="shared" si="0"/>
        <v>44835</v>
      </c>
      <c r="AD24" s="34">
        <f t="shared" si="0"/>
        <v>44837</v>
      </c>
      <c r="AE24" s="34">
        <f t="shared" si="0"/>
        <v>44841</v>
      </c>
      <c r="AF24" s="34">
        <f t="shared" si="0"/>
        <v>44844</v>
      </c>
      <c r="AG24" s="34">
        <f t="shared" si="0"/>
        <v>44848</v>
      </c>
      <c r="AH24" s="34">
        <f t="shared" ref="AH24:BB24" si="1">AH5</f>
        <v>44851</v>
      </c>
      <c r="AI24" s="34">
        <f t="shared" si="1"/>
        <v>44855</v>
      </c>
      <c r="AJ24" s="34">
        <f t="shared" si="1"/>
        <v>44858</v>
      </c>
      <c r="AK24" s="34">
        <f t="shared" si="1"/>
        <v>44862</v>
      </c>
      <c r="AL24" s="34">
        <f t="shared" si="1"/>
        <v>44865</v>
      </c>
      <c r="AM24" s="34">
        <f t="shared" si="1"/>
        <v>44866</v>
      </c>
      <c r="AN24" s="34">
        <f t="shared" si="1"/>
        <v>44872</v>
      </c>
      <c r="AO24" s="34">
        <f t="shared" si="1"/>
        <v>44876</v>
      </c>
      <c r="AP24" s="34">
        <f t="shared" si="1"/>
        <v>44879</v>
      </c>
      <c r="AQ24" s="34">
        <f t="shared" si="1"/>
        <v>44883</v>
      </c>
      <c r="AR24" s="34">
        <f t="shared" si="1"/>
        <v>44886</v>
      </c>
      <c r="AS24" s="34">
        <f t="shared" si="1"/>
        <v>44890</v>
      </c>
      <c r="AT24" s="34">
        <f t="shared" si="1"/>
        <v>44893</v>
      </c>
      <c r="AU24" s="34">
        <f t="shared" si="1"/>
        <v>44896</v>
      </c>
      <c r="AV24" s="34">
        <f t="shared" si="1"/>
        <v>44897</v>
      </c>
      <c r="AW24" s="34">
        <f t="shared" si="1"/>
        <v>44900</v>
      </c>
      <c r="AX24" s="34">
        <f t="shared" si="1"/>
        <v>44904</v>
      </c>
      <c r="AY24" s="34">
        <f t="shared" si="1"/>
        <v>44907</v>
      </c>
      <c r="AZ24" s="34">
        <f t="shared" si="1"/>
        <v>44911</v>
      </c>
      <c r="BA24" s="34">
        <f t="shared" si="1"/>
        <v>44914</v>
      </c>
      <c r="BB24" s="34">
        <f t="shared" si="1"/>
        <v>44918</v>
      </c>
    </row>
    <row r="25" spans="1:54" ht="20.25" customHeight="1" x14ac:dyDescent="0.2">
      <c r="A25" s="31"/>
      <c r="B25" s="34">
        <f t="shared" ref="B25:AG25" si="2">B6</f>
        <v>44742</v>
      </c>
      <c r="C25" s="34">
        <f t="shared" si="2"/>
        <v>44752</v>
      </c>
      <c r="D25" s="34">
        <f t="shared" si="2"/>
        <v>44756</v>
      </c>
      <c r="E25" s="34">
        <f t="shared" si="2"/>
        <v>44759</v>
      </c>
      <c r="F25" s="34">
        <f t="shared" si="2"/>
        <v>44763</v>
      </c>
      <c r="G25" s="34">
        <f t="shared" si="2"/>
        <v>44766</v>
      </c>
      <c r="H25" s="34">
        <f t="shared" si="2"/>
        <v>44770</v>
      </c>
      <c r="I25" s="34">
        <f t="shared" si="2"/>
        <v>44773</v>
      </c>
      <c r="J25" s="34">
        <f t="shared" si="2"/>
        <v>44777</v>
      </c>
      <c r="K25" s="34">
        <f t="shared" si="2"/>
        <v>44780</v>
      </c>
      <c r="L25" s="34">
        <f t="shared" si="2"/>
        <v>44784</v>
      </c>
      <c r="M25" s="34">
        <f t="shared" si="2"/>
        <v>44787</v>
      </c>
      <c r="N25" s="34">
        <f t="shared" si="2"/>
        <v>44791</v>
      </c>
      <c r="O25" s="34">
        <f t="shared" si="2"/>
        <v>44794</v>
      </c>
      <c r="P25" s="34">
        <f t="shared" si="2"/>
        <v>44798</v>
      </c>
      <c r="Q25" s="34">
        <f t="shared" si="2"/>
        <v>44801</v>
      </c>
      <c r="R25" s="34">
        <f t="shared" si="2"/>
        <v>44804</v>
      </c>
      <c r="S25" s="34">
        <f t="shared" si="2"/>
        <v>44805</v>
      </c>
      <c r="T25" s="34">
        <f t="shared" si="2"/>
        <v>44808</v>
      </c>
      <c r="U25" s="34">
        <f t="shared" si="2"/>
        <v>44812</v>
      </c>
      <c r="V25" s="34">
        <f t="shared" si="2"/>
        <v>44815</v>
      </c>
      <c r="W25" s="34">
        <f t="shared" si="2"/>
        <v>44819</v>
      </c>
      <c r="X25" s="34">
        <f t="shared" si="2"/>
        <v>44822</v>
      </c>
      <c r="Y25" s="34">
        <f t="shared" si="2"/>
        <v>44826</v>
      </c>
      <c r="Z25" s="34">
        <f t="shared" si="2"/>
        <v>44830</v>
      </c>
      <c r="AA25" s="34">
        <f t="shared" si="2"/>
        <v>44833</v>
      </c>
      <c r="AB25" s="34">
        <f t="shared" si="2"/>
        <v>44834</v>
      </c>
      <c r="AC25" s="34">
        <f t="shared" si="2"/>
        <v>44836</v>
      </c>
      <c r="AD25" s="34">
        <f t="shared" si="2"/>
        <v>44840</v>
      </c>
      <c r="AE25" s="34">
        <f t="shared" si="2"/>
        <v>44843</v>
      </c>
      <c r="AF25" s="34">
        <f t="shared" si="2"/>
        <v>44847</v>
      </c>
      <c r="AG25" s="34">
        <f t="shared" si="2"/>
        <v>44850</v>
      </c>
      <c r="AH25" s="34">
        <f t="shared" ref="AH25:BB25" si="3">AH6</f>
        <v>44854</v>
      </c>
      <c r="AI25" s="34">
        <f t="shared" si="3"/>
        <v>44857</v>
      </c>
      <c r="AJ25" s="34">
        <f t="shared" si="3"/>
        <v>44861</v>
      </c>
      <c r="AK25" s="34">
        <f t="shared" si="3"/>
        <v>44864</v>
      </c>
      <c r="AL25" s="34">
        <f t="shared" si="3"/>
        <v>44865</v>
      </c>
      <c r="AM25" s="34">
        <f t="shared" si="3"/>
        <v>44871</v>
      </c>
      <c r="AN25" s="34">
        <f t="shared" si="3"/>
        <v>44875</v>
      </c>
      <c r="AO25" s="34">
        <f t="shared" si="3"/>
        <v>44878</v>
      </c>
      <c r="AP25" s="34">
        <f t="shared" si="3"/>
        <v>44882</v>
      </c>
      <c r="AQ25" s="34">
        <f t="shared" si="3"/>
        <v>44885</v>
      </c>
      <c r="AR25" s="34">
        <f t="shared" si="3"/>
        <v>44889</v>
      </c>
      <c r="AS25" s="34">
        <f t="shared" si="3"/>
        <v>44892</v>
      </c>
      <c r="AT25" s="34">
        <f t="shared" si="3"/>
        <v>44895</v>
      </c>
      <c r="AU25" s="34">
        <f t="shared" si="3"/>
        <v>44896</v>
      </c>
      <c r="AV25" s="34">
        <f t="shared" si="3"/>
        <v>44899</v>
      </c>
      <c r="AW25" s="34">
        <f t="shared" si="3"/>
        <v>44903</v>
      </c>
      <c r="AX25" s="34">
        <f t="shared" si="3"/>
        <v>44906</v>
      </c>
      <c r="AY25" s="34">
        <f t="shared" si="3"/>
        <v>44910</v>
      </c>
      <c r="AZ25" s="34">
        <f t="shared" si="3"/>
        <v>44913</v>
      </c>
      <c r="BA25" s="34">
        <f t="shared" si="3"/>
        <v>44917</v>
      </c>
      <c r="BB25" s="34">
        <f t="shared" si="3"/>
        <v>44924</v>
      </c>
    </row>
    <row r="26" spans="1:54" x14ac:dyDescent="0.2">
      <c r="A26" s="1" t="s">
        <v>7</v>
      </c>
    </row>
    <row r="27" spans="1:54" x14ac:dyDescent="0.2">
      <c r="A27" s="1">
        <v>1</v>
      </c>
      <c r="B27" s="6">
        <f t="shared" ref="B27:AG27" si="4">ROUND(B8*0.87,)+25</f>
        <v>4314</v>
      </c>
      <c r="C27" s="6">
        <f t="shared" si="4"/>
        <v>7014</v>
      </c>
      <c r="D27" s="6">
        <f t="shared" si="4"/>
        <v>4980</v>
      </c>
      <c r="E27" s="6">
        <f t="shared" si="4"/>
        <v>4980</v>
      </c>
      <c r="F27" s="6">
        <f t="shared" si="4"/>
        <v>4980</v>
      </c>
      <c r="G27" s="6">
        <f t="shared" si="4"/>
        <v>4980</v>
      </c>
      <c r="H27" s="6">
        <f t="shared" si="4"/>
        <v>4980</v>
      </c>
      <c r="I27" s="6">
        <f t="shared" si="4"/>
        <v>4980</v>
      </c>
      <c r="J27" s="6">
        <f t="shared" si="4"/>
        <v>4980</v>
      </c>
      <c r="K27" s="6">
        <f t="shared" si="4"/>
        <v>4980</v>
      </c>
      <c r="L27" s="6">
        <f t="shared" si="4"/>
        <v>4980</v>
      </c>
      <c r="M27" s="6">
        <f t="shared" si="4"/>
        <v>4980</v>
      </c>
      <c r="N27" s="6">
        <f t="shared" si="4"/>
        <v>4980</v>
      </c>
      <c r="O27" s="6">
        <f t="shared" si="4"/>
        <v>4980</v>
      </c>
      <c r="P27" s="6">
        <f t="shared" si="4"/>
        <v>4980</v>
      </c>
      <c r="Q27" s="6">
        <f t="shared" si="4"/>
        <v>4980</v>
      </c>
      <c r="R27" s="6">
        <f t="shared" si="4"/>
        <v>4980</v>
      </c>
      <c r="S27" s="6">
        <f t="shared" si="4"/>
        <v>2909</v>
      </c>
      <c r="T27" s="6">
        <f t="shared" si="4"/>
        <v>2909</v>
      </c>
      <c r="U27" s="6">
        <f t="shared" si="4"/>
        <v>2909</v>
      </c>
      <c r="V27" s="6">
        <f t="shared" si="4"/>
        <v>2909</v>
      </c>
      <c r="W27" s="6">
        <f t="shared" si="4"/>
        <v>2909</v>
      </c>
      <c r="X27" s="6">
        <f t="shared" si="4"/>
        <v>2909</v>
      </c>
      <c r="Y27" s="6">
        <f t="shared" si="4"/>
        <v>2909</v>
      </c>
      <c r="Z27" s="6">
        <f t="shared" si="4"/>
        <v>2909</v>
      </c>
      <c r="AA27" s="6">
        <f t="shared" si="4"/>
        <v>2909</v>
      </c>
      <c r="AB27" s="6">
        <f t="shared" si="4"/>
        <v>2909</v>
      </c>
      <c r="AC27" s="6">
        <f t="shared" si="4"/>
        <v>2909</v>
      </c>
      <c r="AD27" s="6">
        <f t="shared" si="4"/>
        <v>2909</v>
      </c>
      <c r="AE27" s="6">
        <f t="shared" si="4"/>
        <v>2909</v>
      </c>
      <c r="AF27" s="6">
        <f t="shared" si="4"/>
        <v>2909</v>
      </c>
      <c r="AG27" s="6">
        <f t="shared" si="4"/>
        <v>2909</v>
      </c>
      <c r="AH27" s="6">
        <f t="shared" ref="AH27:BB27" si="5">ROUND(AH8*0.87,)+25</f>
        <v>2909</v>
      </c>
      <c r="AI27" s="6">
        <f t="shared" si="5"/>
        <v>2909</v>
      </c>
      <c r="AJ27" s="6">
        <f t="shared" si="5"/>
        <v>2909</v>
      </c>
      <c r="AK27" s="6">
        <f t="shared" si="5"/>
        <v>2909</v>
      </c>
      <c r="AL27" s="6">
        <f t="shared" si="5"/>
        <v>2909</v>
      </c>
      <c r="AM27" s="6">
        <f t="shared" si="5"/>
        <v>4314</v>
      </c>
      <c r="AN27" s="6">
        <f t="shared" si="5"/>
        <v>4314</v>
      </c>
      <c r="AO27" s="6">
        <f t="shared" si="5"/>
        <v>4314</v>
      </c>
      <c r="AP27" s="6">
        <f t="shared" si="5"/>
        <v>4314</v>
      </c>
      <c r="AQ27" s="6">
        <f t="shared" si="5"/>
        <v>4314</v>
      </c>
      <c r="AR27" s="6">
        <f t="shared" si="5"/>
        <v>4314</v>
      </c>
      <c r="AS27" s="6">
        <f t="shared" si="5"/>
        <v>4314</v>
      </c>
      <c r="AT27" s="6">
        <f t="shared" si="5"/>
        <v>4314</v>
      </c>
      <c r="AU27" s="6">
        <f t="shared" si="5"/>
        <v>2909</v>
      </c>
      <c r="AV27" s="6">
        <f t="shared" si="5"/>
        <v>2909</v>
      </c>
      <c r="AW27" s="6">
        <f t="shared" si="5"/>
        <v>2909</v>
      </c>
      <c r="AX27" s="6">
        <f t="shared" si="5"/>
        <v>2909</v>
      </c>
      <c r="AY27" s="6">
        <f t="shared" si="5"/>
        <v>2909</v>
      </c>
      <c r="AZ27" s="6">
        <f t="shared" si="5"/>
        <v>6052</v>
      </c>
      <c r="BA27" s="6">
        <f t="shared" si="5"/>
        <v>5313</v>
      </c>
      <c r="BB27" s="6">
        <f t="shared" si="5"/>
        <v>6052</v>
      </c>
    </row>
    <row r="28" spans="1:54" x14ac:dyDescent="0.2">
      <c r="A28" s="1">
        <v>2</v>
      </c>
      <c r="B28" s="6">
        <f t="shared" ref="B28:AG28" si="6">ROUND(B9*0.87,)+25</f>
        <v>4980</v>
      </c>
      <c r="C28" s="6">
        <f t="shared" si="6"/>
        <v>7679</v>
      </c>
      <c r="D28" s="6">
        <f t="shared" si="6"/>
        <v>5645</v>
      </c>
      <c r="E28" s="6">
        <f t="shared" si="6"/>
        <v>5645</v>
      </c>
      <c r="F28" s="6">
        <f t="shared" si="6"/>
        <v>5645</v>
      </c>
      <c r="G28" s="6">
        <f t="shared" si="6"/>
        <v>5645</v>
      </c>
      <c r="H28" s="6">
        <f t="shared" si="6"/>
        <v>5645</v>
      </c>
      <c r="I28" s="6">
        <f t="shared" si="6"/>
        <v>5645</v>
      </c>
      <c r="J28" s="6">
        <f t="shared" si="6"/>
        <v>5645</v>
      </c>
      <c r="K28" s="6">
        <f t="shared" si="6"/>
        <v>5645</v>
      </c>
      <c r="L28" s="6">
        <f t="shared" si="6"/>
        <v>5645</v>
      </c>
      <c r="M28" s="6">
        <f t="shared" si="6"/>
        <v>5645</v>
      </c>
      <c r="N28" s="6">
        <f t="shared" si="6"/>
        <v>5645</v>
      </c>
      <c r="O28" s="6">
        <f t="shared" si="6"/>
        <v>5645</v>
      </c>
      <c r="P28" s="6">
        <f t="shared" si="6"/>
        <v>5645</v>
      </c>
      <c r="Q28" s="6">
        <f t="shared" si="6"/>
        <v>5645</v>
      </c>
      <c r="R28" s="6">
        <f t="shared" si="6"/>
        <v>5645</v>
      </c>
      <c r="S28" s="6">
        <f t="shared" si="6"/>
        <v>3575</v>
      </c>
      <c r="T28" s="6">
        <f t="shared" si="6"/>
        <v>3575</v>
      </c>
      <c r="U28" s="6">
        <f t="shared" si="6"/>
        <v>3575</v>
      </c>
      <c r="V28" s="6">
        <f t="shared" si="6"/>
        <v>3575</v>
      </c>
      <c r="W28" s="6">
        <f t="shared" si="6"/>
        <v>3575</v>
      </c>
      <c r="X28" s="6">
        <f t="shared" si="6"/>
        <v>3575</v>
      </c>
      <c r="Y28" s="6">
        <f t="shared" si="6"/>
        <v>3575</v>
      </c>
      <c r="Z28" s="6">
        <f t="shared" si="6"/>
        <v>3575</v>
      </c>
      <c r="AA28" s="6">
        <f t="shared" si="6"/>
        <v>3575</v>
      </c>
      <c r="AB28" s="6">
        <f t="shared" si="6"/>
        <v>3575</v>
      </c>
      <c r="AC28" s="6">
        <f t="shared" si="6"/>
        <v>3575</v>
      </c>
      <c r="AD28" s="6">
        <f t="shared" si="6"/>
        <v>3575</v>
      </c>
      <c r="AE28" s="6">
        <f t="shared" si="6"/>
        <v>3575</v>
      </c>
      <c r="AF28" s="6">
        <f t="shared" si="6"/>
        <v>3575</v>
      </c>
      <c r="AG28" s="6">
        <f t="shared" si="6"/>
        <v>3575</v>
      </c>
      <c r="AH28" s="6">
        <f t="shared" ref="AH28:BB28" si="7">ROUND(AH9*0.87,)+25</f>
        <v>3575</v>
      </c>
      <c r="AI28" s="6">
        <f t="shared" si="7"/>
        <v>3575</v>
      </c>
      <c r="AJ28" s="6">
        <f t="shared" si="7"/>
        <v>3575</v>
      </c>
      <c r="AK28" s="6">
        <f t="shared" si="7"/>
        <v>3575</v>
      </c>
      <c r="AL28" s="6">
        <f t="shared" si="7"/>
        <v>3575</v>
      </c>
      <c r="AM28" s="6">
        <f t="shared" si="7"/>
        <v>4980</v>
      </c>
      <c r="AN28" s="6">
        <f t="shared" si="7"/>
        <v>4980</v>
      </c>
      <c r="AO28" s="6">
        <f t="shared" si="7"/>
        <v>4980</v>
      </c>
      <c r="AP28" s="6">
        <f t="shared" si="7"/>
        <v>4980</v>
      </c>
      <c r="AQ28" s="6">
        <f t="shared" si="7"/>
        <v>4980</v>
      </c>
      <c r="AR28" s="6">
        <f t="shared" si="7"/>
        <v>4980</v>
      </c>
      <c r="AS28" s="6">
        <f t="shared" si="7"/>
        <v>4980</v>
      </c>
      <c r="AT28" s="6">
        <f t="shared" si="7"/>
        <v>4980</v>
      </c>
      <c r="AU28" s="6">
        <f t="shared" si="7"/>
        <v>3575</v>
      </c>
      <c r="AV28" s="6">
        <f t="shared" si="7"/>
        <v>3575</v>
      </c>
      <c r="AW28" s="6">
        <f t="shared" si="7"/>
        <v>3575</v>
      </c>
      <c r="AX28" s="6">
        <f t="shared" si="7"/>
        <v>3575</v>
      </c>
      <c r="AY28" s="6">
        <f t="shared" si="7"/>
        <v>3575</v>
      </c>
      <c r="AZ28" s="6">
        <f t="shared" si="7"/>
        <v>6718</v>
      </c>
      <c r="BA28" s="6">
        <f t="shared" si="7"/>
        <v>5978</v>
      </c>
      <c r="BB28" s="6">
        <f t="shared" si="7"/>
        <v>6718</v>
      </c>
    </row>
    <row r="29" spans="1:54" x14ac:dyDescent="0.2">
      <c r="A29" s="1" t="s">
        <v>8</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row>
    <row r="30" spans="1:54" x14ac:dyDescent="0.2">
      <c r="A30" s="1">
        <v>1</v>
      </c>
      <c r="B30" s="6">
        <f t="shared" ref="B30:AG30" si="8">ROUND(B11*0.87,)+25</f>
        <v>4832</v>
      </c>
      <c r="C30" s="6">
        <f t="shared" si="8"/>
        <v>7531</v>
      </c>
      <c r="D30" s="6">
        <f t="shared" si="8"/>
        <v>5497</v>
      </c>
      <c r="E30" s="6">
        <f t="shared" si="8"/>
        <v>5497</v>
      </c>
      <c r="F30" s="6">
        <f t="shared" si="8"/>
        <v>5497</v>
      </c>
      <c r="G30" s="6">
        <f t="shared" si="8"/>
        <v>5497</v>
      </c>
      <c r="H30" s="6">
        <f t="shared" si="8"/>
        <v>5497</v>
      </c>
      <c r="I30" s="6">
        <f t="shared" si="8"/>
        <v>5497</v>
      </c>
      <c r="J30" s="6">
        <f t="shared" si="8"/>
        <v>5497</v>
      </c>
      <c r="K30" s="6">
        <f t="shared" si="8"/>
        <v>5497</v>
      </c>
      <c r="L30" s="6">
        <f t="shared" si="8"/>
        <v>5497</v>
      </c>
      <c r="M30" s="6">
        <f t="shared" si="8"/>
        <v>5497</v>
      </c>
      <c r="N30" s="6">
        <f t="shared" si="8"/>
        <v>5497</v>
      </c>
      <c r="O30" s="6">
        <f t="shared" si="8"/>
        <v>5497</v>
      </c>
      <c r="P30" s="6">
        <f t="shared" si="8"/>
        <v>5497</v>
      </c>
      <c r="Q30" s="6">
        <f t="shared" si="8"/>
        <v>5497</v>
      </c>
      <c r="R30" s="6">
        <f t="shared" si="8"/>
        <v>5497</v>
      </c>
      <c r="S30" s="6">
        <f t="shared" si="8"/>
        <v>3427</v>
      </c>
      <c r="T30" s="6">
        <f t="shared" si="8"/>
        <v>3427</v>
      </c>
      <c r="U30" s="6">
        <f t="shared" si="8"/>
        <v>3427</v>
      </c>
      <c r="V30" s="6">
        <f t="shared" si="8"/>
        <v>3427</v>
      </c>
      <c r="W30" s="6">
        <f t="shared" si="8"/>
        <v>3427</v>
      </c>
      <c r="X30" s="6">
        <f t="shared" si="8"/>
        <v>3427</v>
      </c>
      <c r="Y30" s="6">
        <f t="shared" si="8"/>
        <v>3427</v>
      </c>
      <c r="Z30" s="6">
        <f t="shared" si="8"/>
        <v>3427</v>
      </c>
      <c r="AA30" s="6">
        <f t="shared" si="8"/>
        <v>3427</v>
      </c>
      <c r="AB30" s="6">
        <f t="shared" si="8"/>
        <v>3427</v>
      </c>
      <c r="AC30" s="6">
        <f t="shared" si="8"/>
        <v>3427</v>
      </c>
      <c r="AD30" s="6">
        <f t="shared" si="8"/>
        <v>3427</v>
      </c>
      <c r="AE30" s="6">
        <f t="shared" si="8"/>
        <v>3427</v>
      </c>
      <c r="AF30" s="6">
        <f t="shared" si="8"/>
        <v>3427</v>
      </c>
      <c r="AG30" s="6">
        <f t="shared" si="8"/>
        <v>3427</v>
      </c>
      <c r="AH30" s="6">
        <f t="shared" ref="AH30:BB30" si="9">ROUND(AH11*0.87,)+25</f>
        <v>3427</v>
      </c>
      <c r="AI30" s="6">
        <f t="shared" si="9"/>
        <v>3427</v>
      </c>
      <c r="AJ30" s="6">
        <f t="shared" si="9"/>
        <v>3427</v>
      </c>
      <c r="AK30" s="6">
        <f t="shared" si="9"/>
        <v>3427</v>
      </c>
      <c r="AL30" s="6">
        <f t="shared" si="9"/>
        <v>3427</v>
      </c>
      <c r="AM30" s="6">
        <f t="shared" si="9"/>
        <v>4832</v>
      </c>
      <c r="AN30" s="6">
        <f t="shared" si="9"/>
        <v>4832</v>
      </c>
      <c r="AO30" s="6">
        <f t="shared" si="9"/>
        <v>4832</v>
      </c>
      <c r="AP30" s="6">
        <f t="shared" si="9"/>
        <v>4832</v>
      </c>
      <c r="AQ30" s="6">
        <f t="shared" si="9"/>
        <v>4832</v>
      </c>
      <c r="AR30" s="6">
        <f t="shared" si="9"/>
        <v>4832</v>
      </c>
      <c r="AS30" s="6">
        <f t="shared" si="9"/>
        <v>4832</v>
      </c>
      <c r="AT30" s="6">
        <f t="shared" si="9"/>
        <v>4832</v>
      </c>
      <c r="AU30" s="6">
        <f t="shared" si="9"/>
        <v>3427</v>
      </c>
      <c r="AV30" s="6">
        <f t="shared" si="9"/>
        <v>3427</v>
      </c>
      <c r="AW30" s="6">
        <f t="shared" si="9"/>
        <v>3427</v>
      </c>
      <c r="AX30" s="6">
        <f t="shared" si="9"/>
        <v>3427</v>
      </c>
      <c r="AY30" s="6">
        <f t="shared" si="9"/>
        <v>3427</v>
      </c>
      <c r="AZ30" s="6">
        <f t="shared" si="9"/>
        <v>6570</v>
      </c>
      <c r="BA30" s="6">
        <f t="shared" si="9"/>
        <v>5831</v>
      </c>
      <c r="BB30" s="6">
        <f t="shared" si="9"/>
        <v>6570</v>
      </c>
    </row>
    <row r="31" spans="1:54" x14ac:dyDescent="0.2">
      <c r="A31" s="1">
        <v>2</v>
      </c>
      <c r="B31" s="6">
        <f t="shared" ref="B31:AG31" si="10">ROUND(B12*0.87,)+25</f>
        <v>5497</v>
      </c>
      <c r="C31" s="6">
        <f t="shared" si="10"/>
        <v>8197</v>
      </c>
      <c r="D31" s="6">
        <f t="shared" si="10"/>
        <v>6163</v>
      </c>
      <c r="E31" s="6">
        <f t="shared" si="10"/>
        <v>6163</v>
      </c>
      <c r="F31" s="6">
        <f t="shared" si="10"/>
        <v>6163</v>
      </c>
      <c r="G31" s="6">
        <f t="shared" si="10"/>
        <v>6163</v>
      </c>
      <c r="H31" s="6">
        <f t="shared" si="10"/>
        <v>6163</v>
      </c>
      <c r="I31" s="6">
        <f t="shared" si="10"/>
        <v>6163</v>
      </c>
      <c r="J31" s="6">
        <f t="shared" si="10"/>
        <v>6163</v>
      </c>
      <c r="K31" s="6">
        <f t="shared" si="10"/>
        <v>6163</v>
      </c>
      <c r="L31" s="6">
        <f t="shared" si="10"/>
        <v>6163</v>
      </c>
      <c r="M31" s="6">
        <f t="shared" si="10"/>
        <v>6163</v>
      </c>
      <c r="N31" s="6">
        <f t="shared" si="10"/>
        <v>6163</v>
      </c>
      <c r="O31" s="6">
        <f t="shared" si="10"/>
        <v>6163</v>
      </c>
      <c r="P31" s="6">
        <f t="shared" si="10"/>
        <v>6163</v>
      </c>
      <c r="Q31" s="6">
        <f t="shared" si="10"/>
        <v>6163</v>
      </c>
      <c r="R31" s="6">
        <f t="shared" si="10"/>
        <v>6163</v>
      </c>
      <c r="S31" s="6">
        <f t="shared" si="10"/>
        <v>4092</v>
      </c>
      <c r="T31" s="6">
        <f t="shared" si="10"/>
        <v>4092</v>
      </c>
      <c r="U31" s="6">
        <f t="shared" si="10"/>
        <v>4092</v>
      </c>
      <c r="V31" s="6">
        <f t="shared" si="10"/>
        <v>4092</v>
      </c>
      <c r="W31" s="6">
        <f t="shared" si="10"/>
        <v>4092</v>
      </c>
      <c r="X31" s="6">
        <f t="shared" si="10"/>
        <v>4092</v>
      </c>
      <c r="Y31" s="6">
        <f t="shared" si="10"/>
        <v>4092</v>
      </c>
      <c r="Z31" s="6">
        <f t="shared" si="10"/>
        <v>4092</v>
      </c>
      <c r="AA31" s="6">
        <f t="shared" si="10"/>
        <v>4092</v>
      </c>
      <c r="AB31" s="6">
        <f t="shared" si="10"/>
        <v>4092</v>
      </c>
      <c r="AC31" s="6">
        <f t="shared" si="10"/>
        <v>4092</v>
      </c>
      <c r="AD31" s="6">
        <f t="shared" si="10"/>
        <v>4092</v>
      </c>
      <c r="AE31" s="6">
        <f t="shared" si="10"/>
        <v>4092</v>
      </c>
      <c r="AF31" s="6">
        <f t="shared" si="10"/>
        <v>4092</v>
      </c>
      <c r="AG31" s="6">
        <f t="shared" si="10"/>
        <v>4092</v>
      </c>
      <c r="AH31" s="6">
        <f t="shared" ref="AH31:BB31" si="11">ROUND(AH12*0.87,)+25</f>
        <v>4092</v>
      </c>
      <c r="AI31" s="6">
        <f t="shared" si="11"/>
        <v>4092</v>
      </c>
      <c r="AJ31" s="6">
        <f t="shared" si="11"/>
        <v>4092</v>
      </c>
      <c r="AK31" s="6">
        <f t="shared" si="11"/>
        <v>4092</v>
      </c>
      <c r="AL31" s="6">
        <f t="shared" si="11"/>
        <v>4092</v>
      </c>
      <c r="AM31" s="6">
        <f t="shared" si="11"/>
        <v>5497</v>
      </c>
      <c r="AN31" s="6">
        <f t="shared" si="11"/>
        <v>5497</v>
      </c>
      <c r="AO31" s="6">
        <f t="shared" si="11"/>
        <v>5497</v>
      </c>
      <c r="AP31" s="6">
        <f t="shared" si="11"/>
        <v>5497</v>
      </c>
      <c r="AQ31" s="6">
        <f t="shared" si="11"/>
        <v>5497</v>
      </c>
      <c r="AR31" s="6">
        <f t="shared" si="11"/>
        <v>5497</v>
      </c>
      <c r="AS31" s="6">
        <f t="shared" si="11"/>
        <v>5497</v>
      </c>
      <c r="AT31" s="6">
        <f t="shared" si="11"/>
        <v>5497</v>
      </c>
      <c r="AU31" s="6">
        <f t="shared" si="11"/>
        <v>4092</v>
      </c>
      <c r="AV31" s="6">
        <f t="shared" si="11"/>
        <v>4092</v>
      </c>
      <c r="AW31" s="6">
        <f t="shared" si="11"/>
        <v>4092</v>
      </c>
      <c r="AX31" s="6">
        <f t="shared" si="11"/>
        <v>4092</v>
      </c>
      <c r="AY31" s="6">
        <f t="shared" si="11"/>
        <v>4092</v>
      </c>
      <c r="AZ31" s="6">
        <f t="shared" si="11"/>
        <v>7236</v>
      </c>
      <c r="BA31" s="6">
        <f t="shared" si="11"/>
        <v>6496</v>
      </c>
      <c r="BB31" s="6">
        <f t="shared" si="11"/>
        <v>7236</v>
      </c>
    </row>
    <row r="32" spans="1:54" x14ac:dyDescent="0.2">
      <c r="A32" s="2" t="s">
        <v>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row>
    <row r="33" spans="1:54" x14ac:dyDescent="0.2">
      <c r="A33" s="1">
        <v>1</v>
      </c>
      <c r="B33" s="6">
        <f t="shared" ref="B33:AG33" si="12">ROUND(B14*0.87,)+25</f>
        <v>5497</v>
      </c>
      <c r="C33" s="6">
        <f t="shared" si="12"/>
        <v>8197</v>
      </c>
      <c r="D33" s="6">
        <f t="shared" si="12"/>
        <v>6163</v>
      </c>
      <c r="E33" s="6">
        <f t="shared" si="12"/>
        <v>6163</v>
      </c>
      <c r="F33" s="6">
        <f t="shared" si="12"/>
        <v>6163</v>
      </c>
      <c r="G33" s="6">
        <f t="shared" si="12"/>
        <v>6163</v>
      </c>
      <c r="H33" s="6">
        <f t="shared" si="12"/>
        <v>6163</v>
      </c>
      <c r="I33" s="6">
        <f t="shared" si="12"/>
        <v>6163</v>
      </c>
      <c r="J33" s="6">
        <f t="shared" si="12"/>
        <v>6163</v>
      </c>
      <c r="K33" s="6">
        <f t="shared" si="12"/>
        <v>6163</v>
      </c>
      <c r="L33" s="6">
        <f t="shared" si="12"/>
        <v>6163</v>
      </c>
      <c r="M33" s="6">
        <f t="shared" si="12"/>
        <v>6163</v>
      </c>
      <c r="N33" s="6">
        <f t="shared" si="12"/>
        <v>6163</v>
      </c>
      <c r="O33" s="6">
        <f t="shared" si="12"/>
        <v>6163</v>
      </c>
      <c r="P33" s="6">
        <f t="shared" si="12"/>
        <v>6163</v>
      </c>
      <c r="Q33" s="6">
        <f t="shared" si="12"/>
        <v>6163</v>
      </c>
      <c r="R33" s="6">
        <f t="shared" si="12"/>
        <v>6163</v>
      </c>
      <c r="S33" s="6">
        <f t="shared" si="12"/>
        <v>4092</v>
      </c>
      <c r="T33" s="6">
        <f t="shared" si="12"/>
        <v>4092</v>
      </c>
      <c r="U33" s="6">
        <f t="shared" si="12"/>
        <v>4092</v>
      </c>
      <c r="V33" s="6">
        <f t="shared" si="12"/>
        <v>4092</v>
      </c>
      <c r="W33" s="6">
        <f t="shared" si="12"/>
        <v>4092</v>
      </c>
      <c r="X33" s="6">
        <f t="shared" si="12"/>
        <v>4092</v>
      </c>
      <c r="Y33" s="6">
        <f t="shared" si="12"/>
        <v>4092</v>
      </c>
      <c r="Z33" s="6">
        <f t="shared" si="12"/>
        <v>4092</v>
      </c>
      <c r="AA33" s="6">
        <f t="shared" si="12"/>
        <v>4092</v>
      </c>
      <c r="AB33" s="6">
        <f t="shared" si="12"/>
        <v>4092</v>
      </c>
      <c r="AC33" s="6">
        <f t="shared" si="12"/>
        <v>4092</v>
      </c>
      <c r="AD33" s="6">
        <f t="shared" si="12"/>
        <v>4092</v>
      </c>
      <c r="AE33" s="6">
        <f t="shared" si="12"/>
        <v>4092</v>
      </c>
      <c r="AF33" s="6">
        <f t="shared" si="12"/>
        <v>4092</v>
      </c>
      <c r="AG33" s="6">
        <f t="shared" si="12"/>
        <v>4092</v>
      </c>
      <c r="AH33" s="6">
        <f t="shared" ref="AH33:BB33" si="13">ROUND(AH14*0.87,)+25</f>
        <v>4092</v>
      </c>
      <c r="AI33" s="6">
        <f t="shared" si="13"/>
        <v>4092</v>
      </c>
      <c r="AJ33" s="6">
        <f t="shared" si="13"/>
        <v>4092</v>
      </c>
      <c r="AK33" s="6">
        <f t="shared" si="13"/>
        <v>4092</v>
      </c>
      <c r="AL33" s="6">
        <f t="shared" si="13"/>
        <v>4092</v>
      </c>
      <c r="AM33" s="6">
        <f t="shared" si="13"/>
        <v>5497</v>
      </c>
      <c r="AN33" s="6">
        <f t="shared" si="13"/>
        <v>5497</v>
      </c>
      <c r="AO33" s="6">
        <f t="shared" si="13"/>
        <v>5497</v>
      </c>
      <c r="AP33" s="6">
        <f t="shared" si="13"/>
        <v>5497</v>
      </c>
      <c r="AQ33" s="6">
        <f t="shared" si="13"/>
        <v>5497</v>
      </c>
      <c r="AR33" s="6">
        <f t="shared" si="13"/>
        <v>5497</v>
      </c>
      <c r="AS33" s="6">
        <f t="shared" si="13"/>
        <v>5497</v>
      </c>
      <c r="AT33" s="6">
        <f t="shared" si="13"/>
        <v>5497</v>
      </c>
      <c r="AU33" s="6">
        <f t="shared" si="13"/>
        <v>4092</v>
      </c>
      <c r="AV33" s="6">
        <f t="shared" si="13"/>
        <v>4092</v>
      </c>
      <c r="AW33" s="6">
        <f t="shared" si="13"/>
        <v>4092</v>
      </c>
      <c r="AX33" s="6">
        <f t="shared" si="13"/>
        <v>4092</v>
      </c>
      <c r="AY33" s="6">
        <f t="shared" si="13"/>
        <v>4092</v>
      </c>
      <c r="AZ33" s="6">
        <f t="shared" si="13"/>
        <v>7236</v>
      </c>
      <c r="BA33" s="6">
        <f t="shared" si="13"/>
        <v>6496</v>
      </c>
      <c r="BB33" s="6">
        <f t="shared" si="13"/>
        <v>7236</v>
      </c>
    </row>
    <row r="34" spans="1:54" x14ac:dyDescent="0.2">
      <c r="A34" s="1">
        <v>2</v>
      </c>
      <c r="B34" s="6">
        <f t="shared" ref="B34:AG34" si="14">ROUND(B15*0.87,)+25</f>
        <v>6163</v>
      </c>
      <c r="C34" s="6">
        <f t="shared" si="14"/>
        <v>8862</v>
      </c>
      <c r="D34" s="6">
        <f t="shared" si="14"/>
        <v>6828</v>
      </c>
      <c r="E34" s="6">
        <f t="shared" si="14"/>
        <v>6828</v>
      </c>
      <c r="F34" s="6">
        <f t="shared" si="14"/>
        <v>6828</v>
      </c>
      <c r="G34" s="6">
        <f t="shared" si="14"/>
        <v>6828</v>
      </c>
      <c r="H34" s="6">
        <f t="shared" si="14"/>
        <v>6828</v>
      </c>
      <c r="I34" s="6">
        <f t="shared" si="14"/>
        <v>6828</v>
      </c>
      <c r="J34" s="6">
        <f t="shared" si="14"/>
        <v>6828</v>
      </c>
      <c r="K34" s="6">
        <f t="shared" si="14"/>
        <v>6828</v>
      </c>
      <c r="L34" s="6">
        <f t="shared" si="14"/>
        <v>6828</v>
      </c>
      <c r="M34" s="6">
        <f t="shared" si="14"/>
        <v>6828</v>
      </c>
      <c r="N34" s="6">
        <f t="shared" si="14"/>
        <v>6828</v>
      </c>
      <c r="O34" s="6">
        <f t="shared" si="14"/>
        <v>6828</v>
      </c>
      <c r="P34" s="6">
        <f t="shared" si="14"/>
        <v>6828</v>
      </c>
      <c r="Q34" s="6">
        <f t="shared" si="14"/>
        <v>6828</v>
      </c>
      <c r="R34" s="6">
        <f t="shared" si="14"/>
        <v>6828</v>
      </c>
      <c r="S34" s="6">
        <f t="shared" si="14"/>
        <v>4758</v>
      </c>
      <c r="T34" s="6">
        <f t="shared" si="14"/>
        <v>4758</v>
      </c>
      <c r="U34" s="6">
        <f t="shared" si="14"/>
        <v>4758</v>
      </c>
      <c r="V34" s="6">
        <f t="shared" si="14"/>
        <v>4758</v>
      </c>
      <c r="W34" s="6">
        <f t="shared" si="14"/>
        <v>4758</v>
      </c>
      <c r="X34" s="6">
        <f t="shared" si="14"/>
        <v>4758</v>
      </c>
      <c r="Y34" s="6">
        <f t="shared" si="14"/>
        <v>4758</v>
      </c>
      <c r="Z34" s="6">
        <f t="shared" si="14"/>
        <v>4758</v>
      </c>
      <c r="AA34" s="6">
        <f t="shared" si="14"/>
        <v>4758</v>
      </c>
      <c r="AB34" s="6">
        <f t="shared" si="14"/>
        <v>4758</v>
      </c>
      <c r="AC34" s="6">
        <f t="shared" si="14"/>
        <v>4758</v>
      </c>
      <c r="AD34" s="6">
        <f t="shared" si="14"/>
        <v>4758</v>
      </c>
      <c r="AE34" s="6">
        <f t="shared" si="14"/>
        <v>4758</v>
      </c>
      <c r="AF34" s="6">
        <f t="shared" si="14"/>
        <v>4758</v>
      </c>
      <c r="AG34" s="6">
        <f t="shared" si="14"/>
        <v>4758</v>
      </c>
      <c r="AH34" s="6">
        <f t="shared" ref="AH34:BB34" si="15">ROUND(AH15*0.87,)+25</f>
        <v>4758</v>
      </c>
      <c r="AI34" s="6">
        <f t="shared" si="15"/>
        <v>4758</v>
      </c>
      <c r="AJ34" s="6">
        <f t="shared" si="15"/>
        <v>4758</v>
      </c>
      <c r="AK34" s="6">
        <f t="shared" si="15"/>
        <v>4758</v>
      </c>
      <c r="AL34" s="6">
        <f t="shared" si="15"/>
        <v>4758</v>
      </c>
      <c r="AM34" s="6">
        <f t="shared" si="15"/>
        <v>6163</v>
      </c>
      <c r="AN34" s="6">
        <f t="shared" si="15"/>
        <v>6163</v>
      </c>
      <c r="AO34" s="6">
        <f t="shared" si="15"/>
        <v>6163</v>
      </c>
      <c r="AP34" s="6">
        <f t="shared" si="15"/>
        <v>6163</v>
      </c>
      <c r="AQ34" s="6">
        <f t="shared" si="15"/>
        <v>6163</v>
      </c>
      <c r="AR34" s="6">
        <f t="shared" si="15"/>
        <v>6163</v>
      </c>
      <c r="AS34" s="6">
        <f t="shared" si="15"/>
        <v>6163</v>
      </c>
      <c r="AT34" s="6">
        <f t="shared" si="15"/>
        <v>6163</v>
      </c>
      <c r="AU34" s="6">
        <f t="shared" si="15"/>
        <v>4758</v>
      </c>
      <c r="AV34" s="6">
        <f t="shared" si="15"/>
        <v>4758</v>
      </c>
      <c r="AW34" s="6">
        <f t="shared" si="15"/>
        <v>4758</v>
      </c>
      <c r="AX34" s="6">
        <f t="shared" si="15"/>
        <v>4758</v>
      </c>
      <c r="AY34" s="6">
        <f t="shared" si="15"/>
        <v>4758</v>
      </c>
      <c r="AZ34" s="6">
        <f t="shared" si="15"/>
        <v>7901</v>
      </c>
      <c r="BA34" s="6">
        <f t="shared" si="15"/>
        <v>7162</v>
      </c>
      <c r="BB34" s="6">
        <f t="shared" si="15"/>
        <v>7901</v>
      </c>
    </row>
    <row r="35" spans="1:54" x14ac:dyDescent="0.2">
      <c r="A35" s="9" t="s">
        <v>96</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row>
    <row r="36" spans="1:54" x14ac:dyDescent="0.2">
      <c r="A36" s="1">
        <v>1</v>
      </c>
      <c r="B36" s="6">
        <f t="shared" ref="B36:AG36" si="16">ROUND(B17*0.87,)+25</f>
        <v>6902</v>
      </c>
      <c r="C36" s="6">
        <f t="shared" si="16"/>
        <v>9602</v>
      </c>
      <c r="D36" s="6">
        <f t="shared" si="16"/>
        <v>7568</v>
      </c>
      <c r="E36" s="6">
        <f t="shared" si="16"/>
        <v>7568</v>
      </c>
      <c r="F36" s="6">
        <f t="shared" si="16"/>
        <v>7568</v>
      </c>
      <c r="G36" s="6">
        <f t="shared" si="16"/>
        <v>7568</v>
      </c>
      <c r="H36" s="6">
        <f t="shared" si="16"/>
        <v>7568</v>
      </c>
      <c r="I36" s="6">
        <f t="shared" si="16"/>
        <v>7568</v>
      </c>
      <c r="J36" s="6">
        <f t="shared" si="16"/>
        <v>7568</v>
      </c>
      <c r="K36" s="6">
        <f t="shared" si="16"/>
        <v>7568</v>
      </c>
      <c r="L36" s="6">
        <f t="shared" si="16"/>
        <v>7568</v>
      </c>
      <c r="M36" s="6">
        <f t="shared" si="16"/>
        <v>7568</v>
      </c>
      <c r="N36" s="6">
        <f t="shared" si="16"/>
        <v>7568</v>
      </c>
      <c r="O36" s="6">
        <f t="shared" si="16"/>
        <v>7568</v>
      </c>
      <c r="P36" s="6">
        <f t="shared" si="16"/>
        <v>7568</v>
      </c>
      <c r="Q36" s="6">
        <f t="shared" si="16"/>
        <v>7568</v>
      </c>
      <c r="R36" s="6">
        <f t="shared" si="16"/>
        <v>7568</v>
      </c>
      <c r="S36" s="6">
        <f t="shared" si="16"/>
        <v>5497</v>
      </c>
      <c r="T36" s="6">
        <f t="shared" si="16"/>
        <v>5497</v>
      </c>
      <c r="U36" s="6">
        <f t="shared" si="16"/>
        <v>5497</v>
      </c>
      <c r="V36" s="6">
        <f t="shared" si="16"/>
        <v>5497</v>
      </c>
      <c r="W36" s="6">
        <f t="shared" si="16"/>
        <v>5497</v>
      </c>
      <c r="X36" s="6">
        <f t="shared" si="16"/>
        <v>5497</v>
      </c>
      <c r="Y36" s="6">
        <f t="shared" si="16"/>
        <v>5497</v>
      </c>
      <c r="Z36" s="6">
        <f t="shared" si="16"/>
        <v>5497</v>
      </c>
      <c r="AA36" s="6">
        <f t="shared" si="16"/>
        <v>5497</v>
      </c>
      <c r="AB36" s="6">
        <f t="shared" si="16"/>
        <v>5497</v>
      </c>
      <c r="AC36" s="6">
        <f t="shared" si="16"/>
        <v>5497</v>
      </c>
      <c r="AD36" s="6">
        <f t="shared" si="16"/>
        <v>5497</v>
      </c>
      <c r="AE36" s="6">
        <f t="shared" si="16"/>
        <v>5497</v>
      </c>
      <c r="AF36" s="6">
        <f t="shared" si="16"/>
        <v>5497</v>
      </c>
      <c r="AG36" s="6">
        <f t="shared" si="16"/>
        <v>5497</v>
      </c>
      <c r="AH36" s="6">
        <f t="shared" ref="AH36:BB36" si="17">ROUND(AH17*0.87,)+25</f>
        <v>5497</v>
      </c>
      <c r="AI36" s="6">
        <f t="shared" si="17"/>
        <v>5497</v>
      </c>
      <c r="AJ36" s="6">
        <f t="shared" si="17"/>
        <v>5497</v>
      </c>
      <c r="AK36" s="6">
        <f t="shared" si="17"/>
        <v>5497</v>
      </c>
      <c r="AL36" s="6">
        <f t="shared" si="17"/>
        <v>5497</v>
      </c>
      <c r="AM36" s="6">
        <f t="shared" si="17"/>
        <v>6902</v>
      </c>
      <c r="AN36" s="6">
        <f t="shared" si="17"/>
        <v>6902</v>
      </c>
      <c r="AO36" s="6">
        <f t="shared" si="17"/>
        <v>6902</v>
      </c>
      <c r="AP36" s="6">
        <f t="shared" si="17"/>
        <v>6902</v>
      </c>
      <c r="AQ36" s="6">
        <f t="shared" si="17"/>
        <v>6902</v>
      </c>
      <c r="AR36" s="6">
        <f t="shared" si="17"/>
        <v>6902</v>
      </c>
      <c r="AS36" s="6">
        <f t="shared" si="17"/>
        <v>6902</v>
      </c>
      <c r="AT36" s="6">
        <f t="shared" si="17"/>
        <v>6902</v>
      </c>
      <c r="AU36" s="6">
        <f t="shared" si="17"/>
        <v>5497</v>
      </c>
      <c r="AV36" s="6">
        <f t="shared" si="17"/>
        <v>5497</v>
      </c>
      <c r="AW36" s="6">
        <f t="shared" si="17"/>
        <v>5497</v>
      </c>
      <c r="AX36" s="6">
        <f t="shared" si="17"/>
        <v>5497</v>
      </c>
      <c r="AY36" s="6">
        <f t="shared" si="17"/>
        <v>5497</v>
      </c>
      <c r="AZ36" s="6">
        <f t="shared" si="17"/>
        <v>8641</v>
      </c>
      <c r="BA36" s="6">
        <f t="shared" si="17"/>
        <v>7901</v>
      </c>
      <c r="BB36" s="6">
        <f t="shared" si="17"/>
        <v>8641</v>
      </c>
    </row>
    <row r="37" spans="1:54" x14ac:dyDescent="0.2">
      <c r="A37" s="1">
        <v>2</v>
      </c>
      <c r="B37" s="6">
        <f t="shared" ref="B37:AG37" si="18">ROUND(B18*0.87,)+25</f>
        <v>7568</v>
      </c>
      <c r="C37" s="6">
        <f t="shared" si="18"/>
        <v>10268</v>
      </c>
      <c r="D37" s="6">
        <f t="shared" si="18"/>
        <v>8233</v>
      </c>
      <c r="E37" s="6">
        <f t="shared" si="18"/>
        <v>8233</v>
      </c>
      <c r="F37" s="6">
        <f t="shared" si="18"/>
        <v>8233</v>
      </c>
      <c r="G37" s="6">
        <f t="shared" si="18"/>
        <v>8233</v>
      </c>
      <c r="H37" s="6">
        <f t="shared" si="18"/>
        <v>8233</v>
      </c>
      <c r="I37" s="6">
        <f t="shared" si="18"/>
        <v>8233</v>
      </c>
      <c r="J37" s="6">
        <f t="shared" si="18"/>
        <v>8233</v>
      </c>
      <c r="K37" s="6">
        <f t="shared" si="18"/>
        <v>8233</v>
      </c>
      <c r="L37" s="6">
        <f t="shared" si="18"/>
        <v>8233</v>
      </c>
      <c r="M37" s="6">
        <f t="shared" si="18"/>
        <v>8233</v>
      </c>
      <c r="N37" s="6">
        <f t="shared" si="18"/>
        <v>8233</v>
      </c>
      <c r="O37" s="6">
        <f t="shared" si="18"/>
        <v>8233</v>
      </c>
      <c r="P37" s="6">
        <f t="shared" si="18"/>
        <v>8233</v>
      </c>
      <c r="Q37" s="6">
        <f t="shared" si="18"/>
        <v>8233</v>
      </c>
      <c r="R37" s="6">
        <f t="shared" si="18"/>
        <v>8233</v>
      </c>
      <c r="S37" s="6">
        <f t="shared" si="18"/>
        <v>6163</v>
      </c>
      <c r="T37" s="6">
        <f t="shared" si="18"/>
        <v>6163</v>
      </c>
      <c r="U37" s="6">
        <f t="shared" si="18"/>
        <v>6163</v>
      </c>
      <c r="V37" s="6">
        <f t="shared" si="18"/>
        <v>6163</v>
      </c>
      <c r="W37" s="6">
        <f t="shared" si="18"/>
        <v>6163</v>
      </c>
      <c r="X37" s="6">
        <f t="shared" si="18"/>
        <v>6163</v>
      </c>
      <c r="Y37" s="6">
        <f t="shared" si="18"/>
        <v>6163</v>
      </c>
      <c r="Z37" s="6">
        <f t="shared" si="18"/>
        <v>6163</v>
      </c>
      <c r="AA37" s="6">
        <f t="shared" si="18"/>
        <v>6163</v>
      </c>
      <c r="AB37" s="6">
        <f t="shared" si="18"/>
        <v>6163</v>
      </c>
      <c r="AC37" s="6">
        <f t="shared" si="18"/>
        <v>6163</v>
      </c>
      <c r="AD37" s="6">
        <f t="shared" si="18"/>
        <v>6163</v>
      </c>
      <c r="AE37" s="6">
        <f t="shared" si="18"/>
        <v>6163</v>
      </c>
      <c r="AF37" s="6">
        <f t="shared" si="18"/>
        <v>6163</v>
      </c>
      <c r="AG37" s="6">
        <f t="shared" si="18"/>
        <v>6163</v>
      </c>
      <c r="AH37" s="6">
        <f t="shared" ref="AH37:BB37" si="19">ROUND(AH18*0.87,)+25</f>
        <v>6163</v>
      </c>
      <c r="AI37" s="6">
        <f t="shared" si="19"/>
        <v>6163</v>
      </c>
      <c r="AJ37" s="6">
        <f t="shared" si="19"/>
        <v>6163</v>
      </c>
      <c r="AK37" s="6">
        <f t="shared" si="19"/>
        <v>6163</v>
      </c>
      <c r="AL37" s="6">
        <f t="shared" si="19"/>
        <v>6163</v>
      </c>
      <c r="AM37" s="6">
        <f t="shared" si="19"/>
        <v>7568</v>
      </c>
      <c r="AN37" s="6">
        <f t="shared" si="19"/>
        <v>7568</v>
      </c>
      <c r="AO37" s="6">
        <f t="shared" si="19"/>
        <v>7568</v>
      </c>
      <c r="AP37" s="6">
        <f t="shared" si="19"/>
        <v>7568</v>
      </c>
      <c r="AQ37" s="6">
        <f t="shared" si="19"/>
        <v>7568</v>
      </c>
      <c r="AR37" s="6">
        <f t="shared" si="19"/>
        <v>7568</v>
      </c>
      <c r="AS37" s="6">
        <f t="shared" si="19"/>
        <v>7568</v>
      </c>
      <c r="AT37" s="6">
        <f t="shared" si="19"/>
        <v>7568</v>
      </c>
      <c r="AU37" s="6">
        <f t="shared" si="19"/>
        <v>6163</v>
      </c>
      <c r="AV37" s="6">
        <f t="shared" si="19"/>
        <v>6163</v>
      </c>
      <c r="AW37" s="6">
        <f t="shared" si="19"/>
        <v>6163</v>
      </c>
      <c r="AX37" s="6">
        <f t="shared" si="19"/>
        <v>6163</v>
      </c>
      <c r="AY37" s="6">
        <f t="shared" si="19"/>
        <v>6163</v>
      </c>
      <c r="AZ37" s="6">
        <f t="shared" si="19"/>
        <v>9306</v>
      </c>
      <c r="BA37" s="6">
        <f t="shared" si="19"/>
        <v>8567</v>
      </c>
      <c r="BB37" s="6">
        <f t="shared" si="19"/>
        <v>9306</v>
      </c>
    </row>
    <row r="38" spans="1:54" x14ac:dyDescent="0.2">
      <c r="A38" s="7" t="s">
        <v>4</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row>
    <row r="39" spans="1:54" x14ac:dyDescent="0.2">
      <c r="A39" s="3" t="s">
        <v>1</v>
      </c>
      <c r="B39" s="6">
        <f t="shared" ref="B39:AG39" si="20">ROUND(B20*0.87,)+25</f>
        <v>41289</v>
      </c>
      <c r="C39" s="6">
        <f t="shared" si="20"/>
        <v>43989</v>
      </c>
      <c r="D39" s="6">
        <f t="shared" si="20"/>
        <v>41955</v>
      </c>
      <c r="E39" s="6">
        <f t="shared" si="20"/>
        <v>41955</v>
      </c>
      <c r="F39" s="6">
        <f t="shared" si="20"/>
        <v>41955</v>
      </c>
      <c r="G39" s="6">
        <f t="shared" si="20"/>
        <v>41955</v>
      </c>
      <c r="H39" s="6">
        <f t="shared" si="20"/>
        <v>41955</v>
      </c>
      <c r="I39" s="6">
        <f t="shared" si="20"/>
        <v>41955</v>
      </c>
      <c r="J39" s="6">
        <f t="shared" si="20"/>
        <v>41955</v>
      </c>
      <c r="K39" s="6">
        <f t="shared" si="20"/>
        <v>41955</v>
      </c>
      <c r="L39" s="6">
        <f t="shared" si="20"/>
        <v>41955</v>
      </c>
      <c r="M39" s="6">
        <f t="shared" si="20"/>
        <v>41955</v>
      </c>
      <c r="N39" s="6">
        <f t="shared" si="20"/>
        <v>41955</v>
      </c>
      <c r="O39" s="6">
        <f t="shared" si="20"/>
        <v>41955</v>
      </c>
      <c r="P39" s="6">
        <f t="shared" si="20"/>
        <v>41955</v>
      </c>
      <c r="Q39" s="6">
        <f t="shared" si="20"/>
        <v>41955</v>
      </c>
      <c r="R39" s="6">
        <f t="shared" si="20"/>
        <v>41955</v>
      </c>
      <c r="S39" s="6">
        <f t="shared" si="20"/>
        <v>39884</v>
      </c>
      <c r="T39" s="6">
        <f t="shared" si="20"/>
        <v>39884</v>
      </c>
      <c r="U39" s="6">
        <f t="shared" si="20"/>
        <v>39884</v>
      </c>
      <c r="V39" s="6">
        <f t="shared" si="20"/>
        <v>39884</v>
      </c>
      <c r="W39" s="6">
        <f t="shared" si="20"/>
        <v>39884</v>
      </c>
      <c r="X39" s="6">
        <f t="shared" si="20"/>
        <v>39884</v>
      </c>
      <c r="Y39" s="6">
        <f t="shared" si="20"/>
        <v>39884</v>
      </c>
      <c r="Z39" s="6">
        <f t="shared" si="20"/>
        <v>39884</v>
      </c>
      <c r="AA39" s="6">
        <f t="shared" si="20"/>
        <v>39884</v>
      </c>
      <c r="AB39" s="6">
        <f t="shared" si="20"/>
        <v>39884</v>
      </c>
      <c r="AC39" s="6">
        <f t="shared" si="20"/>
        <v>39884</v>
      </c>
      <c r="AD39" s="6">
        <f t="shared" si="20"/>
        <v>39884</v>
      </c>
      <c r="AE39" s="6">
        <f t="shared" si="20"/>
        <v>39884</v>
      </c>
      <c r="AF39" s="6">
        <f t="shared" si="20"/>
        <v>39884</v>
      </c>
      <c r="AG39" s="6">
        <f t="shared" si="20"/>
        <v>39884</v>
      </c>
      <c r="AH39" s="6">
        <f t="shared" ref="AH39:BB39" si="21">ROUND(AH20*0.87,)+25</f>
        <v>39884</v>
      </c>
      <c r="AI39" s="6">
        <f t="shared" si="21"/>
        <v>39884</v>
      </c>
      <c r="AJ39" s="6">
        <f t="shared" si="21"/>
        <v>39884</v>
      </c>
      <c r="AK39" s="6">
        <f t="shared" si="21"/>
        <v>39884</v>
      </c>
      <c r="AL39" s="6">
        <f t="shared" si="21"/>
        <v>39884</v>
      </c>
      <c r="AM39" s="6">
        <f t="shared" si="21"/>
        <v>41289</v>
      </c>
      <c r="AN39" s="6">
        <f t="shared" si="21"/>
        <v>41289</v>
      </c>
      <c r="AO39" s="6">
        <f t="shared" si="21"/>
        <v>41289</v>
      </c>
      <c r="AP39" s="6">
        <f t="shared" si="21"/>
        <v>41289</v>
      </c>
      <c r="AQ39" s="6">
        <f t="shared" si="21"/>
        <v>41289</v>
      </c>
      <c r="AR39" s="6">
        <f t="shared" si="21"/>
        <v>41289</v>
      </c>
      <c r="AS39" s="6">
        <f t="shared" si="21"/>
        <v>41289</v>
      </c>
      <c r="AT39" s="6">
        <f t="shared" si="21"/>
        <v>41289</v>
      </c>
      <c r="AU39" s="6">
        <f t="shared" si="21"/>
        <v>39884</v>
      </c>
      <c r="AV39" s="6">
        <f t="shared" si="21"/>
        <v>39884</v>
      </c>
      <c r="AW39" s="6">
        <f t="shared" si="21"/>
        <v>39884</v>
      </c>
      <c r="AX39" s="6">
        <f t="shared" si="21"/>
        <v>39884</v>
      </c>
      <c r="AY39" s="6">
        <f t="shared" si="21"/>
        <v>39884</v>
      </c>
      <c r="AZ39" s="6">
        <f t="shared" si="21"/>
        <v>43027</v>
      </c>
      <c r="BA39" s="6">
        <f t="shared" si="21"/>
        <v>42288</v>
      </c>
      <c r="BB39" s="6">
        <f t="shared" si="21"/>
        <v>43027</v>
      </c>
    </row>
    <row r="40" spans="1:54" hidden="1" x14ac:dyDescent="0.2">
      <c r="A40" s="7" t="s">
        <v>5</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54" hidden="1" x14ac:dyDescent="0.2">
      <c r="A41" s="3" t="s">
        <v>0</v>
      </c>
      <c r="B41" s="6">
        <f t="shared" ref="B41:AS41" si="22">ROUNDUP(B22*0.87,)</f>
        <v>0</v>
      </c>
      <c r="C41" s="6">
        <f t="shared" si="22"/>
        <v>54380</v>
      </c>
      <c r="D41" s="6">
        <f t="shared" si="22"/>
        <v>52227</v>
      </c>
      <c r="E41" s="6">
        <f t="shared" si="22"/>
        <v>52227</v>
      </c>
      <c r="F41" s="6">
        <f t="shared" si="22"/>
        <v>52227</v>
      </c>
      <c r="G41" s="6">
        <f t="shared" si="22"/>
        <v>52227</v>
      </c>
      <c r="H41" s="6">
        <f t="shared" si="22"/>
        <v>52227</v>
      </c>
      <c r="I41" s="6">
        <f t="shared" si="22"/>
        <v>52227</v>
      </c>
      <c r="J41" s="6">
        <f t="shared" si="22"/>
        <v>52227</v>
      </c>
      <c r="K41" s="6">
        <f t="shared" si="22"/>
        <v>52227</v>
      </c>
      <c r="L41" s="6">
        <f t="shared" si="22"/>
        <v>52227</v>
      </c>
      <c r="M41" s="6">
        <f t="shared" si="22"/>
        <v>52227</v>
      </c>
      <c r="N41" s="6">
        <f t="shared" si="22"/>
        <v>52227</v>
      </c>
      <c r="O41" s="6">
        <f t="shared" si="22"/>
        <v>52227</v>
      </c>
      <c r="P41" s="6">
        <f t="shared" si="22"/>
        <v>52227</v>
      </c>
      <c r="Q41" s="6">
        <f t="shared" si="22"/>
        <v>52227</v>
      </c>
      <c r="R41" s="6">
        <f t="shared" si="22"/>
        <v>52227</v>
      </c>
      <c r="S41" s="6">
        <f t="shared" si="22"/>
        <v>50034</v>
      </c>
      <c r="T41" s="6">
        <f t="shared" si="22"/>
        <v>50034</v>
      </c>
      <c r="U41" s="6">
        <f t="shared" si="22"/>
        <v>50034</v>
      </c>
      <c r="V41" s="6">
        <f t="shared" si="22"/>
        <v>50034</v>
      </c>
      <c r="W41" s="6">
        <f t="shared" si="22"/>
        <v>50034</v>
      </c>
      <c r="X41" s="6">
        <f t="shared" si="22"/>
        <v>50034</v>
      </c>
      <c r="Y41" s="6">
        <f t="shared" si="22"/>
        <v>50034</v>
      </c>
      <c r="Z41" s="6">
        <f t="shared" si="22"/>
        <v>50034</v>
      </c>
      <c r="AA41" s="6">
        <f t="shared" si="22"/>
        <v>50034</v>
      </c>
      <c r="AB41" s="6">
        <f t="shared" si="22"/>
        <v>50034</v>
      </c>
      <c r="AC41" s="6">
        <f t="shared" si="22"/>
        <v>50034</v>
      </c>
      <c r="AD41" s="6">
        <f t="shared" si="22"/>
        <v>50034</v>
      </c>
      <c r="AE41" s="6">
        <f t="shared" si="22"/>
        <v>50034</v>
      </c>
      <c r="AF41" s="6">
        <f t="shared" si="22"/>
        <v>50034</v>
      </c>
      <c r="AG41" s="6">
        <f t="shared" si="22"/>
        <v>50034</v>
      </c>
      <c r="AH41" s="6">
        <f t="shared" si="22"/>
        <v>50034</v>
      </c>
      <c r="AI41" s="6">
        <f t="shared" si="22"/>
        <v>50034</v>
      </c>
      <c r="AJ41" s="6">
        <f t="shared" si="22"/>
        <v>50034</v>
      </c>
      <c r="AK41" s="6">
        <f t="shared" si="22"/>
        <v>50034</v>
      </c>
      <c r="AL41" s="6">
        <f t="shared" si="22"/>
        <v>50034</v>
      </c>
      <c r="AM41" s="6">
        <f t="shared" si="22"/>
        <v>51522</v>
      </c>
      <c r="AN41" s="6">
        <f t="shared" si="22"/>
        <v>51522</v>
      </c>
      <c r="AO41" s="6">
        <f t="shared" si="22"/>
        <v>51522</v>
      </c>
      <c r="AP41" s="6">
        <f t="shared" si="22"/>
        <v>51522</v>
      </c>
      <c r="AQ41" s="6">
        <f t="shared" si="22"/>
        <v>51522</v>
      </c>
      <c r="AR41" s="6">
        <f t="shared" si="22"/>
        <v>51522</v>
      </c>
      <c r="AS41" s="6">
        <f t="shared" si="22"/>
        <v>51522</v>
      </c>
    </row>
    <row r="42" spans="1:54" ht="11.45" customHeight="1" x14ac:dyDescent="0.2">
      <c r="A42" s="21"/>
    </row>
    <row r="43" spans="1:54" ht="12" customHeight="1" x14ac:dyDescent="0.2"/>
    <row r="44" spans="1:54" ht="9.6" customHeight="1" x14ac:dyDescent="0.2"/>
    <row r="45" spans="1:54" ht="11.45" customHeight="1" x14ac:dyDescent="0.2">
      <c r="A45" s="64" t="s">
        <v>11</v>
      </c>
    </row>
    <row r="46" spans="1:54" ht="11.45" customHeight="1" x14ac:dyDescent="0.2">
      <c r="A46" s="4" t="s">
        <v>12</v>
      </c>
    </row>
    <row r="47" spans="1:54" ht="11.45" customHeight="1" x14ac:dyDescent="0.2">
      <c r="A47" s="4" t="s">
        <v>13</v>
      </c>
    </row>
    <row r="48" spans="1:54" ht="11.45" customHeight="1" x14ac:dyDescent="0.2">
      <c r="A48" s="4" t="s">
        <v>14</v>
      </c>
    </row>
    <row r="49" spans="1:1" ht="11.45" customHeight="1" x14ac:dyDescent="0.2">
      <c r="A49" s="122" t="s">
        <v>99</v>
      </c>
    </row>
    <row r="50" spans="1:1" ht="11.45" customHeight="1" thickBot="1" x14ac:dyDescent="0.25"/>
    <row r="51" spans="1:1" ht="12.75" thickBot="1" x14ac:dyDescent="0.25">
      <c r="A51" s="73" t="s">
        <v>18</v>
      </c>
    </row>
    <row r="52" spans="1:1" x14ac:dyDescent="0.2">
      <c r="A52" s="44" t="s">
        <v>97</v>
      </c>
    </row>
    <row r="53" spans="1:1" ht="12.75" thickBot="1" x14ac:dyDescent="0.25">
      <c r="A53" s="63"/>
    </row>
    <row r="54" spans="1:1" ht="12.75" thickBot="1" x14ac:dyDescent="0.25">
      <c r="A54" s="75" t="s">
        <v>16</v>
      </c>
    </row>
    <row r="55" spans="1:1" ht="48" x14ac:dyDescent="0.2">
      <c r="A55" s="58" t="s">
        <v>46</v>
      </c>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zoomScale="110" zoomScaleNormal="110" workbookViewId="0">
      <selection activeCell="B1" sqref="B1:C1048576"/>
    </sheetView>
  </sheetViews>
  <sheetFormatPr defaultColWidth="9.140625" defaultRowHeight="12" x14ac:dyDescent="0.2"/>
  <cols>
    <col min="1" max="1" width="77.42578125" style="5" customWidth="1"/>
    <col min="2" max="16384" width="9.140625" style="5"/>
  </cols>
  <sheetData>
    <row r="1" spans="1:3" ht="12" customHeight="1" x14ac:dyDescent="0.2">
      <c r="A1" s="18" t="s">
        <v>17</v>
      </c>
    </row>
    <row r="2" spans="1:3" ht="12" customHeight="1" x14ac:dyDescent="0.2">
      <c r="A2" s="64" t="s">
        <v>19</v>
      </c>
    </row>
    <row r="3" spans="1:3" ht="10.35" customHeight="1" x14ac:dyDescent="0.2">
      <c r="A3" s="16"/>
    </row>
    <row r="4" spans="1:3" ht="11.45" customHeight="1" x14ac:dyDescent="0.2">
      <c r="A4" s="30" t="s">
        <v>9</v>
      </c>
    </row>
    <row r="5" spans="1:3" s="36" customFormat="1" ht="33.75" customHeight="1" x14ac:dyDescent="0.25">
      <c r="A5" s="31" t="s">
        <v>6</v>
      </c>
      <c r="B5" s="34" t="e">
        <f>'C завтраками| Bed and breakfast'!#REF!</f>
        <v>#REF!</v>
      </c>
      <c r="C5" s="34" t="e">
        <f>'C завтраками| Bed and breakfast'!#REF!</f>
        <v>#REF!</v>
      </c>
    </row>
    <row r="6" spans="1:3" x14ac:dyDescent="0.2">
      <c r="A6" s="31"/>
      <c r="B6" s="34" t="e">
        <f>'C завтраками| Bed and breakfast'!#REF!</f>
        <v>#REF!</v>
      </c>
      <c r="C6" s="34" t="e">
        <f>'C завтраками| Bed and breakfast'!#REF!</f>
        <v>#REF!</v>
      </c>
    </row>
    <row r="7" spans="1:3" x14ac:dyDescent="0.2">
      <c r="A7" s="1" t="s">
        <v>7</v>
      </c>
    </row>
    <row r="8" spans="1:3" x14ac:dyDescent="0.2">
      <c r="A8" s="1">
        <v>1</v>
      </c>
      <c r="B8" s="6" t="e">
        <f>ROUNDUP('C завтраками| Bed and breakfast'!#REF!*0.85,)</f>
        <v>#REF!</v>
      </c>
      <c r="C8" s="6" t="e">
        <f>ROUNDUP('C завтраками| Bed and breakfast'!#REF!*0.85,)</f>
        <v>#REF!</v>
      </c>
    </row>
    <row r="9" spans="1:3" x14ac:dyDescent="0.2">
      <c r="A9" s="1">
        <v>2</v>
      </c>
      <c r="B9" s="1" t="e">
        <f>ROUNDUP('C завтраками| Bed and breakfast'!#REF!*0.85,)</f>
        <v>#REF!</v>
      </c>
      <c r="C9" s="1" t="e">
        <f>ROUNDUP('C завтраками| Bed and breakfast'!#REF!*0.85,)</f>
        <v>#REF!</v>
      </c>
    </row>
    <row r="10" spans="1:3" x14ac:dyDescent="0.2">
      <c r="A10" s="1" t="s">
        <v>8</v>
      </c>
      <c r="B10" s="1"/>
      <c r="C10" s="1"/>
    </row>
    <row r="11" spans="1:3" x14ac:dyDescent="0.2">
      <c r="A11" s="1">
        <v>1</v>
      </c>
      <c r="B11" s="1" t="e">
        <f>ROUNDUP('C завтраками| Bed and breakfast'!#REF!*0.85,)</f>
        <v>#REF!</v>
      </c>
      <c r="C11" s="1" t="e">
        <f>ROUNDUP('C завтраками| Bed and breakfast'!#REF!*0.85,)</f>
        <v>#REF!</v>
      </c>
    </row>
    <row r="12" spans="1:3" x14ac:dyDescent="0.2">
      <c r="A12" s="1">
        <v>2</v>
      </c>
      <c r="B12" s="1" t="e">
        <f>ROUNDUP('C завтраками| Bed and breakfast'!#REF!*0.85,)</f>
        <v>#REF!</v>
      </c>
      <c r="C12" s="1" t="e">
        <f>ROUNDUP('C завтраками| Bed and breakfast'!#REF!*0.85,)</f>
        <v>#REF!</v>
      </c>
    </row>
    <row r="13" spans="1:3" x14ac:dyDescent="0.2">
      <c r="A13" s="2" t="s">
        <v>2</v>
      </c>
      <c r="B13" s="1"/>
      <c r="C13" s="1"/>
    </row>
    <row r="14" spans="1:3" x14ac:dyDescent="0.2">
      <c r="A14" s="1">
        <v>1</v>
      </c>
      <c r="B14" s="1" t="e">
        <f>ROUNDUP('C завтраками| Bed and breakfast'!#REF!*0.85,)</f>
        <v>#REF!</v>
      </c>
      <c r="C14" s="1" t="e">
        <f>ROUNDUP('C завтраками| Bed and breakfast'!#REF!*0.85,)</f>
        <v>#REF!</v>
      </c>
    </row>
    <row r="15" spans="1:3" x14ac:dyDescent="0.2">
      <c r="A15" s="1">
        <v>2</v>
      </c>
      <c r="B15" s="1" t="e">
        <f>ROUNDUP('C завтраками| Bed and breakfast'!#REF!*0.85,)</f>
        <v>#REF!</v>
      </c>
      <c r="C15" s="1" t="e">
        <f>ROUNDUP('C завтраками| Bed and breakfast'!#REF!*0.85,)</f>
        <v>#REF!</v>
      </c>
    </row>
    <row r="16" spans="1:3" x14ac:dyDescent="0.2">
      <c r="A16" s="9" t="s">
        <v>96</v>
      </c>
      <c r="B16" s="1"/>
      <c r="C16" s="1"/>
    </row>
    <row r="17" spans="1:3" x14ac:dyDescent="0.2">
      <c r="A17" s="1">
        <v>1</v>
      </c>
      <c r="B17" s="1" t="e">
        <f>ROUNDUP('C завтраками| Bed and breakfast'!#REF!*0.85,)</f>
        <v>#REF!</v>
      </c>
      <c r="C17" s="1" t="e">
        <f>ROUNDUP('C завтраками| Bed and breakfast'!#REF!*0.85,)</f>
        <v>#REF!</v>
      </c>
    </row>
    <row r="18" spans="1:3" x14ac:dyDescent="0.2">
      <c r="A18" s="1">
        <v>2</v>
      </c>
      <c r="B18" s="1" t="e">
        <f>ROUNDUP('C завтраками| Bed and breakfast'!#REF!*0.85,)</f>
        <v>#REF!</v>
      </c>
      <c r="C18" s="1" t="e">
        <f>ROUNDUP('C завтраками| Bed and breakfast'!#REF!*0.85,)</f>
        <v>#REF!</v>
      </c>
    </row>
    <row r="19" spans="1:3" x14ac:dyDescent="0.2">
      <c r="A19" s="7" t="s">
        <v>4</v>
      </c>
      <c r="B19" s="1"/>
      <c r="C19" s="1"/>
    </row>
    <row r="20" spans="1:3" x14ac:dyDescent="0.2">
      <c r="A20" s="3" t="s">
        <v>1</v>
      </c>
      <c r="B20" s="1" t="e">
        <f>ROUNDUP('C завтраками| Bed and breakfast'!#REF!*0.85,)</f>
        <v>#REF!</v>
      </c>
      <c r="C20" s="1" t="e">
        <f>ROUNDUP('C завтраками| Bed and breakfast'!#REF!*0.85,)</f>
        <v>#REF!</v>
      </c>
    </row>
    <row r="21" spans="1:3" hidden="1" x14ac:dyDescent="0.2">
      <c r="A21" s="7" t="s">
        <v>5</v>
      </c>
    </row>
    <row r="22" spans="1:3" hidden="1" x14ac:dyDescent="0.2">
      <c r="A22" s="3" t="s">
        <v>0</v>
      </c>
    </row>
    <row r="23" spans="1:3" ht="11.45" customHeight="1" x14ac:dyDescent="0.2">
      <c r="A23" s="21"/>
    </row>
    <row r="24" spans="1:3" ht="12" customHeight="1" x14ac:dyDescent="0.2"/>
    <row r="25" spans="1:3" ht="9.6" customHeight="1" x14ac:dyDescent="0.2"/>
    <row r="26" spans="1:3" ht="11.45" customHeight="1" x14ac:dyDescent="0.2">
      <c r="A26" s="64" t="s">
        <v>11</v>
      </c>
    </row>
    <row r="27" spans="1:3" ht="11.45" customHeight="1" x14ac:dyDescent="0.2">
      <c r="A27" s="4" t="s">
        <v>12</v>
      </c>
    </row>
    <row r="28" spans="1:3" ht="11.45" customHeight="1" x14ac:dyDescent="0.2">
      <c r="A28" s="4" t="s">
        <v>13</v>
      </c>
    </row>
    <row r="29" spans="1:3" ht="11.45" customHeight="1" x14ac:dyDescent="0.2">
      <c r="A29" s="4" t="s">
        <v>14</v>
      </c>
    </row>
    <row r="30" spans="1:3" ht="11.45" customHeight="1" x14ac:dyDescent="0.2">
      <c r="A30" s="142" t="s">
        <v>103</v>
      </c>
    </row>
    <row r="31" spans="1:3" ht="11.45" customHeight="1" thickBot="1" x14ac:dyDescent="0.25"/>
    <row r="32" spans="1:3" ht="12.75" thickBot="1" x14ac:dyDescent="0.25">
      <c r="A32" s="73" t="s">
        <v>18</v>
      </c>
    </row>
    <row r="33" spans="1:1" x14ac:dyDescent="0.2">
      <c r="A33" s="44" t="s">
        <v>97</v>
      </c>
    </row>
    <row r="34" spans="1:1" ht="12.75" thickBot="1" x14ac:dyDescent="0.25">
      <c r="A34" s="63"/>
    </row>
    <row r="35" spans="1:1" ht="12.75" thickBot="1" x14ac:dyDescent="0.25">
      <c r="A35" s="75" t="s">
        <v>16</v>
      </c>
    </row>
    <row r="36" spans="1:1" ht="60" x14ac:dyDescent="0.2">
      <c r="A36" s="58" t="s">
        <v>46</v>
      </c>
    </row>
    <row r="38" spans="1:1" ht="12.75" thickBot="1" x14ac:dyDescent="0.25"/>
    <row r="39" spans="1:1" ht="12.75" thickBot="1" x14ac:dyDescent="0.25">
      <c r="A39" s="73" t="s">
        <v>112</v>
      </c>
    </row>
    <row r="40" spans="1:1" x14ac:dyDescent="0.2">
      <c r="A40" s="131" t="s">
        <v>128</v>
      </c>
    </row>
    <row r="41" spans="1:1" x14ac:dyDescent="0.2">
      <c r="A41" s="44"/>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90" zoomScaleNormal="90" workbookViewId="0">
      <selection activeCell="B1" sqref="B1:C1048576"/>
    </sheetView>
  </sheetViews>
  <sheetFormatPr defaultColWidth="9.140625" defaultRowHeight="12" x14ac:dyDescent="0.2"/>
  <cols>
    <col min="1" max="1" width="91.42578125" style="5" customWidth="1"/>
    <col min="2" max="16384" width="9.140625" style="5"/>
  </cols>
  <sheetData>
    <row r="1" spans="1:3" ht="12" customHeight="1" x14ac:dyDescent="0.2">
      <c r="A1" s="8" t="s">
        <v>17</v>
      </c>
    </row>
    <row r="2" spans="1:3" ht="12" customHeight="1" x14ac:dyDescent="0.2">
      <c r="A2" s="64" t="s">
        <v>20</v>
      </c>
    </row>
    <row r="3" spans="1:3" ht="8.4499999999999993" customHeight="1" x14ac:dyDescent="0.2">
      <c r="A3" s="64"/>
    </row>
    <row r="4" spans="1:3" ht="11.45" customHeight="1" x14ac:dyDescent="0.2">
      <c r="A4" s="64" t="s">
        <v>9</v>
      </c>
    </row>
    <row r="5" spans="1:3" s="19" customFormat="1" ht="23.1" customHeight="1" x14ac:dyDescent="0.25">
      <c r="A5" s="10"/>
      <c r="B5" s="34" t="e">
        <f>'C завтраками| Bed and breakfast'!#REF!</f>
        <v>#REF!</v>
      </c>
      <c r="C5" s="34" t="e">
        <f>'C завтраками| Bed and breakfast'!#REF!</f>
        <v>#REF!</v>
      </c>
    </row>
    <row r="6" spans="1:3" s="19" customFormat="1" x14ac:dyDescent="0.25">
      <c r="A6" s="10"/>
      <c r="B6" s="34" t="e">
        <f>'C завтраками| Bed and breakfast'!#REF!</f>
        <v>#REF!</v>
      </c>
      <c r="C6" s="34" t="e">
        <f>'C завтраками| Bed and breakfast'!#REF!</f>
        <v>#REF!</v>
      </c>
    </row>
    <row r="7" spans="1:3" x14ac:dyDescent="0.2">
      <c r="A7" s="1" t="s">
        <v>7</v>
      </c>
    </row>
    <row r="8" spans="1:3" x14ac:dyDescent="0.2">
      <c r="A8" s="23" t="s">
        <v>21</v>
      </c>
      <c r="B8" s="12" t="e">
        <f>'C завтраками| Bed and breakfast'!#REF!-1050</f>
        <v>#REF!</v>
      </c>
      <c r="C8" s="12" t="e">
        <f>'C завтраками| Bed and breakfast'!#REF!-1050</f>
        <v>#REF!</v>
      </c>
    </row>
    <row r="9" spans="1:3" x14ac:dyDescent="0.2">
      <c r="A9" s="1" t="s">
        <v>8</v>
      </c>
      <c r="B9" s="12"/>
      <c r="C9" s="12"/>
    </row>
    <row r="10" spans="1:3" x14ac:dyDescent="0.2">
      <c r="A10" s="23" t="s">
        <v>21</v>
      </c>
      <c r="B10" s="12" t="e">
        <f>'C завтраками| Bed and breakfast'!#REF!-1050</f>
        <v>#REF!</v>
      </c>
      <c r="C10" s="12" t="e">
        <f>'C завтраками| Bed and breakfast'!#REF!-1050</f>
        <v>#REF!</v>
      </c>
    </row>
    <row r="11" spans="1:3" x14ac:dyDescent="0.2">
      <c r="A11" s="2" t="s">
        <v>2</v>
      </c>
      <c r="B11" s="12"/>
      <c r="C11" s="12"/>
    </row>
    <row r="12" spans="1:3" x14ac:dyDescent="0.2">
      <c r="A12" s="23" t="s">
        <v>21</v>
      </c>
      <c r="B12" s="12" t="e">
        <f>'C завтраками| Bed and breakfast'!#REF!-1050</f>
        <v>#REF!</v>
      </c>
      <c r="C12" s="12" t="e">
        <f>'C завтраками| Bed and breakfast'!#REF!-1050</f>
        <v>#REF!</v>
      </c>
    </row>
    <row r="13" spans="1:3" x14ac:dyDescent="0.2">
      <c r="A13" s="9" t="s">
        <v>96</v>
      </c>
      <c r="B13" s="12"/>
      <c r="C13" s="12"/>
    </row>
    <row r="14" spans="1:3" x14ac:dyDescent="0.2">
      <c r="A14" s="23" t="s">
        <v>21</v>
      </c>
      <c r="B14" s="12" t="e">
        <f>'C завтраками| Bed and breakfast'!#REF!-1050</f>
        <v>#REF!</v>
      </c>
      <c r="C14" s="12" t="e">
        <f>'C завтраками| Bed and breakfast'!#REF!-1050</f>
        <v>#REF!</v>
      </c>
    </row>
    <row r="15" spans="1:3" ht="10.35" customHeight="1" x14ac:dyDescent="0.2">
      <c r="A15" s="28"/>
      <c r="B15" s="29"/>
      <c r="C15" s="29"/>
    </row>
    <row r="16" spans="1:3" ht="10.35" customHeight="1" x14ac:dyDescent="0.2">
      <c r="A16" s="72" t="s">
        <v>44</v>
      </c>
      <c r="B16" s="29"/>
      <c r="C16" s="29"/>
    </row>
    <row r="17" spans="1:3" s="37" customFormat="1" ht="16.899999999999999" customHeight="1" x14ac:dyDescent="0.2">
      <c r="A17" s="31"/>
      <c r="B17" s="34" t="e">
        <f t="shared" ref="B17:C17" si="0">B5</f>
        <v>#REF!</v>
      </c>
      <c r="C17" s="34" t="e">
        <f t="shared" si="0"/>
        <v>#REF!</v>
      </c>
    </row>
    <row r="18" spans="1:3" s="37" customFormat="1" ht="16.149999999999999" customHeight="1" x14ac:dyDescent="0.2">
      <c r="A18" s="31"/>
      <c r="B18" s="34" t="e">
        <f t="shared" ref="B18:C18" si="1">B6</f>
        <v>#REF!</v>
      </c>
      <c r="C18" s="34" t="e">
        <f t="shared" si="1"/>
        <v>#REF!</v>
      </c>
    </row>
    <row r="19" spans="1:3" ht="16.149999999999999" customHeight="1" x14ac:dyDescent="0.2">
      <c r="A19" s="1" t="s">
        <v>7</v>
      </c>
    </row>
    <row r="20" spans="1:3" x14ac:dyDescent="0.2">
      <c r="A20" s="23" t="s">
        <v>21</v>
      </c>
      <c r="B20" s="12" t="e">
        <f t="shared" ref="B20:C20" si="2">ROUNDUP(B8*0.87,)</f>
        <v>#REF!</v>
      </c>
      <c r="C20" s="12" t="e">
        <f t="shared" si="2"/>
        <v>#REF!</v>
      </c>
    </row>
    <row r="21" spans="1:3" x14ac:dyDescent="0.2">
      <c r="A21" s="1" t="s">
        <v>8</v>
      </c>
      <c r="B21" s="12"/>
      <c r="C21" s="12"/>
    </row>
    <row r="22" spans="1:3" x14ac:dyDescent="0.2">
      <c r="A22" s="23" t="s">
        <v>21</v>
      </c>
      <c r="B22" s="12" t="e">
        <f t="shared" ref="B22:C22" si="3">ROUNDUP(B10*0.87,)</f>
        <v>#REF!</v>
      </c>
      <c r="C22" s="12" t="e">
        <f t="shared" si="3"/>
        <v>#REF!</v>
      </c>
    </row>
    <row r="23" spans="1:3" x14ac:dyDescent="0.2">
      <c r="A23" s="2" t="s">
        <v>2</v>
      </c>
      <c r="B23" s="12"/>
      <c r="C23" s="12"/>
    </row>
    <row r="24" spans="1:3" x14ac:dyDescent="0.2">
      <c r="A24" s="23" t="s">
        <v>21</v>
      </c>
      <c r="B24" s="12" t="e">
        <f t="shared" ref="B24:C24" si="4">ROUNDUP(B12*0.87,)</f>
        <v>#REF!</v>
      </c>
      <c r="C24" s="12" t="e">
        <f t="shared" si="4"/>
        <v>#REF!</v>
      </c>
    </row>
    <row r="25" spans="1:3" x14ac:dyDescent="0.2">
      <c r="A25" s="2" t="s">
        <v>96</v>
      </c>
      <c r="B25" s="12"/>
      <c r="C25" s="12"/>
    </row>
    <row r="26" spans="1:3" x14ac:dyDescent="0.2">
      <c r="A26" s="23" t="s">
        <v>21</v>
      </c>
      <c r="B26" s="12" t="e">
        <f t="shared" ref="B26:C26" si="5">ROUNDUP(B14*0.87,)</f>
        <v>#REF!</v>
      </c>
      <c r="C26" s="12" t="e">
        <f t="shared" si="5"/>
        <v>#REF!</v>
      </c>
    </row>
    <row r="27" spans="1:3" ht="16.5" customHeight="1" x14ac:dyDescent="0.2"/>
    <row r="28" spans="1:3" ht="11.45" customHeight="1" x14ac:dyDescent="0.2">
      <c r="A28" s="64" t="s">
        <v>11</v>
      </c>
    </row>
    <row r="29" spans="1:3" ht="12.75" customHeight="1" x14ac:dyDescent="0.2">
      <c r="A29" s="4" t="s">
        <v>12</v>
      </c>
    </row>
    <row r="30" spans="1:3" ht="12.75" customHeight="1" x14ac:dyDescent="0.2">
      <c r="A30" s="4" t="s">
        <v>13</v>
      </c>
    </row>
    <row r="31" spans="1:3" ht="12.75" customHeight="1" x14ac:dyDescent="0.2">
      <c r="A31" s="4" t="s">
        <v>14</v>
      </c>
    </row>
    <row r="32" spans="1:3" ht="12.75" customHeight="1" x14ac:dyDescent="0.2">
      <c r="A32" s="142" t="s">
        <v>103</v>
      </c>
    </row>
    <row r="33" spans="1:1" ht="11.45" customHeight="1" x14ac:dyDescent="0.2">
      <c r="A33" s="4"/>
    </row>
    <row r="34" spans="1:1" ht="11.45" customHeight="1" x14ac:dyDescent="0.2">
      <c r="A34" s="95" t="s">
        <v>16</v>
      </c>
    </row>
    <row r="35" spans="1:1" ht="60" x14ac:dyDescent="0.2">
      <c r="A35" s="25" t="s">
        <v>36</v>
      </c>
    </row>
    <row r="36" spans="1:1" ht="29.25" customHeight="1" thickBot="1" x14ac:dyDescent="0.25">
      <c r="A36" s="96"/>
    </row>
    <row r="37" spans="1:1" ht="12.75" thickBot="1" x14ac:dyDescent="0.25">
      <c r="A37" s="73" t="s">
        <v>112</v>
      </c>
    </row>
    <row r="38" spans="1:1" x14ac:dyDescent="0.2">
      <c r="A38" s="131" t="s">
        <v>128</v>
      </c>
    </row>
    <row r="39" spans="1:1" x14ac:dyDescent="0.2">
      <c r="A39" s="44"/>
    </row>
  </sheetData>
  <pageMargins left="0.7" right="0.7" top="0.75" bottom="0.75" header="0.3" footer="0.3"/>
  <pageSetup paperSize="9"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zoomScale="90" zoomScaleNormal="90" workbookViewId="0">
      <selection activeCell="B1" sqref="B1:C1048576"/>
    </sheetView>
  </sheetViews>
  <sheetFormatPr defaultColWidth="9.140625" defaultRowHeight="12" x14ac:dyDescent="0.2"/>
  <cols>
    <col min="1" max="1" width="91.42578125" style="5" customWidth="1"/>
    <col min="2" max="16384" width="9.140625" style="5"/>
  </cols>
  <sheetData>
    <row r="1" spans="1:3" ht="12" customHeight="1" x14ac:dyDescent="0.2">
      <c r="A1" s="8" t="s">
        <v>17</v>
      </c>
    </row>
    <row r="2" spans="1:3" ht="12" customHeight="1" x14ac:dyDescent="0.2">
      <c r="A2" s="64" t="s">
        <v>20</v>
      </c>
    </row>
    <row r="3" spans="1:3" ht="8.4499999999999993" customHeight="1" x14ac:dyDescent="0.2">
      <c r="A3" s="64"/>
    </row>
    <row r="4" spans="1:3" ht="11.45" customHeight="1" x14ac:dyDescent="0.2">
      <c r="A4" s="64" t="s">
        <v>9</v>
      </c>
    </row>
    <row r="5" spans="1:3" s="19" customFormat="1" ht="23.1" customHeight="1" x14ac:dyDescent="0.25">
      <c r="A5" s="10"/>
      <c r="B5" s="34" t="e">
        <f>'C завтраками| Bed and breakfast'!#REF!</f>
        <v>#REF!</v>
      </c>
      <c r="C5" s="34" t="e">
        <f>'C завтраками| Bed and breakfast'!#REF!</f>
        <v>#REF!</v>
      </c>
    </row>
    <row r="6" spans="1:3" s="19" customFormat="1" x14ac:dyDescent="0.25">
      <c r="A6" s="10"/>
      <c r="B6" s="34" t="e">
        <f>'C завтраками| Bed and breakfast'!#REF!</f>
        <v>#REF!</v>
      </c>
      <c r="C6" s="34" t="e">
        <f>'C завтраками| Bed and breakfast'!#REF!</f>
        <v>#REF!</v>
      </c>
    </row>
    <row r="7" spans="1:3" x14ac:dyDescent="0.2">
      <c r="A7" s="1" t="s">
        <v>7</v>
      </c>
    </row>
    <row r="8" spans="1:3" x14ac:dyDescent="0.2">
      <c r="A8" s="23" t="s">
        <v>21</v>
      </c>
      <c r="B8" s="12" t="e">
        <f>'C завтраками| Bed and breakfast'!#REF!-1050</f>
        <v>#REF!</v>
      </c>
      <c r="C8" s="12" t="e">
        <f>'C завтраками| Bed and breakfast'!#REF!-1050</f>
        <v>#REF!</v>
      </c>
    </row>
    <row r="9" spans="1:3" x14ac:dyDescent="0.2">
      <c r="A9" s="1" t="s">
        <v>8</v>
      </c>
      <c r="B9" s="12"/>
      <c r="C9" s="12"/>
    </row>
    <row r="10" spans="1:3" x14ac:dyDescent="0.2">
      <c r="A10" s="23" t="s">
        <v>21</v>
      </c>
      <c r="B10" s="12" t="e">
        <f>'C завтраками| Bed and breakfast'!#REF!-1050</f>
        <v>#REF!</v>
      </c>
      <c r="C10" s="12" t="e">
        <f>'C завтраками| Bed and breakfast'!#REF!-1050</f>
        <v>#REF!</v>
      </c>
    </row>
    <row r="11" spans="1:3" x14ac:dyDescent="0.2">
      <c r="A11" s="2" t="s">
        <v>2</v>
      </c>
      <c r="B11" s="12"/>
      <c r="C11" s="12"/>
    </row>
    <row r="12" spans="1:3" x14ac:dyDescent="0.2">
      <c r="A12" s="23" t="s">
        <v>21</v>
      </c>
      <c r="B12" s="12" t="e">
        <f>'C завтраками| Bed and breakfast'!#REF!-1050</f>
        <v>#REF!</v>
      </c>
      <c r="C12" s="12" t="e">
        <f>'C завтраками| Bed and breakfast'!#REF!-1050</f>
        <v>#REF!</v>
      </c>
    </row>
    <row r="13" spans="1:3" x14ac:dyDescent="0.2">
      <c r="A13" s="2" t="s">
        <v>96</v>
      </c>
      <c r="B13" s="12"/>
      <c r="C13" s="12"/>
    </row>
    <row r="14" spans="1:3" x14ac:dyDescent="0.2">
      <c r="A14" s="23" t="s">
        <v>21</v>
      </c>
      <c r="B14" s="12" t="e">
        <f>'C завтраками| Bed and breakfast'!#REF!-1050</f>
        <v>#REF!</v>
      </c>
      <c r="C14" s="12" t="e">
        <f>'C завтраками| Bed and breakfast'!#REF!-1050</f>
        <v>#REF!</v>
      </c>
    </row>
    <row r="15" spans="1:3" ht="10.35" customHeight="1" x14ac:dyDescent="0.2">
      <c r="A15" s="28"/>
      <c r="B15" s="29"/>
      <c r="C15" s="29"/>
    </row>
    <row r="16" spans="1:3" ht="10.35" customHeight="1" x14ac:dyDescent="0.2">
      <c r="A16" s="72" t="s">
        <v>44</v>
      </c>
      <c r="B16" s="29"/>
      <c r="C16" s="29"/>
    </row>
    <row r="17" spans="1:3" s="37" customFormat="1" ht="25.5" customHeight="1" x14ac:dyDescent="0.2">
      <c r="A17" s="31"/>
      <c r="B17" s="34" t="e">
        <f t="shared" ref="B17:C17" si="0">B5</f>
        <v>#REF!</v>
      </c>
      <c r="C17" s="34" t="e">
        <f t="shared" si="0"/>
        <v>#REF!</v>
      </c>
    </row>
    <row r="18" spans="1:3" s="37" customFormat="1" ht="20.45" customHeight="1" x14ac:dyDescent="0.2">
      <c r="A18" s="31"/>
      <c r="B18" s="34" t="e">
        <f t="shared" ref="B18:C18" si="1">B6</f>
        <v>#REF!</v>
      </c>
      <c r="C18" s="34" t="e">
        <f t="shared" si="1"/>
        <v>#REF!</v>
      </c>
    </row>
    <row r="19" spans="1:3" x14ac:dyDescent="0.2">
      <c r="A19" s="1" t="s">
        <v>7</v>
      </c>
    </row>
    <row r="20" spans="1:3" x14ac:dyDescent="0.2">
      <c r="A20" s="23" t="s">
        <v>21</v>
      </c>
      <c r="B20" s="12" t="e">
        <f t="shared" ref="B20:C20" si="2">ROUNDUP(B8*0.85,)</f>
        <v>#REF!</v>
      </c>
      <c r="C20" s="12" t="e">
        <f t="shared" si="2"/>
        <v>#REF!</v>
      </c>
    </row>
    <row r="21" spans="1:3" x14ac:dyDescent="0.2">
      <c r="A21" s="1" t="s">
        <v>8</v>
      </c>
      <c r="B21" s="12"/>
      <c r="C21" s="12"/>
    </row>
    <row r="22" spans="1:3" x14ac:dyDescent="0.2">
      <c r="A22" s="23" t="s">
        <v>21</v>
      </c>
      <c r="B22" s="12" t="e">
        <f t="shared" ref="B22:C22" si="3">ROUNDUP(B10*0.85,)</f>
        <v>#REF!</v>
      </c>
      <c r="C22" s="12" t="e">
        <f t="shared" si="3"/>
        <v>#REF!</v>
      </c>
    </row>
    <row r="23" spans="1:3" x14ac:dyDescent="0.2">
      <c r="A23" s="2" t="s">
        <v>2</v>
      </c>
      <c r="B23" s="12"/>
      <c r="C23" s="12"/>
    </row>
    <row r="24" spans="1:3" x14ac:dyDescent="0.2">
      <c r="A24" s="23" t="s">
        <v>21</v>
      </c>
      <c r="B24" s="12" t="e">
        <f t="shared" ref="B24:C24" si="4">ROUNDUP(B12*0.85,)</f>
        <v>#REF!</v>
      </c>
      <c r="C24" s="12" t="e">
        <f t="shared" si="4"/>
        <v>#REF!</v>
      </c>
    </row>
    <row r="25" spans="1:3" x14ac:dyDescent="0.2">
      <c r="A25" s="2" t="s">
        <v>96</v>
      </c>
      <c r="B25" s="12"/>
      <c r="C25" s="12"/>
    </row>
    <row r="26" spans="1:3" x14ac:dyDescent="0.2">
      <c r="A26" s="23" t="s">
        <v>21</v>
      </c>
      <c r="B26" s="12" t="e">
        <f t="shared" ref="B26:C26" si="5">ROUNDUP(B14*0.85,)</f>
        <v>#REF!</v>
      </c>
      <c r="C26" s="12" t="e">
        <f t="shared" si="5"/>
        <v>#REF!</v>
      </c>
    </row>
    <row r="27" spans="1:3" ht="19.5" customHeight="1" x14ac:dyDescent="0.2"/>
    <row r="28" spans="1:3" ht="11.45" customHeight="1" x14ac:dyDescent="0.2">
      <c r="A28" s="64" t="s">
        <v>11</v>
      </c>
    </row>
    <row r="29" spans="1:3" ht="12.75" customHeight="1" x14ac:dyDescent="0.2">
      <c r="A29" s="4" t="s">
        <v>12</v>
      </c>
    </row>
    <row r="30" spans="1:3" ht="12.75" customHeight="1" x14ac:dyDescent="0.2">
      <c r="A30" s="4" t="s">
        <v>13</v>
      </c>
    </row>
    <row r="31" spans="1:3" ht="12.75" customHeight="1" x14ac:dyDescent="0.2">
      <c r="A31" s="4" t="s">
        <v>14</v>
      </c>
    </row>
    <row r="32" spans="1:3" ht="12.75" customHeight="1" x14ac:dyDescent="0.2">
      <c r="A32" s="142" t="s">
        <v>103</v>
      </c>
    </row>
    <row r="33" spans="1:1" ht="11.45" customHeight="1" x14ac:dyDescent="0.2">
      <c r="A33" s="4"/>
    </row>
    <row r="34" spans="1:1" ht="11.45" customHeight="1" x14ac:dyDescent="0.2">
      <c r="A34" s="64" t="s">
        <v>16</v>
      </c>
    </row>
    <row r="35" spans="1:1" ht="60" x14ac:dyDescent="0.2">
      <c r="A35" s="25" t="s">
        <v>36</v>
      </c>
    </row>
    <row r="36" spans="1:1" ht="15" thickBot="1" x14ac:dyDescent="0.25">
      <c r="A36" s="96"/>
    </row>
    <row r="37" spans="1:1" ht="12.75" thickBot="1" x14ac:dyDescent="0.25">
      <c r="A37" s="73" t="s">
        <v>112</v>
      </c>
    </row>
    <row r="38" spans="1:1" x14ac:dyDescent="0.2">
      <c r="A38" s="131" t="s">
        <v>128</v>
      </c>
    </row>
    <row r="39" spans="1:1" x14ac:dyDescent="0.2">
      <c r="A39" s="44"/>
    </row>
  </sheetData>
  <pageMargins left="0.7" right="0.7" top="0.75" bottom="0.75" header="0.3" footer="0.3"/>
  <pageSetup paperSize="9"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zoomScale="90" zoomScaleNormal="90" workbookViewId="0">
      <selection activeCell="B20" sqref="B20:BB26"/>
    </sheetView>
  </sheetViews>
  <sheetFormatPr defaultColWidth="9.140625" defaultRowHeight="12" x14ac:dyDescent="0.2"/>
  <cols>
    <col min="1" max="1" width="91.42578125" style="5" customWidth="1"/>
    <col min="2" max="16384" width="9.140625" style="5"/>
  </cols>
  <sheetData>
    <row r="1" spans="1:54" ht="12" customHeight="1" x14ac:dyDescent="0.2">
      <c r="A1" s="8" t="s">
        <v>17</v>
      </c>
    </row>
    <row r="2" spans="1:54" ht="12" customHeight="1" x14ac:dyDescent="0.2">
      <c r="A2" s="64" t="s">
        <v>20</v>
      </c>
    </row>
    <row r="3" spans="1:54" ht="8.4499999999999993" customHeight="1" x14ac:dyDescent="0.2">
      <c r="A3" s="64"/>
    </row>
    <row r="4" spans="1:54" ht="11.45" customHeight="1" x14ac:dyDescent="0.2">
      <c r="A4" s="64" t="s">
        <v>9</v>
      </c>
    </row>
    <row r="5" spans="1:54" s="19" customFormat="1" ht="23.1" customHeight="1" x14ac:dyDescent="0.25">
      <c r="A5" s="10"/>
      <c r="B5" s="34">
        <v>44742</v>
      </c>
      <c r="C5" s="34">
        <v>44743</v>
      </c>
      <c r="D5" s="34">
        <v>44753</v>
      </c>
      <c r="E5" s="34">
        <v>44757</v>
      </c>
      <c r="F5" s="34">
        <v>44760</v>
      </c>
      <c r="G5" s="34">
        <v>44764</v>
      </c>
      <c r="H5" s="34">
        <v>44767</v>
      </c>
      <c r="I5" s="34">
        <v>44771</v>
      </c>
      <c r="J5" s="34">
        <v>44774</v>
      </c>
      <c r="K5" s="34">
        <v>44778</v>
      </c>
      <c r="L5" s="34">
        <v>44781</v>
      </c>
      <c r="M5" s="34">
        <v>44785</v>
      </c>
      <c r="N5" s="34">
        <v>44788</v>
      </c>
      <c r="O5" s="34">
        <v>44792</v>
      </c>
      <c r="P5" s="34">
        <v>44795</v>
      </c>
      <c r="Q5" s="34">
        <v>44799</v>
      </c>
      <c r="R5" s="34">
        <v>44802</v>
      </c>
      <c r="S5" s="34">
        <v>44805</v>
      </c>
      <c r="T5" s="34">
        <v>44806</v>
      </c>
      <c r="U5" s="34">
        <v>44809</v>
      </c>
      <c r="V5" s="34">
        <v>44813</v>
      </c>
      <c r="W5" s="34">
        <v>44816</v>
      </c>
      <c r="X5" s="34">
        <v>44820</v>
      </c>
      <c r="Y5" s="34">
        <v>44823</v>
      </c>
      <c r="Z5" s="34">
        <v>44827</v>
      </c>
      <c r="AA5" s="34">
        <v>44831</v>
      </c>
      <c r="AB5" s="34">
        <v>44834</v>
      </c>
      <c r="AC5" s="34">
        <v>44835</v>
      </c>
      <c r="AD5" s="34">
        <v>44837</v>
      </c>
      <c r="AE5" s="34">
        <v>44841</v>
      </c>
      <c r="AF5" s="34">
        <v>44844</v>
      </c>
      <c r="AG5" s="34">
        <v>44848</v>
      </c>
      <c r="AH5" s="34">
        <v>44851</v>
      </c>
      <c r="AI5" s="34">
        <v>44855</v>
      </c>
      <c r="AJ5" s="34">
        <v>44858</v>
      </c>
      <c r="AK5" s="34">
        <v>44862</v>
      </c>
      <c r="AL5" s="34">
        <v>44865</v>
      </c>
      <c r="AM5" s="34">
        <v>44866</v>
      </c>
      <c r="AN5" s="34">
        <v>44872</v>
      </c>
      <c r="AO5" s="34">
        <v>44876</v>
      </c>
      <c r="AP5" s="34">
        <v>44879</v>
      </c>
      <c r="AQ5" s="34">
        <v>44883</v>
      </c>
      <c r="AR5" s="34">
        <v>44886</v>
      </c>
      <c r="AS5" s="34">
        <v>44890</v>
      </c>
      <c r="AT5" s="34">
        <v>44893</v>
      </c>
      <c r="AU5" s="34">
        <v>44896</v>
      </c>
      <c r="AV5" s="34">
        <v>44897</v>
      </c>
      <c r="AW5" s="34">
        <v>44900</v>
      </c>
      <c r="AX5" s="34">
        <v>44904</v>
      </c>
      <c r="AY5" s="34">
        <v>44907</v>
      </c>
      <c r="AZ5" s="34">
        <v>44911</v>
      </c>
      <c r="BA5" s="34">
        <v>44914</v>
      </c>
      <c r="BB5" s="34">
        <v>44918</v>
      </c>
    </row>
    <row r="6" spans="1:54" s="19" customFormat="1" x14ac:dyDescent="0.25">
      <c r="A6" s="10"/>
      <c r="B6" s="34">
        <v>44742</v>
      </c>
      <c r="C6" s="34">
        <v>44752</v>
      </c>
      <c r="D6" s="34">
        <v>44756</v>
      </c>
      <c r="E6" s="34">
        <v>44759</v>
      </c>
      <c r="F6" s="34">
        <v>44763</v>
      </c>
      <c r="G6" s="34">
        <v>44766</v>
      </c>
      <c r="H6" s="34">
        <v>44770</v>
      </c>
      <c r="I6" s="34">
        <v>44773</v>
      </c>
      <c r="J6" s="34">
        <v>44777</v>
      </c>
      <c r="K6" s="34">
        <v>44780</v>
      </c>
      <c r="L6" s="34">
        <v>44784</v>
      </c>
      <c r="M6" s="34">
        <v>44787</v>
      </c>
      <c r="N6" s="34">
        <v>44791</v>
      </c>
      <c r="O6" s="34">
        <v>44794</v>
      </c>
      <c r="P6" s="34">
        <v>44798</v>
      </c>
      <c r="Q6" s="34">
        <v>44801</v>
      </c>
      <c r="R6" s="34">
        <v>44804</v>
      </c>
      <c r="S6" s="34">
        <v>44805</v>
      </c>
      <c r="T6" s="34">
        <v>44808</v>
      </c>
      <c r="U6" s="34">
        <v>44812</v>
      </c>
      <c r="V6" s="34">
        <v>44815</v>
      </c>
      <c r="W6" s="34">
        <v>44819</v>
      </c>
      <c r="X6" s="34">
        <v>44822</v>
      </c>
      <c r="Y6" s="34">
        <v>44826</v>
      </c>
      <c r="Z6" s="34">
        <v>44830</v>
      </c>
      <c r="AA6" s="34">
        <v>44833</v>
      </c>
      <c r="AB6" s="34">
        <v>44834</v>
      </c>
      <c r="AC6" s="34">
        <v>44836</v>
      </c>
      <c r="AD6" s="34">
        <v>44840</v>
      </c>
      <c r="AE6" s="34">
        <v>44843</v>
      </c>
      <c r="AF6" s="34">
        <v>44847</v>
      </c>
      <c r="AG6" s="34">
        <v>44850</v>
      </c>
      <c r="AH6" s="34">
        <v>44854</v>
      </c>
      <c r="AI6" s="34">
        <v>44857</v>
      </c>
      <c r="AJ6" s="34">
        <v>44861</v>
      </c>
      <c r="AK6" s="34">
        <v>44864</v>
      </c>
      <c r="AL6" s="34">
        <v>44865</v>
      </c>
      <c r="AM6" s="34">
        <v>44871</v>
      </c>
      <c r="AN6" s="34">
        <v>44875</v>
      </c>
      <c r="AO6" s="34">
        <v>44878</v>
      </c>
      <c r="AP6" s="34">
        <v>44882</v>
      </c>
      <c r="AQ6" s="34">
        <v>44885</v>
      </c>
      <c r="AR6" s="34">
        <v>44889</v>
      </c>
      <c r="AS6" s="34">
        <v>44892</v>
      </c>
      <c r="AT6" s="34">
        <v>44895</v>
      </c>
      <c r="AU6" s="34">
        <v>44896</v>
      </c>
      <c r="AV6" s="34">
        <v>44899</v>
      </c>
      <c r="AW6" s="34">
        <v>44903</v>
      </c>
      <c r="AX6" s="34">
        <v>44906</v>
      </c>
      <c r="AY6" s="34">
        <v>44910</v>
      </c>
      <c r="AZ6" s="34">
        <v>44913</v>
      </c>
      <c r="BA6" s="34">
        <v>44917</v>
      </c>
      <c r="BB6" s="34">
        <v>44924</v>
      </c>
    </row>
    <row r="7" spans="1:54" x14ac:dyDescent="0.2">
      <c r="A7" s="1" t="s">
        <v>7</v>
      </c>
    </row>
    <row r="8" spans="1:54" x14ac:dyDescent="0.2">
      <c r="A8" s="23" t="s">
        <v>21</v>
      </c>
      <c r="B8" s="12">
        <v>4900</v>
      </c>
      <c r="C8" s="12">
        <v>8550</v>
      </c>
      <c r="D8" s="12">
        <v>5800</v>
      </c>
      <c r="E8" s="12">
        <v>5800</v>
      </c>
      <c r="F8" s="12">
        <v>5800</v>
      </c>
      <c r="G8" s="12">
        <v>5800</v>
      </c>
      <c r="H8" s="12">
        <v>5800</v>
      </c>
      <c r="I8" s="12">
        <v>5800</v>
      </c>
      <c r="J8" s="12">
        <v>5800</v>
      </c>
      <c r="K8" s="12">
        <v>5800</v>
      </c>
      <c r="L8" s="12">
        <v>5800</v>
      </c>
      <c r="M8" s="12">
        <v>5800</v>
      </c>
      <c r="N8" s="12">
        <v>5800</v>
      </c>
      <c r="O8" s="12">
        <v>5800</v>
      </c>
      <c r="P8" s="12">
        <v>5800</v>
      </c>
      <c r="Q8" s="12">
        <v>5800</v>
      </c>
      <c r="R8" s="12">
        <v>5800</v>
      </c>
      <c r="S8" s="12">
        <v>3000</v>
      </c>
      <c r="T8" s="12">
        <v>3000</v>
      </c>
      <c r="U8" s="12">
        <v>3000</v>
      </c>
      <c r="V8" s="12">
        <v>3000</v>
      </c>
      <c r="W8" s="12">
        <v>3000</v>
      </c>
      <c r="X8" s="12">
        <v>3000</v>
      </c>
      <c r="Y8" s="12">
        <v>3000</v>
      </c>
      <c r="Z8" s="12">
        <v>3000</v>
      </c>
      <c r="AA8" s="12">
        <v>3000</v>
      </c>
      <c r="AB8" s="12">
        <v>3000</v>
      </c>
      <c r="AC8" s="12">
        <v>3000</v>
      </c>
      <c r="AD8" s="12">
        <v>3000</v>
      </c>
      <c r="AE8" s="12">
        <v>3000</v>
      </c>
      <c r="AF8" s="12">
        <v>3000</v>
      </c>
      <c r="AG8" s="12">
        <v>3000</v>
      </c>
      <c r="AH8" s="12">
        <v>3000</v>
      </c>
      <c r="AI8" s="12">
        <v>3000</v>
      </c>
      <c r="AJ8" s="12">
        <v>3000</v>
      </c>
      <c r="AK8" s="12">
        <v>3000</v>
      </c>
      <c r="AL8" s="12">
        <v>3000</v>
      </c>
      <c r="AM8" s="12">
        <v>4900</v>
      </c>
      <c r="AN8" s="12">
        <v>4900</v>
      </c>
      <c r="AO8" s="12">
        <v>4900</v>
      </c>
      <c r="AP8" s="12">
        <v>4900</v>
      </c>
      <c r="AQ8" s="12">
        <v>4900</v>
      </c>
      <c r="AR8" s="12">
        <v>4900</v>
      </c>
      <c r="AS8" s="12">
        <v>4900</v>
      </c>
      <c r="AT8" s="12">
        <v>4900</v>
      </c>
      <c r="AU8" s="12">
        <v>3000</v>
      </c>
      <c r="AV8" s="12">
        <v>3000</v>
      </c>
      <c r="AW8" s="12">
        <v>3000</v>
      </c>
      <c r="AX8" s="12">
        <v>3000</v>
      </c>
      <c r="AY8" s="12">
        <v>3000</v>
      </c>
      <c r="AZ8" s="12">
        <v>7250</v>
      </c>
      <c r="BA8" s="12">
        <v>6250</v>
      </c>
      <c r="BB8" s="12">
        <v>7250</v>
      </c>
    </row>
    <row r="9" spans="1:54" x14ac:dyDescent="0.2">
      <c r="A9" s="1" t="s">
        <v>8</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row>
    <row r="10" spans="1:54" x14ac:dyDescent="0.2">
      <c r="A10" s="23" t="s">
        <v>21</v>
      </c>
      <c r="B10" s="12">
        <v>5600</v>
      </c>
      <c r="C10" s="12">
        <v>9250</v>
      </c>
      <c r="D10" s="12">
        <v>6500</v>
      </c>
      <c r="E10" s="12">
        <v>6500</v>
      </c>
      <c r="F10" s="12">
        <v>6500</v>
      </c>
      <c r="G10" s="12">
        <v>6500</v>
      </c>
      <c r="H10" s="12">
        <v>6500</v>
      </c>
      <c r="I10" s="12">
        <v>6500</v>
      </c>
      <c r="J10" s="12">
        <v>6500</v>
      </c>
      <c r="K10" s="12">
        <v>6500</v>
      </c>
      <c r="L10" s="12">
        <v>6500</v>
      </c>
      <c r="M10" s="12">
        <v>6500</v>
      </c>
      <c r="N10" s="12">
        <v>6500</v>
      </c>
      <c r="O10" s="12">
        <v>6500</v>
      </c>
      <c r="P10" s="12">
        <v>6500</v>
      </c>
      <c r="Q10" s="12">
        <v>6500</v>
      </c>
      <c r="R10" s="12">
        <v>6500</v>
      </c>
      <c r="S10" s="12">
        <v>3700</v>
      </c>
      <c r="T10" s="12">
        <v>3700</v>
      </c>
      <c r="U10" s="12">
        <v>3700</v>
      </c>
      <c r="V10" s="12">
        <v>3700</v>
      </c>
      <c r="W10" s="12">
        <v>3700</v>
      </c>
      <c r="X10" s="12">
        <v>3700</v>
      </c>
      <c r="Y10" s="12">
        <v>3700</v>
      </c>
      <c r="Z10" s="12">
        <v>3700</v>
      </c>
      <c r="AA10" s="12">
        <v>3700</v>
      </c>
      <c r="AB10" s="12">
        <v>3700</v>
      </c>
      <c r="AC10" s="12">
        <v>3700</v>
      </c>
      <c r="AD10" s="12">
        <v>3700</v>
      </c>
      <c r="AE10" s="12">
        <v>3700</v>
      </c>
      <c r="AF10" s="12">
        <v>3700</v>
      </c>
      <c r="AG10" s="12">
        <v>3700</v>
      </c>
      <c r="AH10" s="12">
        <v>3700</v>
      </c>
      <c r="AI10" s="12">
        <v>3700</v>
      </c>
      <c r="AJ10" s="12">
        <v>3700</v>
      </c>
      <c r="AK10" s="12">
        <v>3700</v>
      </c>
      <c r="AL10" s="12">
        <v>3700</v>
      </c>
      <c r="AM10" s="12">
        <v>5600</v>
      </c>
      <c r="AN10" s="12">
        <v>5600</v>
      </c>
      <c r="AO10" s="12">
        <v>5600</v>
      </c>
      <c r="AP10" s="12">
        <v>5600</v>
      </c>
      <c r="AQ10" s="12">
        <v>5600</v>
      </c>
      <c r="AR10" s="12">
        <v>5600</v>
      </c>
      <c r="AS10" s="12">
        <v>5600</v>
      </c>
      <c r="AT10" s="12">
        <v>5600</v>
      </c>
      <c r="AU10" s="12">
        <v>3700</v>
      </c>
      <c r="AV10" s="12">
        <v>3700</v>
      </c>
      <c r="AW10" s="12">
        <v>3700</v>
      </c>
      <c r="AX10" s="12">
        <v>3700</v>
      </c>
      <c r="AY10" s="12">
        <v>3700</v>
      </c>
      <c r="AZ10" s="12">
        <v>7950</v>
      </c>
      <c r="BA10" s="12">
        <v>6950</v>
      </c>
      <c r="BB10" s="12">
        <v>7950</v>
      </c>
    </row>
    <row r="11" spans="1:54" x14ac:dyDescent="0.2">
      <c r="A11" s="2" t="s">
        <v>2</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row>
    <row r="12" spans="1:54" x14ac:dyDescent="0.2">
      <c r="A12" s="23" t="s">
        <v>21</v>
      </c>
      <c r="B12" s="12">
        <v>6500</v>
      </c>
      <c r="C12" s="12">
        <v>10150</v>
      </c>
      <c r="D12" s="12">
        <v>7400</v>
      </c>
      <c r="E12" s="12">
        <v>7400</v>
      </c>
      <c r="F12" s="12">
        <v>7400</v>
      </c>
      <c r="G12" s="12">
        <v>7400</v>
      </c>
      <c r="H12" s="12">
        <v>7400</v>
      </c>
      <c r="I12" s="12">
        <v>7400</v>
      </c>
      <c r="J12" s="12">
        <v>7400</v>
      </c>
      <c r="K12" s="12">
        <v>7400</v>
      </c>
      <c r="L12" s="12">
        <v>7400</v>
      </c>
      <c r="M12" s="12">
        <v>7400</v>
      </c>
      <c r="N12" s="12">
        <v>7400</v>
      </c>
      <c r="O12" s="12">
        <v>7400</v>
      </c>
      <c r="P12" s="12">
        <v>7400</v>
      </c>
      <c r="Q12" s="12">
        <v>7400</v>
      </c>
      <c r="R12" s="12">
        <v>7400</v>
      </c>
      <c r="S12" s="12">
        <v>4600</v>
      </c>
      <c r="T12" s="12">
        <v>4600</v>
      </c>
      <c r="U12" s="12">
        <v>4600</v>
      </c>
      <c r="V12" s="12">
        <v>4600</v>
      </c>
      <c r="W12" s="12">
        <v>4600</v>
      </c>
      <c r="X12" s="12">
        <v>4600</v>
      </c>
      <c r="Y12" s="12">
        <v>4600</v>
      </c>
      <c r="Z12" s="12">
        <v>4600</v>
      </c>
      <c r="AA12" s="12">
        <v>4600</v>
      </c>
      <c r="AB12" s="12">
        <v>4600</v>
      </c>
      <c r="AC12" s="12">
        <v>4600</v>
      </c>
      <c r="AD12" s="12">
        <v>4600</v>
      </c>
      <c r="AE12" s="12">
        <v>4600</v>
      </c>
      <c r="AF12" s="12">
        <v>4600</v>
      </c>
      <c r="AG12" s="12">
        <v>4600</v>
      </c>
      <c r="AH12" s="12">
        <v>4600</v>
      </c>
      <c r="AI12" s="12">
        <v>4600</v>
      </c>
      <c r="AJ12" s="12">
        <v>4600</v>
      </c>
      <c r="AK12" s="12">
        <v>4600</v>
      </c>
      <c r="AL12" s="12">
        <v>4600</v>
      </c>
      <c r="AM12" s="12">
        <v>6500</v>
      </c>
      <c r="AN12" s="12">
        <v>6500</v>
      </c>
      <c r="AO12" s="12">
        <v>6500</v>
      </c>
      <c r="AP12" s="12">
        <v>6500</v>
      </c>
      <c r="AQ12" s="12">
        <v>6500</v>
      </c>
      <c r="AR12" s="12">
        <v>6500</v>
      </c>
      <c r="AS12" s="12">
        <v>6500</v>
      </c>
      <c r="AT12" s="12">
        <v>6500</v>
      </c>
      <c r="AU12" s="12">
        <v>4600</v>
      </c>
      <c r="AV12" s="12">
        <v>4600</v>
      </c>
      <c r="AW12" s="12">
        <v>4600</v>
      </c>
      <c r="AX12" s="12">
        <v>4600</v>
      </c>
      <c r="AY12" s="12">
        <v>4600</v>
      </c>
      <c r="AZ12" s="12">
        <v>8850</v>
      </c>
      <c r="BA12" s="12">
        <v>7850</v>
      </c>
      <c r="BB12" s="12">
        <v>8850</v>
      </c>
    </row>
    <row r="13" spans="1:54" x14ac:dyDescent="0.2">
      <c r="A13" s="2" t="s">
        <v>96</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row>
    <row r="14" spans="1:54" x14ac:dyDescent="0.2">
      <c r="A14" s="23" t="s">
        <v>21</v>
      </c>
      <c r="B14" s="12">
        <v>8400</v>
      </c>
      <c r="C14" s="12">
        <v>12050</v>
      </c>
      <c r="D14" s="12">
        <v>9300</v>
      </c>
      <c r="E14" s="12">
        <v>9300</v>
      </c>
      <c r="F14" s="12">
        <v>9300</v>
      </c>
      <c r="G14" s="12">
        <v>9300</v>
      </c>
      <c r="H14" s="12">
        <v>9300</v>
      </c>
      <c r="I14" s="12">
        <v>9300</v>
      </c>
      <c r="J14" s="12">
        <v>9300</v>
      </c>
      <c r="K14" s="12">
        <v>9300</v>
      </c>
      <c r="L14" s="12">
        <v>9300</v>
      </c>
      <c r="M14" s="12">
        <v>9300</v>
      </c>
      <c r="N14" s="12">
        <v>9300</v>
      </c>
      <c r="O14" s="12">
        <v>9300</v>
      </c>
      <c r="P14" s="12">
        <v>9300</v>
      </c>
      <c r="Q14" s="12">
        <v>9300</v>
      </c>
      <c r="R14" s="12">
        <v>9300</v>
      </c>
      <c r="S14" s="12">
        <v>6500</v>
      </c>
      <c r="T14" s="12">
        <v>6500</v>
      </c>
      <c r="U14" s="12">
        <v>6500</v>
      </c>
      <c r="V14" s="12">
        <v>6500</v>
      </c>
      <c r="W14" s="12">
        <v>6500</v>
      </c>
      <c r="X14" s="12">
        <v>6500</v>
      </c>
      <c r="Y14" s="12">
        <v>6500</v>
      </c>
      <c r="Z14" s="12">
        <v>6500</v>
      </c>
      <c r="AA14" s="12">
        <v>6500</v>
      </c>
      <c r="AB14" s="12">
        <v>6500</v>
      </c>
      <c r="AC14" s="12">
        <v>6500</v>
      </c>
      <c r="AD14" s="12">
        <v>6500</v>
      </c>
      <c r="AE14" s="12">
        <v>6500</v>
      </c>
      <c r="AF14" s="12">
        <v>6500</v>
      </c>
      <c r="AG14" s="12">
        <v>6500</v>
      </c>
      <c r="AH14" s="12">
        <v>6500</v>
      </c>
      <c r="AI14" s="12">
        <v>6500</v>
      </c>
      <c r="AJ14" s="12">
        <v>6500</v>
      </c>
      <c r="AK14" s="12">
        <v>6500</v>
      </c>
      <c r="AL14" s="12">
        <v>6500</v>
      </c>
      <c r="AM14" s="12">
        <v>8400</v>
      </c>
      <c r="AN14" s="12">
        <v>8400</v>
      </c>
      <c r="AO14" s="12">
        <v>8400</v>
      </c>
      <c r="AP14" s="12">
        <v>8400</v>
      </c>
      <c r="AQ14" s="12">
        <v>8400</v>
      </c>
      <c r="AR14" s="12">
        <v>8400</v>
      </c>
      <c r="AS14" s="12">
        <v>8400</v>
      </c>
      <c r="AT14" s="12">
        <v>8400</v>
      </c>
      <c r="AU14" s="12">
        <v>6500</v>
      </c>
      <c r="AV14" s="12">
        <v>6500</v>
      </c>
      <c r="AW14" s="12">
        <v>6500</v>
      </c>
      <c r="AX14" s="12">
        <v>6500</v>
      </c>
      <c r="AY14" s="12">
        <v>6500</v>
      </c>
      <c r="AZ14" s="12">
        <v>10750</v>
      </c>
      <c r="BA14" s="12">
        <v>9750</v>
      </c>
      <c r="BB14" s="12">
        <v>10750</v>
      </c>
    </row>
    <row r="15" spans="1:54" ht="10.35" customHeight="1" x14ac:dyDescent="0.2">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row>
    <row r="16" spans="1:54" ht="10.35" customHeight="1" x14ac:dyDescent="0.2">
      <c r="A16" s="72" t="s">
        <v>44</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row>
    <row r="17" spans="1:54" s="37" customFormat="1" ht="25.5" customHeight="1" x14ac:dyDescent="0.2">
      <c r="A17" s="31"/>
      <c r="B17" s="34">
        <f t="shared" ref="B17:AG17" si="0">B5</f>
        <v>44742</v>
      </c>
      <c r="C17" s="34">
        <f t="shared" si="0"/>
        <v>44743</v>
      </c>
      <c r="D17" s="34">
        <f t="shared" si="0"/>
        <v>44753</v>
      </c>
      <c r="E17" s="34">
        <f t="shared" si="0"/>
        <v>44757</v>
      </c>
      <c r="F17" s="34">
        <f t="shared" si="0"/>
        <v>44760</v>
      </c>
      <c r="G17" s="34">
        <f t="shared" si="0"/>
        <v>44764</v>
      </c>
      <c r="H17" s="34">
        <f t="shared" si="0"/>
        <v>44767</v>
      </c>
      <c r="I17" s="34">
        <f t="shared" si="0"/>
        <v>44771</v>
      </c>
      <c r="J17" s="34">
        <f t="shared" si="0"/>
        <v>44774</v>
      </c>
      <c r="K17" s="34">
        <f t="shared" si="0"/>
        <v>44778</v>
      </c>
      <c r="L17" s="34">
        <f t="shared" si="0"/>
        <v>44781</v>
      </c>
      <c r="M17" s="34">
        <f t="shared" si="0"/>
        <v>44785</v>
      </c>
      <c r="N17" s="34">
        <f t="shared" si="0"/>
        <v>44788</v>
      </c>
      <c r="O17" s="34">
        <f t="shared" si="0"/>
        <v>44792</v>
      </c>
      <c r="P17" s="34">
        <f t="shared" si="0"/>
        <v>44795</v>
      </c>
      <c r="Q17" s="34">
        <f t="shared" si="0"/>
        <v>44799</v>
      </c>
      <c r="R17" s="34">
        <f t="shared" si="0"/>
        <v>44802</v>
      </c>
      <c r="S17" s="34">
        <f t="shared" si="0"/>
        <v>44805</v>
      </c>
      <c r="T17" s="34">
        <f t="shared" si="0"/>
        <v>44806</v>
      </c>
      <c r="U17" s="34">
        <f t="shared" si="0"/>
        <v>44809</v>
      </c>
      <c r="V17" s="34">
        <f t="shared" si="0"/>
        <v>44813</v>
      </c>
      <c r="W17" s="34">
        <f t="shared" si="0"/>
        <v>44816</v>
      </c>
      <c r="X17" s="34">
        <f t="shared" si="0"/>
        <v>44820</v>
      </c>
      <c r="Y17" s="34">
        <f t="shared" si="0"/>
        <v>44823</v>
      </c>
      <c r="Z17" s="34">
        <f t="shared" si="0"/>
        <v>44827</v>
      </c>
      <c r="AA17" s="34">
        <f t="shared" si="0"/>
        <v>44831</v>
      </c>
      <c r="AB17" s="34">
        <f t="shared" si="0"/>
        <v>44834</v>
      </c>
      <c r="AC17" s="34">
        <f t="shared" si="0"/>
        <v>44835</v>
      </c>
      <c r="AD17" s="34">
        <f t="shared" si="0"/>
        <v>44837</v>
      </c>
      <c r="AE17" s="34">
        <f t="shared" si="0"/>
        <v>44841</v>
      </c>
      <c r="AF17" s="34">
        <f t="shared" si="0"/>
        <v>44844</v>
      </c>
      <c r="AG17" s="34">
        <f t="shared" si="0"/>
        <v>44848</v>
      </c>
      <c r="AH17" s="34">
        <f t="shared" ref="AH17:BB17" si="1">AH5</f>
        <v>44851</v>
      </c>
      <c r="AI17" s="34">
        <f t="shared" si="1"/>
        <v>44855</v>
      </c>
      <c r="AJ17" s="34">
        <f t="shared" si="1"/>
        <v>44858</v>
      </c>
      <c r="AK17" s="34">
        <f t="shared" si="1"/>
        <v>44862</v>
      </c>
      <c r="AL17" s="34">
        <f t="shared" si="1"/>
        <v>44865</v>
      </c>
      <c r="AM17" s="34">
        <f t="shared" si="1"/>
        <v>44866</v>
      </c>
      <c r="AN17" s="34">
        <f t="shared" si="1"/>
        <v>44872</v>
      </c>
      <c r="AO17" s="34">
        <f t="shared" si="1"/>
        <v>44876</v>
      </c>
      <c r="AP17" s="34">
        <f t="shared" si="1"/>
        <v>44879</v>
      </c>
      <c r="AQ17" s="34">
        <f t="shared" si="1"/>
        <v>44883</v>
      </c>
      <c r="AR17" s="34">
        <f t="shared" si="1"/>
        <v>44886</v>
      </c>
      <c r="AS17" s="34">
        <f t="shared" si="1"/>
        <v>44890</v>
      </c>
      <c r="AT17" s="34">
        <f t="shared" si="1"/>
        <v>44893</v>
      </c>
      <c r="AU17" s="34">
        <f t="shared" si="1"/>
        <v>44896</v>
      </c>
      <c r="AV17" s="34">
        <f t="shared" si="1"/>
        <v>44897</v>
      </c>
      <c r="AW17" s="34">
        <f t="shared" si="1"/>
        <v>44900</v>
      </c>
      <c r="AX17" s="34">
        <f t="shared" si="1"/>
        <v>44904</v>
      </c>
      <c r="AY17" s="34">
        <f t="shared" si="1"/>
        <v>44907</v>
      </c>
      <c r="AZ17" s="34">
        <f t="shared" si="1"/>
        <v>44911</v>
      </c>
      <c r="BA17" s="34">
        <f t="shared" si="1"/>
        <v>44914</v>
      </c>
      <c r="BB17" s="34">
        <f t="shared" si="1"/>
        <v>44918</v>
      </c>
    </row>
    <row r="18" spans="1:54" s="37" customFormat="1" ht="11.25" x14ac:dyDescent="0.2">
      <c r="A18" s="31"/>
      <c r="B18" s="34">
        <f t="shared" ref="B18:AG18" si="2">B6</f>
        <v>44742</v>
      </c>
      <c r="C18" s="34">
        <f t="shared" si="2"/>
        <v>44752</v>
      </c>
      <c r="D18" s="34">
        <f t="shared" si="2"/>
        <v>44756</v>
      </c>
      <c r="E18" s="34">
        <f t="shared" si="2"/>
        <v>44759</v>
      </c>
      <c r="F18" s="34">
        <f t="shared" si="2"/>
        <v>44763</v>
      </c>
      <c r="G18" s="34">
        <f t="shared" si="2"/>
        <v>44766</v>
      </c>
      <c r="H18" s="34">
        <f t="shared" si="2"/>
        <v>44770</v>
      </c>
      <c r="I18" s="34">
        <f t="shared" si="2"/>
        <v>44773</v>
      </c>
      <c r="J18" s="34">
        <f t="shared" si="2"/>
        <v>44777</v>
      </c>
      <c r="K18" s="34">
        <f t="shared" si="2"/>
        <v>44780</v>
      </c>
      <c r="L18" s="34">
        <f t="shared" si="2"/>
        <v>44784</v>
      </c>
      <c r="M18" s="34">
        <f t="shared" si="2"/>
        <v>44787</v>
      </c>
      <c r="N18" s="34">
        <f t="shared" si="2"/>
        <v>44791</v>
      </c>
      <c r="O18" s="34">
        <f t="shared" si="2"/>
        <v>44794</v>
      </c>
      <c r="P18" s="34">
        <f t="shared" si="2"/>
        <v>44798</v>
      </c>
      <c r="Q18" s="34">
        <f t="shared" si="2"/>
        <v>44801</v>
      </c>
      <c r="R18" s="34">
        <f t="shared" si="2"/>
        <v>44804</v>
      </c>
      <c r="S18" s="34">
        <f t="shared" si="2"/>
        <v>44805</v>
      </c>
      <c r="T18" s="34">
        <f t="shared" si="2"/>
        <v>44808</v>
      </c>
      <c r="U18" s="34">
        <f t="shared" si="2"/>
        <v>44812</v>
      </c>
      <c r="V18" s="34">
        <f t="shared" si="2"/>
        <v>44815</v>
      </c>
      <c r="W18" s="34">
        <f t="shared" si="2"/>
        <v>44819</v>
      </c>
      <c r="X18" s="34">
        <f t="shared" si="2"/>
        <v>44822</v>
      </c>
      <c r="Y18" s="34">
        <f t="shared" si="2"/>
        <v>44826</v>
      </c>
      <c r="Z18" s="34">
        <f t="shared" si="2"/>
        <v>44830</v>
      </c>
      <c r="AA18" s="34">
        <f t="shared" si="2"/>
        <v>44833</v>
      </c>
      <c r="AB18" s="34">
        <f t="shared" si="2"/>
        <v>44834</v>
      </c>
      <c r="AC18" s="34">
        <f t="shared" si="2"/>
        <v>44836</v>
      </c>
      <c r="AD18" s="34">
        <f t="shared" si="2"/>
        <v>44840</v>
      </c>
      <c r="AE18" s="34">
        <f t="shared" si="2"/>
        <v>44843</v>
      </c>
      <c r="AF18" s="34">
        <f t="shared" si="2"/>
        <v>44847</v>
      </c>
      <c r="AG18" s="34">
        <f t="shared" si="2"/>
        <v>44850</v>
      </c>
      <c r="AH18" s="34">
        <f t="shared" ref="AH18:BB18" si="3">AH6</f>
        <v>44854</v>
      </c>
      <c r="AI18" s="34">
        <f t="shared" si="3"/>
        <v>44857</v>
      </c>
      <c r="AJ18" s="34">
        <f t="shared" si="3"/>
        <v>44861</v>
      </c>
      <c r="AK18" s="34">
        <f t="shared" si="3"/>
        <v>44864</v>
      </c>
      <c r="AL18" s="34">
        <f t="shared" si="3"/>
        <v>44865</v>
      </c>
      <c r="AM18" s="34">
        <f t="shared" si="3"/>
        <v>44871</v>
      </c>
      <c r="AN18" s="34">
        <f t="shared" si="3"/>
        <v>44875</v>
      </c>
      <c r="AO18" s="34">
        <f t="shared" si="3"/>
        <v>44878</v>
      </c>
      <c r="AP18" s="34">
        <f t="shared" si="3"/>
        <v>44882</v>
      </c>
      <c r="AQ18" s="34">
        <f t="shared" si="3"/>
        <v>44885</v>
      </c>
      <c r="AR18" s="34">
        <f t="shared" si="3"/>
        <v>44889</v>
      </c>
      <c r="AS18" s="34">
        <f t="shared" si="3"/>
        <v>44892</v>
      </c>
      <c r="AT18" s="34">
        <f t="shared" si="3"/>
        <v>44895</v>
      </c>
      <c r="AU18" s="34">
        <f t="shared" si="3"/>
        <v>44896</v>
      </c>
      <c r="AV18" s="34">
        <f t="shared" si="3"/>
        <v>44899</v>
      </c>
      <c r="AW18" s="34">
        <f t="shared" si="3"/>
        <v>44903</v>
      </c>
      <c r="AX18" s="34">
        <f t="shared" si="3"/>
        <v>44906</v>
      </c>
      <c r="AY18" s="34">
        <f t="shared" si="3"/>
        <v>44910</v>
      </c>
      <c r="AZ18" s="34">
        <f t="shared" si="3"/>
        <v>44913</v>
      </c>
      <c r="BA18" s="34">
        <f t="shared" si="3"/>
        <v>44917</v>
      </c>
      <c r="BB18" s="34">
        <f t="shared" si="3"/>
        <v>44924</v>
      </c>
    </row>
    <row r="19" spans="1:54" x14ac:dyDescent="0.2">
      <c r="A19" s="1" t="s">
        <v>7</v>
      </c>
    </row>
    <row r="20" spans="1:54" x14ac:dyDescent="0.2">
      <c r="A20" s="23" t="s">
        <v>21</v>
      </c>
      <c r="B20" s="12">
        <f t="shared" ref="B20:AG20" si="4">ROUND(B8*0.85,)+25</f>
        <v>4190</v>
      </c>
      <c r="C20" s="12">
        <f t="shared" si="4"/>
        <v>7293</v>
      </c>
      <c r="D20" s="12">
        <f t="shared" si="4"/>
        <v>4955</v>
      </c>
      <c r="E20" s="12">
        <f t="shared" si="4"/>
        <v>4955</v>
      </c>
      <c r="F20" s="12">
        <f t="shared" si="4"/>
        <v>4955</v>
      </c>
      <c r="G20" s="12">
        <f t="shared" si="4"/>
        <v>4955</v>
      </c>
      <c r="H20" s="12">
        <f t="shared" si="4"/>
        <v>4955</v>
      </c>
      <c r="I20" s="12">
        <f t="shared" si="4"/>
        <v>4955</v>
      </c>
      <c r="J20" s="12">
        <f t="shared" si="4"/>
        <v>4955</v>
      </c>
      <c r="K20" s="12">
        <f t="shared" si="4"/>
        <v>4955</v>
      </c>
      <c r="L20" s="12">
        <f t="shared" si="4"/>
        <v>4955</v>
      </c>
      <c r="M20" s="12">
        <f t="shared" si="4"/>
        <v>4955</v>
      </c>
      <c r="N20" s="12">
        <f t="shared" si="4"/>
        <v>4955</v>
      </c>
      <c r="O20" s="12">
        <f t="shared" si="4"/>
        <v>4955</v>
      </c>
      <c r="P20" s="12">
        <f t="shared" si="4"/>
        <v>4955</v>
      </c>
      <c r="Q20" s="12">
        <f t="shared" si="4"/>
        <v>4955</v>
      </c>
      <c r="R20" s="12">
        <f t="shared" si="4"/>
        <v>4955</v>
      </c>
      <c r="S20" s="12">
        <f t="shared" si="4"/>
        <v>2575</v>
      </c>
      <c r="T20" s="12">
        <f t="shared" si="4"/>
        <v>2575</v>
      </c>
      <c r="U20" s="12">
        <f t="shared" si="4"/>
        <v>2575</v>
      </c>
      <c r="V20" s="12">
        <f t="shared" si="4"/>
        <v>2575</v>
      </c>
      <c r="W20" s="12">
        <f t="shared" si="4"/>
        <v>2575</v>
      </c>
      <c r="X20" s="12">
        <f t="shared" si="4"/>
        <v>2575</v>
      </c>
      <c r="Y20" s="12">
        <f t="shared" si="4"/>
        <v>2575</v>
      </c>
      <c r="Z20" s="12">
        <f t="shared" si="4"/>
        <v>2575</v>
      </c>
      <c r="AA20" s="12">
        <f t="shared" si="4"/>
        <v>2575</v>
      </c>
      <c r="AB20" s="12">
        <f t="shared" si="4"/>
        <v>2575</v>
      </c>
      <c r="AC20" s="12">
        <f t="shared" si="4"/>
        <v>2575</v>
      </c>
      <c r="AD20" s="12">
        <f t="shared" si="4"/>
        <v>2575</v>
      </c>
      <c r="AE20" s="12">
        <f t="shared" si="4"/>
        <v>2575</v>
      </c>
      <c r="AF20" s="12">
        <f t="shared" si="4"/>
        <v>2575</v>
      </c>
      <c r="AG20" s="12">
        <f t="shared" si="4"/>
        <v>2575</v>
      </c>
      <c r="AH20" s="12">
        <f t="shared" ref="AH20:BB20" si="5">ROUND(AH8*0.85,)+25</f>
        <v>2575</v>
      </c>
      <c r="AI20" s="12">
        <f t="shared" si="5"/>
        <v>2575</v>
      </c>
      <c r="AJ20" s="12">
        <f t="shared" si="5"/>
        <v>2575</v>
      </c>
      <c r="AK20" s="12">
        <f t="shared" si="5"/>
        <v>2575</v>
      </c>
      <c r="AL20" s="12">
        <f t="shared" si="5"/>
        <v>2575</v>
      </c>
      <c r="AM20" s="12">
        <f t="shared" si="5"/>
        <v>4190</v>
      </c>
      <c r="AN20" s="12">
        <f t="shared" si="5"/>
        <v>4190</v>
      </c>
      <c r="AO20" s="12">
        <f t="shared" si="5"/>
        <v>4190</v>
      </c>
      <c r="AP20" s="12">
        <f t="shared" si="5"/>
        <v>4190</v>
      </c>
      <c r="AQ20" s="12">
        <f t="shared" si="5"/>
        <v>4190</v>
      </c>
      <c r="AR20" s="12">
        <f t="shared" si="5"/>
        <v>4190</v>
      </c>
      <c r="AS20" s="12">
        <f t="shared" si="5"/>
        <v>4190</v>
      </c>
      <c r="AT20" s="12">
        <f t="shared" si="5"/>
        <v>4190</v>
      </c>
      <c r="AU20" s="12">
        <f t="shared" si="5"/>
        <v>2575</v>
      </c>
      <c r="AV20" s="12">
        <f t="shared" si="5"/>
        <v>2575</v>
      </c>
      <c r="AW20" s="12">
        <f t="shared" si="5"/>
        <v>2575</v>
      </c>
      <c r="AX20" s="12">
        <f t="shared" si="5"/>
        <v>2575</v>
      </c>
      <c r="AY20" s="12">
        <f t="shared" si="5"/>
        <v>2575</v>
      </c>
      <c r="AZ20" s="12">
        <f t="shared" si="5"/>
        <v>6188</v>
      </c>
      <c r="BA20" s="12">
        <f t="shared" si="5"/>
        <v>5338</v>
      </c>
      <c r="BB20" s="12">
        <f t="shared" si="5"/>
        <v>6188</v>
      </c>
    </row>
    <row r="21" spans="1:54" x14ac:dyDescent="0.2">
      <c r="A21" s="1" t="s">
        <v>8</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row>
    <row r="22" spans="1:54" x14ac:dyDescent="0.2">
      <c r="A22" s="23" t="s">
        <v>21</v>
      </c>
      <c r="B22" s="12">
        <f t="shared" ref="B22:AG22" si="6">ROUND(B10*0.85,)+25</f>
        <v>4785</v>
      </c>
      <c r="C22" s="12">
        <f t="shared" si="6"/>
        <v>7888</v>
      </c>
      <c r="D22" s="12">
        <f t="shared" si="6"/>
        <v>5550</v>
      </c>
      <c r="E22" s="12">
        <f t="shared" si="6"/>
        <v>5550</v>
      </c>
      <c r="F22" s="12">
        <f t="shared" si="6"/>
        <v>5550</v>
      </c>
      <c r="G22" s="12">
        <f t="shared" si="6"/>
        <v>5550</v>
      </c>
      <c r="H22" s="12">
        <f t="shared" si="6"/>
        <v>5550</v>
      </c>
      <c r="I22" s="12">
        <f t="shared" si="6"/>
        <v>5550</v>
      </c>
      <c r="J22" s="12">
        <f t="shared" si="6"/>
        <v>5550</v>
      </c>
      <c r="K22" s="12">
        <f t="shared" si="6"/>
        <v>5550</v>
      </c>
      <c r="L22" s="12">
        <f t="shared" si="6"/>
        <v>5550</v>
      </c>
      <c r="M22" s="12">
        <f t="shared" si="6"/>
        <v>5550</v>
      </c>
      <c r="N22" s="12">
        <f t="shared" si="6"/>
        <v>5550</v>
      </c>
      <c r="O22" s="12">
        <f t="shared" si="6"/>
        <v>5550</v>
      </c>
      <c r="P22" s="12">
        <f t="shared" si="6"/>
        <v>5550</v>
      </c>
      <c r="Q22" s="12">
        <f t="shared" si="6"/>
        <v>5550</v>
      </c>
      <c r="R22" s="12">
        <f t="shared" si="6"/>
        <v>5550</v>
      </c>
      <c r="S22" s="12">
        <f t="shared" si="6"/>
        <v>3170</v>
      </c>
      <c r="T22" s="12">
        <f t="shared" si="6"/>
        <v>3170</v>
      </c>
      <c r="U22" s="12">
        <f t="shared" si="6"/>
        <v>3170</v>
      </c>
      <c r="V22" s="12">
        <f t="shared" si="6"/>
        <v>3170</v>
      </c>
      <c r="W22" s="12">
        <f t="shared" si="6"/>
        <v>3170</v>
      </c>
      <c r="X22" s="12">
        <f t="shared" si="6"/>
        <v>3170</v>
      </c>
      <c r="Y22" s="12">
        <f t="shared" si="6"/>
        <v>3170</v>
      </c>
      <c r="Z22" s="12">
        <f t="shared" si="6"/>
        <v>3170</v>
      </c>
      <c r="AA22" s="12">
        <f t="shared" si="6"/>
        <v>3170</v>
      </c>
      <c r="AB22" s="12">
        <f t="shared" si="6"/>
        <v>3170</v>
      </c>
      <c r="AC22" s="12">
        <f t="shared" si="6"/>
        <v>3170</v>
      </c>
      <c r="AD22" s="12">
        <f t="shared" si="6"/>
        <v>3170</v>
      </c>
      <c r="AE22" s="12">
        <f t="shared" si="6"/>
        <v>3170</v>
      </c>
      <c r="AF22" s="12">
        <f t="shared" si="6"/>
        <v>3170</v>
      </c>
      <c r="AG22" s="12">
        <f t="shared" si="6"/>
        <v>3170</v>
      </c>
      <c r="AH22" s="12">
        <f t="shared" ref="AH22:BB22" si="7">ROUND(AH10*0.85,)+25</f>
        <v>3170</v>
      </c>
      <c r="AI22" s="12">
        <f t="shared" si="7"/>
        <v>3170</v>
      </c>
      <c r="AJ22" s="12">
        <f t="shared" si="7"/>
        <v>3170</v>
      </c>
      <c r="AK22" s="12">
        <f t="shared" si="7"/>
        <v>3170</v>
      </c>
      <c r="AL22" s="12">
        <f t="shared" si="7"/>
        <v>3170</v>
      </c>
      <c r="AM22" s="12">
        <f t="shared" si="7"/>
        <v>4785</v>
      </c>
      <c r="AN22" s="12">
        <f t="shared" si="7"/>
        <v>4785</v>
      </c>
      <c r="AO22" s="12">
        <f t="shared" si="7"/>
        <v>4785</v>
      </c>
      <c r="AP22" s="12">
        <f t="shared" si="7"/>
        <v>4785</v>
      </c>
      <c r="AQ22" s="12">
        <f t="shared" si="7"/>
        <v>4785</v>
      </c>
      <c r="AR22" s="12">
        <f t="shared" si="7"/>
        <v>4785</v>
      </c>
      <c r="AS22" s="12">
        <f t="shared" si="7"/>
        <v>4785</v>
      </c>
      <c r="AT22" s="12">
        <f t="shared" si="7"/>
        <v>4785</v>
      </c>
      <c r="AU22" s="12">
        <f t="shared" si="7"/>
        <v>3170</v>
      </c>
      <c r="AV22" s="12">
        <f t="shared" si="7"/>
        <v>3170</v>
      </c>
      <c r="AW22" s="12">
        <f t="shared" si="7"/>
        <v>3170</v>
      </c>
      <c r="AX22" s="12">
        <f t="shared" si="7"/>
        <v>3170</v>
      </c>
      <c r="AY22" s="12">
        <f t="shared" si="7"/>
        <v>3170</v>
      </c>
      <c r="AZ22" s="12">
        <f t="shared" si="7"/>
        <v>6783</v>
      </c>
      <c r="BA22" s="12">
        <f t="shared" si="7"/>
        <v>5933</v>
      </c>
      <c r="BB22" s="12">
        <f t="shared" si="7"/>
        <v>6783</v>
      </c>
    </row>
    <row r="23" spans="1:54" x14ac:dyDescent="0.2">
      <c r="A23" s="2" t="s">
        <v>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row>
    <row r="24" spans="1:54" x14ac:dyDescent="0.2">
      <c r="A24" s="23" t="s">
        <v>21</v>
      </c>
      <c r="B24" s="12">
        <f t="shared" ref="B24:AG24" si="8">ROUND(B12*0.85,)+25</f>
        <v>5550</v>
      </c>
      <c r="C24" s="12">
        <f t="shared" si="8"/>
        <v>8653</v>
      </c>
      <c r="D24" s="12">
        <f t="shared" si="8"/>
        <v>6315</v>
      </c>
      <c r="E24" s="12">
        <f t="shared" si="8"/>
        <v>6315</v>
      </c>
      <c r="F24" s="12">
        <f t="shared" si="8"/>
        <v>6315</v>
      </c>
      <c r="G24" s="12">
        <f t="shared" si="8"/>
        <v>6315</v>
      </c>
      <c r="H24" s="12">
        <f t="shared" si="8"/>
        <v>6315</v>
      </c>
      <c r="I24" s="12">
        <f t="shared" si="8"/>
        <v>6315</v>
      </c>
      <c r="J24" s="12">
        <f t="shared" si="8"/>
        <v>6315</v>
      </c>
      <c r="K24" s="12">
        <f t="shared" si="8"/>
        <v>6315</v>
      </c>
      <c r="L24" s="12">
        <f t="shared" si="8"/>
        <v>6315</v>
      </c>
      <c r="M24" s="12">
        <f t="shared" si="8"/>
        <v>6315</v>
      </c>
      <c r="N24" s="12">
        <f t="shared" si="8"/>
        <v>6315</v>
      </c>
      <c r="O24" s="12">
        <f t="shared" si="8"/>
        <v>6315</v>
      </c>
      <c r="P24" s="12">
        <f t="shared" si="8"/>
        <v>6315</v>
      </c>
      <c r="Q24" s="12">
        <f t="shared" si="8"/>
        <v>6315</v>
      </c>
      <c r="R24" s="12">
        <f t="shared" si="8"/>
        <v>6315</v>
      </c>
      <c r="S24" s="12">
        <f t="shared" si="8"/>
        <v>3935</v>
      </c>
      <c r="T24" s="12">
        <f t="shared" si="8"/>
        <v>3935</v>
      </c>
      <c r="U24" s="12">
        <f t="shared" si="8"/>
        <v>3935</v>
      </c>
      <c r="V24" s="12">
        <f t="shared" si="8"/>
        <v>3935</v>
      </c>
      <c r="W24" s="12">
        <f t="shared" si="8"/>
        <v>3935</v>
      </c>
      <c r="X24" s="12">
        <f t="shared" si="8"/>
        <v>3935</v>
      </c>
      <c r="Y24" s="12">
        <f t="shared" si="8"/>
        <v>3935</v>
      </c>
      <c r="Z24" s="12">
        <f t="shared" si="8"/>
        <v>3935</v>
      </c>
      <c r="AA24" s="12">
        <f t="shared" si="8"/>
        <v>3935</v>
      </c>
      <c r="AB24" s="12">
        <f t="shared" si="8"/>
        <v>3935</v>
      </c>
      <c r="AC24" s="12">
        <f t="shared" si="8"/>
        <v>3935</v>
      </c>
      <c r="AD24" s="12">
        <f t="shared" si="8"/>
        <v>3935</v>
      </c>
      <c r="AE24" s="12">
        <f t="shared" si="8"/>
        <v>3935</v>
      </c>
      <c r="AF24" s="12">
        <f t="shared" si="8"/>
        <v>3935</v>
      </c>
      <c r="AG24" s="12">
        <f t="shared" si="8"/>
        <v>3935</v>
      </c>
      <c r="AH24" s="12">
        <f t="shared" ref="AH24:BB24" si="9">ROUND(AH12*0.85,)+25</f>
        <v>3935</v>
      </c>
      <c r="AI24" s="12">
        <f t="shared" si="9"/>
        <v>3935</v>
      </c>
      <c r="AJ24" s="12">
        <f t="shared" si="9"/>
        <v>3935</v>
      </c>
      <c r="AK24" s="12">
        <f t="shared" si="9"/>
        <v>3935</v>
      </c>
      <c r="AL24" s="12">
        <f t="shared" si="9"/>
        <v>3935</v>
      </c>
      <c r="AM24" s="12">
        <f t="shared" si="9"/>
        <v>5550</v>
      </c>
      <c r="AN24" s="12">
        <f t="shared" si="9"/>
        <v>5550</v>
      </c>
      <c r="AO24" s="12">
        <f t="shared" si="9"/>
        <v>5550</v>
      </c>
      <c r="AP24" s="12">
        <f t="shared" si="9"/>
        <v>5550</v>
      </c>
      <c r="AQ24" s="12">
        <f t="shared" si="9"/>
        <v>5550</v>
      </c>
      <c r="AR24" s="12">
        <f t="shared" si="9"/>
        <v>5550</v>
      </c>
      <c r="AS24" s="12">
        <f t="shared" si="9"/>
        <v>5550</v>
      </c>
      <c r="AT24" s="12">
        <f t="shared" si="9"/>
        <v>5550</v>
      </c>
      <c r="AU24" s="12">
        <f t="shared" si="9"/>
        <v>3935</v>
      </c>
      <c r="AV24" s="12">
        <f t="shared" si="9"/>
        <v>3935</v>
      </c>
      <c r="AW24" s="12">
        <f t="shared" si="9"/>
        <v>3935</v>
      </c>
      <c r="AX24" s="12">
        <f t="shared" si="9"/>
        <v>3935</v>
      </c>
      <c r="AY24" s="12">
        <f t="shared" si="9"/>
        <v>3935</v>
      </c>
      <c r="AZ24" s="12">
        <f t="shared" si="9"/>
        <v>7548</v>
      </c>
      <c r="BA24" s="12">
        <f t="shared" si="9"/>
        <v>6698</v>
      </c>
      <c r="BB24" s="12">
        <f t="shared" si="9"/>
        <v>7548</v>
      </c>
    </row>
    <row r="25" spans="1:54" x14ac:dyDescent="0.2">
      <c r="A25" s="2" t="s">
        <v>96</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row>
    <row r="26" spans="1:54" x14ac:dyDescent="0.2">
      <c r="A26" s="23" t="s">
        <v>21</v>
      </c>
      <c r="B26" s="12">
        <f t="shared" ref="B26:AG26" si="10">ROUND(B14*0.85,)+25</f>
        <v>7165</v>
      </c>
      <c r="C26" s="12">
        <f t="shared" si="10"/>
        <v>10268</v>
      </c>
      <c r="D26" s="12">
        <f t="shared" si="10"/>
        <v>7930</v>
      </c>
      <c r="E26" s="12">
        <f t="shared" si="10"/>
        <v>7930</v>
      </c>
      <c r="F26" s="12">
        <f t="shared" si="10"/>
        <v>7930</v>
      </c>
      <c r="G26" s="12">
        <f t="shared" si="10"/>
        <v>7930</v>
      </c>
      <c r="H26" s="12">
        <f t="shared" si="10"/>
        <v>7930</v>
      </c>
      <c r="I26" s="12">
        <f t="shared" si="10"/>
        <v>7930</v>
      </c>
      <c r="J26" s="12">
        <f t="shared" si="10"/>
        <v>7930</v>
      </c>
      <c r="K26" s="12">
        <f t="shared" si="10"/>
        <v>7930</v>
      </c>
      <c r="L26" s="12">
        <f t="shared" si="10"/>
        <v>7930</v>
      </c>
      <c r="M26" s="12">
        <f t="shared" si="10"/>
        <v>7930</v>
      </c>
      <c r="N26" s="12">
        <f t="shared" si="10"/>
        <v>7930</v>
      </c>
      <c r="O26" s="12">
        <f t="shared" si="10"/>
        <v>7930</v>
      </c>
      <c r="P26" s="12">
        <f t="shared" si="10"/>
        <v>7930</v>
      </c>
      <c r="Q26" s="12">
        <f t="shared" si="10"/>
        <v>7930</v>
      </c>
      <c r="R26" s="12">
        <f t="shared" si="10"/>
        <v>7930</v>
      </c>
      <c r="S26" s="12">
        <f t="shared" si="10"/>
        <v>5550</v>
      </c>
      <c r="T26" s="12">
        <f t="shared" si="10"/>
        <v>5550</v>
      </c>
      <c r="U26" s="12">
        <f t="shared" si="10"/>
        <v>5550</v>
      </c>
      <c r="V26" s="12">
        <f t="shared" si="10"/>
        <v>5550</v>
      </c>
      <c r="W26" s="12">
        <f t="shared" si="10"/>
        <v>5550</v>
      </c>
      <c r="X26" s="12">
        <f t="shared" si="10"/>
        <v>5550</v>
      </c>
      <c r="Y26" s="12">
        <f t="shared" si="10"/>
        <v>5550</v>
      </c>
      <c r="Z26" s="12">
        <f t="shared" si="10"/>
        <v>5550</v>
      </c>
      <c r="AA26" s="12">
        <f t="shared" si="10"/>
        <v>5550</v>
      </c>
      <c r="AB26" s="12">
        <f t="shared" si="10"/>
        <v>5550</v>
      </c>
      <c r="AC26" s="12">
        <f t="shared" si="10"/>
        <v>5550</v>
      </c>
      <c r="AD26" s="12">
        <f t="shared" si="10"/>
        <v>5550</v>
      </c>
      <c r="AE26" s="12">
        <f t="shared" si="10"/>
        <v>5550</v>
      </c>
      <c r="AF26" s="12">
        <f t="shared" si="10"/>
        <v>5550</v>
      </c>
      <c r="AG26" s="12">
        <f t="shared" si="10"/>
        <v>5550</v>
      </c>
      <c r="AH26" s="12">
        <f t="shared" ref="AH26:BB26" si="11">ROUND(AH14*0.85,)+25</f>
        <v>5550</v>
      </c>
      <c r="AI26" s="12">
        <f t="shared" si="11"/>
        <v>5550</v>
      </c>
      <c r="AJ26" s="12">
        <f t="shared" si="11"/>
        <v>5550</v>
      </c>
      <c r="AK26" s="12">
        <f t="shared" si="11"/>
        <v>5550</v>
      </c>
      <c r="AL26" s="12">
        <f t="shared" si="11"/>
        <v>5550</v>
      </c>
      <c r="AM26" s="12">
        <f t="shared" si="11"/>
        <v>7165</v>
      </c>
      <c r="AN26" s="12">
        <f t="shared" si="11"/>
        <v>7165</v>
      </c>
      <c r="AO26" s="12">
        <f t="shared" si="11"/>
        <v>7165</v>
      </c>
      <c r="AP26" s="12">
        <f t="shared" si="11"/>
        <v>7165</v>
      </c>
      <c r="AQ26" s="12">
        <f t="shared" si="11"/>
        <v>7165</v>
      </c>
      <c r="AR26" s="12">
        <f t="shared" si="11"/>
        <v>7165</v>
      </c>
      <c r="AS26" s="12">
        <f t="shared" si="11"/>
        <v>7165</v>
      </c>
      <c r="AT26" s="12">
        <f t="shared" si="11"/>
        <v>7165</v>
      </c>
      <c r="AU26" s="12">
        <f t="shared" si="11"/>
        <v>5550</v>
      </c>
      <c r="AV26" s="12">
        <f t="shared" si="11"/>
        <v>5550</v>
      </c>
      <c r="AW26" s="12">
        <f t="shared" si="11"/>
        <v>5550</v>
      </c>
      <c r="AX26" s="12">
        <f t="shared" si="11"/>
        <v>5550</v>
      </c>
      <c r="AY26" s="12">
        <f t="shared" si="11"/>
        <v>5550</v>
      </c>
      <c r="AZ26" s="12">
        <f t="shared" si="11"/>
        <v>9163</v>
      </c>
      <c r="BA26" s="12">
        <f t="shared" si="11"/>
        <v>8313</v>
      </c>
      <c r="BB26" s="12">
        <f t="shared" si="11"/>
        <v>9163</v>
      </c>
    </row>
    <row r="27" spans="1:54" ht="19.5" customHeight="1" x14ac:dyDescent="0.25">
      <c r="B27" s="112"/>
      <c r="C27" s="112"/>
      <c r="D27" s="112"/>
      <c r="E27" s="112"/>
      <c r="F27" s="112"/>
      <c r="G27" s="112"/>
      <c r="H27" s="112"/>
    </row>
    <row r="28" spans="1:54" ht="11.45" customHeight="1" x14ac:dyDescent="0.2">
      <c r="A28" s="64" t="s">
        <v>11</v>
      </c>
    </row>
    <row r="29" spans="1:54" ht="12.75" customHeight="1" x14ac:dyDescent="0.2">
      <c r="A29" s="4" t="s">
        <v>12</v>
      </c>
    </row>
    <row r="30" spans="1:54" ht="12.75" customHeight="1" x14ac:dyDescent="0.2">
      <c r="A30" s="4" t="s">
        <v>13</v>
      </c>
    </row>
    <row r="31" spans="1:54" ht="12.75" customHeight="1" x14ac:dyDescent="0.2">
      <c r="A31" s="4" t="s">
        <v>14</v>
      </c>
    </row>
    <row r="32" spans="1:54" ht="12.75" customHeight="1" x14ac:dyDescent="0.2">
      <c r="A32" s="122" t="s">
        <v>99</v>
      </c>
    </row>
    <row r="33" spans="1:1" ht="11.45" customHeight="1" x14ac:dyDescent="0.2">
      <c r="A33" s="4"/>
    </row>
    <row r="34" spans="1:1" ht="11.45" customHeight="1" x14ac:dyDescent="0.2">
      <c r="A34" s="20" t="s">
        <v>16</v>
      </c>
    </row>
    <row r="35" spans="1:1" ht="60" x14ac:dyDescent="0.2">
      <c r="A35" s="25" t="s">
        <v>36</v>
      </c>
    </row>
    <row r="36" spans="1:1" ht="14.25" x14ac:dyDescent="0.2">
      <c r="A36" s="96"/>
    </row>
  </sheetData>
  <pageMargins left="0.7" right="0.7" top="0.75" bottom="0.75" header="0.3" footer="0.3"/>
  <pageSetup paperSize="9" orientation="portrait" horizontalDpi="4294967295" verticalDpi="4294967295"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activeCell="B1" sqref="B1:D1048576"/>
    </sheetView>
  </sheetViews>
  <sheetFormatPr defaultColWidth="9.140625" defaultRowHeight="12" x14ac:dyDescent="0.2"/>
  <cols>
    <col min="1" max="1" width="91.42578125" style="5" customWidth="1"/>
    <col min="2" max="16384" width="9.140625" style="5"/>
  </cols>
  <sheetData>
    <row r="1" spans="1:3" ht="12" customHeight="1" x14ac:dyDescent="0.2">
      <c r="A1" s="8" t="s">
        <v>17</v>
      </c>
    </row>
    <row r="2" spans="1:3" ht="12" customHeight="1" x14ac:dyDescent="0.2">
      <c r="A2" s="64" t="s">
        <v>20</v>
      </c>
    </row>
    <row r="3" spans="1:3" ht="8.4499999999999993" customHeight="1" x14ac:dyDescent="0.2">
      <c r="A3" s="64"/>
    </row>
    <row r="4" spans="1:3" ht="11.45" customHeight="1" x14ac:dyDescent="0.2">
      <c r="A4" s="64" t="s">
        <v>9</v>
      </c>
    </row>
    <row r="5" spans="1:3" s="19" customFormat="1" ht="23.1" customHeight="1" x14ac:dyDescent="0.25">
      <c r="A5" s="10"/>
      <c r="B5" s="34" t="e">
        <f>'C завтраками| Bed and breakfast'!#REF!</f>
        <v>#REF!</v>
      </c>
      <c r="C5" s="34" t="e">
        <f>'C завтраками| Bed and breakfast'!#REF!</f>
        <v>#REF!</v>
      </c>
    </row>
    <row r="6" spans="1:3" s="19" customFormat="1" ht="18" customHeight="1" x14ac:dyDescent="0.25">
      <c r="A6" s="10"/>
      <c r="B6" s="34" t="e">
        <f>'C завтраками| Bed and breakfast'!#REF!</f>
        <v>#REF!</v>
      </c>
      <c r="C6" s="34" t="e">
        <f>'C завтраками| Bed and breakfast'!#REF!</f>
        <v>#REF!</v>
      </c>
    </row>
    <row r="7" spans="1:3" x14ac:dyDescent="0.2">
      <c r="A7" s="1" t="s">
        <v>7</v>
      </c>
    </row>
    <row r="8" spans="1:3" x14ac:dyDescent="0.2">
      <c r="A8" s="23" t="s">
        <v>21</v>
      </c>
      <c r="B8" s="12" t="e">
        <f>'C завтраками| Bed and breakfast'!#REF!-1050</f>
        <v>#REF!</v>
      </c>
      <c r="C8" s="12" t="e">
        <f>'C завтраками| Bed and breakfast'!#REF!-1050</f>
        <v>#REF!</v>
      </c>
    </row>
    <row r="9" spans="1:3" x14ac:dyDescent="0.2">
      <c r="A9" s="1" t="s">
        <v>8</v>
      </c>
      <c r="B9" s="12"/>
      <c r="C9" s="12"/>
    </row>
    <row r="10" spans="1:3" x14ac:dyDescent="0.2">
      <c r="A10" s="23" t="s">
        <v>21</v>
      </c>
      <c r="B10" s="12" t="e">
        <f>'C завтраками| Bed and breakfast'!#REF!-1050</f>
        <v>#REF!</v>
      </c>
      <c r="C10" s="12" t="e">
        <f>'C завтраками| Bed and breakfast'!#REF!-1050</f>
        <v>#REF!</v>
      </c>
    </row>
    <row r="11" spans="1:3" x14ac:dyDescent="0.2">
      <c r="A11" s="2" t="s">
        <v>2</v>
      </c>
      <c r="B11" s="12"/>
      <c r="C11" s="12"/>
    </row>
    <row r="12" spans="1:3" x14ac:dyDescent="0.2">
      <c r="A12" s="23" t="s">
        <v>21</v>
      </c>
      <c r="B12" s="12" t="e">
        <f>'C завтраками| Bed and breakfast'!#REF!-1050</f>
        <v>#REF!</v>
      </c>
      <c r="C12" s="12" t="e">
        <f>'C завтраками| Bed and breakfast'!#REF!-1050</f>
        <v>#REF!</v>
      </c>
    </row>
    <row r="13" spans="1:3" x14ac:dyDescent="0.2">
      <c r="A13" s="2" t="s">
        <v>96</v>
      </c>
      <c r="B13" s="12"/>
      <c r="C13" s="12"/>
    </row>
    <row r="14" spans="1:3" x14ac:dyDescent="0.2">
      <c r="A14" s="23" t="s">
        <v>21</v>
      </c>
      <c r="B14" s="12" t="e">
        <f>'C завтраками| Bed and breakfast'!#REF!-1050</f>
        <v>#REF!</v>
      </c>
      <c r="C14" s="12" t="e">
        <f>'C завтраками| Bed and breakfast'!#REF!-1050</f>
        <v>#REF!</v>
      </c>
    </row>
    <row r="15" spans="1:3" ht="14.45" customHeight="1" x14ac:dyDescent="0.2">
      <c r="A15" s="28"/>
    </row>
    <row r="16" spans="1:3" ht="11.45" customHeight="1" x14ac:dyDescent="0.2">
      <c r="A16" s="64" t="s">
        <v>11</v>
      </c>
    </row>
    <row r="17" spans="1:1" ht="12.75" customHeight="1" x14ac:dyDescent="0.2">
      <c r="A17" s="4" t="s">
        <v>12</v>
      </c>
    </row>
    <row r="18" spans="1:1" ht="12.75" customHeight="1" x14ac:dyDescent="0.2">
      <c r="A18" s="4" t="s">
        <v>13</v>
      </c>
    </row>
    <row r="19" spans="1:1" ht="12.75" customHeight="1" x14ac:dyDescent="0.2">
      <c r="A19" s="4" t="s">
        <v>14</v>
      </c>
    </row>
    <row r="20" spans="1:1" ht="12.75" customHeight="1" x14ac:dyDescent="0.2">
      <c r="A20" s="142" t="s">
        <v>103</v>
      </c>
    </row>
    <row r="21" spans="1:1" ht="11.45" customHeight="1" x14ac:dyDescent="0.2">
      <c r="A21" s="4"/>
    </row>
    <row r="22" spans="1:1" ht="11.45" customHeight="1" x14ac:dyDescent="0.2">
      <c r="A22" s="64" t="s">
        <v>16</v>
      </c>
    </row>
    <row r="23" spans="1:1" ht="60" x14ac:dyDescent="0.2">
      <c r="A23" s="25" t="s">
        <v>36</v>
      </c>
    </row>
    <row r="24" spans="1:1" ht="15" thickBot="1" x14ac:dyDescent="0.25">
      <c r="A24" s="96"/>
    </row>
    <row r="25" spans="1:1" ht="12.75" thickBot="1" x14ac:dyDescent="0.25">
      <c r="A25" s="73" t="s">
        <v>112</v>
      </c>
    </row>
    <row r="26" spans="1:1" x14ac:dyDescent="0.2">
      <c r="A26" s="131" t="s">
        <v>128</v>
      </c>
    </row>
    <row r="27" spans="1:1" x14ac:dyDescent="0.2">
      <c r="A27" s="44"/>
    </row>
  </sheetData>
  <pageMargins left="0.7" right="0.7" top="0.75" bottom="0.75" header="0.3" footer="0.3"/>
  <pageSetup paperSize="9" orientation="portrait" horizontalDpi="4294967295" verticalDpi="4294967295"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1"/>
  <sheetViews>
    <sheetView workbookViewId="0">
      <selection activeCell="N1" sqref="N1:P1048576"/>
    </sheetView>
  </sheetViews>
  <sheetFormatPr defaultColWidth="8.7109375" defaultRowHeight="15" x14ac:dyDescent="0.25"/>
  <cols>
    <col min="1" max="1" width="87.42578125" style="39" customWidth="1"/>
    <col min="2" max="6" width="0" style="39" hidden="1" customWidth="1"/>
    <col min="7" max="7" width="10.140625" style="39" hidden="1" customWidth="1"/>
    <col min="8" max="16" width="0" style="39" hidden="1" customWidth="1"/>
    <col min="17" max="16384" width="8.7109375" style="39"/>
  </cols>
  <sheetData>
    <row r="1" spans="1:17" x14ac:dyDescent="0.25">
      <c r="A1" s="18" t="s">
        <v>17</v>
      </c>
    </row>
    <row r="3" spans="1:17" x14ac:dyDescent="0.25">
      <c r="A3" s="100" t="s">
        <v>66</v>
      </c>
    </row>
    <row r="4" spans="1:17" x14ac:dyDescent="0.25">
      <c r="A4" s="100" t="s">
        <v>9</v>
      </c>
    </row>
    <row r="5" spans="1:17" x14ac:dyDescent="0.25">
      <c r="G5" s="32" t="e">
        <f>'C завтраками| Bed and breakfast'!#REF!</f>
        <v>#REF!</v>
      </c>
      <c r="H5" s="32" t="e">
        <f>'C завтраками| Bed and breakfast'!#REF!</f>
        <v>#REF!</v>
      </c>
      <c r="I5" s="32" t="e">
        <f>'C завтраками| Bed and breakfast'!#REF!</f>
        <v>#REF!</v>
      </c>
      <c r="J5" s="32" t="e">
        <f>'C завтраками| Bed and breakfast'!#REF!</f>
        <v>#REF!</v>
      </c>
      <c r="K5" s="32" t="e">
        <f>'C завтраками| Bed and breakfast'!#REF!</f>
        <v>#REF!</v>
      </c>
      <c r="L5" s="32" t="e">
        <f>'C завтраками| Bed and breakfast'!#REF!</f>
        <v>#REF!</v>
      </c>
      <c r="M5" s="32" t="e">
        <f>'C завтраками| Bed and breakfast'!#REF!</f>
        <v>#REF!</v>
      </c>
      <c r="N5" s="32" t="e">
        <f>'C завтраками| Bed and breakfast'!#REF!</f>
        <v>#REF!</v>
      </c>
      <c r="O5" s="32" t="e">
        <f>'C завтраками| Bed and breakfast'!#REF!</f>
        <v>#REF!</v>
      </c>
      <c r="P5" s="32" t="e">
        <f>'C завтраками| Bed and breakfast'!#REF!</f>
        <v>#REF!</v>
      </c>
      <c r="Q5" s="32" t="e">
        <f>'C завтраками| Bed and breakfast'!#REF!</f>
        <v>#REF!</v>
      </c>
    </row>
    <row r="6" spans="1:17" x14ac:dyDescent="0.25">
      <c r="A6" s="31" t="s">
        <v>6</v>
      </c>
      <c r="B6" s="32" t="e">
        <f>'C завтраками| Bed and breakfast'!#REF!</f>
        <v>#REF!</v>
      </c>
      <c r="C6" s="32" t="e">
        <f>'C завтраками| Bed and breakfast'!#REF!</f>
        <v>#REF!</v>
      </c>
      <c r="D6" s="32" t="e">
        <f>'C завтраками| Bed and breakfast'!#REF!</f>
        <v>#REF!</v>
      </c>
      <c r="E6" s="32" t="e">
        <f>'C завтраками| Bed and breakfast'!#REF!</f>
        <v>#REF!</v>
      </c>
      <c r="F6" s="32" t="e">
        <f>'C завтраками| Bed and breakfast'!#REF!</f>
        <v>#REF!</v>
      </c>
      <c r="G6" s="32" t="e">
        <f>'C завтраками| Bed and breakfast'!#REF!</f>
        <v>#REF!</v>
      </c>
      <c r="H6" s="32" t="e">
        <f>'C завтраками| Bed and breakfast'!#REF!</f>
        <v>#REF!</v>
      </c>
      <c r="I6" s="32" t="e">
        <f>'C завтраками| Bed and breakfast'!#REF!</f>
        <v>#REF!</v>
      </c>
      <c r="J6" s="32" t="e">
        <f>'C завтраками| Bed and breakfast'!#REF!</f>
        <v>#REF!</v>
      </c>
      <c r="K6" s="32" t="e">
        <f>'C завтраками| Bed and breakfast'!#REF!</f>
        <v>#REF!</v>
      </c>
      <c r="L6" s="32" t="e">
        <f>'C завтраками| Bed and breakfast'!#REF!</f>
        <v>#REF!</v>
      </c>
      <c r="M6" s="32" t="e">
        <f>'C завтраками| Bed and breakfast'!#REF!</f>
        <v>#REF!</v>
      </c>
      <c r="N6" s="32" t="e">
        <f>'C завтраками| Bed and breakfast'!#REF!</f>
        <v>#REF!</v>
      </c>
      <c r="O6" s="32" t="e">
        <f>'C завтраками| Bed and breakfast'!#REF!</f>
        <v>#REF!</v>
      </c>
      <c r="P6" s="32" t="e">
        <f>'C завтраками| Bed and breakfast'!#REF!</f>
        <v>#REF!</v>
      </c>
      <c r="Q6" s="32" t="e">
        <f>'C завтраками| Bed and breakfast'!#REF!</f>
        <v>#REF!</v>
      </c>
    </row>
    <row r="7" spans="1:17" x14ac:dyDescent="0.25">
      <c r="A7" s="13" t="s">
        <v>7</v>
      </c>
    </row>
    <row r="8" spans="1:17" x14ac:dyDescent="0.25">
      <c r="A8" s="13">
        <v>1</v>
      </c>
      <c r="B8" s="27" t="e">
        <f>'C завтраками| Bed and breakfast'!#REF!*0.9</f>
        <v>#REF!</v>
      </c>
      <c r="C8" s="27" t="e">
        <f>'C завтраками| Bed and breakfast'!#REF!*0.9</f>
        <v>#REF!</v>
      </c>
      <c r="D8" s="27" t="e">
        <f>'C завтраками| Bed and breakfast'!#REF!*0.9</f>
        <v>#REF!</v>
      </c>
      <c r="E8" s="27" t="e">
        <f>'C завтраками| Bed and breakfast'!#REF!*0.9</f>
        <v>#REF!</v>
      </c>
      <c r="F8" s="27" t="e">
        <f>'C завтраками| Bed and breakfast'!#REF!*0.9</f>
        <v>#REF!</v>
      </c>
      <c r="G8" s="27" t="e">
        <f>'C завтраками| Bed and breakfast'!#REF!*0.9</f>
        <v>#REF!</v>
      </c>
      <c r="H8" s="27" t="e">
        <f>'C завтраками| Bed and breakfast'!#REF!*0.9</f>
        <v>#REF!</v>
      </c>
      <c r="I8" s="27" t="e">
        <f>'C завтраками| Bed and breakfast'!#REF!*0.9</f>
        <v>#REF!</v>
      </c>
      <c r="J8" s="27" t="e">
        <f>'C завтраками| Bed and breakfast'!#REF!*0.9</f>
        <v>#REF!</v>
      </c>
      <c r="K8" s="27" t="e">
        <f>'C завтраками| Bed and breakfast'!#REF!*0.9</f>
        <v>#REF!</v>
      </c>
      <c r="L8" s="27" t="e">
        <f>'C завтраками| Bed and breakfast'!#REF!*0.9</f>
        <v>#REF!</v>
      </c>
      <c r="M8" s="27" t="e">
        <f>'C завтраками| Bed and breakfast'!#REF!*0.9</f>
        <v>#REF!</v>
      </c>
      <c r="N8" s="27" t="e">
        <f>'C завтраками| Bed and breakfast'!#REF!*0.9</f>
        <v>#REF!</v>
      </c>
      <c r="O8" s="27" t="e">
        <f>'C завтраками| Bed and breakfast'!#REF!*0.9</f>
        <v>#REF!</v>
      </c>
      <c r="P8" s="27" t="e">
        <f>'C завтраками| Bed and breakfast'!#REF!*0.9</f>
        <v>#REF!</v>
      </c>
      <c r="Q8" s="27" t="e">
        <f>'C завтраками| Bed and breakfast'!#REF!*0.9</f>
        <v>#REF!</v>
      </c>
    </row>
    <row r="9" spans="1:17" x14ac:dyDescent="0.25">
      <c r="A9" s="13">
        <v>2</v>
      </c>
      <c r="B9" s="27" t="e">
        <f>'C завтраками| Bed and breakfast'!#REF!*0.9</f>
        <v>#REF!</v>
      </c>
      <c r="C9" s="27" t="e">
        <f>'C завтраками| Bed and breakfast'!#REF!*0.9</f>
        <v>#REF!</v>
      </c>
      <c r="D9" s="27" t="e">
        <f>'C завтраками| Bed and breakfast'!#REF!*0.9</f>
        <v>#REF!</v>
      </c>
      <c r="E9" s="27" t="e">
        <f>'C завтраками| Bed and breakfast'!#REF!*0.9</f>
        <v>#REF!</v>
      </c>
      <c r="F9" s="27" t="e">
        <f>'C завтраками| Bed and breakfast'!#REF!*0.9</f>
        <v>#REF!</v>
      </c>
      <c r="G9" s="27" t="e">
        <f>'C завтраками| Bed and breakfast'!#REF!*0.9</f>
        <v>#REF!</v>
      </c>
      <c r="H9" s="27" t="e">
        <f>'C завтраками| Bed and breakfast'!#REF!*0.9</f>
        <v>#REF!</v>
      </c>
      <c r="I9" s="27" t="e">
        <f>'C завтраками| Bed and breakfast'!#REF!*0.9</f>
        <v>#REF!</v>
      </c>
      <c r="J9" s="27" t="e">
        <f>'C завтраками| Bed and breakfast'!#REF!*0.9</f>
        <v>#REF!</v>
      </c>
      <c r="K9" s="27" t="e">
        <f>'C завтраками| Bed and breakfast'!#REF!*0.9</f>
        <v>#REF!</v>
      </c>
      <c r="L9" s="27" t="e">
        <f>'C завтраками| Bed and breakfast'!#REF!*0.9</f>
        <v>#REF!</v>
      </c>
      <c r="M9" s="27" t="e">
        <f>'C завтраками| Bed and breakfast'!#REF!*0.9</f>
        <v>#REF!</v>
      </c>
      <c r="N9" s="27" t="e">
        <f>'C завтраками| Bed and breakfast'!#REF!*0.9</f>
        <v>#REF!</v>
      </c>
      <c r="O9" s="27" t="e">
        <f>'C завтраками| Bed and breakfast'!#REF!*0.9</f>
        <v>#REF!</v>
      </c>
      <c r="P9" s="27" t="e">
        <f>'C завтраками| Bed and breakfast'!#REF!*0.9</f>
        <v>#REF!</v>
      </c>
      <c r="Q9" s="27" t="e">
        <f>'C завтраками| Bed and breakfast'!#REF!*0.9</f>
        <v>#REF!</v>
      </c>
    </row>
    <row r="10" spans="1:17" x14ac:dyDescent="0.25">
      <c r="A10" s="13" t="s">
        <v>8</v>
      </c>
      <c r="B10" s="27"/>
      <c r="C10" s="27"/>
      <c r="D10" s="27"/>
      <c r="E10" s="27"/>
      <c r="F10" s="27"/>
      <c r="G10" s="27"/>
      <c r="H10" s="27"/>
      <c r="I10" s="27"/>
      <c r="J10" s="27"/>
      <c r="K10" s="27"/>
      <c r="L10" s="27"/>
      <c r="M10" s="27"/>
      <c r="N10" s="27"/>
      <c r="O10" s="27"/>
      <c r="P10" s="27"/>
      <c r="Q10" s="27"/>
    </row>
    <row r="11" spans="1:17" x14ac:dyDescent="0.25">
      <c r="A11" s="13">
        <v>1</v>
      </c>
      <c r="B11" s="27" t="e">
        <f>'C завтраками| Bed and breakfast'!#REF!*0.9</f>
        <v>#REF!</v>
      </c>
      <c r="C11" s="27" t="e">
        <f>'C завтраками| Bed and breakfast'!#REF!*0.9</f>
        <v>#REF!</v>
      </c>
      <c r="D11" s="27" t="e">
        <f>'C завтраками| Bed and breakfast'!#REF!*0.9</f>
        <v>#REF!</v>
      </c>
      <c r="E11" s="27" t="e">
        <f>'C завтраками| Bed and breakfast'!#REF!*0.9</f>
        <v>#REF!</v>
      </c>
      <c r="F11" s="27" t="e">
        <f>'C завтраками| Bed and breakfast'!#REF!*0.9</f>
        <v>#REF!</v>
      </c>
      <c r="G11" s="27" t="e">
        <f>'C завтраками| Bed and breakfast'!#REF!*0.9</f>
        <v>#REF!</v>
      </c>
      <c r="H11" s="27" t="e">
        <f>'C завтраками| Bed and breakfast'!#REF!*0.9</f>
        <v>#REF!</v>
      </c>
      <c r="I11" s="27" t="e">
        <f>'C завтраками| Bed and breakfast'!#REF!*0.9</f>
        <v>#REF!</v>
      </c>
      <c r="J11" s="27" t="e">
        <f>'C завтраками| Bed and breakfast'!#REF!*0.9</f>
        <v>#REF!</v>
      </c>
      <c r="K11" s="27" t="e">
        <f>'C завтраками| Bed and breakfast'!#REF!*0.9</f>
        <v>#REF!</v>
      </c>
      <c r="L11" s="27" t="e">
        <f>'C завтраками| Bed and breakfast'!#REF!*0.9</f>
        <v>#REF!</v>
      </c>
      <c r="M11" s="27" t="e">
        <f>'C завтраками| Bed and breakfast'!#REF!*0.9</f>
        <v>#REF!</v>
      </c>
      <c r="N11" s="27" t="e">
        <f>'C завтраками| Bed and breakfast'!#REF!*0.9</f>
        <v>#REF!</v>
      </c>
      <c r="O11" s="27" t="e">
        <f>'C завтраками| Bed and breakfast'!#REF!*0.9</f>
        <v>#REF!</v>
      </c>
      <c r="P11" s="27" t="e">
        <f>'C завтраками| Bed and breakfast'!#REF!*0.9</f>
        <v>#REF!</v>
      </c>
      <c r="Q11" s="27" t="e">
        <f>'C завтраками| Bed and breakfast'!#REF!*0.9</f>
        <v>#REF!</v>
      </c>
    </row>
    <row r="12" spans="1:17" x14ac:dyDescent="0.25">
      <c r="A12" s="13">
        <v>2</v>
      </c>
      <c r="B12" s="27" t="e">
        <f>'C завтраками| Bed and breakfast'!#REF!*0.9</f>
        <v>#REF!</v>
      </c>
      <c r="C12" s="27" t="e">
        <f>'C завтраками| Bed and breakfast'!#REF!*0.9</f>
        <v>#REF!</v>
      </c>
      <c r="D12" s="27" t="e">
        <f>'C завтраками| Bed and breakfast'!#REF!*0.9</f>
        <v>#REF!</v>
      </c>
      <c r="E12" s="27" t="e">
        <f>'C завтраками| Bed and breakfast'!#REF!*0.9</f>
        <v>#REF!</v>
      </c>
      <c r="F12" s="27" t="e">
        <f>'C завтраками| Bed and breakfast'!#REF!*0.9</f>
        <v>#REF!</v>
      </c>
      <c r="G12" s="27" t="e">
        <f>'C завтраками| Bed and breakfast'!#REF!*0.9</f>
        <v>#REF!</v>
      </c>
      <c r="H12" s="27" t="e">
        <f>'C завтраками| Bed and breakfast'!#REF!*0.9</f>
        <v>#REF!</v>
      </c>
      <c r="I12" s="27" t="e">
        <f>'C завтраками| Bed and breakfast'!#REF!*0.9</f>
        <v>#REF!</v>
      </c>
      <c r="J12" s="27" t="e">
        <f>'C завтраками| Bed and breakfast'!#REF!*0.9</f>
        <v>#REF!</v>
      </c>
      <c r="K12" s="27" t="e">
        <f>'C завтраками| Bed and breakfast'!#REF!*0.9</f>
        <v>#REF!</v>
      </c>
      <c r="L12" s="27" t="e">
        <f>'C завтраками| Bed and breakfast'!#REF!*0.9</f>
        <v>#REF!</v>
      </c>
      <c r="M12" s="27" t="e">
        <f>'C завтраками| Bed and breakfast'!#REF!*0.9</f>
        <v>#REF!</v>
      </c>
      <c r="N12" s="27" t="e">
        <f>'C завтраками| Bed and breakfast'!#REF!*0.9</f>
        <v>#REF!</v>
      </c>
      <c r="O12" s="27" t="e">
        <f>'C завтраками| Bed and breakfast'!#REF!*0.9</f>
        <v>#REF!</v>
      </c>
      <c r="P12" s="27" t="e">
        <f>'C завтраками| Bed and breakfast'!#REF!*0.9</f>
        <v>#REF!</v>
      </c>
      <c r="Q12" s="27" t="e">
        <f>'C завтраками| Bed and breakfast'!#REF!*0.9</f>
        <v>#REF!</v>
      </c>
    </row>
    <row r="13" spans="1:17" x14ac:dyDescent="0.25">
      <c r="A13" s="13" t="s">
        <v>2</v>
      </c>
      <c r="B13" s="27"/>
      <c r="C13" s="27"/>
      <c r="D13" s="27"/>
      <c r="E13" s="27"/>
      <c r="F13" s="27"/>
      <c r="G13" s="27"/>
      <c r="H13" s="27"/>
      <c r="I13" s="27"/>
      <c r="J13" s="27"/>
      <c r="K13" s="27"/>
      <c r="L13" s="27"/>
      <c r="M13" s="27"/>
      <c r="N13" s="27"/>
      <c r="O13" s="27"/>
      <c r="P13" s="27"/>
      <c r="Q13" s="27"/>
    </row>
    <row r="14" spans="1:17" x14ac:dyDescent="0.25">
      <c r="A14" s="13">
        <v>1</v>
      </c>
      <c r="B14" s="27" t="e">
        <f>'C завтраками| Bed and breakfast'!#REF!*0.9</f>
        <v>#REF!</v>
      </c>
      <c r="C14" s="27" t="e">
        <f>'C завтраками| Bed and breakfast'!#REF!*0.9</f>
        <v>#REF!</v>
      </c>
      <c r="D14" s="27" t="e">
        <f>'C завтраками| Bed and breakfast'!#REF!*0.9</f>
        <v>#REF!</v>
      </c>
      <c r="E14" s="27" t="e">
        <f>'C завтраками| Bed and breakfast'!#REF!*0.9</f>
        <v>#REF!</v>
      </c>
      <c r="F14" s="27" t="e">
        <f>'C завтраками| Bed and breakfast'!#REF!*0.9</f>
        <v>#REF!</v>
      </c>
      <c r="G14" s="27" t="e">
        <f>'C завтраками| Bed and breakfast'!#REF!*0.9</f>
        <v>#REF!</v>
      </c>
      <c r="H14" s="27" t="e">
        <f>'C завтраками| Bed and breakfast'!#REF!*0.9</f>
        <v>#REF!</v>
      </c>
      <c r="I14" s="27" t="e">
        <f>'C завтраками| Bed and breakfast'!#REF!*0.9</f>
        <v>#REF!</v>
      </c>
      <c r="J14" s="27" t="e">
        <f>'C завтраками| Bed and breakfast'!#REF!*0.9</f>
        <v>#REF!</v>
      </c>
      <c r="K14" s="27" t="e">
        <f>'C завтраками| Bed and breakfast'!#REF!*0.9</f>
        <v>#REF!</v>
      </c>
      <c r="L14" s="27" t="e">
        <f>'C завтраками| Bed and breakfast'!#REF!*0.9</f>
        <v>#REF!</v>
      </c>
      <c r="M14" s="27" t="e">
        <f>'C завтраками| Bed and breakfast'!#REF!*0.9</f>
        <v>#REF!</v>
      </c>
      <c r="N14" s="27" t="e">
        <f>'C завтраками| Bed and breakfast'!#REF!*0.9</f>
        <v>#REF!</v>
      </c>
      <c r="O14" s="27" t="e">
        <f>'C завтраками| Bed and breakfast'!#REF!*0.9</f>
        <v>#REF!</v>
      </c>
      <c r="P14" s="27" t="e">
        <f>'C завтраками| Bed and breakfast'!#REF!*0.9</f>
        <v>#REF!</v>
      </c>
      <c r="Q14" s="27" t="e">
        <f>'C завтраками| Bed and breakfast'!#REF!*0.9</f>
        <v>#REF!</v>
      </c>
    </row>
    <row r="15" spans="1:17" x14ac:dyDescent="0.25">
      <c r="A15" s="13">
        <v>2</v>
      </c>
      <c r="B15" s="27" t="e">
        <f>'C завтраками| Bed and breakfast'!#REF!*0.9</f>
        <v>#REF!</v>
      </c>
      <c r="C15" s="27" t="e">
        <f>'C завтраками| Bed and breakfast'!#REF!*0.9</f>
        <v>#REF!</v>
      </c>
      <c r="D15" s="27" t="e">
        <f>'C завтраками| Bed and breakfast'!#REF!*0.9</f>
        <v>#REF!</v>
      </c>
      <c r="E15" s="27" t="e">
        <f>'C завтраками| Bed and breakfast'!#REF!*0.9</f>
        <v>#REF!</v>
      </c>
      <c r="F15" s="27" t="e">
        <f>'C завтраками| Bed and breakfast'!#REF!*0.9</f>
        <v>#REF!</v>
      </c>
      <c r="G15" s="27" t="e">
        <f>'C завтраками| Bed and breakfast'!#REF!*0.9</f>
        <v>#REF!</v>
      </c>
      <c r="H15" s="27" t="e">
        <f>'C завтраками| Bed and breakfast'!#REF!*0.9</f>
        <v>#REF!</v>
      </c>
      <c r="I15" s="27" t="e">
        <f>'C завтраками| Bed and breakfast'!#REF!*0.9</f>
        <v>#REF!</v>
      </c>
      <c r="J15" s="27" t="e">
        <f>'C завтраками| Bed and breakfast'!#REF!*0.9</f>
        <v>#REF!</v>
      </c>
      <c r="K15" s="27" t="e">
        <f>'C завтраками| Bed and breakfast'!#REF!*0.9</f>
        <v>#REF!</v>
      </c>
      <c r="L15" s="27" t="e">
        <f>'C завтраками| Bed and breakfast'!#REF!*0.9</f>
        <v>#REF!</v>
      </c>
      <c r="M15" s="27" t="e">
        <f>'C завтраками| Bed and breakfast'!#REF!*0.9</f>
        <v>#REF!</v>
      </c>
      <c r="N15" s="27" t="e">
        <f>'C завтраками| Bed and breakfast'!#REF!*0.9</f>
        <v>#REF!</v>
      </c>
      <c r="O15" s="27" t="e">
        <f>'C завтраками| Bed and breakfast'!#REF!*0.9</f>
        <v>#REF!</v>
      </c>
      <c r="P15" s="27" t="e">
        <f>'C завтраками| Bed and breakfast'!#REF!*0.9</f>
        <v>#REF!</v>
      </c>
      <c r="Q15" s="27" t="e">
        <f>'C завтраками| Bed and breakfast'!#REF!*0.9</f>
        <v>#REF!</v>
      </c>
    </row>
    <row r="16" spans="1:17" x14ac:dyDescent="0.25">
      <c r="A16" s="14" t="s">
        <v>3</v>
      </c>
      <c r="B16" s="27"/>
      <c r="C16" s="27"/>
      <c r="D16" s="27"/>
      <c r="E16" s="27"/>
      <c r="F16" s="27"/>
      <c r="G16" s="27"/>
      <c r="H16" s="27"/>
      <c r="I16" s="27"/>
      <c r="J16" s="27"/>
      <c r="K16" s="27"/>
      <c r="L16" s="27"/>
      <c r="M16" s="27"/>
      <c r="N16" s="27"/>
      <c r="O16" s="27"/>
      <c r="P16" s="27"/>
      <c r="Q16" s="27"/>
    </row>
    <row r="17" spans="1:17" x14ac:dyDescent="0.25">
      <c r="A17" s="13">
        <v>1</v>
      </c>
      <c r="B17" s="27" t="e">
        <f>'C завтраками| Bed and breakfast'!#REF!*0.9</f>
        <v>#REF!</v>
      </c>
      <c r="C17" s="27" t="e">
        <f>'C завтраками| Bed and breakfast'!#REF!*0.9</f>
        <v>#REF!</v>
      </c>
      <c r="D17" s="27" t="e">
        <f>'C завтраками| Bed and breakfast'!#REF!*0.9</f>
        <v>#REF!</v>
      </c>
      <c r="E17" s="27" t="e">
        <f>'C завтраками| Bed and breakfast'!#REF!*0.9</f>
        <v>#REF!</v>
      </c>
      <c r="F17" s="27" t="e">
        <f>'C завтраками| Bed and breakfast'!#REF!*0.9</f>
        <v>#REF!</v>
      </c>
      <c r="G17" s="27" t="e">
        <f>'C завтраками| Bed and breakfast'!#REF!*0.9</f>
        <v>#REF!</v>
      </c>
      <c r="H17" s="27" t="e">
        <f>'C завтраками| Bed and breakfast'!#REF!*0.9</f>
        <v>#REF!</v>
      </c>
      <c r="I17" s="27" t="e">
        <f>'C завтраками| Bed and breakfast'!#REF!*0.9</f>
        <v>#REF!</v>
      </c>
      <c r="J17" s="27" t="e">
        <f>'C завтраками| Bed and breakfast'!#REF!*0.9</f>
        <v>#REF!</v>
      </c>
      <c r="K17" s="27" t="e">
        <f>'C завтраками| Bed and breakfast'!#REF!*0.9</f>
        <v>#REF!</v>
      </c>
      <c r="L17" s="27" t="e">
        <f>'C завтраками| Bed and breakfast'!#REF!*0.9</f>
        <v>#REF!</v>
      </c>
      <c r="M17" s="27" t="e">
        <f>'C завтраками| Bed and breakfast'!#REF!*0.9</f>
        <v>#REF!</v>
      </c>
      <c r="N17" s="27" t="e">
        <f>'C завтраками| Bed and breakfast'!#REF!*0.9</f>
        <v>#REF!</v>
      </c>
      <c r="O17" s="27" t="e">
        <f>'C завтраками| Bed and breakfast'!#REF!*0.9</f>
        <v>#REF!</v>
      </c>
      <c r="P17" s="27" t="e">
        <f>'C завтраками| Bed and breakfast'!#REF!*0.9</f>
        <v>#REF!</v>
      </c>
      <c r="Q17" s="27" t="e">
        <f>'C завтраками| Bed and breakfast'!#REF!*0.9</f>
        <v>#REF!</v>
      </c>
    </row>
    <row r="18" spans="1:17" x14ac:dyDescent="0.25">
      <c r="A18" s="13">
        <v>2</v>
      </c>
      <c r="B18" s="27" t="e">
        <f>'C завтраками| Bed and breakfast'!#REF!*0.9</f>
        <v>#REF!</v>
      </c>
      <c r="C18" s="27" t="e">
        <f>'C завтраками| Bed and breakfast'!#REF!*0.9</f>
        <v>#REF!</v>
      </c>
      <c r="D18" s="27" t="e">
        <f>'C завтраками| Bed and breakfast'!#REF!*0.9</f>
        <v>#REF!</v>
      </c>
      <c r="E18" s="27" t="e">
        <f>'C завтраками| Bed and breakfast'!#REF!*0.9</f>
        <v>#REF!</v>
      </c>
      <c r="F18" s="27" t="e">
        <f>'C завтраками| Bed and breakfast'!#REF!*0.9</f>
        <v>#REF!</v>
      </c>
      <c r="G18" s="27" t="e">
        <f>'C завтраками| Bed and breakfast'!#REF!*0.9</f>
        <v>#REF!</v>
      </c>
      <c r="H18" s="27" t="e">
        <f>'C завтраками| Bed and breakfast'!#REF!*0.9</f>
        <v>#REF!</v>
      </c>
      <c r="I18" s="27" t="e">
        <f>'C завтраками| Bed and breakfast'!#REF!*0.9</f>
        <v>#REF!</v>
      </c>
      <c r="J18" s="27" t="e">
        <f>'C завтраками| Bed and breakfast'!#REF!*0.9</f>
        <v>#REF!</v>
      </c>
      <c r="K18" s="27" t="e">
        <f>'C завтраками| Bed and breakfast'!#REF!*0.9</f>
        <v>#REF!</v>
      </c>
      <c r="L18" s="27" t="e">
        <f>'C завтраками| Bed and breakfast'!#REF!*0.9</f>
        <v>#REF!</v>
      </c>
      <c r="M18" s="27" t="e">
        <f>'C завтраками| Bed and breakfast'!#REF!*0.9</f>
        <v>#REF!</v>
      </c>
      <c r="N18" s="27" t="e">
        <f>'C завтраками| Bed and breakfast'!#REF!*0.9</f>
        <v>#REF!</v>
      </c>
      <c r="O18" s="27" t="e">
        <f>'C завтраками| Bed and breakfast'!#REF!*0.9</f>
        <v>#REF!</v>
      </c>
      <c r="P18" s="27" t="e">
        <f>'C завтраками| Bed and breakfast'!#REF!*0.9</f>
        <v>#REF!</v>
      </c>
      <c r="Q18" s="27" t="e">
        <f>'C завтраками| Bed and breakfast'!#REF!*0.9</f>
        <v>#REF!</v>
      </c>
    </row>
    <row r="19" spans="1:17" x14ac:dyDescent="0.25">
      <c r="A19" s="38"/>
      <c r="B19" s="27"/>
      <c r="C19" s="27"/>
      <c r="D19" s="27"/>
      <c r="E19" s="27"/>
      <c r="F19" s="79"/>
      <c r="G19" s="80"/>
      <c r="H19" s="80"/>
      <c r="I19" s="80"/>
      <c r="J19" s="80"/>
      <c r="K19" s="80"/>
      <c r="L19" s="80"/>
      <c r="M19" s="80"/>
      <c r="N19" s="80"/>
      <c r="O19" s="80"/>
      <c r="P19" s="80"/>
      <c r="Q19" s="80"/>
    </row>
    <row r="20" spans="1:17" x14ac:dyDescent="0.25">
      <c r="A20" s="228" t="s">
        <v>44</v>
      </c>
    </row>
    <row r="21" spans="1:17" x14ac:dyDescent="0.25">
      <c r="A21" s="229"/>
      <c r="G21" s="32" t="e">
        <f>G5</f>
        <v>#REF!</v>
      </c>
      <c r="H21" s="104" t="e">
        <f t="shared" ref="H21" si="0">H5</f>
        <v>#REF!</v>
      </c>
      <c r="I21" s="104" t="e">
        <f t="shared" ref="I21" si="1">I5</f>
        <v>#REF!</v>
      </c>
      <c r="J21" s="104" t="e">
        <f t="shared" ref="J21:M21" si="2">J5</f>
        <v>#REF!</v>
      </c>
      <c r="K21" s="34" t="e">
        <f t="shared" si="2"/>
        <v>#REF!</v>
      </c>
      <c r="L21" s="34" t="e">
        <f t="shared" si="2"/>
        <v>#REF!</v>
      </c>
      <c r="M21" s="34" t="e">
        <f t="shared" si="2"/>
        <v>#REF!</v>
      </c>
      <c r="N21" s="34" t="e">
        <f t="shared" ref="N21" si="3">N5</f>
        <v>#REF!</v>
      </c>
      <c r="O21" s="34" t="e">
        <f t="shared" ref="O21:Q21" si="4">O5</f>
        <v>#REF!</v>
      </c>
      <c r="P21" s="34" t="e">
        <f t="shared" si="4"/>
        <v>#REF!</v>
      </c>
      <c r="Q21" s="34" t="e">
        <f t="shared" si="4"/>
        <v>#REF!</v>
      </c>
    </row>
    <row r="22" spans="1:17" s="40" customFormat="1" ht="11.25" x14ac:dyDescent="0.2">
      <c r="A22" s="31" t="s">
        <v>6</v>
      </c>
      <c r="B22" s="32" t="e">
        <f t="shared" ref="B22:G22" si="5">B6</f>
        <v>#REF!</v>
      </c>
      <c r="C22" s="32" t="e">
        <f t="shared" si="5"/>
        <v>#REF!</v>
      </c>
      <c r="D22" s="32" t="e">
        <f t="shared" si="5"/>
        <v>#REF!</v>
      </c>
      <c r="E22" s="32" t="e">
        <f t="shared" si="5"/>
        <v>#REF!</v>
      </c>
      <c r="F22" s="32" t="e">
        <f t="shared" si="5"/>
        <v>#REF!</v>
      </c>
      <c r="G22" s="32" t="e">
        <f t="shared" si="5"/>
        <v>#REF!</v>
      </c>
      <c r="H22" s="104" t="e">
        <f t="shared" ref="H22" si="6">H6</f>
        <v>#REF!</v>
      </c>
      <c r="I22" s="104" t="e">
        <f t="shared" ref="I22" si="7">I6</f>
        <v>#REF!</v>
      </c>
      <c r="J22" s="104" t="e">
        <f t="shared" ref="J22:M22" si="8">J6</f>
        <v>#REF!</v>
      </c>
      <c r="K22" s="34" t="e">
        <f t="shared" si="8"/>
        <v>#REF!</v>
      </c>
      <c r="L22" s="34" t="e">
        <f t="shared" si="8"/>
        <v>#REF!</v>
      </c>
      <c r="M22" s="34" t="e">
        <f t="shared" si="8"/>
        <v>#REF!</v>
      </c>
      <c r="N22" s="34" t="e">
        <f t="shared" ref="N22" si="9">N6</f>
        <v>#REF!</v>
      </c>
      <c r="O22" s="34" t="e">
        <f t="shared" ref="O22:Q22" si="10">O6</f>
        <v>#REF!</v>
      </c>
      <c r="P22" s="34" t="e">
        <f t="shared" si="10"/>
        <v>#REF!</v>
      </c>
      <c r="Q22" s="34" t="e">
        <f t="shared" si="10"/>
        <v>#REF!</v>
      </c>
    </row>
    <row r="23" spans="1:17" x14ac:dyDescent="0.25">
      <c r="A23" s="13" t="s">
        <v>7</v>
      </c>
    </row>
    <row r="24" spans="1:17" x14ac:dyDescent="0.25">
      <c r="A24" s="13">
        <v>1</v>
      </c>
      <c r="B24" s="27" t="e">
        <f t="shared" ref="B24:F25" si="11">B8*0.87</f>
        <v>#REF!</v>
      </c>
      <c r="C24" s="27" t="e">
        <f t="shared" si="11"/>
        <v>#REF!</v>
      </c>
      <c r="D24" s="27" t="e">
        <f t="shared" si="11"/>
        <v>#REF!</v>
      </c>
      <c r="E24" s="27" t="e">
        <f t="shared" si="11"/>
        <v>#REF!</v>
      </c>
      <c r="F24" s="27" t="e">
        <f t="shared" si="11"/>
        <v>#REF!</v>
      </c>
      <c r="G24" s="27" t="e">
        <f>ROUNDUP(G8*0.9,)</f>
        <v>#REF!</v>
      </c>
      <c r="H24" s="27" t="e">
        <f t="shared" ref="H24" si="12">ROUNDUP(H8*0.9,)</f>
        <v>#REF!</v>
      </c>
      <c r="I24" s="27" t="e">
        <f t="shared" ref="I24" si="13">ROUNDUP(I8*0.9,)</f>
        <v>#REF!</v>
      </c>
      <c r="J24" s="27" t="e">
        <f t="shared" ref="J24:M24" si="14">ROUNDUP(J8*0.9,)</f>
        <v>#REF!</v>
      </c>
      <c r="K24" s="27" t="e">
        <f t="shared" si="14"/>
        <v>#REF!</v>
      </c>
      <c r="L24" s="27" t="e">
        <f t="shared" si="14"/>
        <v>#REF!</v>
      </c>
      <c r="M24" s="27" t="e">
        <f t="shared" si="14"/>
        <v>#REF!</v>
      </c>
      <c r="N24" s="27" t="e">
        <f t="shared" ref="N24" si="15">ROUNDUP(N8*0.9,)</f>
        <v>#REF!</v>
      </c>
      <c r="O24" s="27" t="e">
        <f t="shared" ref="O24:Q24" si="16">ROUNDUP(O8*0.9,)</f>
        <v>#REF!</v>
      </c>
      <c r="P24" s="27" t="e">
        <f t="shared" si="16"/>
        <v>#REF!</v>
      </c>
      <c r="Q24" s="27" t="e">
        <f t="shared" si="16"/>
        <v>#REF!</v>
      </c>
    </row>
    <row r="25" spans="1:17" x14ac:dyDescent="0.25">
      <c r="A25" s="13">
        <v>2</v>
      </c>
      <c r="B25" s="27" t="e">
        <f t="shared" si="11"/>
        <v>#REF!</v>
      </c>
      <c r="C25" s="27" t="e">
        <f t="shared" si="11"/>
        <v>#REF!</v>
      </c>
      <c r="D25" s="27" t="e">
        <f t="shared" si="11"/>
        <v>#REF!</v>
      </c>
      <c r="E25" s="27" t="e">
        <f t="shared" si="11"/>
        <v>#REF!</v>
      </c>
      <c r="F25" s="27" t="e">
        <f t="shared" si="11"/>
        <v>#REF!</v>
      </c>
      <c r="G25" s="27" t="e">
        <f t="shared" ref="G25:G34" si="17">ROUNDUP(G9*0.9,)</f>
        <v>#REF!</v>
      </c>
      <c r="H25" s="27" t="e">
        <f t="shared" ref="H25" si="18">ROUNDUP(H9*0.9,)</f>
        <v>#REF!</v>
      </c>
      <c r="I25" s="27" t="e">
        <f t="shared" ref="I25" si="19">ROUNDUP(I9*0.9,)</f>
        <v>#REF!</v>
      </c>
      <c r="J25" s="27" t="e">
        <f t="shared" ref="J25:M25" si="20">ROUNDUP(J9*0.9,)</f>
        <v>#REF!</v>
      </c>
      <c r="K25" s="27" t="e">
        <f t="shared" si="20"/>
        <v>#REF!</v>
      </c>
      <c r="L25" s="27" t="e">
        <f t="shared" si="20"/>
        <v>#REF!</v>
      </c>
      <c r="M25" s="27" t="e">
        <f t="shared" si="20"/>
        <v>#REF!</v>
      </c>
      <c r="N25" s="27" t="e">
        <f t="shared" ref="N25" si="21">ROUNDUP(N9*0.9,)</f>
        <v>#REF!</v>
      </c>
      <c r="O25" s="27" t="e">
        <f t="shared" ref="O25:Q25" si="22">ROUNDUP(O9*0.9,)</f>
        <v>#REF!</v>
      </c>
      <c r="P25" s="27" t="e">
        <f t="shared" si="22"/>
        <v>#REF!</v>
      </c>
      <c r="Q25" s="27" t="e">
        <f t="shared" si="22"/>
        <v>#REF!</v>
      </c>
    </row>
    <row r="26" spans="1:17" x14ac:dyDescent="0.25">
      <c r="A26" s="13" t="s">
        <v>8</v>
      </c>
      <c r="B26" s="27"/>
      <c r="C26" s="27"/>
      <c r="D26" s="27"/>
      <c r="E26" s="27"/>
      <c r="F26" s="27"/>
      <c r="G26" s="27"/>
      <c r="H26" s="27"/>
      <c r="I26" s="27"/>
      <c r="J26" s="27"/>
      <c r="K26" s="27"/>
      <c r="L26" s="27"/>
      <c r="M26" s="27"/>
      <c r="N26" s="27"/>
      <c r="O26" s="27"/>
      <c r="P26" s="27"/>
      <c r="Q26" s="27"/>
    </row>
    <row r="27" spans="1:17" x14ac:dyDescent="0.25">
      <c r="A27" s="13">
        <v>1</v>
      </c>
      <c r="B27" s="27" t="e">
        <f t="shared" ref="B27:F28" si="23">B11*0.87</f>
        <v>#REF!</v>
      </c>
      <c r="C27" s="27" t="e">
        <f t="shared" si="23"/>
        <v>#REF!</v>
      </c>
      <c r="D27" s="27" t="e">
        <f t="shared" si="23"/>
        <v>#REF!</v>
      </c>
      <c r="E27" s="27" t="e">
        <f t="shared" si="23"/>
        <v>#REF!</v>
      </c>
      <c r="F27" s="27" t="e">
        <f t="shared" si="23"/>
        <v>#REF!</v>
      </c>
      <c r="G27" s="27" t="e">
        <f t="shared" si="17"/>
        <v>#REF!</v>
      </c>
      <c r="H27" s="27" t="e">
        <f t="shared" ref="H27" si="24">ROUNDUP(H11*0.9,)</f>
        <v>#REF!</v>
      </c>
      <c r="I27" s="27" t="e">
        <f t="shared" ref="I27" si="25">ROUNDUP(I11*0.9,)</f>
        <v>#REF!</v>
      </c>
      <c r="J27" s="27" t="e">
        <f t="shared" ref="J27:M27" si="26">ROUNDUP(J11*0.9,)</f>
        <v>#REF!</v>
      </c>
      <c r="K27" s="27" t="e">
        <f t="shared" si="26"/>
        <v>#REF!</v>
      </c>
      <c r="L27" s="27" t="e">
        <f t="shared" si="26"/>
        <v>#REF!</v>
      </c>
      <c r="M27" s="27" t="e">
        <f t="shared" si="26"/>
        <v>#REF!</v>
      </c>
      <c r="N27" s="27" t="e">
        <f t="shared" ref="N27" si="27">ROUNDUP(N11*0.9,)</f>
        <v>#REF!</v>
      </c>
      <c r="O27" s="27" t="e">
        <f t="shared" ref="O27:Q27" si="28">ROUNDUP(O11*0.9,)</f>
        <v>#REF!</v>
      </c>
      <c r="P27" s="27" t="e">
        <f t="shared" si="28"/>
        <v>#REF!</v>
      </c>
      <c r="Q27" s="27" t="e">
        <f t="shared" si="28"/>
        <v>#REF!</v>
      </c>
    </row>
    <row r="28" spans="1:17" x14ac:dyDescent="0.25">
      <c r="A28" s="13">
        <v>2</v>
      </c>
      <c r="B28" s="27" t="e">
        <f t="shared" si="23"/>
        <v>#REF!</v>
      </c>
      <c r="C28" s="27" t="e">
        <f t="shared" si="23"/>
        <v>#REF!</v>
      </c>
      <c r="D28" s="27" t="e">
        <f t="shared" si="23"/>
        <v>#REF!</v>
      </c>
      <c r="E28" s="27" t="e">
        <f t="shared" si="23"/>
        <v>#REF!</v>
      </c>
      <c r="F28" s="27" t="e">
        <f t="shared" si="23"/>
        <v>#REF!</v>
      </c>
      <c r="G28" s="27" t="e">
        <f t="shared" si="17"/>
        <v>#REF!</v>
      </c>
      <c r="H28" s="27" t="e">
        <f t="shared" ref="H28" si="29">ROUNDUP(H12*0.9,)</f>
        <v>#REF!</v>
      </c>
      <c r="I28" s="27" t="e">
        <f t="shared" ref="I28" si="30">ROUNDUP(I12*0.9,)</f>
        <v>#REF!</v>
      </c>
      <c r="J28" s="27" t="e">
        <f t="shared" ref="J28:M28" si="31">ROUNDUP(J12*0.9,)</f>
        <v>#REF!</v>
      </c>
      <c r="K28" s="27" t="e">
        <f t="shared" si="31"/>
        <v>#REF!</v>
      </c>
      <c r="L28" s="27" t="e">
        <f t="shared" si="31"/>
        <v>#REF!</v>
      </c>
      <c r="M28" s="27" t="e">
        <f t="shared" si="31"/>
        <v>#REF!</v>
      </c>
      <c r="N28" s="27" t="e">
        <f t="shared" ref="N28" si="32">ROUNDUP(N12*0.9,)</f>
        <v>#REF!</v>
      </c>
      <c r="O28" s="27" t="e">
        <f t="shared" ref="O28:Q28" si="33">ROUNDUP(O12*0.9,)</f>
        <v>#REF!</v>
      </c>
      <c r="P28" s="27" t="e">
        <f t="shared" si="33"/>
        <v>#REF!</v>
      </c>
      <c r="Q28" s="27" t="e">
        <f t="shared" si="33"/>
        <v>#REF!</v>
      </c>
    </row>
    <row r="29" spans="1:17" x14ac:dyDescent="0.25">
      <c r="A29" s="13" t="s">
        <v>2</v>
      </c>
      <c r="B29" s="27"/>
      <c r="C29" s="27"/>
      <c r="D29" s="27"/>
      <c r="E29" s="27"/>
      <c r="F29" s="27"/>
      <c r="G29" s="27"/>
      <c r="H29" s="27"/>
      <c r="I29" s="27"/>
      <c r="J29" s="27"/>
      <c r="K29" s="27"/>
      <c r="L29" s="27"/>
      <c r="M29" s="27"/>
      <c r="N29" s="27"/>
      <c r="O29" s="27"/>
      <c r="P29" s="27"/>
      <c r="Q29" s="27"/>
    </row>
    <row r="30" spans="1:17" x14ac:dyDescent="0.25">
      <c r="A30" s="13">
        <v>1</v>
      </c>
      <c r="B30" s="27" t="e">
        <f t="shared" ref="B30:F31" si="34">B14*0.87</f>
        <v>#REF!</v>
      </c>
      <c r="C30" s="27" t="e">
        <f t="shared" si="34"/>
        <v>#REF!</v>
      </c>
      <c r="D30" s="27" t="e">
        <f t="shared" si="34"/>
        <v>#REF!</v>
      </c>
      <c r="E30" s="27" t="e">
        <f t="shared" si="34"/>
        <v>#REF!</v>
      </c>
      <c r="F30" s="27" t="e">
        <f t="shared" si="34"/>
        <v>#REF!</v>
      </c>
      <c r="G30" s="27" t="e">
        <f t="shared" si="17"/>
        <v>#REF!</v>
      </c>
      <c r="H30" s="27" t="e">
        <f t="shared" ref="H30" si="35">ROUNDUP(H14*0.9,)</f>
        <v>#REF!</v>
      </c>
      <c r="I30" s="27" t="e">
        <f t="shared" ref="I30" si="36">ROUNDUP(I14*0.9,)</f>
        <v>#REF!</v>
      </c>
      <c r="J30" s="27" t="e">
        <f t="shared" ref="J30:M30" si="37">ROUNDUP(J14*0.9,)</f>
        <v>#REF!</v>
      </c>
      <c r="K30" s="27" t="e">
        <f t="shared" si="37"/>
        <v>#REF!</v>
      </c>
      <c r="L30" s="27" t="e">
        <f t="shared" si="37"/>
        <v>#REF!</v>
      </c>
      <c r="M30" s="27" t="e">
        <f t="shared" si="37"/>
        <v>#REF!</v>
      </c>
      <c r="N30" s="27" t="e">
        <f t="shared" ref="N30" si="38">ROUNDUP(N14*0.9,)</f>
        <v>#REF!</v>
      </c>
      <c r="O30" s="27" t="e">
        <f t="shared" ref="O30:Q30" si="39">ROUNDUP(O14*0.9,)</f>
        <v>#REF!</v>
      </c>
      <c r="P30" s="27" t="e">
        <f t="shared" si="39"/>
        <v>#REF!</v>
      </c>
      <c r="Q30" s="27" t="e">
        <f t="shared" si="39"/>
        <v>#REF!</v>
      </c>
    </row>
    <row r="31" spans="1:17" x14ac:dyDescent="0.25">
      <c r="A31" s="13">
        <v>2</v>
      </c>
      <c r="B31" s="27" t="e">
        <f t="shared" si="34"/>
        <v>#REF!</v>
      </c>
      <c r="C31" s="27" t="e">
        <f t="shared" si="34"/>
        <v>#REF!</v>
      </c>
      <c r="D31" s="27" t="e">
        <f t="shared" si="34"/>
        <v>#REF!</v>
      </c>
      <c r="E31" s="27" t="e">
        <f t="shared" si="34"/>
        <v>#REF!</v>
      </c>
      <c r="F31" s="27" t="e">
        <f t="shared" si="34"/>
        <v>#REF!</v>
      </c>
      <c r="G31" s="27" t="e">
        <f t="shared" si="17"/>
        <v>#REF!</v>
      </c>
      <c r="H31" s="27" t="e">
        <f t="shared" ref="H31" si="40">ROUNDUP(H15*0.9,)</f>
        <v>#REF!</v>
      </c>
      <c r="I31" s="27" t="e">
        <f t="shared" ref="I31" si="41">ROUNDUP(I15*0.9,)</f>
        <v>#REF!</v>
      </c>
      <c r="J31" s="27" t="e">
        <f t="shared" ref="J31:M31" si="42">ROUNDUP(J15*0.9,)</f>
        <v>#REF!</v>
      </c>
      <c r="K31" s="27" t="e">
        <f t="shared" si="42"/>
        <v>#REF!</v>
      </c>
      <c r="L31" s="27" t="e">
        <f t="shared" si="42"/>
        <v>#REF!</v>
      </c>
      <c r="M31" s="27" t="e">
        <f t="shared" si="42"/>
        <v>#REF!</v>
      </c>
      <c r="N31" s="27" t="e">
        <f t="shared" ref="N31" si="43">ROUNDUP(N15*0.9,)</f>
        <v>#REF!</v>
      </c>
      <c r="O31" s="27" t="e">
        <f t="shared" ref="O31:Q31" si="44">ROUNDUP(O15*0.9,)</f>
        <v>#REF!</v>
      </c>
      <c r="P31" s="27" t="e">
        <f t="shared" si="44"/>
        <v>#REF!</v>
      </c>
      <c r="Q31" s="27" t="e">
        <f t="shared" si="44"/>
        <v>#REF!</v>
      </c>
    </row>
    <row r="32" spans="1:17" x14ac:dyDescent="0.25">
      <c r="A32" s="14" t="s">
        <v>3</v>
      </c>
      <c r="B32" s="27"/>
      <c r="C32" s="27"/>
      <c r="D32" s="27"/>
      <c r="E32" s="27"/>
      <c r="F32" s="27"/>
      <c r="G32" s="27"/>
      <c r="H32" s="27"/>
      <c r="I32" s="27"/>
      <c r="J32" s="27"/>
      <c r="K32" s="27"/>
      <c r="L32" s="27"/>
      <c r="M32" s="27"/>
      <c r="N32" s="27"/>
      <c r="O32" s="27"/>
      <c r="P32" s="27"/>
      <c r="Q32" s="27"/>
    </row>
    <row r="33" spans="1:51" x14ac:dyDescent="0.25">
      <c r="A33" s="13">
        <v>1</v>
      </c>
      <c r="B33" s="27" t="e">
        <f t="shared" ref="B33:F34" si="45">B17*0.87</f>
        <v>#REF!</v>
      </c>
      <c r="C33" s="27" t="e">
        <f t="shared" si="45"/>
        <v>#REF!</v>
      </c>
      <c r="D33" s="27" t="e">
        <f t="shared" si="45"/>
        <v>#REF!</v>
      </c>
      <c r="E33" s="27" t="e">
        <f t="shared" si="45"/>
        <v>#REF!</v>
      </c>
      <c r="F33" s="27" t="e">
        <f t="shared" si="45"/>
        <v>#REF!</v>
      </c>
      <c r="G33" s="27" t="e">
        <f t="shared" si="17"/>
        <v>#REF!</v>
      </c>
      <c r="H33" s="27" t="e">
        <f t="shared" ref="H33" si="46">ROUNDUP(H17*0.9,)</f>
        <v>#REF!</v>
      </c>
      <c r="I33" s="27" t="e">
        <f t="shared" ref="I33" si="47">ROUNDUP(I17*0.9,)</f>
        <v>#REF!</v>
      </c>
      <c r="J33" s="27" t="e">
        <f t="shared" ref="J33:M33" si="48">ROUNDUP(J17*0.9,)</f>
        <v>#REF!</v>
      </c>
      <c r="K33" s="27" t="e">
        <f t="shared" si="48"/>
        <v>#REF!</v>
      </c>
      <c r="L33" s="27" t="e">
        <f t="shared" si="48"/>
        <v>#REF!</v>
      </c>
      <c r="M33" s="27" t="e">
        <f t="shared" si="48"/>
        <v>#REF!</v>
      </c>
      <c r="N33" s="27" t="e">
        <f t="shared" ref="N33" si="49">ROUNDUP(N17*0.9,)</f>
        <v>#REF!</v>
      </c>
      <c r="O33" s="27" t="e">
        <f t="shared" ref="O33:Q33" si="50">ROUNDUP(O17*0.9,)</f>
        <v>#REF!</v>
      </c>
      <c r="P33" s="27" t="e">
        <f t="shared" si="50"/>
        <v>#REF!</v>
      </c>
      <c r="Q33" s="27" t="e">
        <f t="shared" si="50"/>
        <v>#REF!</v>
      </c>
    </row>
    <row r="34" spans="1:51" x14ac:dyDescent="0.25">
      <c r="A34" s="13">
        <v>2</v>
      </c>
      <c r="B34" s="27" t="e">
        <f t="shared" si="45"/>
        <v>#REF!</v>
      </c>
      <c r="C34" s="27" t="e">
        <f t="shared" si="45"/>
        <v>#REF!</v>
      </c>
      <c r="D34" s="27" t="e">
        <f t="shared" si="45"/>
        <v>#REF!</v>
      </c>
      <c r="E34" s="27" t="e">
        <f t="shared" si="45"/>
        <v>#REF!</v>
      </c>
      <c r="F34" s="27" t="e">
        <f t="shared" si="45"/>
        <v>#REF!</v>
      </c>
      <c r="G34" s="27" t="e">
        <f t="shared" si="17"/>
        <v>#REF!</v>
      </c>
      <c r="H34" s="27" t="e">
        <f t="shared" ref="H34" si="51">ROUNDUP(H18*0.9,)</f>
        <v>#REF!</v>
      </c>
      <c r="I34" s="27" t="e">
        <f t="shared" ref="I34" si="52">ROUNDUP(I18*0.9,)</f>
        <v>#REF!</v>
      </c>
      <c r="J34" s="27" t="e">
        <f t="shared" ref="J34:M34" si="53">ROUNDUP(J18*0.9,)</f>
        <v>#REF!</v>
      </c>
      <c r="K34" s="27" t="e">
        <f t="shared" si="53"/>
        <v>#REF!</v>
      </c>
      <c r="L34" s="27" t="e">
        <f t="shared" si="53"/>
        <v>#REF!</v>
      </c>
      <c r="M34" s="27" t="e">
        <f t="shared" si="53"/>
        <v>#REF!</v>
      </c>
      <c r="N34" s="27" t="e">
        <f t="shared" ref="N34" si="54">ROUNDUP(N18*0.9,)</f>
        <v>#REF!</v>
      </c>
      <c r="O34" s="27" t="e">
        <f t="shared" ref="O34:Q34" si="55">ROUNDUP(O18*0.9,)</f>
        <v>#REF!</v>
      </c>
      <c r="P34" s="27" t="e">
        <f t="shared" si="55"/>
        <v>#REF!</v>
      </c>
      <c r="Q34" s="27" t="e">
        <f t="shared" si="55"/>
        <v>#REF!</v>
      </c>
    </row>
    <row r="36" spans="1:51" customFormat="1" ht="14.45" customHeight="1" x14ac:dyDescent="0.25">
      <c r="A36" s="232" t="s">
        <v>70</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row>
    <row r="37" spans="1:51" x14ac:dyDescent="0.25">
      <c r="A37" s="21"/>
    </row>
    <row r="38" spans="1:51" s="60" customFormat="1" ht="12" x14ac:dyDescent="0.2">
      <c r="A38" s="59" t="s">
        <v>18</v>
      </c>
      <c r="H38" s="69"/>
    </row>
    <row r="39" spans="1:51" s="60" customFormat="1" ht="12" x14ac:dyDescent="0.2">
      <c r="A39" s="2" t="s">
        <v>42</v>
      </c>
      <c r="B39" s="61"/>
      <c r="C39" s="61"/>
      <c r="D39" s="61"/>
      <c r="E39" s="61"/>
      <c r="F39" s="61"/>
      <c r="G39" s="61"/>
      <c r="H39" s="82"/>
      <c r="I39" s="61"/>
      <c r="J39" s="61"/>
      <c r="K39" s="61"/>
      <c r="L39" s="61"/>
      <c r="M39" s="61"/>
      <c r="N39" s="61"/>
      <c r="O39" s="61"/>
      <c r="P39" s="62"/>
      <c r="Q39" s="62"/>
      <c r="R39" s="62"/>
      <c r="S39" s="62"/>
      <c r="T39" s="62"/>
      <c r="U39" s="62"/>
      <c r="V39" s="62"/>
      <c r="W39" s="62"/>
      <c r="X39" s="62"/>
      <c r="Y39" s="62"/>
      <c r="Z39" s="62"/>
      <c r="AA39" s="62"/>
      <c r="AB39" s="62"/>
      <c r="AC39" s="62"/>
      <c r="AD39" s="62"/>
      <c r="AE39" s="62"/>
      <c r="AF39" s="62"/>
      <c r="AG39" s="62"/>
      <c r="AH39" s="62"/>
      <c r="AI39" s="62"/>
    </row>
    <row r="40" spans="1:51" s="60" customFormat="1" ht="12" x14ac:dyDescent="0.2">
      <c r="A40" s="2" t="s">
        <v>43</v>
      </c>
      <c r="B40" s="61"/>
      <c r="C40" s="61"/>
      <c r="D40" s="61"/>
      <c r="E40" s="61"/>
      <c r="F40" s="61"/>
      <c r="G40" s="61"/>
      <c r="H40" s="82"/>
      <c r="I40" s="61"/>
      <c r="J40" s="61"/>
      <c r="K40" s="61"/>
      <c r="L40" s="61"/>
      <c r="M40" s="61"/>
      <c r="N40" s="61"/>
      <c r="O40" s="61"/>
      <c r="P40" s="62"/>
      <c r="Q40" s="62"/>
      <c r="R40" s="62"/>
      <c r="S40" s="62"/>
      <c r="T40" s="62"/>
      <c r="U40" s="62"/>
      <c r="V40" s="62"/>
      <c r="W40" s="62"/>
      <c r="X40" s="62"/>
      <c r="Y40" s="62"/>
      <c r="Z40" s="62"/>
      <c r="AA40" s="62"/>
      <c r="AB40" s="62"/>
      <c r="AC40" s="62"/>
      <c r="AD40" s="62"/>
      <c r="AE40" s="62"/>
      <c r="AF40" s="62"/>
      <c r="AG40" s="62"/>
      <c r="AH40" s="62"/>
      <c r="AI40" s="62"/>
    </row>
    <row r="41" spans="1:51" s="60" customFormat="1" ht="12" x14ac:dyDescent="0.2">
      <c r="A41" s="63"/>
      <c r="H41" s="69"/>
    </row>
    <row r="42" spans="1:51" s="60" customFormat="1" ht="12" x14ac:dyDescent="0.2">
      <c r="A42" s="64" t="s">
        <v>11</v>
      </c>
      <c r="H42" s="69"/>
    </row>
    <row r="43" spans="1:51" s="60" customFormat="1" ht="12" x14ac:dyDescent="0.2">
      <c r="A43" s="48" t="s">
        <v>39</v>
      </c>
      <c r="H43" s="69"/>
    </row>
    <row r="44" spans="1:51" s="60" customFormat="1" ht="12" x14ac:dyDescent="0.2">
      <c r="A44" s="49" t="s">
        <v>12</v>
      </c>
      <c r="H44" s="69"/>
    </row>
    <row r="45" spans="1:51" s="60" customFormat="1" ht="12" x14ac:dyDescent="0.2">
      <c r="A45" s="49" t="s">
        <v>13</v>
      </c>
      <c r="H45" s="69"/>
    </row>
    <row r="46" spans="1:51" s="60" customFormat="1" ht="12" x14ac:dyDescent="0.2">
      <c r="A46" s="50" t="s">
        <v>14</v>
      </c>
      <c r="H46" s="69"/>
    </row>
    <row r="47" spans="1:51" s="60" customFormat="1" ht="12" x14ac:dyDescent="0.2">
      <c r="A47" s="49" t="s">
        <v>40</v>
      </c>
      <c r="H47" s="69"/>
    </row>
    <row r="48" spans="1:51" s="60" customFormat="1" ht="24" x14ac:dyDescent="0.2">
      <c r="A48" s="102" t="s">
        <v>68</v>
      </c>
      <c r="H48" s="69"/>
    </row>
    <row r="49" spans="1:21" s="60" customFormat="1" ht="12" x14ac:dyDescent="0.2">
      <c r="A49" s="51"/>
      <c r="H49" s="69"/>
    </row>
    <row r="50" spans="1:21" s="60" customFormat="1" ht="25.5" x14ac:dyDescent="0.2">
      <c r="A50" s="52" t="s">
        <v>67</v>
      </c>
      <c r="B50" s="65"/>
      <c r="C50" s="65"/>
      <c r="D50" s="65"/>
      <c r="E50" s="65"/>
      <c r="F50" s="65"/>
      <c r="G50" s="65"/>
      <c r="H50" s="65"/>
      <c r="I50" s="65"/>
      <c r="J50" s="65"/>
      <c r="K50" s="65"/>
      <c r="L50" s="65"/>
      <c r="M50" s="65"/>
      <c r="N50" s="65"/>
      <c r="O50" s="65"/>
      <c r="P50" s="65"/>
      <c r="Q50" s="65"/>
      <c r="R50" s="65"/>
      <c r="S50" s="65"/>
      <c r="T50" s="65"/>
      <c r="U50" s="65"/>
    </row>
    <row r="51" spans="1:21" s="60" customFormat="1" ht="12" x14ac:dyDescent="0.2">
      <c r="A51" s="66"/>
      <c r="B51" s="65"/>
      <c r="C51" s="65"/>
      <c r="D51" s="65"/>
      <c r="E51" s="65"/>
      <c r="F51" s="65"/>
      <c r="G51" s="65"/>
      <c r="H51" s="65"/>
      <c r="I51" s="65"/>
      <c r="J51" s="65"/>
      <c r="K51" s="65"/>
      <c r="L51" s="65"/>
      <c r="M51" s="65"/>
      <c r="N51" s="65"/>
      <c r="O51" s="65"/>
      <c r="P51" s="65"/>
      <c r="Q51" s="65"/>
      <c r="R51" s="65"/>
      <c r="S51" s="65"/>
      <c r="T51" s="65"/>
      <c r="U51" s="65"/>
    </row>
    <row r="52" spans="1:21" s="60" customFormat="1" ht="31.5" x14ac:dyDescent="0.25">
      <c r="A52" s="89" t="s">
        <v>54</v>
      </c>
      <c r="B52" s="67"/>
      <c r="C52" s="67"/>
      <c r="D52" s="67"/>
      <c r="E52" s="67"/>
      <c r="F52" s="67"/>
      <c r="G52" s="67"/>
      <c r="H52" s="67"/>
      <c r="I52" s="67"/>
      <c r="J52" s="67"/>
      <c r="K52" s="67"/>
      <c r="L52" s="67"/>
      <c r="M52" s="67"/>
      <c r="N52" s="67"/>
      <c r="O52" s="67"/>
      <c r="P52" s="68"/>
      <c r="Q52" s="65"/>
      <c r="R52" s="65"/>
      <c r="S52" s="65"/>
      <c r="T52" s="65"/>
      <c r="U52" s="65"/>
    </row>
    <row r="53" spans="1:21" s="60" customFormat="1" ht="31.5" x14ac:dyDescent="0.25">
      <c r="A53" s="89" t="s">
        <v>55</v>
      </c>
      <c r="B53" s="67"/>
      <c r="C53" s="67"/>
      <c r="D53" s="67"/>
      <c r="E53" s="67"/>
      <c r="F53" s="67"/>
      <c r="G53" s="67"/>
      <c r="H53" s="67"/>
      <c r="I53" s="67"/>
      <c r="J53" s="67"/>
      <c r="K53" s="67"/>
      <c r="L53" s="67"/>
      <c r="M53" s="67"/>
      <c r="N53" s="67"/>
      <c r="O53" s="67"/>
      <c r="P53" s="68"/>
      <c r="Q53" s="65"/>
      <c r="R53" s="65"/>
      <c r="S53" s="65"/>
      <c r="T53" s="65"/>
      <c r="U53" s="65"/>
    </row>
    <row r="54" spans="1:21" s="60" customFormat="1" ht="52.5" x14ac:dyDescent="0.25">
      <c r="A54" s="89" t="s">
        <v>56</v>
      </c>
      <c r="B54" s="67"/>
      <c r="C54" s="67"/>
      <c r="D54" s="67"/>
      <c r="E54" s="67"/>
      <c r="F54" s="67"/>
      <c r="G54" s="67"/>
      <c r="H54" s="67"/>
      <c r="I54" s="67"/>
      <c r="J54" s="67"/>
      <c r="K54" s="67"/>
      <c r="L54" s="67"/>
      <c r="M54" s="67"/>
      <c r="N54" s="67"/>
      <c r="O54" s="67"/>
      <c r="P54" s="68"/>
      <c r="Q54" s="65"/>
      <c r="R54" s="65"/>
      <c r="S54" s="65"/>
      <c r="T54" s="65"/>
      <c r="U54" s="65"/>
    </row>
    <row r="55" spans="1:21" s="60" customFormat="1" ht="31.5" x14ac:dyDescent="0.2">
      <c r="A55" s="105" t="s">
        <v>73</v>
      </c>
      <c r="B55" s="65"/>
      <c r="C55" s="65"/>
      <c r="D55" s="65"/>
      <c r="E55" s="65"/>
      <c r="F55" s="65"/>
      <c r="G55" s="65"/>
      <c r="H55" s="65"/>
      <c r="I55" s="65"/>
      <c r="J55" s="65"/>
      <c r="K55" s="65"/>
      <c r="L55" s="65"/>
      <c r="M55" s="65"/>
      <c r="N55" s="65"/>
      <c r="O55" s="65"/>
      <c r="P55" s="65"/>
      <c r="Q55" s="65"/>
      <c r="R55" s="65"/>
      <c r="S55" s="65"/>
      <c r="T55" s="65"/>
      <c r="U55" s="65"/>
    </row>
    <row r="56" spans="1:21" s="60" customFormat="1" ht="52.5" x14ac:dyDescent="0.2">
      <c r="A56" s="89" t="s">
        <v>57</v>
      </c>
      <c r="B56" s="65"/>
      <c r="C56" s="65"/>
      <c r="D56" s="65"/>
      <c r="E56" s="65"/>
      <c r="F56" s="65"/>
      <c r="G56" s="65"/>
      <c r="H56" s="65"/>
      <c r="I56" s="65"/>
      <c r="J56" s="65"/>
      <c r="K56" s="65"/>
      <c r="L56" s="65"/>
      <c r="M56" s="65"/>
      <c r="N56" s="65"/>
      <c r="O56" s="65"/>
      <c r="P56" s="65"/>
      <c r="Q56" s="65"/>
      <c r="R56" s="65"/>
      <c r="S56" s="65"/>
      <c r="T56" s="65"/>
      <c r="U56" s="65"/>
    </row>
    <row r="57" spans="1:21" s="60" customFormat="1" ht="21" x14ac:dyDescent="0.2">
      <c r="A57" s="105" t="s">
        <v>71</v>
      </c>
      <c r="E57" s="65"/>
      <c r="F57" s="65"/>
      <c r="G57" s="65"/>
      <c r="H57" s="65"/>
      <c r="I57" s="65"/>
      <c r="J57" s="65"/>
      <c r="K57" s="65"/>
      <c r="L57" s="65"/>
      <c r="M57" s="65"/>
      <c r="N57" s="65"/>
      <c r="O57" s="65"/>
      <c r="P57" s="65"/>
      <c r="Q57" s="65"/>
      <c r="R57" s="65"/>
      <c r="S57" s="65"/>
      <c r="T57" s="65"/>
      <c r="U57" s="65"/>
    </row>
    <row r="58" spans="1:21" s="60" customFormat="1" ht="42" x14ac:dyDescent="0.2">
      <c r="A58" s="89" t="s">
        <v>74</v>
      </c>
      <c r="E58" s="65"/>
      <c r="F58" s="65"/>
      <c r="G58" s="65"/>
      <c r="H58" s="65"/>
      <c r="I58" s="65"/>
      <c r="J58" s="65"/>
      <c r="K58" s="65"/>
      <c r="L58" s="65"/>
      <c r="M58" s="65"/>
      <c r="N58" s="65"/>
      <c r="O58" s="65"/>
      <c r="P58" s="65"/>
      <c r="Q58" s="65"/>
      <c r="R58" s="65"/>
      <c r="S58" s="65"/>
      <c r="T58" s="65"/>
      <c r="U58" s="65"/>
    </row>
    <row r="59" spans="1:21" s="60" customFormat="1" ht="31.5" x14ac:dyDescent="0.2">
      <c r="A59" s="89" t="s">
        <v>75</v>
      </c>
      <c r="H59" s="69"/>
    </row>
    <row r="60" spans="1:21" s="60" customFormat="1" ht="42" x14ac:dyDescent="0.2">
      <c r="A60" s="105" t="s">
        <v>76</v>
      </c>
      <c r="H60" s="69"/>
    </row>
    <row r="61" spans="1:21" s="60" customFormat="1" ht="21" x14ac:dyDescent="0.2">
      <c r="A61" s="105" t="s">
        <v>72</v>
      </c>
      <c r="H61" s="69"/>
    </row>
    <row r="62" spans="1:21" s="60" customFormat="1" ht="12" x14ac:dyDescent="0.2">
      <c r="A62" s="53"/>
      <c r="H62" s="69"/>
    </row>
    <row r="63" spans="1:21" s="60" customFormat="1" ht="21" x14ac:dyDescent="0.2">
      <c r="A63" s="54" t="s">
        <v>50</v>
      </c>
      <c r="H63" s="69"/>
    </row>
    <row r="64" spans="1:21" s="60" customFormat="1" ht="31.5" x14ac:dyDescent="0.2">
      <c r="A64" s="84" t="s">
        <v>51</v>
      </c>
      <c r="H64" s="69"/>
    </row>
    <row r="65" spans="1:8" s="60" customFormat="1" ht="21" x14ac:dyDescent="0.2">
      <c r="A65" s="54" t="s">
        <v>47</v>
      </c>
      <c r="H65" s="69"/>
    </row>
    <row r="66" spans="1:8" s="60" customFormat="1" ht="42.75" x14ac:dyDescent="0.2">
      <c r="A66" s="81" t="s">
        <v>48</v>
      </c>
      <c r="H66" s="69"/>
    </row>
    <row r="67" spans="1:8" s="60" customFormat="1" ht="21" x14ac:dyDescent="0.2">
      <c r="A67" s="54" t="s">
        <v>49</v>
      </c>
      <c r="H67" s="69"/>
    </row>
    <row r="68" spans="1:8" s="60" customFormat="1" ht="12" x14ac:dyDescent="0.2">
      <c r="A68" s="83"/>
      <c r="H68" s="69"/>
    </row>
    <row r="69" spans="1:8" s="60" customFormat="1" ht="12" x14ac:dyDescent="0.2">
      <c r="A69" s="57" t="s">
        <v>16</v>
      </c>
      <c r="H69" s="69"/>
    </row>
    <row r="70" spans="1:8" s="60" customFormat="1" ht="24" x14ac:dyDescent="0.2">
      <c r="A70" s="58" t="s">
        <v>25</v>
      </c>
      <c r="H70" s="69"/>
    </row>
    <row r="71" spans="1:8" s="60" customFormat="1" ht="24" x14ac:dyDescent="0.2">
      <c r="A71" s="58" t="s">
        <v>26</v>
      </c>
      <c r="H71" s="69"/>
    </row>
  </sheetData>
  <mergeCells count="2">
    <mergeCell ref="A20:A21"/>
    <mergeCell ref="A36:AY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72"/>
  <sheetViews>
    <sheetView zoomScaleNormal="100" workbookViewId="0">
      <selection activeCell="I32" sqref="I32"/>
    </sheetView>
  </sheetViews>
  <sheetFormatPr defaultColWidth="8.7109375" defaultRowHeight="15" x14ac:dyDescent="0.25"/>
  <cols>
    <col min="1" max="1" width="87.42578125" style="39" customWidth="1"/>
    <col min="2" max="16384" width="8.7109375" style="39"/>
  </cols>
  <sheetData>
    <row r="1" spans="1:31" x14ac:dyDescent="0.25">
      <c r="A1" s="18" t="s">
        <v>17</v>
      </c>
    </row>
    <row r="3" spans="1:31" x14ac:dyDescent="0.25">
      <c r="A3" s="108" t="s">
        <v>212</v>
      </c>
    </row>
    <row r="4" spans="1:31" x14ac:dyDescent="0.25">
      <c r="A4" s="78" t="s">
        <v>9</v>
      </c>
    </row>
    <row r="6" spans="1:31" ht="25.5" customHeight="1" x14ac:dyDescent="0.25">
      <c r="A6" s="31" t="s">
        <v>6</v>
      </c>
      <c r="B6" s="151">
        <f>'Наполни своё лето comiss '!B6</f>
        <v>45809</v>
      </c>
      <c r="C6" s="151">
        <f>'Наполни своё лето comiss '!C6</f>
        <v>45810</v>
      </c>
      <c r="D6" s="151">
        <f>'Наполни своё лето comiss '!D6</f>
        <v>45815</v>
      </c>
      <c r="E6" s="151">
        <f>'Наполни своё лето comiss '!E6</f>
        <v>45817</v>
      </c>
      <c r="F6" s="151">
        <f>'Наполни своё лето comiss '!F6</f>
        <v>45820</v>
      </c>
      <c r="G6" s="151">
        <f>'Наполни своё лето comiss '!G6</f>
        <v>45823</v>
      </c>
      <c r="H6" s="151">
        <f>'Наполни своё лето comiss '!H6</f>
        <v>45837</v>
      </c>
      <c r="I6" s="151">
        <f>'Наполни своё лето comiss '!I6</f>
        <v>45839</v>
      </c>
      <c r="J6" s="151">
        <f>'Наполни своё лето comiss '!J6</f>
        <v>45849</v>
      </c>
      <c r="K6" s="151">
        <f>'Наполни своё лето comiss '!K6</f>
        <v>45851</v>
      </c>
      <c r="L6" s="151">
        <f>'Наполни своё лето comiss '!L6</f>
        <v>45852</v>
      </c>
      <c r="M6" s="151">
        <f>'Наполни своё лето comiss '!M6</f>
        <v>45856</v>
      </c>
      <c r="N6" s="151">
        <f>'Наполни своё лето comiss '!N6</f>
        <v>45858</v>
      </c>
      <c r="O6" s="151">
        <f>'Наполни своё лето comiss '!O6</f>
        <v>45859</v>
      </c>
      <c r="P6" s="151">
        <f>'Наполни своё лето comiss '!P6</f>
        <v>45863</v>
      </c>
      <c r="Q6" s="151">
        <f>'Наполни своё лето comiss '!Q6</f>
        <v>45865</v>
      </c>
      <c r="R6" s="151">
        <f>'Наполни своё лето comiss '!R6</f>
        <v>45870</v>
      </c>
      <c r="S6" s="151">
        <f>'Наполни своё лето comiss '!S6</f>
        <v>45872</v>
      </c>
      <c r="T6" s="151">
        <f>'Наполни своё лето comiss '!T6</f>
        <v>45877</v>
      </c>
      <c r="U6" s="151">
        <f>'Наполни своё лето comiss '!U6</f>
        <v>45879</v>
      </c>
      <c r="V6" s="151">
        <f>'Наполни своё лето comiss '!V6</f>
        <v>45884</v>
      </c>
      <c r="W6" s="151">
        <f>'Наполни своё лето comiss '!W6</f>
        <v>45886</v>
      </c>
      <c r="X6" s="151">
        <f>'Наполни своё лето comiss '!X6</f>
        <v>45891</v>
      </c>
      <c r="Y6" s="151">
        <f>'Наполни своё лето comiss '!Y6</f>
        <v>45893</v>
      </c>
      <c r="Z6" s="151">
        <f>'Наполни своё лето comiss '!Z6</f>
        <v>45901</v>
      </c>
      <c r="AA6" s="151">
        <f>'Наполни своё лето comiss '!AA6</f>
        <v>45905</v>
      </c>
      <c r="AB6" s="151">
        <f>'Наполни своё лето comiss '!AB6</f>
        <v>45907</v>
      </c>
      <c r="AC6" s="151">
        <f>'Наполни своё лето comiss '!AC6</f>
        <v>45909</v>
      </c>
      <c r="AD6" s="151">
        <f>'Наполни своё лето comiss '!AD6</f>
        <v>45926</v>
      </c>
      <c r="AE6" s="151">
        <f>'Наполни своё лето comiss '!AE6</f>
        <v>45928</v>
      </c>
    </row>
    <row r="7" spans="1:31" ht="25.5" customHeight="1" x14ac:dyDescent="0.25">
      <c r="A7" s="31"/>
      <c r="B7" s="151">
        <f>'Наполни своё лето comiss '!B7</f>
        <v>45809</v>
      </c>
      <c r="C7" s="151">
        <f>'Наполни своё лето comiss '!C7</f>
        <v>45814</v>
      </c>
      <c r="D7" s="151">
        <f>'Наполни своё лето comiss '!D7</f>
        <v>45816</v>
      </c>
      <c r="E7" s="151">
        <f>'Наполни своё лето comiss '!E7</f>
        <v>45819</v>
      </c>
      <c r="F7" s="151">
        <f>'Наполни своё лето comiss '!F7</f>
        <v>45822</v>
      </c>
      <c r="G7" s="151">
        <f>'Наполни своё лето comiss '!G7</f>
        <v>45836</v>
      </c>
      <c r="H7" s="151">
        <f>'Наполни своё лето comiss '!H7</f>
        <v>45838</v>
      </c>
      <c r="I7" s="151">
        <f>'Наполни своё лето comiss '!I7</f>
        <v>45848</v>
      </c>
      <c r="J7" s="151">
        <f>'Наполни своё лето comiss '!J7</f>
        <v>45850</v>
      </c>
      <c r="K7" s="151">
        <f>'Наполни своё лето comiss '!K7</f>
        <v>45851</v>
      </c>
      <c r="L7" s="151">
        <f>'Наполни своё лето comiss '!L7</f>
        <v>45855</v>
      </c>
      <c r="M7" s="151">
        <f>'Наполни своё лето comiss '!M7</f>
        <v>45857</v>
      </c>
      <c r="N7" s="151">
        <f>'Наполни своё лето comiss '!N7</f>
        <v>45858</v>
      </c>
      <c r="O7" s="151">
        <f>'Наполни своё лето comiss '!O7</f>
        <v>45862</v>
      </c>
      <c r="P7" s="151">
        <f>'Наполни своё лето comiss '!P7</f>
        <v>45864</v>
      </c>
      <c r="Q7" s="151">
        <f>'Наполни своё лето comiss '!Q7</f>
        <v>45869</v>
      </c>
      <c r="R7" s="151">
        <f>'Наполни своё лето comiss '!R7</f>
        <v>45871</v>
      </c>
      <c r="S7" s="151">
        <f>'Наполни своё лето comiss '!S7</f>
        <v>45876</v>
      </c>
      <c r="T7" s="151">
        <f>'Наполни своё лето comiss '!T7</f>
        <v>45878</v>
      </c>
      <c r="U7" s="151">
        <f>'Наполни своё лето comiss '!U7</f>
        <v>45883</v>
      </c>
      <c r="V7" s="151">
        <f>'Наполни своё лето comiss '!V7</f>
        <v>45885</v>
      </c>
      <c r="W7" s="151">
        <f>'Наполни своё лето comiss '!W7</f>
        <v>45890</v>
      </c>
      <c r="X7" s="151">
        <f>'Наполни своё лето comiss '!X7</f>
        <v>45892</v>
      </c>
      <c r="Y7" s="151">
        <f>'Наполни своё лето comiss '!Y7</f>
        <v>45900</v>
      </c>
      <c r="Z7" s="151">
        <f>'Наполни своё лето comiss '!Z7</f>
        <v>45904</v>
      </c>
      <c r="AA7" s="151">
        <f>'Наполни своё лето comiss '!AA7</f>
        <v>45906</v>
      </c>
      <c r="AB7" s="151">
        <f>'Наполни своё лето comiss '!AB7</f>
        <v>45908</v>
      </c>
      <c r="AC7" s="151">
        <f>'Наполни своё лето comiss '!AC7</f>
        <v>45925</v>
      </c>
      <c r="AD7" s="151">
        <f>'Наполни своё лето comiss '!AD7</f>
        <v>45927</v>
      </c>
      <c r="AE7" s="151">
        <f>'Наполни своё лето comiss '!AE7</f>
        <v>45930</v>
      </c>
    </row>
    <row r="8" spans="1:31" x14ac:dyDescent="0.25">
      <c r="A8" s="13" t="s">
        <v>7</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x14ac:dyDescent="0.25">
      <c r="A9" s="13">
        <v>1</v>
      </c>
      <c r="B9" s="162">
        <f>'Наполни своё лето comiss '!B9</f>
        <v>9540</v>
      </c>
      <c r="C9" s="162">
        <f>'Наполни своё лето comiss '!C9</f>
        <v>9540</v>
      </c>
      <c r="D9" s="162">
        <f>'Наполни своё лето comiss '!D9</f>
        <v>9540</v>
      </c>
      <c r="E9" s="162">
        <f>'Наполни своё лето comiss '!E9</f>
        <v>6480</v>
      </c>
      <c r="F9" s="162">
        <f>'Наполни своё лето comiss '!F9</f>
        <v>6480</v>
      </c>
      <c r="G9" s="162">
        <f>'Наполни своё лето comiss '!G9</f>
        <v>6480</v>
      </c>
      <c r="H9" s="162">
        <f>'Наполни своё лето comiss '!H9</f>
        <v>10890</v>
      </c>
      <c r="I9" s="162">
        <f>'Наполни своё лето comiss '!I9</f>
        <v>10890</v>
      </c>
      <c r="J9" s="162">
        <f>'Наполни своё лето comiss '!J9</f>
        <v>10890</v>
      </c>
      <c r="K9" s="162">
        <f>'Наполни своё лето comiss '!K9</f>
        <v>7740</v>
      </c>
      <c r="L9" s="162">
        <f>'Наполни своё лето comiss '!L9</f>
        <v>7740</v>
      </c>
      <c r="M9" s="162">
        <f>'Наполни своё лето comiss '!M9</f>
        <v>8190</v>
      </c>
      <c r="N9" s="162">
        <f>'Наполни своё лето comiss '!N9</f>
        <v>7740</v>
      </c>
      <c r="O9" s="162">
        <f>'Наполни своё лето comiss '!O9</f>
        <v>8640</v>
      </c>
      <c r="P9" s="162">
        <f>'Наполни своё лето comiss '!P9</f>
        <v>9090</v>
      </c>
      <c r="Q9" s="162">
        <f>'Наполни своё лето comiss '!Q9</f>
        <v>7740</v>
      </c>
      <c r="R9" s="162">
        <f>'Наполни своё лето comiss '!R9</f>
        <v>9540</v>
      </c>
      <c r="S9" s="162">
        <f>'Наполни своё лето comiss '!S9</f>
        <v>8640</v>
      </c>
      <c r="T9" s="162">
        <f>'Наполни своё лето comiss '!T9</f>
        <v>9540</v>
      </c>
      <c r="U9" s="162">
        <f>'Наполни своё лето comiss '!U9</f>
        <v>8640</v>
      </c>
      <c r="V9" s="162">
        <f>'Наполни своё лето comiss '!V9</f>
        <v>9540</v>
      </c>
      <c r="W9" s="162">
        <f>'Наполни своё лето comiss '!W9</f>
        <v>7740</v>
      </c>
      <c r="X9" s="162">
        <f>'Наполни своё лето comiss '!X9</f>
        <v>8640</v>
      </c>
      <c r="Y9" s="162">
        <f>'Наполни своё лето comiss '!Y9</f>
        <v>6480</v>
      </c>
      <c r="Z9" s="162">
        <f>'Наполни своё лето comiss '!Z9</f>
        <v>6480</v>
      </c>
      <c r="AA9" s="162">
        <f>'Наполни своё лето comiss '!AA9</f>
        <v>7110</v>
      </c>
      <c r="AB9" s="162">
        <f>'Наполни своё лето comiss '!AB9</f>
        <v>6480</v>
      </c>
      <c r="AC9" s="162">
        <f>'Наполни своё лето comiss '!AC9</f>
        <v>8640</v>
      </c>
      <c r="AD9" s="162">
        <f>'Наполни своё лето comiss '!AD9</f>
        <v>6480</v>
      </c>
      <c r="AE9" s="162">
        <f>'Наполни своё лето comiss '!AE9</f>
        <v>6480</v>
      </c>
    </row>
    <row r="10" spans="1:31" x14ac:dyDescent="0.25">
      <c r="A10" s="13">
        <v>2</v>
      </c>
      <c r="B10" s="162">
        <f>'Наполни своё лето comiss '!B10</f>
        <v>10890</v>
      </c>
      <c r="C10" s="162">
        <f>'Наполни своё лето comiss '!C10</f>
        <v>10890</v>
      </c>
      <c r="D10" s="162">
        <f>'Наполни своё лето comiss '!D10</f>
        <v>10890</v>
      </c>
      <c r="E10" s="162">
        <f>'Наполни своё лето comiss '!E10</f>
        <v>7830</v>
      </c>
      <c r="F10" s="162">
        <f>'Наполни своё лето comiss '!F10</f>
        <v>7830</v>
      </c>
      <c r="G10" s="162">
        <f>'Наполни своё лето comiss '!G10</f>
        <v>7830</v>
      </c>
      <c r="H10" s="162">
        <f>'Наполни своё лето comiss '!H10</f>
        <v>12240</v>
      </c>
      <c r="I10" s="162">
        <f>'Наполни своё лето comiss '!I10</f>
        <v>12240</v>
      </c>
      <c r="J10" s="162">
        <f>'Наполни своё лето comiss '!J10</f>
        <v>12240</v>
      </c>
      <c r="K10" s="162">
        <f>'Наполни своё лето comiss '!K10</f>
        <v>9090</v>
      </c>
      <c r="L10" s="162">
        <f>'Наполни своё лето comiss '!L10</f>
        <v>9090</v>
      </c>
      <c r="M10" s="162">
        <f>'Наполни своё лето comiss '!M10</f>
        <v>9540</v>
      </c>
      <c r="N10" s="162">
        <f>'Наполни своё лето comiss '!N10</f>
        <v>9090</v>
      </c>
      <c r="O10" s="162">
        <f>'Наполни своё лето comiss '!O10</f>
        <v>9990</v>
      </c>
      <c r="P10" s="162">
        <f>'Наполни своё лето comiss '!P10</f>
        <v>10440</v>
      </c>
      <c r="Q10" s="162">
        <f>'Наполни своё лето comiss '!Q10</f>
        <v>9090</v>
      </c>
      <c r="R10" s="162">
        <f>'Наполни своё лето comiss '!R10</f>
        <v>10890</v>
      </c>
      <c r="S10" s="162">
        <f>'Наполни своё лето comiss '!S10</f>
        <v>9990</v>
      </c>
      <c r="T10" s="162">
        <f>'Наполни своё лето comiss '!T10</f>
        <v>10890</v>
      </c>
      <c r="U10" s="162">
        <f>'Наполни своё лето comiss '!U10</f>
        <v>9990</v>
      </c>
      <c r="V10" s="162">
        <f>'Наполни своё лето comiss '!V10</f>
        <v>10890</v>
      </c>
      <c r="W10" s="162">
        <f>'Наполни своё лето comiss '!W10</f>
        <v>9090</v>
      </c>
      <c r="X10" s="162">
        <f>'Наполни своё лето comiss '!X10</f>
        <v>9990</v>
      </c>
      <c r="Y10" s="162">
        <f>'Наполни своё лето comiss '!Y10</f>
        <v>7830</v>
      </c>
      <c r="Z10" s="162">
        <f>'Наполни своё лето comiss '!Z10</f>
        <v>7830</v>
      </c>
      <c r="AA10" s="162">
        <f>'Наполни своё лето comiss '!AA10</f>
        <v>8460</v>
      </c>
      <c r="AB10" s="162">
        <f>'Наполни своё лето comiss '!AB10</f>
        <v>7830</v>
      </c>
      <c r="AC10" s="162">
        <f>'Наполни своё лето comiss '!AC10</f>
        <v>9990</v>
      </c>
      <c r="AD10" s="162">
        <f>'Наполни своё лето comiss '!AD10</f>
        <v>7830</v>
      </c>
      <c r="AE10" s="162">
        <f>'Наполни своё лето comiss '!AE10</f>
        <v>7830</v>
      </c>
    </row>
    <row r="11" spans="1:31" ht="18.75" customHeight="1" x14ac:dyDescent="0.25">
      <c r="A11" s="13" t="s">
        <v>8</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row>
    <row r="12" spans="1:31" x14ac:dyDescent="0.25">
      <c r="A12" s="13">
        <v>1</v>
      </c>
      <c r="B12" s="162">
        <f>'Наполни своё лето comiss '!B12</f>
        <v>10890</v>
      </c>
      <c r="C12" s="162">
        <f>'Наполни своё лето comiss '!C12</f>
        <v>10890</v>
      </c>
      <c r="D12" s="162">
        <f>'Наполни своё лето comiss '!D12</f>
        <v>10890</v>
      </c>
      <c r="E12" s="162">
        <f>'Наполни своё лето comiss '!E12</f>
        <v>7830</v>
      </c>
      <c r="F12" s="162">
        <f>'Наполни своё лето comiss '!F12</f>
        <v>7830</v>
      </c>
      <c r="G12" s="162">
        <f>'Наполни своё лето comiss '!G12</f>
        <v>7830</v>
      </c>
      <c r="H12" s="162">
        <f>'Наполни своё лето comiss '!H12</f>
        <v>12240</v>
      </c>
      <c r="I12" s="162">
        <f>'Наполни своё лето comiss '!I12</f>
        <v>12690</v>
      </c>
      <c r="J12" s="162">
        <f>'Наполни своё лето comiss '!J12</f>
        <v>12690</v>
      </c>
      <c r="K12" s="162">
        <f>'Наполни своё лето comiss '!K12</f>
        <v>9540</v>
      </c>
      <c r="L12" s="162">
        <f>'Наполни своё лето comiss '!L12</f>
        <v>9540</v>
      </c>
      <c r="M12" s="162">
        <f>'Наполни своё лето comiss '!M12</f>
        <v>9990</v>
      </c>
      <c r="N12" s="162">
        <f>'Наполни своё лето comiss '!N12</f>
        <v>9540</v>
      </c>
      <c r="O12" s="162">
        <f>'Наполни своё лето comiss '!O12</f>
        <v>10440</v>
      </c>
      <c r="P12" s="162">
        <f>'Наполни своё лето comiss '!P12</f>
        <v>10890</v>
      </c>
      <c r="Q12" s="162">
        <f>'Наполни своё лето comiss '!Q12</f>
        <v>9540</v>
      </c>
      <c r="R12" s="162">
        <f>'Наполни своё лето comiss '!R12</f>
        <v>11340</v>
      </c>
      <c r="S12" s="162">
        <f>'Наполни своё лето comiss '!S12</f>
        <v>10440</v>
      </c>
      <c r="T12" s="162">
        <f>'Наполни своё лето comiss '!T12</f>
        <v>11340</v>
      </c>
      <c r="U12" s="162">
        <f>'Наполни своё лето comiss '!U12</f>
        <v>10440</v>
      </c>
      <c r="V12" s="162">
        <f>'Наполни своё лето comiss '!V12</f>
        <v>11340</v>
      </c>
      <c r="W12" s="162">
        <f>'Наполни своё лето comiss '!W12</f>
        <v>9540</v>
      </c>
      <c r="X12" s="162">
        <f>'Наполни своё лето comiss '!X12</f>
        <v>10440</v>
      </c>
      <c r="Y12" s="162">
        <f>'Наполни своё лето comiss '!Y12</f>
        <v>8280</v>
      </c>
      <c r="Z12" s="162">
        <f>'Наполни своё лето comiss '!Z12</f>
        <v>8280</v>
      </c>
      <c r="AA12" s="162">
        <f>'Наполни своё лето comiss '!AA12</f>
        <v>8910</v>
      </c>
      <c r="AB12" s="162">
        <f>'Наполни своё лето comiss '!AB12</f>
        <v>8280</v>
      </c>
      <c r="AC12" s="162">
        <f>'Наполни своё лето comiss '!AC12</f>
        <v>10440</v>
      </c>
      <c r="AD12" s="162">
        <f>'Наполни своё лето comiss '!AD12</f>
        <v>8280</v>
      </c>
      <c r="AE12" s="162">
        <f>'Наполни своё лето comiss '!AE12</f>
        <v>8280</v>
      </c>
    </row>
    <row r="13" spans="1:31" x14ac:dyDescent="0.25">
      <c r="A13" s="13">
        <v>2</v>
      </c>
      <c r="B13" s="162">
        <f>'Наполни своё лето comiss '!B13</f>
        <v>12240</v>
      </c>
      <c r="C13" s="162">
        <f>'Наполни своё лето comiss '!C13</f>
        <v>12240</v>
      </c>
      <c r="D13" s="162">
        <f>'Наполни своё лето comiss '!D13</f>
        <v>12240</v>
      </c>
      <c r="E13" s="162">
        <f>'Наполни своё лето comiss '!E13</f>
        <v>9180</v>
      </c>
      <c r="F13" s="162">
        <f>'Наполни своё лето comiss '!F13</f>
        <v>9180</v>
      </c>
      <c r="G13" s="162">
        <f>'Наполни своё лето comiss '!G13</f>
        <v>9180</v>
      </c>
      <c r="H13" s="162">
        <f>'Наполни своё лето comiss '!H13</f>
        <v>13590</v>
      </c>
      <c r="I13" s="162">
        <f>'Наполни своё лето comiss '!I13</f>
        <v>14040</v>
      </c>
      <c r="J13" s="162">
        <f>'Наполни своё лето comiss '!J13</f>
        <v>14040</v>
      </c>
      <c r="K13" s="162">
        <f>'Наполни своё лето comiss '!K13</f>
        <v>10890</v>
      </c>
      <c r="L13" s="162">
        <f>'Наполни своё лето comiss '!L13</f>
        <v>10890</v>
      </c>
      <c r="M13" s="162">
        <f>'Наполни своё лето comiss '!M13</f>
        <v>11340</v>
      </c>
      <c r="N13" s="162">
        <f>'Наполни своё лето comiss '!N13</f>
        <v>10890</v>
      </c>
      <c r="O13" s="162">
        <f>'Наполни своё лето comiss '!O13</f>
        <v>11790</v>
      </c>
      <c r="P13" s="162">
        <f>'Наполни своё лето comiss '!P13</f>
        <v>12240</v>
      </c>
      <c r="Q13" s="162">
        <f>'Наполни своё лето comiss '!Q13</f>
        <v>10890</v>
      </c>
      <c r="R13" s="162">
        <f>'Наполни своё лето comiss '!R13</f>
        <v>12690</v>
      </c>
      <c r="S13" s="162">
        <f>'Наполни своё лето comiss '!S13</f>
        <v>11790</v>
      </c>
      <c r="T13" s="162">
        <f>'Наполни своё лето comiss '!T13</f>
        <v>12690</v>
      </c>
      <c r="U13" s="162">
        <f>'Наполни своё лето comiss '!U13</f>
        <v>11790</v>
      </c>
      <c r="V13" s="162">
        <f>'Наполни своё лето comiss '!V13</f>
        <v>12690</v>
      </c>
      <c r="W13" s="162">
        <f>'Наполни своё лето comiss '!W13</f>
        <v>10890</v>
      </c>
      <c r="X13" s="162">
        <f>'Наполни своё лето comiss '!X13</f>
        <v>11790</v>
      </c>
      <c r="Y13" s="162">
        <f>'Наполни своё лето comiss '!Y13</f>
        <v>9630</v>
      </c>
      <c r="Z13" s="162">
        <f>'Наполни своё лето comiss '!Z13</f>
        <v>9630</v>
      </c>
      <c r="AA13" s="162">
        <f>'Наполни своё лето comiss '!AA13</f>
        <v>10260</v>
      </c>
      <c r="AB13" s="162">
        <f>'Наполни своё лето comiss '!AB13</f>
        <v>9630</v>
      </c>
      <c r="AC13" s="162">
        <f>'Наполни своё лето comiss '!AC13</f>
        <v>11790</v>
      </c>
      <c r="AD13" s="162">
        <f>'Наполни своё лето comiss '!AD13</f>
        <v>9630</v>
      </c>
      <c r="AE13" s="162">
        <f>'Наполни своё лето comiss '!AE13</f>
        <v>9630</v>
      </c>
    </row>
    <row r="14" spans="1:31" s="161" customFormat="1" x14ac:dyDescent="0.25">
      <c r="A14" s="168" t="s">
        <v>218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s="161" customFormat="1" x14ac:dyDescent="0.25">
      <c r="A15" s="198">
        <v>1</v>
      </c>
      <c r="B15" s="162">
        <f t="shared" ref="B15" si="0">B12</f>
        <v>10890</v>
      </c>
      <c r="C15" s="162">
        <f t="shared" ref="C15:T15" si="1">C12</f>
        <v>10890</v>
      </c>
      <c r="D15" s="162">
        <f t="shared" si="1"/>
        <v>10890</v>
      </c>
      <c r="E15" s="162">
        <f t="shared" si="1"/>
        <v>7830</v>
      </c>
      <c r="F15" s="162">
        <f t="shared" si="1"/>
        <v>7830</v>
      </c>
      <c r="G15" s="162">
        <f t="shared" si="1"/>
        <v>7830</v>
      </c>
      <c r="H15" s="162">
        <f t="shared" si="1"/>
        <v>12240</v>
      </c>
      <c r="I15" s="162">
        <f t="shared" si="1"/>
        <v>12690</v>
      </c>
      <c r="J15" s="162">
        <f t="shared" si="1"/>
        <v>12690</v>
      </c>
      <c r="K15" s="162">
        <f t="shared" si="1"/>
        <v>9540</v>
      </c>
      <c r="L15" s="162">
        <f t="shared" si="1"/>
        <v>9540</v>
      </c>
      <c r="M15" s="162">
        <f t="shared" si="1"/>
        <v>9990</v>
      </c>
      <c r="N15" s="162">
        <f t="shared" si="1"/>
        <v>9540</v>
      </c>
      <c r="O15" s="162">
        <f t="shared" si="1"/>
        <v>10440</v>
      </c>
      <c r="P15" s="162">
        <f t="shared" si="1"/>
        <v>10890</v>
      </c>
      <c r="Q15" s="162">
        <f t="shared" si="1"/>
        <v>9540</v>
      </c>
      <c r="R15" s="162">
        <f t="shared" si="1"/>
        <v>11340</v>
      </c>
      <c r="S15" s="162">
        <f t="shared" si="1"/>
        <v>10440</v>
      </c>
      <c r="T15" s="162">
        <f t="shared" si="1"/>
        <v>11340</v>
      </c>
      <c r="U15" s="162">
        <f t="shared" ref="U15:AE15" si="2">U12</f>
        <v>10440</v>
      </c>
      <c r="V15" s="162">
        <f t="shared" si="2"/>
        <v>11340</v>
      </c>
      <c r="W15" s="162">
        <f t="shared" si="2"/>
        <v>9540</v>
      </c>
      <c r="X15" s="162">
        <f t="shared" si="2"/>
        <v>10440</v>
      </c>
      <c r="Y15" s="162">
        <f t="shared" si="2"/>
        <v>8280</v>
      </c>
      <c r="Z15" s="162">
        <f t="shared" si="2"/>
        <v>8280</v>
      </c>
      <c r="AA15" s="162">
        <f t="shared" si="2"/>
        <v>8910</v>
      </c>
      <c r="AB15" s="162">
        <f t="shared" si="2"/>
        <v>8280</v>
      </c>
      <c r="AC15" s="162">
        <f t="shared" si="2"/>
        <v>10440</v>
      </c>
      <c r="AD15" s="162">
        <f t="shared" si="2"/>
        <v>8280</v>
      </c>
      <c r="AE15" s="162">
        <f t="shared" si="2"/>
        <v>8280</v>
      </c>
    </row>
    <row r="16" spans="1:31" s="161" customFormat="1" x14ac:dyDescent="0.25">
      <c r="A16" s="198">
        <v>2</v>
      </c>
      <c r="B16" s="162">
        <f t="shared" ref="B16" si="3">B13</f>
        <v>12240</v>
      </c>
      <c r="C16" s="162">
        <f t="shared" ref="C16:T16" si="4">C13</f>
        <v>12240</v>
      </c>
      <c r="D16" s="162">
        <f t="shared" si="4"/>
        <v>12240</v>
      </c>
      <c r="E16" s="162">
        <f t="shared" si="4"/>
        <v>9180</v>
      </c>
      <c r="F16" s="162">
        <f t="shared" si="4"/>
        <v>9180</v>
      </c>
      <c r="G16" s="162">
        <f t="shared" si="4"/>
        <v>9180</v>
      </c>
      <c r="H16" s="162">
        <f t="shared" si="4"/>
        <v>13590</v>
      </c>
      <c r="I16" s="162">
        <f t="shared" si="4"/>
        <v>14040</v>
      </c>
      <c r="J16" s="162">
        <f t="shared" si="4"/>
        <v>14040</v>
      </c>
      <c r="K16" s="162">
        <f t="shared" si="4"/>
        <v>10890</v>
      </c>
      <c r="L16" s="162">
        <f t="shared" si="4"/>
        <v>10890</v>
      </c>
      <c r="M16" s="162">
        <f t="shared" si="4"/>
        <v>11340</v>
      </c>
      <c r="N16" s="162">
        <f t="shared" si="4"/>
        <v>10890</v>
      </c>
      <c r="O16" s="162">
        <f t="shared" si="4"/>
        <v>11790</v>
      </c>
      <c r="P16" s="162">
        <f t="shared" si="4"/>
        <v>12240</v>
      </c>
      <c r="Q16" s="162">
        <f t="shared" si="4"/>
        <v>10890</v>
      </c>
      <c r="R16" s="162">
        <f t="shared" si="4"/>
        <v>12690</v>
      </c>
      <c r="S16" s="162">
        <f t="shared" si="4"/>
        <v>11790</v>
      </c>
      <c r="T16" s="162">
        <f t="shared" si="4"/>
        <v>12690</v>
      </c>
      <c r="U16" s="162">
        <f t="shared" ref="U16:AE16" si="5">U13</f>
        <v>11790</v>
      </c>
      <c r="V16" s="162">
        <f t="shared" si="5"/>
        <v>12690</v>
      </c>
      <c r="W16" s="162">
        <f t="shared" si="5"/>
        <v>10890</v>
      </c>
      <c r="X16" s="162">
        <f t="shared" si="5"/>
        <v>11790</v>
      </c>
      <c r="Y16" s="162">
        <f t="shared" si="5"/>
        <v>9630</v>
      </c>
      <c r="Z16" s="162">
        <f t="shared" si="5"/>
        <v>9630</v>
      </c>
      <c r="AA16" s="162">
        <f t="shared" si="5"/>
        <v>10260</v>
      </c>
      <c r="AB16" s="162">
        <f t="shared" si="5"/>
        <v>9630</v>
      </c>
      <c r="AC16" s="162">
        <f t="shared" si="5"/>
        <v>11790</v>
      </c>
      <c r="AD16" s="162">
        <f t="shared" si="5"/>
        <v>9630</v>
      </c>
      <c r="AE16" s="162">
        <f t="shared" si="5"/>
        <v>9630</v>
      </c>
    </row>
    <row r="17" spans="1:31" x14ac:dyDescent="0.25">
      <c r="A17" s="13" t="s">
        <v>2</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1:31" x14ac:dyDescent="0.25">
      <c r="A18" s="13">
        <v>1</v>
      </c>
      <c r="B18" s="162">
        <f>'Наполни своё лето comiss '!B18</f>
        <v>14490</v>
      </c>
      <c r="C18" s="162">
        <f>'Наполни своё лето comiss '!C18</f>
        <v>14490</v>
      </c>
      <c r="D18" s="162">
        <f>'Наполни своё лето comiss '!D18</f>
        <v>14490</v>
      </c>
      <c r="E18" s="162">
        <f>'Наполни своё лето comiss '!E18</f>
        <v>11430</v>
      </c>
      <c r="F18" s="162">
        <f>'Наполни своё лето comiss '!F18</f>
        <v>11430</v>
      </c>
      <c r="G18" s="162">
        <f>'Наполни своё лето comiss '!G18</f>
        <v>11430</v>
      </c>
      <c r="H18" s="162">
        <f>'Наполни своё лето comiss '!H18</f>
        <v>15840</v>
      </c>
      <c r="I18" s="162">
        <f>'Наполни своё лето comiss '!I18</f>
        <v>15840</v>
      </c>
      <c r="J18" s="162">
        <f>'Наполни своё лето comiss '!J18</f>
        <v>15840</v>
      </c>
      <c r="K18" s="162">
        <f>'Наполни своё лето comiss '!K18</f>
        <v>12690</v>
      </c>
      <c r="L18" s="162">
        <f>'Наполни своё лето comiss '!L18</f>
        <v>12690</v>
      </c>
      <c r="M18" s="162">
        <f>'Наполни своё лето comiss '!M18</f>
        <v>13140</v>
      </c>
      <c r="N18" s="162">
        <f>'Наполни своё лето comiss '!N18</f>
        <v>12690</v>
      </c>
      <c r="O18" s="162">
        <f>'Наполни своё лето comiss '!O18</f>
        <v>13590</v>
      </c>
      <c r="P18" s="162">
        <f>'Наполни своё лето comiss '!P18</f>
        <v>14040</v>
      </c>
      <c r="Q18" s="162">
        <f>'Наполни своё лето comiss '!Q18</f>
        <v>12690</v>
      </c>
      <c r="R18" s="162">
        <f>'Наполни своё лето comiss '!R18</f>
        <v>14490</v>
      </c>
      <c r="S18" s="162">
        <f>'Наполни своё лето comiss '!S18</f>
        <v>13590</v>
      </c>
      <c r="T18" s="162">
        <f>'Наполни своё лето comiss '!T18</f>
        <v>14490</v>
      </c>
      <c r="U18" s="162">
        <f>'Наполни своё лето comiss '!U18</f>
        <v>13590</v>
      </c>
      <c r="V18" s="162">
        <f>'Наполни своё лето comiss '!V18</f>
        <v>14490</v>
      </c>
      <c r="W18" s="162">
        <f>'Наполни своё лето comiss '!W18</f>
        <v>12690</v>
      </c>
      <c r="X18" s="162">
        <f>'Наполни своё лето comiss '!X18</f>
        <v>13590</v>
      </c>
      <c r="Y18" s="162">
        <f>'Наполни своё лето comiss '!Y18</f>
        <v>11430</v>
      </c>
      <c r="Z18" s="162">
        <f>'Наполни своё лето comiss '!Z18</f>
        <v>11430</v>
      </c>
      <c r="AA18" s="162">
        <f>'Наполни своё лето comiss '!AA18</f>
        <v>12060</v>
      </c>
      <c r="AB18" s="162">
        <f>'Наполни своё лето comiss '!AB18</f>
        <v>11430</v>
      </c>
      <c r="AC18" s="162">
        <f>'Наполни своё лето comiss '!AC18</f>
        <v>13590</v>
      </c>
      <c r="AD18" s="162">
        <f>'Наполни своё лето comiss '!AD18</f>
        <v>11430</v>
      </c>
      <c r="AE18" s="162">
        <f>'Наполни своё лето comiss '!AE18</f>
        <v>11430</v>
      </c>
    </row>
    <row r="19" spans="1:31" x14ac:dyDescent="0.25">
      <c r="A19" s="13">
        <v>2</v>
      </c>
      <c r="B19" s="162">
        <f>'Наполни своё лето comiss '!B19</f>
        <v>15840</v>
      </c>
      <c r="C19" s="162">
        <f>'Наполни своё лето comiss '!C19</f>
        <v>15840</v>
      </c>
      <c r="D19" s="162">
        <f>'Наполни своё лето comiss '!D19</f>
        <v>15840</v>
      </c>
      <c r="E19" s="162">
        <f>'Наполни своё лето comiss '!E19</f>
        <v>12780</v>
      </c>
      <c r="F19" s="162">
        <f>'Наполни своё лето comiss '!F19</f>
        <v>12780</v>
      </c>
      <c r="G19" s="162">
        <f>'Наполни своё лето comiss '!G19</f>
        <v>12780</v>
      </c>
      <c r="H19" s="162">
        <f>'Наполни своё лето comiss '!H19</f>
        <v>17190</v>
      </c>
      <c r="I19" s="162">
        <f>'Наполни своё лето comiss '!I19</f>
        <v>17190</v>
      </c>
      <c r="J19" s="162">
        <f>'Наполни своё лето comiss '!J19</f>
        <v>17190</v>
      </c>
      <c r="K19" s="162">
        <f>'Наполни своё лето comiss '!K19</f>
        <v>14040</v>
      </c>
      <c r="L19" s="162">
        <f>'Наполни своё лето comiss '!L19</f>
        <v>14040</v>
      </c>
      <c r="M19" s="162">
        <f>'Наполни своё лето comiss '!M19</f>
        <v>14490</v>
      </c>
      <c r="N19" s="162">
        <f>'Наполни своё лето comiss '!N19</f>
        <v>14040</v>
      </c>
      <c r="O19" s="162">
        <f>'Наполни своё лето comiss '!O19</f>
        <v>14940</v>
      </c>
      <c r="P19" s="162">
        <f>'Наполни своё лето comiss '!P19</f>
        <v>15390</v>
      </c>
      <c r="Q19" s="162">
        <f>'Наполни своё лето comiss '!Q19</f>
        <v>14040</v>
      </c>
      <c r="R19" s="162">
        <f>'Наполни своё лето comiss '!R19</f>
        <v>15840</v>
      </c>
      <c r="S19" s="162">
        <f>'Наполни своё лето comiss '!S19</f>
        <v>14940</v>
      </c>
      <c r="T19" s="162">
        <f>'Наполни своё лето comiss '!T19</f>
        <v>15840</v>
      </c>
      <c r="U19" s="162">
        <f>'Наполни своё лето comiss '!U19</f>
        <v>14940</v>
      </c>
      <c r="V19" s="162">
        <f>'Наполни своё лето comiss '!V19</f>
        <v>15840</v>
      </c>
      <c r="W19" s="162">
        <f>'Наполни своё лето comiss '!W19</f>
        <v>14040</v>
      </c>
      <c r="X19" s="162">
        <f>'Наполни своё лето comiss '!X19</f>
        <v>14940</v>
      </c>
      <c r="Y19" s="162">
        <f>'Наполни своё лето comiss '!Y19</f>
        <v>12780</v>
      </c>
      <c r="Z19" s="162">
        <f>'Наполни своё лето comiss '!Z19</f>
        <v>12780</v>
      </c>
      <c r="AA19" s="162">
        <f>'Наполни своё лето comiss '!AA19</f>
        <v>13410</v>
      </c>
      <c r="AB19" s="162">
        <f>'Наполни своё лето comiss '!AB19</f>
        <v>12780</v>
      </c>
      <c r="AC19" s="162">
        <f>'Наполни своё лето comiss '!AC19</f>
        <v>14940</v>
      </c>
      <c r="AD19" s="162">
        <f>'Наполни своё лето comiss '!AD19</f>
        <v>12780</v>
      </c>
      <c r="AE19" s="162">
        <f>'Наполни своё лето comiss '!AE19</f>
        <v>12780</v>
      </c>
    </row>
    <row r="20" spans="1:31" x14ac:dyDescent="0.25">
      <c r="A20" s="14" t="s">
        <v>3</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x14ac:dyDescent="0.25">
      <c r="A21" s="13">
        <v>1</v>
      </c>
      <c r="B21" s="162">
        <f>'Наполни своё лето comiss '!B21</f>
        <v>17190</v>
      </c>
      <c r="C21" s="162">
        <f>'Наполни своё лето comiss '!C21</f>
        <v>17190</v>
      </c>
      <c r="D21" s="162">
        <f>'Наполни своё лето comiss '!D21</f>
        <v>17190</v>
      </c>
      <c r="E21" s="162">
        <f>'Наполни своё лето comiss '!E21</f>
        <v>14130</v>
      </c>
      <c r="F21" s="162">
        <f>'Наполни своё лето comiss '!F21</f>
        <v>14130</v>
      </c>
      <c r="G21" s="162">
        <f>'Наполни своё лето comiss '!G21</f>
        <v>14130</v>
      </c>
      <c r="H21" s="162">
        <f>'Наполни своё лето comiss '!H21</f>
        <v>18540</v>
      </c>
      <c r="I21" s="162">
        <f>'Наполни своё лето comiss '!I21</f>
        <v>18540</v>
      </c>
      <c r="J21" s="162">
        <f>'Наполни своё лето comiss '!J21</f>
        <v>18540</v>
      </c>
      <c r="K21" s="162">
        <f>'Наполни своё лето comiss '!K21</f>
        <v>15390</v>
      </c>
      <c r="L21" s="162">
        <f>'Наполни своё лето comiss '!L21</f>
        <v>15390</v>
      </c>
      <c r="M21" s="162">
        <f>'Наполни своё лето comiss '!M21</f>
        <v>15840</v>
      </c>
      <c r="N21" s="162">
        <f>'Наполни своё лето comiss '!N21</f>
        <v>15390</v>
      </c>
      <c r="O21" s="162">
        <f>'Наполни своё лето comiss '!O21</f>
        <v>16290</v>
      </c>
      <c r="P21" s="162">
        <f>'Наполни своё лето comiss '!P21</f>
        <v>16740</v>
      </c>
      <c r="Q21" s="162">
        <f>'Наполни своё лето comiss '!Q21</f>
        <v>15390</v>
      </c>
      <c r="R21" s="162">
        <f>'Наполни своё лето comiss '!R21</f>
        <v>17190</v>
      </c>
      <c r="S21" s="162">
        <f>'Наполни своё лето comiss '!S21</f>
        <v>16290</v>
      </c>
      <c r="T21" s="162">
        <f>'Наполни своё лето comiss '!T21</f>
        <v>17190</v>
      </c>
      <c r="U21" s="162">
        <f>'Наполни своё лето comiss '!U21</f>
        <v>16290</v>
      </c>
      <c r="V21" s="162">
        <f>'Наполни своё лето comiss '!V21</f>
        <v>17190</v>
      </c>
      <c r="W21" s="162">
        <f>'Наполни своё лето comiss '!W21</f>
        <v>15390</v>
      </c>
      <c r="X21" s="162">
        <f>'Наполни своё лето comiss '!X21</f>
        <v>16290</v>
      </c>
      <c r="Y21" s="162">
        <f>'Наполни своё лето comiss '!Y21</f>
        <v>14130</v>
      </c>
      <c r="Z21" s="162">
        <f>'Наполни своё лето comiss '!Z21</f>
        <v>14130</v>
      </c>
      <c r="AA21" s="162">
        <f>'Наполни своё лето comiss '!AA21</f>
        <v>14760</v>
      </c>
      <c r="AB21" s="162">
        <f>'Наполни своё лето comiss '!AB21</f>
        <v>14130</v>
      </c>
      <c r="AC21" s="162">
        <f>'Наполни своё лето comiss '!AC21</f>
        <v>16290</v>
      </c>
      <c r="AD21" s="162">
        <f>'Наполни своё лето comiss '!AD21</f>
        <v>14130</v>
      </c>
      <c r="AE21" s="162">
        <f>'Наполни своё лето comiss '!AE21</f>
        <v>14130</v>
      </c>
    </row>
    <row r="22" spans="1:31" x14ac:dyDescent="0.25">
      <c r="A22" s="13">
        <v>2</v>
      </c>
      <c r="B22" s="162">
        <f>'Наполни своё лето comiss '!B22</f>
        <v>18540</v>
      </c>
      <c r="C22" s="162">
        <f>'Наполни своё лето comiss '!C22</f>
        <v>18540</v>
      </c>
      <c r="D22" s="162">
        <f>'Наполни своё лето comiss '!D22</f>
        <v>18540</v>
      </c>
      <c r="E22" s="162">
        <f>'Наполни своё лето comiss '!E22</f>
        <v>15480</v>
      </c>
      <c r="F22" s="162">
        <f>'Наполни своё лето comiss '!F22</f>
        <v>15480</v>
      </c>
      <c r="G22" s="162">
        <f>'Наполни своё лето comiss '!G22</f>
        <v>15480</v>
      </c>
      <c r="H22" s="162">
        <f>'Наполни своё лето comiss '!H22</f>
        <v>19890</v>
      </c>
      <c r="I22" s="162">
        <f>'Наполни своё лето comiss '!I22</f>
        <v>19890</v>
      </c>
      <c r="J22" s="162">
        <f>'Наполни своё лето comiss '!J22</f>
        <v>19890</v>
      </c>
      <c r="K22" s="162">
        <f>'Наполни своё лето comiss '!K22</f>
        <v>16740</v>
      </c>
      <c r="L22" s="162">
        <f>'Наполни своё лето comiss '!L22</f>
        <v>16740</v>
      </c>
      <c r="M22" s="162">
        <f>'Наполни своё лето comiss '!M22</f>
        <v>17190</v>
      </c>
      <c r="N22" s="162">
        <f>'Наполни своё лето comiss '!N22</f>
        <v>16740</v>
      </c>
      <c r="O22" s="162">
        <f>'Наполни своё лето comiss '!O22</f>
        <v>17640</v>
      </c>
      <c r="P22" s="162">
        <f>'Наполни своё лето comiss '!P22</f>
        <v>18090</v>
      </c>
      <c r="Q22" s="162">
        <f>'Наполни своё лето comiss '!Q22</f>
        <v>16740</v>
      </c>
      <c r="R22" s="162">
        <f>'Наполни своё лето comiss '!R22</f>
        <v>18540</v>
      </c>
      <c r="S22" s="162">
        <f>'Наполни своё лето comiss '!S22</f>
        <v>17640</v>
      </c>
      <c r="T22" s="162">
        <f>'Наполни своё лето comiss '!T22</f>
        <v>18540</v>
      </c>
      <c r="U22" s="162">
        <f>'Наполни своё лето comiss '!U22</f>
        <v>17640</v>
      </c>
      <c r="V22" s="162">
        <f>'Наполни своё лето comiss '!V22</f>
        <v>18540</v>
      </c>
      <c r="W22" s="162">
        <f>'Наполни своё лето comiss '!W22</f>
        <v>16740</v>
      </c>
      <c r="X22" s="162">
        <f>'Наполни своё лето comiss '!X22</f>
        <v>17640</v>
      </c>
      <c r="Y22" s="162">
        <f>'Наполни своё лето comiss '!Y22</f>
        <v>15480</v>
      </c>
      <c r="Z22" s="162">
        <f>'Наполни своё лето comiss '!Z22</f>
        <v>15480</v>
      </c>
      <c r="AA22" s="162">
        <f>'Наполни своё лето comiss '!AA22</f>
        <v>16110</v>
      </c>
      <c r="AB22" s="162">
        <f>'Наполни своё лето comiss '!AB22</f>
        <v>15480</v>
      </c>
      <c r="AC22" s="162">
        <f>'Наполни своё лето comiss '!AC22</f>
        <v>17640</v>
      </c>
      <c r="AD22" s="162">
        <f>'Наполни своё лето comiss '!AD22</f>
        <v>15480</v>
      </c>
      <c r="AE22" s="162">
        <f>'Наполни своё лето comiss '!AE22</f>
        <v>15480</v>
      </c>
    </row>
    <row r="23" spans="1:31" x14ac:dyDescent="0.25">
      <c r="A23" s="38"/>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row>
    <row r="24" spans="1:31" x14ac:dyDescent="0.25">
      <c r="A24" s="226" t="s">
        <v>44</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x14ac:dyDescent="0.25">
      <c r="A25" s="227"/>
      <c r="B25" s="151">
        <f t="shared" ref="B25" si="6">B6</f>
        <v>45809</v>
      </c>
      <c r="C25" s="151">
        <f t="shared" ref="C25:T25" si="7">C6</f>
        <v>45810</v>
      </c>
      <c r="D25" s="151">
        <f t="shared" si="7"/>
        <v>45815</v>
      </c>
      <c r="E25" s="151">
        <f t="shared" si="7"/>
        <v>45817</v>
      </c>
      <c r="F25" s="151">
        <f t="shared" si="7"/>
        <v>45820</v>
      </c>
      <c r="G25" s="151">
        <f t="shared" si="7"/>
        <v>45823</v>
      </c>
      <c r="H25" s="151">
        <f t="shared" si="7"/>
        <v>45837</v>
      </c>
      <c r="I25" s="151">
        <f t="shared" si="7"/>
        <v>45839</v>
      </c>
      <c r="J25" s="151">
        <f t="shared" si="7"/>
        <v>45849</v>
      </c>
      <c r="K25" s="151">
        <f t="shared" si="7"/>
        <v>45851</v>
      </c>
      <c r="L25" s="151">
        <f t="shared" si="7"/>
        <v>45852</v>
      </c>
      <c r="M25" s="151">
        <f t="shared" si="7"/>
        <v>45856</v>
      </c>
      <c r="N25" s="151">
        <f t="shared" si="7"/>
        <v>45858</v>
      </c>
      <c r="O25" s="151">
        <f t="shared" si="7"/>
        <v>45859</v>
      </c>
      <c r="P25" s="151">
        <f t="shared" si="7"/>
        <v>45863</v>
      </c>
      <c r="Q25" s="151">
        <f t="shared" si="7"/>
        <v>45865</v>
      </c>
      <c r="R25" s="151">
        <f t="shared" si="7"/>
        <v>45870</v>
      </c>
      <c r="S25" s="151">
        <f t="shared" si="7"/>
        <v>45872</v>
      </c>
      <c r="T25" s="151">
        <f t="shared" si="7"/>
        <v>45877</v>
      </c>
      <c r="U25" s="151">
        <f t="shared" ref="U25:AE25" si="8">U6</f>
        <v>45879</v>
      </c>
      <c r="V25" s="151">
        <f t="shared" si="8"/>
        <v>45884</v>
      </c>
      <c r="W25" s="151">
        <f t="shared" si="8"/>
        <v>45886</v>
      </c>
      <c r="X25" s="151">
        <f t="shared" si="8"/>
        <v>45891</v>
      </c>
      <c r="Y25" s="151">
        <f t="shared" si="8"/>
        <v>45893</v>
      </c>
      <c r="Z25" s="151">
        <f t="shared" si="8"/>
        <v>45901</v>
      </c>
      <c r="AA25" s="151">
        <f t="shared" si="8"/>
        <v>45905</v>
      </c>
      <c r="AB25" s="151">
        <f t="shared" si="8"/>
        <v>45907</v>
      </c>
      <c r="AC25" s="151">
        <f t="shared" si="8"/>
        <v>45909</v>
      </c>
      <c r="AD25" s="151">
        <f t="shared" si="8"/>
        <v>45926</v>
      </c>
      <c r="AE25" s="151">
        <f t="shared" si="8"/>
        <v>45928</v>
      </c>
    </row>
    <row r="26" spans="1:31" s="40" customFormat="1" ht="34.5" customHeight="1" x14ac:dyDescent="0.2">
      <c r="A26" s="31" t="s">
        <v>6</v>
      </c>
      <c r="B26" s="151">
        <f t="shared" ref="B26" si="9">B7</f>
        <v>45809</v>
      </c>
      <c r="C26" s="151">
        <f t="shared" ref="C26:T26" si="10">C7</f>
        <v>45814</v>
      </c>
      <c r="D26" s="151">
        <f t="shared" si="10"/>
        <v>45816</v>
      </c>
      <c r="E26" s="151">
        <f t="shared" si="10"/>
        <v>45819</v>
      </c>
      <c r="F26" s="151">
        <f t="shared" si="10"/>
        <v>45822</v>
      </c>
      <c r="G26" s="151">
        <f t="shared" si="10"/>
        <v>45836</v>
      </c>
      <c r="H26" s="151">
        <f t="shared" si="10"/>
        <v>45838</v>
      </c>
      <c r="I26" s="151">
        <f t="shared" si="10"/>
        <v>45848</v>
      </c>
      <c r="J26" s="151">
        <f t="shared" si="10"/>
        <v>45850</v>
      </c>
      <c r="K26" s="151">
        <f t="shared" si="10"/>
        <v>45851</v>
      </c>
      <c r="L26" s="151">
        <f t="shared" si="10"/>
        <v>45855</v>
      </c>
      <c r="M26" s="151">
        <f t="shared" si="10"/>
        <v>45857</v>
      </c>
      <c r="N26" s="151">
        <f t="shared" si="10"/>
        <v>45858</v>
      </c>
      <c r="O26" s="151">
        <f t="shared" si="10"/>
        <v>45862</v>
      </c>
      <c r="P26" s="151">
        <f t="shared" si="10"/>
        <v>45864</v>
      </c>
      <c r="Q26" s="151">
        <f t="shared" si="10"/>
        <v>45869</v>
      </c>
      <c r="R26" s="151">
        <f t="shared" si="10"/>
        <v>45871</v>
      </c>
      <c r="S26" s="151">
        <f t="shared" si="10"/>
        <v>45876</v>
      </c>
      <c r="T26" s="151">
        <f t="shared" si="10"/>
        <v>45878</v>
      </c>
      <c r="U26" s="151">
        <f t="shared" ref="U26:AE26" si="11">U7</f>
        <v>45883</v>
      </c>
      <c r="V26" s="151">
        <f t="shared" si="11"/>
        <v>45885</v>
      </c>
      <c r="W26" s="151">
        <f t="shared" si="11"/>
        <v>45890</v>
      </c>
      <c r="X26" s="151">
        <f t="shared" si="11"/>
        <v>45892</v>
      </c>
      <c r="Y26" s="151">
        <f t="shared" si="11"/>
        <v>45900</v>
      </c>
      <c r="Z26" s="151">
        <f t="shared" si="11"/>
        <v>45904</v>
      </c>
      <c r="AA26" s="151">
        <f t="shared" si="11"/>
        <v>45906</v>
      </c>
      <c r="AB26" s="151">
        <f t="shared" si="11"/>
        <v>45908</v>
      </c>
      <c r="AC26" s="151">
        <f t="shared" si="11"/>
        <v>45925</v>
      </c>
      <c r="AD26" s="151">
        <f t="shared" si="11"/>
        <v>45927</v>
      </c>
      <c r="AE26" s="151">
        <f t="shared" si="11"/>
        <v>45930</v>
      </c>
    </row>
    <row r="27" spans="1:31" x14ac:dyDescent="0.25">
      <c r="A27" s="13" t="s">
        <v>7</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row>
    <row r="28" spans="1:31" x14ac:dyDescent="0.25">
      <c r="A28" s="13">
        <v>1</v>
      </c>
      <c r="B28" s="162">
        <f t="shared" ref="B28" si="12">B9*0.87+25</f>
        <v>8325</v>
      </c>
      <c r="C28" s="162">
        <f t="shared" ref="C28:T28" si="13">C9*0.87+25</f>
        <v>8325</v>
      </c>
      <c r="D28" s="162">
        <f t="shared" si="13"/>
        <v>8325</v>
      </c>
      <c r="E28" s="162">
        <f t="shared" si="13"/>
        <v>5663</v>
      </c>
      <c r="F28" s="162">
        <f t="shared" si="13"/>
        <v>5663</v>
      </c>
      <c r="G28" s="162">
        <f t="shared" si="13"/>
        <v>5663</v>
      </c>
      <c r="H28" s="162">
        <f t="shared" si="13"/>
        <v>9499</v>
      </c>
      <c r="I28" s="162">
        <f t="shared" si="13"/>
        <v>9499</v>
      </c>
      <c r="J28" s="162">
        <f t="shared" si="13"/>
        <v>9499</v>
      </c>
      <c r="K28" s="162">
        <f t="shared" si="13"/>
        <v>6759</v>
      </c>
      <c r="L28" s="162">
        <f t="shared" si="13"/>
        <v>6759</v>
      </c>
      <c r="M28" s="162">
        <f t="shared" si="13"/>
        <v>7150</v>
      </c>
      <c r="N28" s="162">
        <f t="shared" si="13"/>
        <v>6759</v>
      </c>
      <c r="O28" s="162">
        <f t="shared" si="13"/>
        <v>7542</v>
      </c>
      <c r="P28" s="162">
        <f t="shared" si="13"/>
        <v>7933</v>
      </c>
      <c r="Q28" s="162">
        <f t="shared" si="13"/>
        <v>6759</v>
      </c>
      <c r="R28" s="162">
        <f t="shared" si="13"/>
        <v>8325</v>
      </c>
      <c r="S28" s="162">
        <f t="shared" si="13"/>
        <v>7542</v>
      </c>
      <c r="T28" s="162">
        <f t="shared" si="13"/>
        <v>8325</v>
      </c>
      <c r="U28" s="162">
        <f t="shared" ref="U28:AE28" si="14">U9*0.87+25</f>
        <v>7542</v>
      </c>
      <c r="V28" s="162">
        <f t="shared" si="14"/>
        <v>8325</v>
      </c>
      <c r="W28" s="162">
        <f t="shared" si="14"/>
        <v>6759</v>
      </c>
      <c r="X28" s="162">
        <f t="shared" si="14"/>
        <v>7542</v>
      </c>
      <c r="Y28" s="162">
        <f t="shared" si="14"/>
        <v>5663</v>
      </c>
      <c r="Z28" s="162">
        <f t="shared" si="14"/>
        <v>5663</v>
      </c>
      <c r="AA28" s="162">
        <f t="shared" si="14"/>
        <v>6211</v>
      </c>
      <c r="AB28" s="162">
        <f t="shared" si="14"/>
        <v>5663</v>
      </c>
      <c r="AC28" s="162">
        <f t="shared" si="14"/>
        <v>7542</v>
      </c>
      <c r="AD28" s="162">
        <f t="shared" si="14"/>
        <v>5663</v>
      </c>
      <c r="AE28" s="162">
        <f t="shared" si="14"/>
        <v>5663</v>
      </c>
    </row>
    <row r="29" spans="1:31" x14ac:dyDescent="0.25">
      <c r="A29" s="13">
        <v>2</v>
      </c>
      <c r="B29" s="162">
        <f t="shared" ref="B29" si="15">B10*0.87+25</f>
        <v>9499</v>
      </c>
      <c r="C29" s="162">
        <f t="shared" ref="C29:T29" si="16">C10*0.87+25</f>
        <v>9499</v>
      </c>
      <c r="D29" s="162">
        <f t="shared" si="16"/>
        <v>9499</v>
      </c>
      <c r="E29" s="162">
        <f t="shared" si="16"/>
        <v>6837</v>
      </c>
      <c r="F29" s="162">
        <f t="shared" si="16"/>
        <v>6837</v>
      </c>
      <c r="G29" s="162">
        <f t="shared" si="16"/>
        <v>6837</v>
      </c>
      <c r="H29" s="162">
        <f t="shared" si="16"/>
        <v>10674</v>
      </c>
      <c r="I29" s="162">
        <f t="shared" si="16"/>
        <v>10674</v>
      </c>
      <c r="J29" s="162">
        <f t="shared" si="16"/>
        <v>10674</v>
      </c>
      <c r="K29" s="162">
        <f t="shared" si="16"/>
        <v>7933</v>
      </c>
      <c r="L29" s="162">
        <f t="shared" si="16"/>
        <v>7933</v>
      </c>
      <c r="M29" s="162">
        <f t="shared" si="16"/>
        <v>8325</v>
      </c>
      <c r="N29" s="162">
        <f t="shared" si="16"/>
        <v>7933</v>
      </c>
      <c r="O29" s="162">
        <f t="shared" si="16"/>
        <v>8716</v>
      </c>
      <c r="P29" s="162">
        <f t="shared" si="16"/>
        <v>9108</v>
      </c>
      <c r="Q29" s="162">
        <f t="shared" si="16"/>
        <v>7933</v>
      </c>
      <c r="R29" s="162">
        <f t="shared" si="16"/>
        <v>9499</v>
      </c>
      <c r="S29" s="162">
        <f t="shared" si="16"/>
        <v>8716</v>
      </c>
      <c r="T29" s="162">
        <f t="shared" si="16"/>
        <v>9499</v>
      </c>
      <c r="U29" s="162">
        <f t="shared" ref="U29:AE29" si="17">U10*0.87+25</f>
        <v>8716</v>
      </c>
      <c r="V29" s="162">
        <f t="shared" si="17"/>
        <v>9499</v>
      </c>
      <c r="W29" s="162">
        <f t="shared" si="17"/>
        <v>7933</v>
      </c>
      <c r="X29" s="162">
        <f t="shared" si="17"/>
        <v>8716</v>
      </c>
      <c r="Y29" s="162">
        <f t="shared" si="17"/>
        <v>6837</v>
      </c>
      <c r="Z29" s="162">
        <f t="shared" si="17"/>
        <v>6837</v>
      </c>
      <c r="AA29" s="162">
        <f t="shared" si="17"/>
        <v>7385</v>
      </c>
      <c r="AB29" s="162">
        <f t="shared" si="17"/>
        <v>6837</v>
      </c>
      <c r="AC29" s="162">
        <f t="shared" si="17"/>
        <v>8716</v>
      </c>
      <c r="AD29" s="162">
        <f t="shared" si="17"/>
        <v>6837</v>
      </c>
      <c r="AE29" s="162">
        <f t="shared" si="17"/>
        <v>6837</v>
      </c>
    </row>
    <row r="30" spans="1:31" x14ac:dyDescent="0.25">
      <c r="A30" s="13" t="s">
        <v>8</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31" x14ac:dyDescent="0.25">
      <c r="A31" s="13">
        <v>1</v>
      </c>
      <c r="B31" s="27">
        <f t="shared" ref="B31" si="18">B12*0.87+25</f>
        <v>9499</v>
      </c>
      <c r="C31" s="27">
        <f t="shared" ref="C31:T31" si="19">C12*0.87+25</f>
        <v>9499</v>
      </c>
      <c r="D31" s="27">
        <f t="shared" si="19"/>
        <v>9499</v>
      </c>
      <c r="E31" s="27">
        <f t="shared" si="19"/>
        <v>6837</v>
      </c>
      <c r="F31" s="27">
        <f t="shared" si="19"/>
        <v>6837</v>
      </c>
      <c r="G31" s="27">
        <f t="shared" si="19"/>
        <v>6837</v>
      </c>
      <c r="H31" s="27">
        <f t="shared" si="19"/>
        <v>10674</v>
      </c>
      <c r="I31" s="27">
        <f t="shared" si="19"/>
        <v>11065</v>
      </c>
      <c r="J31" s="27">
        <f t="shared" si="19"/>
        <v>11065</v>
      </c>
      <c r="K31" s="27">
        <f t="shared" si="19"/>
        <v>8325</v>
      </c>
      <c r="L31" s="27">
        <f t="shared" si="19"/>
        <v>8325</v>
      </c>
      <c r="M31" s="27">
        <f t="shared" si="19"/>
        <v>8716</v>
      </c>
      <c r="N31" s="27">
        <f t="shared" si="19"/>
        <v>8325</v>
      </c>
      <c r="O31" s="27">
        <f t="shared" si="19"/>
        <v>9108</v>
      </c>
      <c r="P31" s="27">
        <f t="shared" si="19"/>
        <v>9499</v>
      </c>
      <c r="Q31" s="27">
        <f t="shared" si="19"/>
        <v>8325</v>
      </c>
      <c r="R31" s="27">
        <f t="shared" si="19"/>
        <v>9891</v>
      </c>
      <c r="S31" s="27">
        <f t="shared" si="19"/>
        <v>9108</v>
      </c>
      <c r="T31" s="27">
        <f t="shared" si="19"/>
        <v>9891</v>
      </c>
      <c r="U31" s="27">
        <f t="shared" ref="U31:AE31" si="20">U12*0.87+25</f>
        <v>9108</v>
      </c>
      <c r="V31" s="27">
        <f t="shared" si="20"/>
        <v>9891</v>
      </c>
      <c r="W31" s="27">
        <f t="shared" si="20"/>
        <v>8325</v>
      </c>
      <c r="X31" s="27">
        <f t="shared" si="20"/>
        <v>9108</v>
      </c>
      <c r="Y31" s="27">
        <f t="shared" si="20"/>
        <v>7229</v>
      </c>
      <c r="Z31" s="27">
        <f t="shared" si="20"/>
        <v>7229</v>
      </c>
      <c r="AA31" s="27">
        <f t="shared" si="20"/>
        <v>7777</v>
      </c>
      <c r="AB31" s="27">
        <f t="shared" si="20"/>
        <v>7229</v>
      </c>
      <c r="AC31" s="27">
        <f t="shared" si="20"/>
        <v>9108</v>
      </c>
      <c r="AD31" s="27">
        <f t="shared" si="20"/>
        <v>7229</v>
      </c>
      <c r="AE31" s="27">
        <f t="shared" si="20"/>
        <v>7229</v>
      </c>
    </row>
    <row r="32" spans="1:31" x14ac:dyDescent="0.25">
      <c r="A32" s="13">
        <v>2</v>
      </c>
      <c r="B32" s="27">
        <f t="shared" ref="B32" si="21">B13*0.87+25</f>
        <v>10674</v>
      </c>
      <c r="C32" s="27">
        <f t="shared" ref="C32:T32" si="22">C13*0.87+25</f>
        <v>10674</v>
      </c>
      <c r="D32" s="27">
        <f t="shared" si="22"/>
        <v>10674</v>
      </c>
      <c r="E32" s="27">
        <f t="shared" si="22"/>
        <v>8012</v>
      </c>
      <c r="F32" s="27">
        <f t="shared" si="22"/>
        <v>8012</v>
      </c>
      <c r="G32" s="27">
        <f t="shared" si="22"/>
        <v>8012</v>
      </c>
      <c r="H32" s="27">
        <f t="shared" si="22"/>
        <v>11848</v>
      </c>
      <c r="I32" s="27">
        <f t="shared" si="22"/>
        <v>12240</v>
      </c>
      <c r="J32" s="27">
        <f t="shared" si="22"/>
        <v>12240</v>
      </c>
      <c r="K32" s="27">
        <f t="shared" si="22"/>
        <v>9499</v>
      </c>
      <c r="L32" s="27">
        <f t="shared" si="22"/>
        <v>9499</v>
      </c>
      <c r="M32" s="27">
        <f t="shared" si="22"/>
        <v>9891</v>
      </c>
      <c r="N32" s="27">
        <f t="shared" si="22"/>
        <v>9499</v>
      </c>
      <c r="O32" s="27">
        <f t="shared" si="22"/>
        <v>10282</v>
      </c>
      <c r="P32" s="27">
        <f t="shared" si="22"/>
        <v>10674</v>
      </c>
      <c r="Q32" s="27">
        <f t="shared" si="22"/>
        <v>9499</v>
      </c>
      <c r="R32" s="27">
        <f t="shared" si="22"/>
        <v>11065</v>
      </c>
      <c r="S32" s="27">
        <f t="shared" si="22"/>
        <v>10282</v>
      </c>
      <c r="T32" s="27">
        <f t="shared" si="22"/>
        <v>11065</v>
      </c>
      <c r="U32" s="27">
        <f t="shared" ref="U32:AE32" si="23">U13*0.87+25</f>
        <v>10282</v>
      </c>
      <c r="V32" s="27">
        <f t="shared" si="23"/>
        <v>11065</v>
      </c>
      <c r="W32" s="27">
        <f t="shared" si="23"/>
        <v>9499</v>
      </c>
      <c r="X32" s="27">
        <f t="shared" si="23"/>
        <v>10282</v>
      </c>
      <c r="Y32" s="27">
        <f t="shared" si="23"/>
        <v>8403</v>
      </c>
      <c r="Z32" s="27">
        <f t="shared" si="23"/>
        <v>8403</v>
      </c>
      <c r="AA32" s="27">
        <f t="shared" si="23"/>
        <v>8951</v>
      </c>
      <c r="AB32" s="27">
        <f t="shared" si="23"/>
        <v>8403</v>
      </c>
      <c r="AC32" s="27">
        <f t="shared" si="23"/>
        <v>10282</v>
      </c>
      <c r="AD32" s="27">
        <f t="shared" si="23"/>
        <v>8403</v>
      </c>
      <c r="AE32" s="27">
        <f t="shared" si="23"/>
        <v>8403</v>
      </c>
    </row>
    <row r="33" spans="1:31" s="161" customFormat="1" x14ac:dyDescent="0.25">
      <c r="A33" s="168" t="s">
        <v>218</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row>
    <row r="34" spans="1:31" s="161" customFormat="1" x14ac:dyDescent="0.25">
      <c r="A34" s="198">
        <v>1</v>
      </c>
      <c r="B34" s="162">
        <f t="shared" ref="B34" si="24">B31</f>
        <v>9499</v>
      </c>
      <c r="C34" s="162">
        <f t="shared" ref="C34:T34" si="25">C31</f>
        <v>9499</v>
      </c>
      <c r="D34" s="162">
        <f t="shared" si="25"/>
        <v>9499</v>
      </c>
      <c r="E34" s="162">
        <f t="shared" si="25"/>
        <v>6837</v>
      </c>
      <c r="F34" s="162">
        <f t="shared" si="25"/>
        <v>6837</v>
      </c>
      <c r="G34" s="162">
        <f t="shared" si="25"/>
        <v>6837</v>
      </c>
      <c r="H34" s="162">
        <f t="shared" si="25"/>
        <v>10674</v>
      </c>
      <c r="I34" s="162">
        <f t="shared" si="25"/>
        <v>11065</v>
      </c>
      <c r="J34" s="162">
        <f t="shared" si="25"/>
        <v>11065</v>
      </c>
      <c r="K34" s="162">
        <f t="shared" si="25"/>
        <v>8325</v>
      </c>
      <c r="L34" s="162">
        <f t="shared" si="25"/>
        <v>8325</v>
      </c>
      <c r="M34" s="162">
        <f t="shared" si="25"/>
        <v>8716</v>
      </c>
      <c r="N34" s="162">
        <f t="shared" si="25"/>
        <v>8325</v>
      </c>
      <c r="O34" s="162">
        <f t="shared" si="25"/>
        <v>9108</v>
      </c>
      <c r="P34" s="162">
        <f t="shared" si="25"/>
        <v>9499</v>
      </c>
      <c r="Q34" s="162">
        <f t="shared" si="25"/>
        <v>8325</v>
      </c>
      <c r="R34" s="162">
        <f t="shared" si="25"/>
        <v>9891</v>
      </c>
      <c r="S34" s="162">
        <f t="shared" si="25"/>
        <v>9108</v>
      </c>
      <c r="T34" s="162">
        <f t="shared" si="25"/>
        <v>9891</v>
      </c>
      <c r="U34" s="162">
        <f t="shared" ref="U34:AE34" si="26">U31</f>
        <v>9108</v>
      </c>
      <c r="V34" s="162">
        <f t="shared" si="26"/>
        <v>9891</v>
      </c>
      <c r="W34" s="162">
        <f t="shared" si="26"/>
        <v>8325</v>
      </c>
      <c r="X34" s="162">
        <f t="shared" si="26"/>
        <v>9108</v>
      </c>
      <c r="Y34" s="162">
        <f t="shared" si="26"/>
        <v>7229</v>
      </c>
      <c r="Z34" s="162">
        <f t="shared" si="26"/>
        <v>7229</v>
      </c>
      <c r="AA34" s="162">
        <f t="shared" si="26"/>
        <v>7777</v>
      </c>
      <c r="AB34" s="162">
        <f t="shared" si="26"/>
        <v>7229</v>
      </c>
      <c r="AC34" s="162">
        <f t="shared" si="26"/>
        <v>9108</v>
      </c>
      <c r="AD34" s="162">
        <f t="shared" si="26"/>
        <v>7229</v>
      </c>
      <c r="AE34" s="162">
        <f t="shared" si="26"/>
        <v>7229</v>
      </c>
    </row>
    <row r="35" spans="1:31" s="161" customFormat="1" x14ac:dyDescent="0.25">
      <c r="A35" s="198">
        <v>2</v>
      </c>
      <c r="B35" s="162">
        <f t="shared" ref="B35" si="27">B32</f>
        <v>10674</v>
      </c>
      <c r="C35" s="162">
        <f t="shared" ref="C35:T35" si="28">C32</f>
        <v>10674</v>
      </c>
      <c r="D35" s="162">
        <f t="shared" si="28"/>
        <v>10674</v>
      </c>
      <c r="E35" s="162">
        <f t="shared" si="28"/>
        <v>8012</v>
      </c>
      <c r="F35" s="162">
        <f t="shared" si="28"/>
        <v>8012</v>
      </c>
      <c r="G35" s="162">
        <f t="shared" si="28"/>
        <v>8012</v>
      </c>
      <c r="H35" s="162">
        <f t="shared" si="28"/>
        <v>11848</v>
      </c>
      <c r="I35" s="162">
        <f t="shared" si="28"/>
        <v>12240</v>
      </c>
      <c r="J35" s="162">
        <f t="shared" si="28"/>
        <v>12240</v>
      </c>
      <c r="K35" s="162">
        <f t="shared" si="28"/>
        <v>9499</v>
      </c>
      <c r="L35" s="162">
        <f t="shared" si="28"/>
        <v>9499</v>
      </c>
      <c r="M35" s="162">
        <f t="shared" si="28"/>
        <v>9891</v>
      </c>
      <c r="N35" s="162">
        <f t="shared" si="28"/>
        <v>9499</v>
      </c>
      <c r="O35" s="162">
        <f t="shared" si="28"/>
        <v>10282</v>
      </c>
      <c r="P35" s="162">
        <f t="shared" si="28"/>
        <v>10674</v>
      </c>
      <c r="Q35" s="162">
        <f t="shared" si="28"/>
        <v>9499</v>
      </c>
      <c r="R35" s="162">
        <f t="shared" si="28"/>
        <v>11065</v>
      </c>
      <c r="S35" s="162">
        <f t="shared" si="28"/>
        <v>10282</v>
      </c>
      <c r="T35" s="162">
        <f t="shared" si="28"/>
        <v>11065</v>
      </c>
      <c r="U35" s="162">
        <f t="shared" ref="U35:AE35" si="29">U32</f>
        <v>10282</v>
      </c>
      <c r="V35" s="162">
        <f t="shared" si="29"/>
        <v>11065</v>
      </c>
      <c r="W35" s="162">
        <f t="shared" si="29"/>
        <v>9499</v>
      </c>
      <c r="X35" s="162">
        <f t="shared" si="29"/>
        <v>10282</v>
      </c>
      <c r="Y35" s="162">
        <f t="shared" si="29"/>
        <v>8403</v>
      </c>
      <c r="Z35" s="162">
        <f t="shared" si="29"/>
        <v>8403</v>
      </c>
      <c r="AA35" s="162">
        <f t="shared" si="29"/>
        <v>8951</v>
      </c>
      <c r="AB35" s="162">
        <f t="shared" si="29"/>
        <v>8403</v>
      </c>
      <c r="AC35" s="162">
        <f t="shared" si="29"/>
        <v>10282</v>
      </c>
      <c r="AD35" s="162">
        <f t="shared" si="29"/>
        <v>8403</v>
      </c>
      <c r="AE35" s="162">
        <f t="shared" si="29"/>
        <v>8403</v>
      </c>
    </row>
    <row r="36" spans="1:31" x14ac:dyDescent="0.25">
      <c r="A36" s="13" t="s">
        <v>2</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row>
    <row r="37" spans="1:31" x14ac:dyDescent="0.25">
      <c r="A37" s="13">
        <v>1</v>
      </c>
      <c r="B37" s="27">
        <f t="shared" ref="B37" si="30">B18*0.87+25</f>
        <v>12631</v>
      </c>
      <c r="C37" s="27">
        <f t="shared" ref="C37:T37" si="31">C18*0.87+25</f>
        <v>12631</v>
      </c>
      <c r="D37" s="27">
        <f t="shared" si="31"/>
        <v>12631</v>
      </c>
      <c r="E37" s="27">
        <f t="shared" si="31"/>
        <v>9969</v>
      </c>
      <c r="F37" s="27">
        <f t="shared" si="31"/>
        <v>9969</v>
      </c>
      <c r="G37" s="27">
        <f t="shared" si="31"/>
        <v>9969</v>
      </c>
      <c r="H37" s="27">
        <f t="shared" si="31"/>
        <v>13806</v>
      </c>
      <c r="I37" s="27">
        <f t="shared" si="31"/>
        <v>13806</v>
      </c>
      <c r="J37" s="27">
        <f t="shared" si="31"/>
        <v>13806</v>
      </c>
      <c r="K37" s="27">
        <f t="shared" si="31"/>
        <v>11065</v>
      </c>
      <c r="L37" s="27">
        <f t="shared" si="31"/>
        <v>11065</v>
      </c>
      <c r="M37" s="27">
        <f t="shared" si="31"/>
        <v>11457</v>
      </c>
      <c r="N37" s="27">
        <f t="shared" si="31"/>
        <v>11065</v>
      </c>
      <c r="O37" s="27">
        <f t="shared" si="31"/>
        <v>11848</v>
      </c>
      <c r="P37" s="27">
        <f t="shared" si="31"/>
        <v>12240</v>
      </c>
      <c r="Q37" s="27">
        <f t="shared" si="31"/>
        <v>11065</v>
      </c>
      <c r="R37" s="27">
        <f t="shared" si="31"/>
        <v>12631</v>
      </c>
      <c r="S37" s="27">
        <f t="shared" si="31"/>
        <v>11848</v>
      </c>
      <c r="T37" s="27">
        <f t="shared" si="31"/>
        <v>12631</v>
      </c>
      <c r="U37" s="27">
        <f t="shared" ref="U37:AE37" si="32">U18*0.87+25</f>
        <v>11848</v>
      </c>
      <c r="V37" s="27">
        <f t="shared" si="32"/>
        <v>12631</v>
      </c>
      <c r="W37" s="27">
        <f t="shared" si="32"/>
        <v>11065</v>
      </c>
      <c r="X37" s="27">
        <f t="shared" si="32"/>
        <v>11848</v>
      </c>
      <c r="Y37" s="27">
        <f t="shared" si="32"/>
        <v>9969</v>
      </c>
      <c r="Z37" s="27">
        <f t="shared" si="32"/>
        <v>9969</v>
      </c>
      <c r="AA37" s="27">
        <f t="shared" si="32"/>
        <v>10517</v>
      </c>
      <c r="AB37" s="27">
        <f t="shared" si="32"/>
        <v>9969</v>
      </c>
      <c r="AC37" s="27">
        <f t="shared" si="32"/>
        <v>11848</v>
      </c>
      <c r="AD37" s="27">
        <f t="shared" si="32"/>
        <v>9969</v>
      </c>
      <c r="AE37" s="27">
        <f t="shared" si="32"/>
        <v>9969</v>
      </c>
    </row>
    <row r="38" spans="1:31" x14ac:dyDescent="0.25">
      <c r="A38" s="13">
        <v>2</v>
      </c>
      <c r="B38" s="27">
        <f t="shared" ref="B38" si="33">B19*0.87+25</f>
        <v>13806</v>
      </c>
      <c r="C38" s="27">
        <f t="shared" ref="C38:T38" si="34">C19*0.87+25</f>
        <v>13806</v>
      </c>
      <c r="D38" s="27">
        <f t="shared" si="34"/>
        <v>13806</v>
      </c>
      <c r="E38" s="27">
        <f t="shared" si="34"/>
        <v>11144</v>
      </c>
      <c r="F38" s="27">
        <f t="shared" si="34"/>
        <v>11144</v>
      </c>
      <c r="G38" s="27">
        <f t="shared" si="34"/>
        <v>11144</v>
      </c>
      <c r="H38" s="27">
        <f t="shared" si="34"/>
        <v>14980</v>
      </c>
      <c r="I38" s="27">
        <f t="shared" si="34"/>
        <v>14980</v>
      </c>
      <c r="J38" s="27">
        <f t="shared" si="34"/>
        <v>14980</v>
      </c>
      <c r="K38" s="27">
        <f t="shared" si="34"/>
        <v>12240</v>
      </c>
      <c r="L38" s="27">
        <f t="shared" si="34"/>
        <v>12240</v>
      </c>
      <c r="M38" s="27">
        <f t="shared" si="34"/>
        <v>12631</v>
      </c>
      <c r="N38" s="27">
        <f t="shared" si="34"/>
        <v>12240</v>
      </c>
      <c r="O38" s="27">
        <f t="shared" si="34"/>
        <v>13023</v>
      </c>
      <c r="P38" s="27">
        <f t="shared" si="34"/>
        <v>13414</v>
      </c>
      <c r="Q38" s="27">
        <f t="shared" si="34"/>
        <v>12240</v>
      </c>
      <c r="R38" s="27">
        <f t="shared" si="34"/>
        <v>13806</v>
      </c>
      <c r="S38" s="27">
        <f t="shared" si="34"/>
        <v>13023</v>
      </c>
      <c r="T38" s="27">
        <f t="shared" si="34"/>
        <v>13806</v>
      </c>
      <c r="U38" s="27">
        <f t="shared" ref="U38:AE38" si="35">U19*0.87+25</f>
        <v>13023</v>
      </c>
      <c r="V38" s="27">
        <f t="shared" si="35"/>
        <v>13806</v>
      </c>
      <c r="W38" s="27">
        <f t="shared" si="35"/>
        <v>12240</v>
      </c>
      <c r="X38" s="27">
        <f t="shared" si="35"/>
        <v>13023</v>
      </c>
      <c r="Y38" s="27">
        <f t="shared" si="35"/>
        <v>11144</v>
      </c>
      <c r="Z38" s="27">
        <f t="shared" si="35"/>
        <v>11144</v>
      </c>
      <c r="AA38" s="27">
        <f t="shared" si="35"/>
        <v>11692</v>
      </c>
      <c r="AB38" s="27">
        <f t="shared" si="35"/>
        <v>11144</v>
      </c>
      <c r="AC38" s="27">
        <f t="shared" si="35"/>
        <v>13023</v>
      </c>
      <c r="AD38" s="27">
        <f t="shared" si="35"/>
        <v>11144</v>
      </c>
      <c r="AE38" s="27">
        <f t="shared" si="35"/>
        <v>11144</v>
      </c>
    </row>
    <row r="39" spans="1:31" ht="19.5" customHeight="1" x14ac:dyDescent="0.25">
      <c r="A39" s="14" t="s">
        <v>3</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25">
      <c r="A40" s="13">
        <v>1</v>
      </c>
      <c r="B40" s="27">
        <f t="shared" ref="B40" si="36">B21*0.87+25</f>
        <v>14980</v>
      </c>
      <c r="C40" s="27">
        <f t="shared" ref="C40:T40" si="37">C21*0.87+25</f>
        <v>14980</v>
      </c>
      <c r="D40" s="27">
        <f t="shared" si="37"/>
        <v>14980</v>
      </c>
      <c r="E40" s="27">
        <f t="shared" si="37"/>
        <v>12318</v>
      </c>
      <c r="F40" s="27">
        <f t="shared" si="37"/>
        <v>12318</v>
      </c>
      <c r="G40" s="27">
        <f t="shared" si="37"/>
        <v>12318</v>
      </c>
      <c r="H40" s="27">
        <f t="shared" si="37"/>
        <v>16155</v>
      </c>
      <c r="I40" s="27">
        <f t="shared" si="37"/>
        <v>16155</v>
      </c>
      <c r="J40" s="27">
        <f t="shared" si="37"/>
        <v>16155</v>
      </c>
      <c r="K40" s="27">
        <f t="shared" si="37"/>
        <v>13414</v>
      </c>
      <c r="L40" s="27">
        <f t="shared" si="37"/>
        <v>13414</v>
      </c>
      <c r="M40" s="27">
        <f t="shared" si="37"/>
        <v>13806</v>
      </c>
      <c r="N40" s="27">
        <f t="shared" si="37"/>
        <v>13414</v>
      </c>
      <c r="O40" s="27">
        <f t="shared" si="37"/>
        <v>14197</v>
      </c>
      <c r="P40" s="27">
        <f t="shared" si="37"/>
        <v>14589</v>
      </c>
      <c r="Q40" s="27">
        <f t="shared" si="37"/>
        <v>13414</v>
      </c>
      <c r="R40" s="27">
        <f t="shared" si="37"/>
        <v>14980</v>
      </c>
      <c r="S40" s="27">
        <f t="shared" si="37"/>
        <v>14197</v>
      </c>
      <c r="T40" s="27">
        <f t="shared" si="37"/>
        <v>14980</v>
      </c>
      <c r="U40" s="27">
        <f t="shared" ref="U40:AE40" si="38">U21*0.87+25</f>
        <v>14197</v>
      </c>
      <c r="V40" s="27">
        <f t="shared" si="38"/>
        <v>14980</v>
      </c>
      <c r="W40" s="27">
        <f t="shared" si="38"/>
        <v>13414</v>
      </c>
      <c r="X40" s="27">
        <f t="shared" si="38"/>
        <v>14197</v>
      </c>
      <c r="Y40" s="27">
        <f t="shared" si="38"/>
        <v>12318</v>
      </c>
      <c r="Z40" s="27">
        <f t="shared" si="38"/>
        <v>12318</v>
      </c>
      <c r="AA40" s="27">
        <f t="shared" si="38"/>
        <v>12866</v>
      </c>
      <c r="AB40" s="27">
        <f t="shared" si="38"/>
        <v>12318</v>
      </c>
      <c r="AC40" s="27">
        <f t="shared" si="38"/>
        <v>14197</v>
      </c>
      <c r="AD40" s="27">
        <f t="shared" si="38"/>
        <v>12318</v>
      </c>
      <c r="AE40" s="27">
        <f t="shared" si="38"/>
        <v>12318</v>
      </c>
    </row>
    <row r="41" spans="1:31" x14ac:dyDescent="0.25">
      <c r="A41" s="13">
        <v>2</v>
      </c>
      <c r="B41" s="27">
        <f t="shared" ref="B41" si="39">B22*0.87+25</f>
        <v>16155</v>
      </c>
      <c r="C41" s="27">
        <f t="shared" ref="C41:T41" si="40">C22*0.87+25</f>
        <v>16155</v>
      </c>
      <c r="D41" s="27">
        <f t="shared" si="40"/>
        <v>16155</v>
      </c>
      <c r="E41" s="27">
        <f t="shared" si="40"/>
        <v>13493</v>
      </c>
      <c r="F41" s="27">
        <f t="shared" si="40"/>
        <v>13493</v>
      </c>
      <c r="G41" s="27">
        <f t="shared" si="40"/>
        <v>13493</v>
      </c>
      <c r="H41" s="27">
        <f t="shared" si="40"/>
        <v>17329</v>
      </c>
      <c r="I41" s="27">
        <f t="shared" si="40"/>
        <v>17329</v>
      </c>
      <c r="J41" s="27">
        <f t="shared" si="40"/>
        <v>17329</v>
      </c>
      <c r="K41" s="27">
        <f t="shared" si="40"/>
        <v>14589</v>
      </c>
      <c r="L41" s="27">
        <f t="shared" si="40"/>
        <v>14589</v>
      </c>
      <c r="M41" s="27">
        <f t="shared" si="40"/>
        <v>14980</v>
      </c>
      <c r="N41" s="27">
        <f t="shared" si="40"/>
        <v>14589</v>
      </c>
      <c r="O41" s="27">
        <f t="shared" si="40"/>
        <v>15372</v>
      </c>
      <c r="P41" s="27">
        <f t="shared" si="40"/>
        <v>15763</v>
      </c>
      <c r="Q41" s="27">
        <f t="shared" si="40"/>
        <v>14589</v>
      </c>
      <c r="R41" s="27">
        <f t="shared" si="40"/>
        <v>16155</v>
      </c>
      <c r="S41" s="27">
        <f t="shared" si="40"/>
        <v>15372</v>
      </c>
      <c r="T41" s="27">
        <f t="shared" si="40"/>
        <v>16155</v>
      </c>
      <c r="U41" s="27">
        <f t="shared" ref="U41:AE41" si="41">U22*0.87+25</f>
        <v>15372</v>
      </c>
      <c r="V41" s="27">
        <f t="shared" si="41"/>
        <v>16155</v>
      </c>
      <c r="W41" s="27">
        <f t="shared" si="41"/>
        <v>14589</v>
      </c>
      <c r="X41" s="27">
        <f t="shared" si="41"/>
        <v>15372</v>
      </c>
      <c r="Y41" s="27">
        <f t="shared" si="41"/>
        <v>13493</v>
      </c>
      <c r="Z41" s="27">
        <f t="shared" si="41"/>
        <v>13493</v>
      </c>
      <c r="AA41" s="27">
        <f t="shared" si="41"/>
        <v>14041</v>
      </c>
      <c r="AB41" s="27">
        <f t="shared" si="41"/>
        <v>13493</v>
      </c>
      <c r="AC41" s="27">
        <f t="shared" si="41"/>
        <v>15372</v>
      </c>
      <c r="AD41" s="27">
        <f t="shared" si="41"/>
        <v>13493</v>
      </c>
      <c r="AE41" s="27">
        <f t="shared" si="41"/>
        <v>13493</v>
      </c>
    </row>
    <row r="43" spans="1:31" ht="117.75" customHeight="1" x14ac:dyDescent="0.25">
      <c r="A43" s="224" t="s">
        <v>256</v>
      </c>
    </row>
    <row r="44" spans="1:31" x14ac:dyDescent="0.25">
      <c r="A44" s="116" t="s">
        <v>18</v>
      </c>
    </row>
    <row r="45" spans="1:31" x14ac:dyDescent="0.25">
      <c r="A45" s="41" t="s">
        <v>248</v>
      </c>
    </row>
    <row r="46" spans="1:31" x14ac:dyDescent="0.25">
      <c r="A46" s="41" t="s">
        <v>249</v>
      </c>
    </row>
    <row r="47" spans="1:31" x14ac:dyDescent="0.25">
      <c r="A47" s="181"/>
    </row>
    <row r="48" spans="1:31" x14ac:dyDescent="0.25">
      <c r="A48" s="116"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204" t="s">
        <v>103</v>
      </c>
    </row>
    <row r="54" spans="1:1" x14ac:dyDescent="0.25">
      <c r="A54" s="24" t="s">
        <v>250</v>
      </c>
    </row>
    <row r="55" spans="1:1" x14ac:dyDescent="0.25">
      <c r="A55" s="43"/>
    </row>
    <row r="56" spans="1:1" ht="31.5" x14ac:dyDescent="0.25">
      <c r="A56" s="117" t="s">
        <v>217</v>
      </c>
    </row>
    <row r="57" spans="1:1" ht="42" x14ac:dyDescent="0.25">
      <c r="A57" s="158" t="s">
        <v>213</v>
      </c>
    </row>
    <row r="58" spans="1:1" ht="21" x14ac:dyDescent="0.25">
      <c r="A58" s="158" t="s">
        <v>214</v>
      </c>
    </row>
    <row r="59" spans="1:1" ht="21" x14ac:dyDescent="0.25">
      <c r="A59" s="158" t="s">
        <v>251</v>
      </c>
    </row>
    <row r="60" spans="1:1" ht="52.5" x14ac:dyDescent="0.25">
      <c r="A60" s="158" t="s">
        <v>252</v>
      </c>
    </row>
    <row r="61" spans="1:1" ht="42" x14ac:dyDescent="0.25">
      <c r="A61" s="117" t="s">
        <v>253</v>
      </c>
    </row>
    <row r="62" spans="1:1" ht="31.5" x14ac:dyDescent="0.25">
      <c r="A62" s="158" t="s">
        <v>254</v>
      </c>
    </row>
    <row r="63" spans="1:1" ht="21" x14ac:dyDescent="0.25">
      <c r="A63" s="158" t="s">
        <v>255</v>
      </c>
    </row>
    <row r="64" spans="1:1" ht="31.5" x14ac:dyDescent="0.25">
      <c r="A64" s="84" t="s">
        <v>51</v>
      </c>
    </row>
    <row r="65" spans="1:1" ht="63" x14ac:dyDescent="0.25">
      <c r="A65" s="120" t="s">
        <v>215</v>
      </c>
    </row>
    <row r="66" spans="1:1" ht="21" x14ac:dyDescent="0.25">
      <c r="A66" s="107" t="s">
        <v>47</v>
      </c>
    </row>
    <row r="67" spans="1:1" ht="43.5" x14ac:dyDescent="0.25">
      <c r="A67" s="81" t="s">
        <v>216</v>
      </c>
    </row>
    <row r="68" spans="1:1" ht="21" x14ac:dyDescent="0.25">
      <c r="A68" s="54" t="s">
        <v>49</v>
      </c>
    </row>
    <row r="69" spans="1:1" x14ac:dyDescent="0.25">
      <c r="A69" s="56"/>
    </row>
    <row r="70" spans="1:1" x14ac:dyDescent="0.25">
      <c r="A70" s="57" t="s">
        <v>16</v>
      </c>
    </row>
    <row r="71" spans="1:1" ht="24" x14ac:dyDescent="0.25">
      <c r="A71" s="58" t="s">
        <v>25</v>
      </c>
    </row>
    <row r="72" spans="1:1" ht="24" x14ac:dyDescent="0.25">
      <c r="A72" s="58" t="s">
        <v>26</v>
      </c>
    </row>
  </sheetData>
  <mergeCells count="1">
    <mergeCell ref="A24:A25"/>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1"/>
  <sheetViews>
    <sheetView workbookViewId="0">
      <selection activeCell="N1" sqref="N1:P1048576"/>
    </sheetView>
  </sheetViews>
  <sheetFormatPr defaultColWidth="8.7109375" defaultRowHeight="15" x14ac:dyDescent="0.25"/>
  <cols>
    <col min="1" max="1" width="87.42578125" style="39" customWidth="1"/>
    <col min="2" max="6" width="0" style="39" hidden="1" customWidth="1"/>
    <col min="7" max="7" width="10.140625" style="39" hidden="1" customWidth="1"/>
    <col min="8" max="16" width="0" style="39" hidden="1" customWidth="1"/>
    <col min="17" max="16384" width="8.7109375" style="39"/>
  </cols>
  <sheetData>
    <row r="1" spans="1:17" x14ac:dyDescent="0.25">
      <c r="A1" s="18" t="s">
        <v>17</v>
      </c>
    </row>
    <row r="3" spans="1:17" x14ac:dyDescent="0.25">
      <c r="A3" s="101" t="s">
        <v>66</v>
      </c>
    </row>
    <row r="4" spans="1:17" x14ac:dyDescent="0.25">
      <c r="A4" s="101" t="s">
        <v>9</v>
      </c>
    </row>
    <row r="5" spans="1:17" x14ac:dyDescent="0.25">
      <c r="G5" s="32" t="e">
        <f>'C завтраками| Bed and breakfast'!#REF!</f>
        <v>#REF!</v>
      </c>
      <c r="H5" s="32" t="e">
        <f>'C завтраками| Bed and breakfast'!#REF!</f>
        <v>#REF!</v>
      </c>
      <c r="I5" s="32" t="e">
        <f>'C завтраками| Bed and breakfast'!#REF!</f>
        <v>#REF!</v>
      </c>
      <c r="J5" s="32" t="e">
        <f>'C завтраками| Bed and breakfast'!#REF!</f>
        <v>#REF!</v>
      </c>
      <c r="K5" s="32" t="e">
        <f>'C завтраками| Bed and breakfast'!#REF!</f>
        <v>#REF!</v>
      </c>
      <c r="L5" s="32" t="e">
        <f>'C завтраками| Bed and breakfast'!#REF!</f>
        <v>#REF!</v>
      </c>
      <c r="M5" s="32" t="e">
        <f>'C завтраками| Bed and breakfast'!#REF!</f>
        <v>#REF!</v>
      </c>
      <c r="N5" s="32" t="e">
        <f>'C завтраками| Bed and breakfast'!#REF!</f>
        <v>#REF!</v>
      </c>
      <c r="O5" s="32" t="e">
        <f>'C завтраками| Bed and breakfast'!#REF!</f>
        <v>#REF!</v>
      </c>
      <c r="P5" s="32" t="e">
        <f>'C завтраками| Bed and breakfast'!#REF!</f>
        <v>#REF!</v>
      </c>
      <c r="Q5" s="32" t="e">
        <f>'C завтраками| Bed and breakfast'!#REF!</f>
        <v>#REF!</v>
      </c>
    </row>
    <row r="6" spans="1:17" x14ac:dyDescent="0.25">
      <c r="A6" s="31" t="s">
        <v>6</v>
      </c>
      <c r="B6" s="32" t="e">
        <f>'C завтраками| Bed and breakfast'!#REF!</f>
        <v>#REF!</v>
      </c>
      <c r="C6" s="32" t="e">
        <f>'C завтраками| Bed and breakfast'!#REF!</f>
        <v>#REF!</v>
      </c>
      <c r="D6" s="32" t="e">
        <f>'C завтраками| Bed and breakfast'!#REF!</f>
        <v>#REF!</v>
      </c>
      <c r="E6" s="32" t="e">
        <f>'C завтраками| Bed and breakfast'!#REF!</f>
        <v>#REF!</v>
      </c>
      <c r="F6" s="32" t="e">
        <f>'C завтраками| Bed and breakfast'!#REF!</f>
        <v>#REF!</v>
      </c>
      <c r="G6" s="32" t="e">
        <f>'C завтраками| Bed and breakfast'!#REF!</f>
        <v>#REF!</v>
      </c>
      <c r="H6" s="32" t="e">
        <f>'C завтраками| Bed and breakfast'!#REF!</f>
        <v>#REF!</v>
      </c>
      <c r="I6" s="32" t="e">
        <f>'C завтраками| Bed and breakfast'!#REF!</f>
        <v>#REF!</v>
      </c>
      <c r="J6" s="32" t="e">
        <f>'C завтраками| Bed and breakfast'!#REF!</f>
        <v>#REF!</v>
      </c>
      <c r="K6" s="32" t="e">
        <f>'C завтраками| Bed and breakfast'!#REF!</f>
        <v>#REF!</v>
      </c>
      <c r="L6" s="32" t="e">
        <f>'C завтраками| Bed and breakfast'!#REF!</f>
        <v>#REF!</v>
      </c>
      <c r="M6" s="32" t="e">
        <f>'C завтраками| Bed and breakfast'!#REF!</f>
        <v>#REF!</v>
      </c>
      <c r="N6" s="32" t="e">
        <f>'C завтраками| Bed and breakfast'!#REF!</f>
        <v>#REF!</v>
      </c>
      <c r="O6" s="32" t="e">
        <f>'C завтраками| Bed and breakfast'!#REF!</f>
        <v>#REF!</v>
      </c>
      <c r="P6" s="32" t="e">
        <f>'C завтраками| Bed and breakfast'!#REF!</f>
        <v>#REF!</v>
      </c>
      <c r="Q6" s="32" t="e">
        <f>'C завтраками| Bed and breakfast'!#REF!</f>
        <v>#REF!</v>
      </c>
    </row>
    <row r="7" spans="1:17" x14ac:dyDescent="0.25">
      <c r="A7" s="13" t="s">
        <v>7</v>
      </c>
    </row>
    <row r="8" spans="1:17" x14ac:dyDescent="0.25">
      <c r="A8" s="13">
        <v>1</v>
      </c>
      <c r="B8" s="27" t="e">
        <f>'C завтраками| Bed and breakfast'!#REF!*0.9</f>
        <v>#REF!</v>
      </c>
      <c r="C8" s="27" t="e">
        <f>'C завтраками| Bed and breakfast'!#REF!*0.9</f>
        <v>#REF!</v>
      </c>
      <c r="D8" s="27" t="e">
        <f>'C завтраками| Bed and breakfast'!#REF!*0.9</f>
        <v>#REF!</v>
      </c>
      <c r="E8" s="27" t="e">
        <f>'C завтраками| Bed and breakfast'!#REF!*0.9</f>
        <v>#REF!</v>
      </c>
      <c r="F8" s="27" t="e">
        <f>'C завтраками| Bed and breakfast'!#REF!*0.9</f>
        <v>#REF!</v>
      </c>
      <c r="G8" s="27" t="e">
        <f>'C завтраками| Bed and breakfast'!#REF!*0.9</f>
        <v>#REF!</v>
      </c>
      <c r="H8" s="27" t="e">
        <f>'C завтраками| Bed and breakfast'!#REF!*0.9</f>
        <v>#REF!</v>
      </c>
      <c r="I8" s="27" t="e">
        <f>'C завтраками| Bed and breakfast'!#REF!*0.9</f>
        <v>#REF!</v>
      </c>
      <c r="J8" s="27" t="e">
        <f>'C завтраками| Bed and breakfast'!#REF!*0.9</f>
        <v>#REF!</v>
      </c>
      <c r="K8" s="27" t="e">
        <f>'C завтраками| Bed and breakfast'!#REF!*0.9</f>
        <v>#REF!</v>
      </c>
      <c r="L8" s="27" t="e">
        <f>'C завтраками| Bed and breakfast'!#REF!*0.9</f>
        <v>#REF!</v>
      </c>
      <c r="M8" s="27" t="e">
        <f>'C завтраками| Bed and breakfast'!#REF!*0.9</f>
        <v>#REF!</v>
      </c>
      <c r="N8" s="27" t="e">
        <f>'C завтраками| Bed and breakfast'!#REF!*0.9</f>
        <v>#REF!</v>
      </c>
      <c r="O8" s="27" t="e">
        <f>'C завтраками| Bed and breakfast'!#REF!*0.9</f>
        <v>#REF!</v>
      </c>
      <c r="P8" s="27" t="e">
        <f>'C завтраками| Bed and breakfast'!#REF!*0.9</f>
        <v>#REF!</v>
      </c>
      <c r="Q8" s="27" t="e">
        <f>'C завтраками| Bed and breakfast'!#REF!*0.9</f>
        <v>#REF!</v>
      </c>
    </row>
    <row r="9" spans="1:17" x14ac:dyDescent="0.25">
      <c r="A9" s="13">
        <v>2</v>
      </c>
      <c r="B9" s="27" t="e">
        <f>'C завтраками| Bed and breakfast'!#REF!*0.9</f>
        <v>#REF!</v>
      </c>
      <c r="C9" s="27" t="e">
        <f>'C завтраками| Bed and breakfast'!#REF!*0.9</f>
        <v>#REF!</v>
      </c>
      <c r="D9" s="27" t="e">
        <f>'C завтраками| Bed and breakfast'!#REF!*0.9</f>
        <v>#REF!</v>
      </c>
      <c r="E9" s="27" t="e">
        <f>'C завтраками| Bed and breakfast'!#REF!*0.9</f>
        <v>#REF!</v>
      </c>
      <c r="F9" s="27" t="e">
        <f>'C завтраками| Bed and breakfast'!#REF!*0.9</f>
        <v>#REF!</v>
      </c>
      <c r="G9" s="27" t="e">
        <f>'C завтраками| Bed and breakfast'!#REF!*0.9</f>
        <v>#REF!</v>
      </c>
      <c r="H9" s="27" t="e">
        <f>'C завтраками| Bed and breakfast'!#REF!*0.9</f>
        <v>#REF!</v>
      </c>
      <c r="I9" s="27" t="e">
        <f>'C завтраками| Bed and breakfast'!#REF!*0.9</f>
        <v>#REF!</v>
      </c>
      <c r="J9" s="27" t="e">
        <f>'C завтраками| Bed and breakfast'!#REF!*0.9</f>
        <v>#REF!</v>
      </c>
      <c r="K9" s="27" t="e">
        <f>'C завтраками| Bed and breakfast'!#REF!*0.9</f>
        <v>#REF!</v>
      </c>
      <c r="L9" s="27" t="e">
        <f>'C завтраками| Bed and breakfast'!#REF!*0.9</f>
        <v>#REF!</v>
      </c>
      <c r="M9" s="27" t="e">
        <f>'C завтраками| Bed and breakfast'!#REF!*0.9</f>
        <v>#REF!</v>
      </c>
      <c r="N9" s="27" t="e">
        <f>'C завтраками| Bed and breakfast'!#REF!*0.9</f>
        <v>#REF!</v>
      </c>
      <c r="O9" s="27" t="e">
        <f>'C завтраками| Bed and breakfast'!#REF!*0.9</f>
        <v>#REF!</v>
      </c>
      <c r="P9" s="27" t="e">
        <f>'C завтраками| Bed and breakfast'!#REF!*0.9</f>
        <v>#REF!</v>
      </c>
      <c r="Q9" s="27" t="e">
        <f>'C завтраками| Bed and breakfast'!#REF!*0.9</f>
        <v>#REF!</v>
      </c>
    </row>
    <row r="10" spans="1:17" x14ac:dyDescent="0.25">
      <c r="A10" s="13" t="s">
        <v>8</v>
      </c>
      <c r="B10" s="27"/>
      <c r="C10" s="27"/>
      <c r="D10" s="27"/>
      <c r="E10" s="27"/>
      <c r="F10" s="27"/>
      <c r="G10" s="27"/>
      <c r="H10" s="27"/>
      <c r="I10" s="27"/>
      <c r="J10" s="27"/>
      <c r="K10" s="27"/>
      <c r="L10" s="27"/>
      <c r="M10" s="27"/>
      <c r="N10" s="27"/>
      <c r="O10" s="27"/>
      <c r="P10" s="27"/>
      <c r="Q10" s="27"/>
    </row>
    <row r="11" spans="1:17" x14ac:dyDescent="0.25">
      <c r="A11" s="13">
        <v>1</v>
      </c>
      <c r="B11" s="27" t="e">
        <f>'C завтраками| Bed and breakfast'!#REF!*0.9</f>
        <v>#REF!</v>
      </c>
      <c r="C11" s="27" t="e">
        <f>'C завтраками| Bed and breakfast'!#REF!*0.9</f>
        <v>#REF!</v>
      </c>
      <c r="D11" s="27" t="e">
        <f>'C завтраками| Bed and breakfast'!#REF!*0.9</f>
        <v>#REF!</v>
      </c>
      <c r="E11" s="27" t="e">
        <f>'C завтраками| Bed and breakfast'!#REF!*0.9</f>
        <v>#REF!</v>
      </c>
      <c r="F11" s="27" t="e">
        <f>'C завтраками| Bed and breakfast'!#REF!*0.9</f>
        <v>#REF!</v>
      </c>
      <c r="G11" s="27" t="e">
        <f>'C завтраками| Bed and breakfast'!#REF!*0.9</f>
        <v>#REF!</v>
      </c>
      <c r="H11" s="27" t="e">
        <f>'C завтраками| Bed and breakfast'!#REF!*0.9</f>
        <v>#REF!</v>
      </c>
      <c r="I11" s="27" t="e">
        <f>'C завтраками| Bed and breakfast'!#REF!*0.9</f>
        <v>#REF!</v>
      </c>
      <c r="J11" s="27" t="e">
        <f>'C завтраками| Bed and breakfast'!#REF!*0.9</f>
        <v>#REF!</v>
      </c>
      <c r="K11" s="27" t="e">
        <f>'C завтраками| Bed and breakfast'!#REF!*0.9</f>
        <v>#REF!</v>
      </c>
      <c r="L11" s="27" t="e">
        <f>'C завтраками| Bed and breakfast'!#REF!*0.9</f>
        <v>#REF!</v>
      </c>
      <c r="M11" s="27" t="e">
        <f>'C завтраками| Bed and breakfast'!#REF!*0.9</f>
        <v>#REF!</v>
      </c>
      <c r="N11" s="27" t="e">
        <f>'C завтраками| Bed and breakfast'!#REF!*0.9</f>
        <v>#REF!</v>
      </c>
      <c r="O11" s="27" t="e">
        <f>'C завтраками| Bed and breakfast'!#REF!*0.9</f>
        <v>#REF!</v>
      </c>
      <c r="P11" s="27" t="e">
        <f>'C завтраками| Bed and breakfast'!#REF!*0.9</f>
        <v>#REF!</v>
      </c>
      <c r="Q11" s="27" t="e">
        <f>'C завтраками| Bed and breakfast'!#REF!*0.9</f>
        <v>#REF!</v>
      </c>
    </row>
    <row r="12" spans="1:17" x14ac:dyDescent="0.25">
      <c r="A12" s="13">
        <v>2</v>
      </c>
      <c r="B12" s="27" t="e">
        <f>'C завтраками| Bed and breakfast'!#REF!*0.9</f>
        <v>#REF!</v>
      </c>
      <c r="C12" s="27" t="e">
        <f>'C завтраками| Bed and breakfast'!#REF!*0.9</f>
        <v>#REF!</v>
      </c>
      <c r="D12" s="27" t="e">
        <f>'C завтраками| Bed and breakfast'!#REF!*0.9</f>
        <v>#REF!</v>
      </c>
      <c r="E12" s="27" t="e">
        <f>'C завтраками| Bed and breakfast'!#REF!*0.9</f>
        <v>#REF!</v>
      </c>
      <c r="F12" s="27" t="e">
        <f>'C завтраками| Bed and breakfast'!#REF!*0.9</f>
        <v>#REF!</v>
      </c>
      <c r="G12" s="27" t="e">
        <f>'C завтраками| Bed and breakfast'!#REF!*0.9</f>
        <v>#REF!</v>
      </c>
      <c r="H12" s="27" t="e">
        <f>'C завтраками| Bed and breakfast'!#REF!*0.9</f>
        <v>#REF!</v>
      </c>
      <c r="I12" s="27" t="e">
        <f>'C завтраками| Bed and breakfast'!#REF!*0.9</f>
        <v>#REF!</v>
      </c>
      <c r="J12" s="27" t="e">
        <f>'C завтраками| Bed and breakfast'!#REF!*0.9</f>
        <v>#REF!</v>
      </c>
      <c r="K12" s="27" t="e">
        <f>'C завтраками| Bed and breakfast'!#REF!*0.9</f>
        <v>#REF!</v>
      </c>
      <c r="L12" s="27" t="e">
        <f>'C завтраками| Bed and breakfast'!#REF!*0.9</f>
        <v>#REF!</v>
      </c>
      <c r="M12" s="27" t="e">
        <f>'C завтраками| Bed and breakfast'!#REF!*0.9</f>
        <v>#REF!</v>
      </c>
      <c r="N12" s="27" t="e">
        <f>'C завтраками| Bed and breakfast'!#REF!*0.9</f>
        <v>#REF!</v>
      </c>
      <c r="O12" s="27" t="e">
        <f>'C завтраками| Bed and breakfast'!#REF!*0.9</f>
        <v>#REF!</v>
      </c>
      <c r="P12" s="27" t="e">
        <f>'C завтраками| Bed and breakfast'!#REF!*0.9</f>
        <v>#REF!</v>
      </c>
      <c r="Q12" s="27" t="e">
        <f>'C завтраками| Bed and breakfast'!#REF!*0.9</f>
        <v>#REF!</v>
      </c>
    </row>
    <row r="13" spans="1:17" x14ac:dyDescent="0.25">
      <c r="A13" s="13" t="s">
        <v>2</v>
      </c>
      <c r="B13" s="27"/>
      <c r="C13" s="27"/>
      <c r="D13" s="27"/>
      <c r="E13" s="27"/>
      <c r="F13" s="27"/>
      <c r="G13" s="27"/>
      <c r="H13" s="27"/>
      <c r="I13" s="27"/>
      <c r="J13" s="27"/>
      <c r="K13" s="27"/>
      <c r="L13" s="27"/>
      <c r="M13" s="27"/>
      <c r="N13" s="27"/>
      <c r="O13" s="27"/>
      <c r="P13" s="27"/>
      <c r="Q13" s="27"/>
    </row>
    <row r="14" spans="1:17" x14ac:dyDescent="0.25">
      <c r="A14" s="13">
        <v>1</v>
      </c>
      <c r="B14" s="27" t="e">
        <f>'C завтраками| Bed and breakfast'!#REF!*0.9</f>
        <v>#REF!</v>
      </c>
      <c r="C14" s="27" t="e">
        <f>'C завтраками| Bed and breakfast'!#REF!*0.9</f>
        <v>#REF!</v>
      </c>
      <c r="D14" s="27" t="e">
        <f>'C завтраками| Bed and breakfast'!#REF!*0.9</f>
        <v>#REF!</v>
      </c>
      <c r="E14" s="27" t="e">
        <f>'C завтраками| Bed and breakfast'!#REF!*0.9</f>
        <v>#REF!</v>
      </c>
      <c r="F14" s="27" t="e">
        <f>'C завтраками| Bed and breakfast'!#REF!*0.9</f>
        <v>#REF!</v>
      </c>
      <c r="G14" s="27" t="e">
        <f>'C завтраками| Bed and breakfast'!#REF!*0.9</f>
        <v>#REF!</v>
      </c>
      <c r="H14" s="27" t="e">
        <f>'C завтраками| Bed and breakfast'!#REF!*0.9</f>
        <v>#REF!</v>
      </c>
      <c r="I14" s="27" t="e">
        <f>'C завтраками| Bed and breakfast'!#REF!*0.9</f>
        <v>#REF!</v>
      </c>
      <c r="J14" s="27" t="e">
        <f>'C завтраками| Bed and breakfast'!#REF!*0.9</f>
        <v>#REF!</v>
      </c>
      <c r="K14" s="27" t="e">
        <f>'C завтраками| Bed and breakfast'!#REF!*0.9</f>
        <v>#REF!</v>
      </c>
      <c r="L14" s="27" t="e">
        <f>'C завтраками| Bed and breakfast'!#REF!*0.9</f>
        <v>#REF!</v>
      </c>
      <c r="M14" s="27" t="e">
        <f>'C завтраками| Bed and breakfast'!#REF!*0.9</f>
        <v>#REF!</v>
      </c>
      <c r="N14" s="27" t="e">
        <f>'C завтраками| Bed and breakfast'!#REF!*0.9</f>
        <v>#REF!</v>
      </c>
      <c r="O14" s="27" t="e">
        <f>'C завтраками| Bed and breakfast'!#REF!*0.9</f>
        <v>#REF!</v>
      </c>
      <c r="P14" s="27" t="e">
        <f>'C завтраками| Bed and breakfast'!#REF!*0.9</f>
        <v>#REF!</v>
      </c>
      <c r="Q14" s="27" t="e">
        <f>'C завтраками| Bed and breakfast'!#REF!*0.9</f>
        <v>#REF!</v>
      </c>
    </row>
    <row r="15" spans="1:17" x14ac:dyDescent="0.25">
      <c r="A15" s="13">
        <v>2</v>
      </c>
      <c r="B15" s="27" t="e">
        <f>'C завтраками| Bed and breakfast'!#REF!*0.9</f>
        <v>#REF!</v>
      </c>
      <c r="C15" s="27" t="e">
        <f>'C завтраками| Bed and breakfast'!#REF!*0.9</f>
        <v>#REF!</v>
      </c>
      <c r="D15" s="27" t="e">
        <f>'C завтраками| Bed and breakfast'!#REF!*0.9</f>
        <v>#REF!</v>
      </c>
      <c r="E15" s="27" t="e">
        <f>'C завтраками| Bed and breakfast'!#REF!*0.9</f>
        <v>#REF!</v>
      </c>
      <c r="F15" s="27" t="e">
        <f>'C завтраками| Bed and breakfast'!#REF!*0.9</f>
        <v>#REF!</v>
      </c>
      <c r="G15" s="27" t="e">
        <f>'C завтраками| Bed and breakfast'!#REF!*0.9</f>
        <v>#REF!</v>
      </c>
      <c r="H15" s="27" t="e">
        <f>'C завтраками| Bed and breakfast'!#REF!*0.9</f>
        <v>#REF!</v>
      </c>
      <c r="I15" s="27" t="e">
        <f>'C завтраками| Bed and breakfast'!#REF!*0.9</f>
        <v>#REF!</v>
      </c>
      <c r="J15" s="27" t="e">
        <f>'C завтраками| Bed and breakfast'!#REF!*0.9</f>
        <v>#REF!</v>
      </c>
      <c r="K15" s="27" t="e">
        <f>'C завтраками| Bed and breakfast'!#REF!*0.9</f>
        <v>#REF!</v>
      </c>
      <c r="L15" s="27" t="e">
        <f>'C завтраками| Bed and breakfast'!#REF!*0.9</f>
        <v>#REF!</v>
      </c>
      <c r="M15" s="27" t="e">
        <f>'C завтраками| Bed and breakfast'!#REF!*0.9</f>
        <v>#REF!</v>
      </c>
      <c r="N15" s="27" t="e">
        <f>'C завтраками| Bed and breakfast'!#REF!*0.9</f>
        <v>#REF!</v>
      </c>
      <c r="O15" s="27" t="e">
        <f>'C завтраками| Bed and breakfast'!#REF!*0.9</f>
        <v>#REF!</v>
      </c>
      <c r="P15" s="27" t="e">
        <f>'C завтраками| Bed and breakfast'!#REF!*0.9</f>
        <v>#REF!</v>
      </c>
      <c r="Q15" s="27" t="e">
        <f>'C завтраками| Bed and breakfast'!#REF!*0.9</f>
        <v>#REF!</v>
      </c>
    </row>
    <row r="16" spans="1:17" x14ac:dyDescent="0.25">
      <c r="A16" s="14" t="s">
        <v>3</v>
      </c>
      <c r="B16" s="27"/>
      <c r="C16" s="27"/>
      <c r="D16" s="27"/>
      <c r="E16" s="27"/>
      <c r="F16" s="27"/>
      <c r="G16" s="27"/>
      <c r="H16" s="27"/>
      <c r="I16" s="27"/>
      <c r="J16" s="27"/>
      <c r="K16" s="27"/>
      <c r="L16" s="27"/>
      <c r="M16" s="27"/>
      <c r="N16" s="27"/>
      <c r="O16" s="27"/>
      <c r="P16" s="27"/>
      <c r="Q16" s="27"/>
    </row>
    <row r="17" spans="1:17" x14ac:dyDescent="0.25">
      <c r="A17" s="13">
        <v>1</v>
      </c>
      <c r="B17" s="27" t="e">
        <f>'C завтраками| Bed and breakfast'!#REF!*0.9</f>
        <v>#REF!</v>
      </c>
      <c r="C17" s="27" t="e">
        <f>'C завтраками| Bed and breakfast'!#REF!*0.9</f>
        <v>#REF!</v>
      </c>
      <c r="D17" s="27" t="e">
        <f>'C завтраками| Bed and breakfast'!#REF!*0.9</f>
        <v>#REF!</v>
      </c>
      <c r="E17" s="27" t="e">
        <f>'C завтраками| Bed and breakfast'!#REF!*0.9</f>
        <v>#REF!</v>
      </c>
      <c r="F17" s="27" t="e">
        <f>'C завтраками| Bed and breakfast'!#REF!*0.9</f>
        <v>#REF!</v>
      </c>
      <c r="G17" s="27" t="e">
        <f>'C завтраками| Bed and breakfast'!#REF!*0.9</f>
        <v>#REF!</v>
      </c>
      <c r="H17" s="27" t="e">
        <f>'C завтраками| Bed and breakfast'!#REF!*0.9</f>
        <v>#REF!</v>
      </c>
      <c r="I17" s="27" t="e">
        <f>'C завтраками| Bed and breakfast'!#REF!*0.9</f>
        <v>#REF!</v>
      </c>
      <c r="J17" s="27" t="e">
        <f>'C завтраками| Bed and breakfast'!#REF!*0.9</f>
        <v>#REF!</v>
      </c>
      <c r="K17" s="27" t="e">
        <f>'C завтраками| Bed and breakfast'!#REF!*0.9</f>
        <v>#REF!</v>
      </c>
      <c r="L17" s="27" t="e">
        <f>'C завтраками| Bed and breakfast'!#REF!*0.9</f>
        <v>#REF!</v>
      </c>
      <c r="M17" s="27" t="e">
        <f>'C завтраками| Bed and breakfast'!#REF!*0.9</f>
        <v>#REF!</v>
      </c>
      <c r="N17" s="27" t="e">
        <f>'C завтраками| Bed and breakfast'!#REF!*0.9</f>
        <v>#REF!</v>
      </c>
      <c r="O17" s="27" t="e">
        <f>'C завтраками| Bed and breakfast'!#REF!*0.9</f>
        <v>#REF!</v>
      </c>
      <c r="P17" s="27" t="e">
        <f>'C завтраками| Bed and breakfast'!#REF!*0.9</f>
        <v>#REF!</v>
      </c>
      <c r="Q17" s="27" t="e">
        <f>'C завтраками| Bed and breakfast'!#REF!*0.9</f>
        <v>#REF!</v>
      </c>
    </row>
    <row r="18" spans="1:17" x14ac:dyDescent="0.25">
      <c r="A18" s="13">
        <v>2</v>
      </c>
      <c r="B18" s="27" t="e">
        <f>'C завтраками| Bed and breakfast'!#REF!*0.9</f>
        <v>#REF!</v>
      </c>
      <c r="C18" s="27" t="e">
        <f>'C завтраками| Bed and breakfast'!#REF!*0.9</f>
        <v>#REF!</v>
      </c>
      <c r="D18" s="27" t="e">
        <f>'C завтраками| Bed and breakfast'!#REF!*0.9</f>
        <v>#REF!</v>
      </c>
      <c r="E18" s="27" t="e">
        <f>'C завтраками| Bed and breakfast'!#REF!*0.9</f>
        <v>#REF!</v>
      </c>
      <c r="F18" s="27" t="e">
        <f>'C завтраками| Bed and breakfast'!#REF!*0.9</f>
        <v>#REF!</v>
      </c>
      <c r="G18" s="27" t="e">
        <f>'C завтраками| Bed and breakfast'!#REF!*0.9</f>
        <v>#REF!</v>
      </c>
      <c r="H18" s="27" t="e">
        <f>'C завтраками| Bed and breakfast'!#REF!*0.9</f>
        <v>#REF!</v>
      </c>
      <c r="I18" s="27" t="e">
        <f>'C завтраками| Bed and breakfast'!#REF!*0.9</f>
        <v>#REF!</v>
      </c>
      <c r="J18" s="27" t="e">
        <f>'C завтраками| Bed and breakfast'!#REF!*0.9</f>
        <v>#REF!</v>
      </c>
      <c r="K18" s="27" t="e">
        <f>'C завтраками| Bed and breakfast'!#REF!*0.9</f>
        <v>#REF!</v>
      </c>
      <c r="L18" s="27" t="e">
        <f>'C завтраками| Bed and breakfast'!#REF!*0.9</f>
        <v>#REF!</v>
      </c>
      <c r="M18" s="27" t="e">
        <f>'C завтраками| Bed and breakfast'!#REF!*0.9</f>
        <v>#REF!</v>
      </c>
      <c r="N18" s="27" t="e">
        <f>'C завтраками| Bed and breakfast'!#REF!*0.9</f>
        <v>#REF!</v>
      </c>
      <c r="O18" s="27" t="e">
        <f>'C завтраками| Bed and breakfast'!#REF!*0.9</f>
        <v>#REF!</v>
      </c>
      <c r="P18" s="27" t="e">
        <f>'C завтраками| Bed and breakfast'!#REF!*0.9</f>
        <v>#REF!</v>
      </c>
      <c r="Q18" s="27" t="e">
        <f>'C завтраками| Bed and breakfast'!#REF!*0.9</f>
        <v>#REF!</v>
      </c>
    </row>
    <row r="19" spans="1:17" x14ac:dyDescent="0.25">
      <c r="A19" s="38"/>
      <c r="B19" s="27"/>
      <c r="C19" s="27"/>
      <c r="D19" s="27"/>
      <c r="E19" s="27"/>
      <c r="F19" s="79"/>
      <c r="G19" s="80"/>
      <c r="H19" s="80"/>
      <c r="I19" s="80"/>
      <c r="J19" s="80"/>
      <c r="K19" s="80"/>
      <c r="L19" s="80"/>
      <c r="M19" s="80"/>
      <c r="N19" s="80"/>
      <c r="O19" s="80"/>
      <c r="P19" s="80"/>
      <c r="Q19" s="80"/>
    </row>
    <row r="20" spans="1:17" x14ac:dyDescent="0.25">
      <c r="A20" s="228" t="s">
        <v>44</v>
      </c>
    </row>
    <row r="21" spans="1:17" x14ac:dyDescent="0.25">
      <c r="A21" s="229"/>
      <c r="G21" s="32" t="e">
        <f>G5</f>
        <v>#REF!</v>
      </c>
      <c r="H21" s="104" t="e">
        <f t="shared" ref="H21" si="0">H5</f>
        <v>#REF!</v>
      </c>
      <c r="I21" s="104" t="e">
        <f t="shared" ref="I21" si="1">I5</f>
        <v>#REF!</v>
      </c>
      <c r="J21" s="104" t="e">
        <f t="shared" ref="J21:M21" si="2">J5</f>
        <v>#REF!</v>
      </c>
      <c r="K21" s="34" t="e">
        <f t="shared" si="2"/>
        <v>#REF!</v>
      </c>
      <c r="L21" s="34" t="e">
        <f t="shared" si="2"/>
        <v>#REF!</v>
      </c>
      <c r="M21" s="34" t="e">
        <f t="shared" si="2"/>
        <v>#REF!</v>
      </c>
      <c r="N21" s="34" t="e">
        <f t="shared" ref="N21" si="3">N5</f>
        <v>#REF!</v>
      </c>
      <c r="O21" s="34" t="e">
        <f t="shared" ref="O21:Q21" si="4">O5</f>
        <v>#REF!</v>
      </c>
      <c r="P21" s="34" t="e">
        <f t="shared" si="4"/>
        <v>#REF!</v>
      </c>
      <c r="Q21" s="34" t="e">
        <f t="shared" si="4"/>
        <v>#REF!</v>
      </c>
    </row>
    <row r="22" spans="1:17" s="40" customFormat="1" ht="11.25" x14ac:dyDescent="0.2">
      <c r="A22" s="31" t="s">
        <v>6</v>
      </c>
      <c r="B22" s="32" t="e">
        <f t="shared" ref="B22:G22" si="5">B6</f>
        <v>#REF!</v>
      </c>
      <c r="C22" s="32" t="e">
        <f t="shared" si="5"/>
        <v>#REF!</v>
      </c>
      <c r="D22" s="32" t="e">
        <f t="shared" si="5"/>
        <v>#REF!</v>
      </c>
      <c r="E22" s="32" t="e">
        <f t="shared" si="5"/>
        <v>#REF!</v>
      </c>
      <c r="F22" s="32" t="e">
        <f t="shared" si="5"/>
        <v>#REF!</v>
      </c>
      <c r="G22" s="32" t="e">
        <f t="shared" si="5"/>
        <v>#REF!</v>
      </c>
      <c r="H22" s="104" t="e">
        <f t="shared" ref="H22" si="6">H6</f>
        <v>#REF!</v>
      </c>
      <c r="I22" s="104" t="e">
        <f t="shared" ref="I22" si="7">I6</f>
        <v>#REF!</v>
      </c>
      <c r="J22" s="104" t="e">
        <f t="shared" ref="J22:M22" si="8">J6</f>
        <v>#REF!</v>
      </c>
      <c r="K22" s="34" t="e">
        <f t="shared" si="8"/>
        <v>#REF!</v>
      </c>
      <c r="L22" s="34" t="e">
        <f t="shared" si="8"/>
        <v>#REF!</v>
      </c>
      <c r="M22" s="34" t="e">
        <f t="shared" si="8"/>
        <v>#REF!</v>
      </c>
      <c r="N22" s="34" t="e">
        <f t="shared" ref="N22" si="9">N6</f>
        <v>#REF!</v>
      </c>
      <c r="O22" s="34" t="e">
        <f t="shared" ref="O22:Q22" si="10">O6</f>
        <v>#REF!</v>
      </c>
      <c r="P22" s="34" t="e">
        <f t="shared" si="10"/>
        <v>#REF!</v>
      </c>
      <c r="Q22" s="34" t="e">
        <f t="shared" si="10"/>
        <v>#REF!</v>
      </c>
    </row>
    <row r="23" spans="1:17" x14ac:dyDescent="0.25">
      <c r="A23" s="13" t="s">
        <v>7</v>
      </c>
    </row>
    <row r="24" spans="1:17" x14ac:dyDescent="0.25">
      <c r="A24" s="13">
        <v>1</v>
      </c>
      <c r="B24" s="27" t="e">
        <f t="shared" ref="B24:F25" si="11">B8*0.87</f>
        <v>#REF!</v>
      </c>
      <c r="C24" s="27" t="e">
        <f t="shared" si="11"/>
        <v>#REF!</v>
      </c>
      <c r="D24" s="27" t="e">
        <f t="shared" si="11"/>
        <v>#REF!</v>
      </c>
      <c r="E24" s="27" t="e">
        <f t="shared" si="11"/>
        <v>#REF!</v>
      </c>
      <c r="F24" s="27" t="e">
        <f t="shared" si="11"/>
        <v>#REF!</v>
      </c>
      <c r="G24" s="27" t="e">
        <f>ROUNDUP(G8*0.87,)</f>
        <v>#REF!</v>
      </c>
      <c r="H24" s="27" t="e">
        <f t="shared" ref="H24" si="12">ROUNDUP(H8*0.87,)</f>
        <v>#REF!</v>
      </c>
      <c r="I24" s="27" t="e">
        <f t="shared" ref="I24" si="13">ROUNDUP(I8*0.87,)</f>
        <v>#REF!</v>
      </c>
      <c r="J24" s="27" t="e">
        <f t="shared" ref="J24:M24" si="14">ROUNDUP(J8*0.87,)</f>
        <v>#REF!</v>
      </c>
      <c r="K24" s="27" t="e">
        <f t="shared" si="14"/>
        <v>#REF!</v>
      </c>
      <c r="L24" s="27" t="e">
        <f t="shared" si="14"/>
        <v>#REF!</v>
      </c>
      <c r="M24" s="27" t="e">
        <f t="shared" si="14"/>
        <v>#REF!</v>
      </c>
      <c r="N24" s="27" t="e">
        <f t="shared" ref="N24" si="15">ROUNDUP(N8*0.87,)</f>
        <v>#REF!</v>
      </c>
      <c r="O24" s="27" t="e">
        <f t="shared" ref="O24:Q24" si="16">ROUNDUP(O8*0.87,)</f>
        <v>#REF!</v>
      </c>
      <c r="P24" s="27" t="e">
        <f t="shared" si="16"/>
        <v>#REF!</v>
      </c>
      <c r="Q24" s="27" t="e">
        <f t="shared" si="16"/>
        <v>#REF!</v>
      </c>
    </row>
    <row r="25" spans="1:17" x14ac:dyDescent="0.25">
      <c r="A25" s="13">
        <v>2</v>
      </c>
      <c r="B25" s="27" t="e">
        <f t="shared" si="11"/>
        <v>#REF!</v>
      </c>
      <c r="C25" s="27" t="e">
        <f t="shared" si="11"/>
        <v>#REF!</v>
      </c>
      <c r="D25" s="27" t="e">
        <f t="shared" si="11"/>
        <v>#REF!</v>
      </c>
      <c r="E25" s="27" t="e">
        <f t="shared" si="11"/>
        <v>#REF!</v>
      </c>
      <c r="F25" s="27" t="e">
        <f t="shared" si="11"/>
        <v>#REF!</v>
      </c>
      <c r="G25" s="27" t="e">
        <f t="shared" ref="G25:G34" si="17">ROUNDUP(G9*0.87,)</f>
        <v>#REF!</v>
      </c>
      <c r="H25" s="27" t="e">
        <f t="shared" ref="H25" si="18">ROUNDUP(H9*0.87,)</f>
        <v>#REF!</v>
      </c>
      <c r="I25" s="27" t="e">
        <f t="shared" ref="I25" si="19">ROUNDUP(I9*0.87,)</f>
        <v>#REF!</v>
      </c>
      <c r="J25" s="27" t="e">
        <f t="shared" ref="J25:M25" si="20">ROUNDUP(J9*0.87,)</f>
        <v>#REF!</v>
      </c>
      <c r="K25" s="27" t="e">
        <f t="shared" si="20"/>
        <v>#REF!</v>
      </c>
      <c r="L25" s="27" t="e">
        <f t="shared" si="20"/>
        <v>#REF!</v>
      </c>
      <c r="M25" s="27" t="e">
        <f t="shared" si="20"/>
        <v>#REF!</v>
      </c>
      <c r="N25" s="27" t="e">
        <f t="shared" ref="N25" si="21">ROUNDUP(N9*0.87,)</f>
        <v>#REF!</v>
      </c>
      <c r="O25" s="27" t="e">
        <f t="shared" ref="O25:Q25" si="22">ROUNDUP(O9*0.87,)</f>
        <v>#REF!</v>
      </c>
      <c r="P25" s="27" t="e">
        <f t="shared" si="22"/>
        <v>#REF!</v>
      </c>
      <c r="Q25" s="27" t="e">
        <f t="shared" si="22"/>
        <v>#REF!</v>
      </c>
    </row>
    <row r="26" spans="1:17" x14ac:dyDescent="0.25">
      <c r="A26" s="13" t="s">
        <v>8</v>
      </c>
      <c r="B26" s="27"/>
      <c r="C26" s="27"/>
      <c r="D26" s="27"/>
      <c r="E26" s="27"/>
      <c r="F26" s="27"/>
      <c r="G26" s="27"/>
      <c r="H26" s="27"/>
      <c r="I26" s="27"/>
      <c r="J26" s="27"/>
      <c r="K26" s="27"/>
      <c r="L26" s="27"/>
      <c r="M26" s="27"/>
      <c r="N26" s="27"/>
      <c r="O26" s="27"/>
      <c r="P26" s="27"/>
      <c r="Q26" s="27"/>
    </row>
    <row r="27" spans="1:17" x14ac:dyDescent="0.25">
      <c r="A27" s="13">
        <v>1</v>
      </c>
      <c r="B27" s="27" t="e">
        <f t="shared" ref="B27:F28" si="23">B11*0.87</f>
        <v>#REF!</v>
      </c>
      <c r="C27" s="27" t="e">
        <f t="shared" si="23"/>
        <v>#REF!</v>
      </c>
      <c r="D27" s="27" t="e">
        <f t="shared" si="23"/>
        <v>#REF!</v>
      </c>
      <c r="E27" s="27" t="e">
        <f t="shared" si="23"/>
        <v>#REF!</v>
      </c>
      <c r="F27" s="27" t="e">
        <f t="shared" si="23"/>
        <v>#REF!</v>
      </c>
      <c r="G27" s="27" t="e">
        <f t="shared" si="17"/>
        <v>#REF!</v>
      </c>
      <c r="H27" s="27" t="e">
        <f t="shared" ref="H27" si="24">ROUNDUP(H11*0.87,)</f>
        <v>#REF!</v>
      </c>
      <c r="I27" s="27" t="e">
        <f t="shared" ref="I27" si="25">ROUNDUP(I11*0.87,)</f>
        <v>#REF!</v>
      </c>
      <c r="J27" s="27" t="e">
        <f t="shared" ref="J27:M27" si="26">ROUNDUP(J11*0.87,)</f>
        <v>#REF!</v>
      </c>
      <c r="K27" s="27" t="e">
        <f t="shared" si="26"/>
        <v>#REF!</v>
      </c>
      <c r="L27" s="27" t="e">
        <f t="shared" si="26"/>
        <v>#REF!</v>
      </c>
      <c r="M27" s="27" t="e">
        <f t="shared" si="26"/>
        <v>#REF!</v>
      </c>
      <c r="N27" s="27" t="e">
        <f t="shared" ref="N27" si="27">ROUNDUP(N11*0.87,)</f>
        <v>#REF!</v>
      </c>
      <c r="O27" s="27" t="e">
        <f t="shared" ref="O27:Q27" si="28">ROUNDUP(O11*0.87,)</f>
        <v>#REF!</v>
      </c>
      <c r="P27" s="27" t="e">
        <f t="shared" si="28"/>
        <v>#REF!</v>
      </c>
      <c r="Q27" s="27" t="e">
        <f t="shared" si="28"/>
        <v>#REF!</v>
      </c>
    </row>
    <row r="28" spans="1:17" x14ac:dyDescent="0.25">
      <c r="A28" s="13">
        <v>2</v>
      </c>
      <c r="B28" s="27" t="e">
        <f t="shared" si="23"/>
        <v>#REF!</v>
      </c>
      <c r="C28" s="27" t="e">
        <f t="shared" si="23"/>
        <v>#REF!</v>
      </c>
      <c r="D28" s="27" t="e">
        <f t="shared" si="23"/>
        <v>#REF!</v>
      </c>
      <c r="E28" s="27" t="e">
        <f t="shared" si="23"/>
        <v>#REF!</v>
      </c>
      <c r="F28" s="27" t="e">
        <f t="shared" si="23"/>
        <v>#REF!</v>
      </c>
      <c r="G28" s="27" t="e">
        <f t="shared" si="17"/>
        <v>#REF!</v>
      </c>
      <c r="H28" s="27" t="e">
        <f t="shared" ref="H28" si="29">ROUNDUP(H12*0.87,)</f>
        <v>#REF!</v>
      </c>
      <c r="I28" s="27" t="e">
        <f t="shared" ref="I28" si="30">ROUNDUP(I12*0.87,)</f>
        <v>#REF!</v>
      </c>
      <c r="J28" s="27" t="e">
        <f t="shared" ref="J28:M28" si="31">ROUNDUP(J12*0.87,)</f>
        <v>#REF!</v>
      </c>
      <c r="K28" s="27" t="e">
        <f t="shared" si="31"/>
        <v>#REF!</v>
      </c>
      <c r="L28" s="27" t="e">
        <f t="shared" si="31"/>
        <v>#REF!</v>
      </c>
      <c r="M28" s="27" t="e">
        <f t="shared" si="31"/>
        <v>#REF!</v>
      </c>
      <c r="N28" s="27" t="e">
        <f t="shared" ref="N28" si="32">ROUNDUP(N12*0.87,)</f>
        <v>#REF!</v>
      </c>
      <c r="O28" s="27" t="e">
        <f t="shared" ref="O28:Q28" si="33">ROUNDUP(O12*0.87,)</f>
        <v>#REF!</v>
      </c>
      <c r="P28" s="27" t="e">
        <f t="shared" si="33"/>
        <v>#REF!</v>
      </c>
      <c r="Q28" s="27" t="e">
        <f t="shared" si="33"/>
        <v>#REF!</v>
      </c>
    </row>
    <row r="29" spans="1:17" x14ac:dyDescent="0.25">
      <c r="A29" s="13" t="s">
        <v>2</v>
      </c>
      <c r="B29" s="27"/>
      <c r="C29" s="27"/>
      <c r="D29" s="27"/>
      <c r="E29" s="27"/>
      <c r="F29" s="27"/>
      <c r="G29" s="27"/>
      <c r="H29" s="27"/>
      <c r="I29" s="27"/>
      <c r="J29" s="27"/>
      <c r="K29" s="27"/>
      <c r="L29" s="27"/>
      <c r="M29" s="27"/>
      <c r="N29" s="27"/>
      <c r="O29" s="27"/>
      <c r="P29" s="27"/>
      <c r="Q29" s="27"/>
    </row>
    <row r="30" spans="1:17" x14ac:dyDescent="0.25">
      <c r="A30" s="13">
        <v>1</v>
      </c>
      <c r="B30" s="27" t="e">
        <f t="shared" ref="B30:F31" si="34">B14*0.87</f>
        <v>#REF!</v>
      </c>
      <c r="C30" s="27" t="e">
        <f t="shared" si="34"/>
        <v>#REF!</v>
      </c>
      <c r="D30" s="27" t="e">
        <f t="shared" si="34"/>
        <v>#REF!</v>
      </c>
      <c r="E30" s="27" t="e">
        <f t="shared" si="34"/>
        <v>#REF!</v>
      </c>
      <c r="F30" s="27" t="e">
        <f t="shared" si="34"/>
        <v>#REF!</v>
      </c>
      <c r="G30" s="27" t="e">
        <f t="shared" si="17"/>
        <v>#REF!</v>
      </c>
      <c r="H30" s="27" t="e">
        <f t="shared" ref="H30" si="35">ROUNDUP(H14*0.87,)</f>
        <v>#REF!</v>
      </c>
      <c r="I30" s="27" t="e">
        <f t="shared" ref="I30" si="36">ROUNDUP(I14*0.87,)</f>
        <v>#REF!</v>
      </c>
      <c r="J30" s="27" t="e">
        <f t="shared" ref="J30:M30" si="37">ROUNDUP(J14*0.87,)</f>
        <v>#REF!</v>
      </c>
      <c r="K30" s="27" t="e">
        <f t="shared" si="37"/>
        <v>#REF!</v>
      </c>
      <c r="L30" s="27" t="e">
        <f t="shared" si="37"/>
        <v>#REF!</v>
      </c>
      <c r="M30" s="27" t="e">
        <f t="shared" si="37"/>
        <v>#REF!</v>
      </c>
      <c r="N30" s="27" t="e">
        <f t="shared" ref="N30" si="38">ROUNDUP(N14*0.87,)</f>
        <v>#REF!</v>
      </c>
      <c r="O30" s="27" t="e">
        <f t="shared" ref="O30:Q30" si="39">ROUNDUP(O14*0.87,)</f>
        <v>#REF!</v>
      </c>
      <c r="P30" s="27" t="e">
        <f t="shared" si="39"/>
        <v>#REF!</v>
      </c>
      <c r="Q30" s="27" t="e">
        <f t="shared" si="39"/>
        <v>#REF!</v>
      </c>
    </row>
    <row r="31" spans="1:17" x14ac:dyDescent="0.25">
      <c r="A31" s="13">
        <v>2</v>
      </c>
      <c r="B31" s="27" t="e">
        <f t="shared" si="34"/>
        <v>#REF!</v>
      </c>
      <c r="C31" s="27" t="e">
        <f t="shared" si="34"/>
        <v>#REF!</v>
      </c>
      <c r="D31" s="27" t="e">
        <f t="shared" si="34"/>
        <v>#REF!</v>
      </c>
      <c r="E31" s="27" t="e">
        <f t="shared" si="34"/>
        <v>#REF!</v>
      </c>
      <c r="F31" s="27" t="e">
        <f t="shared" si="34"/>
        <v>#REF!</v>
      </c>
      <c r="G31" s="27" t="e">
        <f t="shared" si="17"/>
        <v>#REF!</v>
      </c>
      <c r="H31" s="27" t="e">
        <f t="shared" ref="H31" si="40">ROUNDUP(H15*0.87,)</f>
        <v>#REF!</v>
      </c>
      <c r="I31" s="27" t="e">
        <f t="shared" ref="I31" si="41">ROUNDUP(I15*0.87,)</f>
        <v>#REF!</v>
      </c>
      <c r="J31" s="27" t="e">
        <f t="shared" ref="J31:M31" si="42">ROUNDUP(J15*0.87,)</f>
        <v>#REF!</v>
      </c>
      <c r="K31" s="27" t="e">
        <f t="shared" si="42"/>
        <v>#REF!</v>
      </c>
      <c r="L31" s="27" t="e">
        <f t="shared" si="42"/>
        <v>#REF!</v>
      </c>
      <c r="M31" s="27" t="e">
        <f t="shared" si="42"/>
        <v>#REF!</v>
      </c>
      <c r="N31" s="27" t="e">
        <f t="shared" ref="N31" si="43">ROUNDUP(N15*0.87,)</f>
        <v>#REF!</v>
      </c>
      <c r="O31" s="27" t="e">
        <f t="shared" ref="O31:Q31" si="44">ROUNDUP(O15*0.87,)</f>
        <v>#REF!</v>
      </c>
      <c r="P31" s="27" t="e">
        <f t="shared" si="44"/>
        <v>#REF!</v>
      </c>
      <c r="Q31" s="27" t="e">
        <f t="shared" si="44"/>
        <v>#REF!</v>
      </c>
    </row>
    <row r="32" spans="1:17" x14ac:dyDescent="0.25">
      <c r="A32" s="14" t="s">
        <v>3</v>
      </c>
      <c r="B32" s="27"/>
      <c r="C32" s="27"/>
      <c r="D32" s="27"/>
      <c r="E32" s="27"/>
      <c r="F32" s="27"/>
      <c r="G32" s="27"/>
      <c r="H32" s="27"/>
      <c r="I32" s="27"/>
      <c r="J32" s="27"/>
      <c r="K32" s="27"/>
      <c r="L32" s="27"/>
      <c r="M32" s="27"/>
      <c r="N32" s="27"/>
      <c r="O32" s="27"/>
      <c r="P32" s="27"/>
      <c r="Q32" s="27"/>
    </row>
    <row r="33" spans="1:52" x14ac:dyDescent="0.25">
      <c r="A33" s="13">
        <v>1</v>
      </c>
      <c r="B33" s="27" t="e">
        <f t="shared" ref="B33:F34" si="45">B17*0.87</f>
        <v>#REF!</v>
      </c>
      <c r="C33" s="27" t="e">
        <f t="shared" si="45"/>
        <v>#REF!</v>
      </c>
      <c r="D33" s="27" t="e">
        <f t="shared" si="45"/>
        <v>#REF!</v>
      </c>
      <c r="E33" s="27" t="e">
        <f t="shared" si="45"/>
        <v>#REF!</v>
      </c>
      <c r="F33" s="27" t="e">
        <f t="shared" si="45"/>
        <v>#REF!</v>
      </c>
      <c r="G33" s="27" t="e">
        <f t="shared" si="17"/>
        <v>#REF!</v>
      </c>
      <c r="H33" s="27" t="e">
        <f t="shared" ref="H33" si="46">ROUNDUP(H17*0.87,)</f>
        <v>#REF!</v>
      </c>
      <c r="I33" s="27" t="e">
        <f t="shared" ref="I33" si="47">ROUNDUP(I17*0.87,)</f>
        <v>#REF!</v>
      </c>
      <c r="J33" s="27" t="e">
        <f t="shared" ref="J33:M33" si="48">ROUNDUP(J17*0.87,)</f>
        <v>#REF!</v>
      </c>
      <c r="K33" s="27" t="e">
        <f t="shared" si="48"/>
        <v>#REF!</v>
      </c>
      <c r="L33" s="27" t="e">
        <f t="shared" si="48"/>
        <v>#REF!</v>
      </c>
      <c r="M33" s="27" t="e">
        <f t="shared" si="48"/>
        <v>#REF!</v>
      </c>
      <c r="N33" s="27" t="e">
        <f t="shared" ref="N33" si="49">ROUNDUP(N17*0.87,)</f>
        <v>#REF!</v>
      </c>
      <c r="O33" s="27" t="e">
        <f t="shared" ref="O33:Q33" si="50">ROUNDUP(O17*0.87,)</f>
        <v>#REF!</v>
      </c>
      <c r="P33" s="27" t="e">
        <f t="shared" si="50"/>
        <v>#REF!</v>
      </c>
      <c r="Q33" s="27" t="e">
        <f t="shared" si="50"/>
        <v>#REF!</v>
      </c>
    </row>
    <row r="34" spans="1:52" x14ac:dyDescent="0.25">
      <c r="A34" s="13">
        <v>2</v>
      </c>
      <c r="B34" s="27" t="e">
        <f t="shared" si="45"/>
        <v>#REF!</v>
      </c>
      <c r="C34" s="27" t="e">
        <f t="shared" si="45"/>
        <v>#REF!</v>
      </c>
      <c r="D34" s="27" t="e">
        <f t="shared" si="45"/>
        <v>#REF!</v>
      </c>
      <c r="E34" s="27" t="e">
        <f t="shared" si="45"/>
        <v>#REF!</v>
      </c>
      <c r="F34" s="27" t="e">
        <f t="shared" si="45"/>
        <v>#REF!</v>
      </c>
      <c r="G34" s="27" t="e">
        <f t="shared" si="17"/>
        <v>#REF!</v>
      </c>
      <c r="H34" s="27" t="e">
        <f t="shared" ref="H34" si="51">ROUNDUP(H18*0.87,)</f>
        <v>#REF!</v>
      </c>
      <c r="I34" s="27" t="e">
        <f t="shared" ref="I34" si="52">ROUNDUP(I18*0.87,)</f>
        <v>#REF!</v>
      </c>
      <c r="J34" s="27" t="e">
        <f t="shared" ref="J34:M34" si="53">ROUNDUP(J18*0.87,)</f>
        <v>#REF!</v>
      </c>
      <c r="K34" s="27" t="e">
        <f t="shared" si="53"/>
        <v>#REF!</v>
      </c>
      <c r="L34" s="27" t="e">
        <f t="shared" si="53"/>
        <v>#REF!</v>
      </c>
      <c r="M34" s="27" t="e">
        <f t="shared" si="53"/>
        <v>#REF!</v>
      </c>
      <c r="N34" s="27" t="e">
        <f t="shared" ref="N34" si="54">ROUNDUP(N18*0.87,)</f>
        <v>#REF!</v>
      </c>
      <c r="O34" s="27" t="e">
        <f t="shared" ref="O34:Q34" si="55">ROUNDUP(O18*0.87,)</f>
        <v>#REF!</v>
      </c>
      <c r="P34" s="27" t="e">
        <f t="shared" si="55"/>
        <v>#REF!</v>
      </c>
      <c r="Q34" s="27" t="e">
        <f t="shared" si="55"/>
        <v>#REF!</v>
      </c>
    </row>
    <row r="36" spans="1:52" customFormat="1" ht="14.45" customHeight="1" x14ac:dyDescent="0.25">
      <c r="A36" s="232" t="s">
        <v>70</v>
      </c>
      <c r="B36" s="232"/>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row>
    <row r="37" spans="1:52" x14ac:dyDescent="0.25">
      <c r="A37" s="21"/>
    </row>
    <row r="38" spans="1:52" s="60" customFormat="1" ht="12" x14ac:dyDescent="0.2">
      <c r="A38" s="59" t="s">
        <v>18</v>
      </c>
      <c r="H38" s="69"/>
    </row>
    <row r="39" spans="1:52" s="60" customFormat="1" ht="12" x14ac:dyDescent="0.2">
      <c r="A39" s="2" t="s">
        <v>42</v>
      </c>
      <c r="B39" s="61"/>
      <c r="C39" s="61"/>
      <c r="D39" s="61"/>
      <c r="E39" s="61"/>
      <c r="F39" s="61"/>
      <c r="G39" s="61"/>
      <c r="H39" s="82"/>
      <c r="I39" s="61"/>
      <c r="J39" s="61"/>
      <c r="K39" s="61"/>
      <c r="L39" s="61"/>
      <c r="M39" s="61"/>
      <c r="N39" s="61"/>
      <c r="O39" s="61"/>
      <c r="P39" s="61"/>
      <c r="Q39" s="62"/>
      <c r="R39" s="62"/>
      <c r="S39" s="62"/>
      <c r="T39" s="62"/>
      <c r="U39" s="62"/>
      <c r="V39" s="62"/>
      <c r="W39" s="62"/>
      <c r="X39" s="62"/>
      <c r="Y39" s="62"/>
      <c r="Z39" s="62"/>
      <c r="AA39" s="62"/>
      <c r="AB39" s="62"/>
      <c r="AC39" s="62"/>
      <c r="AD39" s="62"/>
      <c r="AE39" s="62"/>
      <c r="AF39" s="62"/>
      <c r="AG39" s="62"/>
      <c r="AH39" s="62"/>
      <c r="AI39" s="62"/>
      <c r="AJ39" s="62"/>
    </row>
    <row r="40" spans="1:52" s="60" customFormat="1" ht="12" x14ac:dyDescent="0.2">
      <c r="A40" s="2" t="s">
        <v>43</v>
      </c>
      <c r="B40" s="61"/>
      <c r="C40" s="61"/>
      <c r="D40" s="61"/>
      <c r="E40" s="61"/>
      <c r="F40" s="61"/>
      <c r="G40" s="61"/>
      <c r="H40" s="82"/>
      <c r="I40" s="61"/>
      <c r="J40" s="61"/>
      <c r="K40" s="61"/>
      <c r="L40" s="61"/>
      <c r="M40" s="61"/>
      <c r="N40" s="61"/>
      <c r="O40" s="61"/>
      <c r="P40" s="61"/>
      <c r="Q40" s="62"/>
      <c r="R40" s="62"/>
      <c r="S40" s="62"/>
      <c r="T40" s="62"/>
      <c r="U40" s="62"/>
      <c r="V40" s="62"/>
      <c r="W40" s="62"/>
      <c r="X40" s="62"/>
      <c r="Y40" s="62"/>
      <c r="Z40" s="62"/>
      <c r="AA40" s="62"/>
      <c r="AB40" s="62"/>
      <c r="AC40" s="62"/>
      <c r="AD40" s="62"/>
      <c r="AE40" s="62"/>
      <c r="AF40" s="62"/>
      <c r="AG40" s="62"/>
      <c r="AH40" s="62"/>
      <c r="AI40" s="62"/>
      <c r="AJ40" s="62"/>
    </row>
    <row r="41" spans="1:52" s="60" customFormat="1" ht="12" x14ac:dyDescent="0.2">
      <c r="A41" s="63"/>
      <c r="H41" s="69"/>
    </row>
    <row r="42" spans="1:52" s="60" customFormat="1" ht="12" x14ac:dyDescent="0.2">
      <c r="A42" s="64" t="s">
        <v>11</v>
      </c>
      <c r="H42" s="69"/>
    </row>
    <row r="43" spans="1:52" s="60" customFormat="1" ht="12" x14ac:dyDescent="0.2">
      <c r="A43" s="48" t="s">
        <v>39</v>
      </c>
      <c r="H43" s="69"/>
    </row>
    <row r="44" spans="1:52" s="60" customFormat="1" ht="12" x14ac:dyDescent="0.2">
      <c r="A44" s="49" t="s">
        <v>12</v>
      </c>
      <c r="H44" s="69"/>
    </row>
    <row r="45" spans="1:52" s="60" customFormat="1" ht="12" x14ac:dyDescent="0.2">
      <c r="A45" s="49" t="s">
        <v>13</v>
      </c>
      <c r="H45" s="69"/>
    </row>
    <row r="46" spans="1:52" s="60" customFormat="1" ht="12" x14ac:dyDescent="0.2">
      <c r="A46" s="50" t="s">
        <v>14</v>
      </c>
      <c r="H46" s="69"/>
    </row>
    <row r="47" spans="1:52" s="60" customFormat="1" ht="12" x14ac:dyDescent="0.2">
      <c r="A47" s="49" t="s">
        <v>40</v>
      </c>
      <c r="H47" s="69"/>
    </row>
    <row r="48" spans="1:52" s="60" customFormat="1" ht="24" x14ac:dyDescent="0.2">
      <c r="A48" s="102" t="s">
        <v>68</v>
      </c>
      <c r="H48" s="69"/>
    </row>
    <row r="49" spans="1:22" s="60" customFormat="1" ht="12" x14ac:dyDescent="0.2">
      <c r="A49" s="51"/>
      <c r="H49" s="69"/>
    </row>
    <row r="50" spans="1:22" s="60" customFormat="1" ht="25.5" x14ac:dyDescent="0.2">
      <c r="A50" s="52" t="s">
        <v>67</v>
      </c>
      <c r="B50" s="65"/>
      <c r="C50" s="65"/>
      <c r="D50" s="65"/>
      <c r="E50" s="65"/>
      <c r="F50" s="65"/>
      <c r="G50" s="65"/>
      <c r="H50" s="65"/>
      <c r="I50" s="65"/>
      <c r="J50" s="65"/>
      <c r="K50" s="65"/>
      <c r="L50" s="65"/>
      <c r="M50" s="65"/>
      <c r="N50" s="65"/>
      <c r="O50" s="65"/>
      <c r="P50" s="65"/>
      <c r="Q50" s="65"/>
      <c r="R50" s="65"/>
      <c r="S50" s="65"/>
      <c r="T50" s="65"/>
      <c r="U50" s="65"/>
      <c r="V50" s="65"/>
    </row>
    <row r="51" spans="1:22" s="60" customFormat="1" ht="12" x14ac:dyDescent="0.2">
      <c r="A51" s="66"/>
      <c r="B51" s="65"/>
      <c r="C51" s="65"/>
      <c r="D51" s="65"/>
      <c r="E51" s="65"/>
      <c r="F51" s="65"/>
      <c r="G51" s="65"/>
      <c r="H51" s="65"/>
      <c r="I51" s="65"/>
      <c r="J51" s="65"/>
      <c r="K51" s="65"/>
      <c r="L51" s="65"/>
      <c r="M51" s="65"/>
      <c r="N51" s="65"/>
      <c r="O51" s="65"/>
      <c r="P51" s="65"/>
      <c r="Q51" s="65"/>
      <c r="R51" s="65"/>
      <c r="S51" s="65"/>
      <c r="T51" s="65"/>
      <c r="U51" s="65"/>
      <c r="V51" s="65"/>
    </row>
    <row r="52" spans="1:22" s="60" customFormat="1" ht="31.5" x14ac:dyDescent="0.25">
      <c r="A52" s="89" t="s">
        <v>54</v>
      </c>
      <c r="B52" s="67"/>
      <c r="C52" s="67"/>
      <c r="D52" s="67"/>
      <c r="E52" s="67"/>
      <c r="F52" s="67"/>
      <c r="G52" s="67"/>
      <c r="H52" s="67"/>
      <c r="I52" s="67"/>
      <c r="J52" s="67"/>
      <c r="K52" s="67"/>
      <c r="L52" s="67"/>
      <c r="M52" s="67"/>
      <c r="N52" s="67"/>
      <c r="O52" s="67"/>
      <c r="P52" s="68"/>
      <c r="Q52" s="68"/>
      <c r="R52" s="65"/>
      <c r="S52" s="65"/>
      <c r="T52" s="65"/>
      <c r="U52" s="65"/>
      <c r="V52" s="65"/>
    </row>
    <row r="53" spans="1:22" s="60" customFormat="1" ht="31.5" x14ac:dyDescent="0.25">
      <c r="A53" s="89" t="s">
        <v>55</v>
      </c>
      <c r="B53" s="67"/>
      <c r="C53" s="67"/>
      <c r="D53" s="67"/>
      <c r="E53" s="67"/>
      <c r="F53" s="67"/>
      <c r="G53" s="67"/>
      <c r="H53" s="67"/>
      <c r="I53" s="67"/>
      <c r="J53" s="67"/>
      <c r="K53" s="67"/>
      <c r="L53" s="67"/>
      <c r="M53" s="67"/>
      <c r="N53" s="67"/>
      <c r="O53" s="67"/>
      <c r="P53" s="68"/>
      <c r="Q53" s="68"/>
      <c r="R53" s="65"/>
      <c r="S53" s="65"/>
      <c r="T53" s="65"/>
      <c r="U53" s="65"/>
      <c r="V53" s="65"/>
    </row>
    <row r="54" spans="1:22" s="60" customFormat="1" ht="52.5" x14ac:dyDescent="0.25">
      <c r="A54" s="89" t="s">
        <v>56</v>
      </c>
      <c r="B54" s="67"/>
      <c r="C54" s="67"/>
      <c r="D54" s="67"/>
      <c r="E54" s="67"/>
      <c r="F54" s="67"/>
      <c r="G54" s="67"/>
      <c r="H54" s="67"/>
      <c r="I54" s="67"/>
      <c r="J54" s="67"/>
      <c r="K54" s="67"/>
      <c r="L54" s="67"/>
      <c r="M54" s="67"/>
      <c r="N54" s="67"/>
      <c r="O54" s="67"/>
      <c r="P54" s="68"/>
      <c r="Q54" s="68"/>
      <c r="R54" s="65"/>
      <c r="S54" s="65"/>
      <c r="T54" s="65"/>
      <c r="U54" s="65"/>
      <c r="V54" s="65"/>
    </row>
    <row r="55" spans="1:22" s="60" customFormat="1" ht="31.5" x14ac:dyDescent="0.2">
      <c r="A55" s="105" t="s">
        <v>73</v>
      </c>
      <c r="B55" s="65"/>
      <c r="C55" s="65"/>
      <c r="D55" s="65"/>
      <c r="E55" s="65"/>
      <c r="F55" s="65"/>
      <c r="G55" s="65"/>
      <c r="H55" s="65"/>
      <c r="I55" s="65"/>
      <c r="J55" s="65"/>
      <c r="K55" s="65"/>
      <c r="L55" s="65"/>
      <c r="M55" s="65"/>
      <c r="N55" s="65"/>
      <c r="O55" s="65"/>
      <c r="P55" s="65"/>
      <c r="Q55" s="65"/>
      <c r="R55" s="65"/>
      <c r="S55" s="65"/>
      <c r="T55" s="65"/>
      <c r="U55" s="65"/>
      <c r="V55" s="65"/>
    </row>
    <row r="56" spans="1:22" s="60" customFormat="1" ht="52.5" x14ac:dyDescent="0.2">
      <c r="A56" s="89" t="s">
        <v>57</v>
      </c>
      <c r="B56" s="65"/>
      <c r="C56" s="65"/>
      <c r="D56" s="65"/>
      <c r="E56" s="65"/>
      <c r="F56" s="65"/>
      <c r="G56" s="65"/>
      <c r="H56" s="65"/>
      <c r="I56" s="65"/>
      <c r="J56" s="65"/>
      <c r="K56" s="65"/>
      <c r="L56" s="65"/>
      <c r="M56" s="65"/>
      <c r="N56" s="65"/>
      <c r="O56" s="65"/>
      <c r="P56" s="65"/>
      <c r="Q56" s="65"/>
      <c r="R56" s="65"/>
      <c r="S56" s="65"/>
      <c r="T56" s="65"/>
      <c r="U56" s="65"/>
      <c r="V56" s="65"/>
    </row>
    <row r="57" spans="1:22" s="60" customFormat="1" ht="21" x14ac:dyDescent="0.2">
      <c r="A57" s="105" t="s">
        <v>71</v>
      </c>
      <c r="E57" s="65"/>
      <c r="F57" s="65"/>
      <c r="G57" s="65"/>
      <c r="H57" s="65"/>
      <c r="I57" s="65"/>
      <c r="J57" s="65"/>
      <c r="K57" s="65"/>
      <c r="L57" s="65"/>
      <c r="M57" s="65"/>
      <c r="N57" s="65"/>
      <c r="O57" s="65"/>
      <c r="P57" s="65"/>
      <c r="Q57" s="65"/>
      <c r="R57" s="65"/>
      <c r="S57" s="65"/>
      <c r="T57" s="65"/>
      <c r="U57" s="65"/>
      <c r="V57" s="65"/>
    </row>
    <row r="58" spans="1:22" s="60" customFormat="1" ht="42" x14ac:dyDescent="0.2">
      <c r="A58" s="89" t="s">
        <v>74</v>
      </c>
      <c r="E58" s="65"/>
      <c r="F58" s="65"/>
      <c r="G58" s="65"/>
      <c r="H58" s="65"/>
      <c r="I58" s="65"/>
      <c r="J58" s="65"/>
      <c r="K58" s="65"/>
      <c r="L58" s="65"/>
      <c r="M58" s="65"/>
      <c r="N58" s="65"/>
      <c r="O58" s="65"/>
      <c r="P58" s="65"/>
      <c r="Q58" s="65"/>
      <c r="R58" s="65"/>
      <c r="S58" s="65"/>
      <c r="T58" s="65"/>
      <c r="U58" s="65"/>
      <c r="V58" s="65"/>
    </row>
    <row r="59" spans="1:22" s="60" customFormat="1" ht="31.5" x14ac:dyDescent="0.2">
      <c r="A59" s="89" t="s">
        <v>75</v>
      </c>
      <c r="H59" s="69"/>
    </row>
    <row r="60" spans="1:22" s="60" customFormat="1" ht="42" x14ac:dyDescent="0.2">
      <c r="A60" s="105" t="s">
        <v>76</v>
      </c>
      <c r="H60" s="69"/>
    </row>
    <row r="61" spans="1:22" s="60" customFormat="1" ht="21" x14ac:dyDescent="0.2">
      <c r="A61" s="105" t="s">
        <v>72</v>
      </c>
      <c r="H61" s="69"/>
    </row>
    <row r="62" spans="1:22" s="60" customFormat="1" ht="12" x14ac:dyDescent="0.2">
      <c r="A62" s="53"/>
      <c r="H62" s="69"/>
    </row>
    <row r="63" spans="1:22" s="60" customFormat="1" ht="21" x14ac:dyDescent="0.2">
      <c r="A63" s="54" t="s">
        <v>50</v>
      </c>
      <c r="H63" s="69"/>
    </row>
    <row r="64" spans="1:22" s="60" customFormat="1" ht="31.5" x14ac:dyDescent="0.2">
      <c r="A64" s="84" t="s">
        <v>51</v>
      </c>
      <c r="H64" s="69"/>
    </row>
    <row r="65" spans="1:8" s="60" customFormat="1" ht="21" x14ac:dyDescent="0.2">
      <c r="A65" s="54" t="s">
        <v>47</v>
      </c>
      <c r="H65" s="69"/>
    </row>
    <row r="66" spans="1:8" s="60" customFormat="1" ht="42.75" x14ac:dyDescent="0.2">
      <c r="A66" s="81" t="s">
        <v>48</v>
      </c>
      <c r="H66" s="69"/>
    </row>
    <row r="67" spans="1:8" s="60" customFormat="1" ht="21" x14ac:dyDescent="0.2">
      <c r="A67" s="54" t="s">
        <v>49</v>
      </c>
      <c r="H67" s="69"/>
    </row>
    <row r="68" spans="1:8" s="60" customFormat="1" ht="12" x14ac:dyDescent="0.2">
      <c r="A68" s="83"/>
      <c r="H68" s="69"/>
    </row>
    <row r="69" spans="1:8" s="60" customFormat="1" ht="12" x14ac:dyDescent="0.2">
      <c r="A69" s="57" t="s">
        <v>16</v>
      </c>
      <c r="H69" s="69"/>
    </row>
    <row r="70" spans="1:8" s="60" customFormat="1" ht="24" x14ac:dyDescent="0.2">
      <c r="A70" s="58" t="s">
        <v>25</v>
      </c>
      <c r="H70" s="69"/>
    </row>
    <row r="71" spans="1:8" s="60" customFormat="1" ht="24" x14ac:dyDescent="0.2">
      <c r="A71" s="58" t="s">
        <v>26</v>
      </c>
      <c r="H71" s="69"/>
    </row>
  </sheetData>
  <mergeCells count="2">
    <mergeCell ref="A20:A21"/>
    <mergeCell ref="A36:AZ3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6"/>
  <sheetViews>
    <sheetView workbookViewId="0">
      <selection activeCell="N1" sqref="N1:P1048576"/>
    </sheetView>
  </sheetViews>
  <sheetFormatPr defaultColWidth="8.7109375" defaultRowHeight="15" x14ac:dyDescent="0.25"/>
  <cols>
    <col min="1" max="1" width="87.42578125" style="39" customWidth="1"/>
    <col min="2" max="6" width="0" style="39" hidden="1" customWidth="1"/>
    <col min="7" max="7" width="10.140625" style="39" hidden="1" customWidth="1"/>
    <col min="8" max="16" width="0" style="39" hidden="1" customWidth="1"/>
    <col min="17" max="16384" width="8.7109375" style="39"/>
  </cols>
  <sheetData>
    <row r="1" spans="1:17" x14ac:dyDescent="0.25">
      <c r="A1" s="18" t="s">
        <v>17</v>
      </c>
    </row>
    <row r="3" spans="1:17" x14ac:dyDescent="0.25">
      <c r="A3" s="103" t="s">
        <v>66</v>
      </c>
    </row>
    <row r="4" spans="1:17" x14ac:dyDescent="0.25">
      <c r="A4" s="103" t="s">
        <v>9</v>
      </c>
    </row>
    <row r="5" spans="1:17" x14ac:dyDescent="0.25">
      <c r="G5" s="32" t="e">
        <f>'C завтраками| Bed and breakfast'!#REF!</f>
        <v>#REF!</v>
      </c>
      <c r="H5" s="32" t="e">
        <f>'C завтраками| Bed and breakfast'!#REF!</f>
        <v>#REF!</v>
      </c>
      <c r="I5" s="104" t="e">
        <f>'C завтраками| Bed and breakfast'!#REF!</f>
        <v>#REF!</v>
      </c>
      <c r="J5" s="104" t="e">
        <f>'C завтраками| Bed and breakfast'!#REF!</f>
        <v>#REF!</v>
      </c>
      <c r="K5" s="34" t="e">
        <f>'C завтраками| Bed and breakfast'!#REF!</f>
        <v>#REF!</v>
      </c>
      <c r="L5" s="34" t="e">
        <f>'C завтраками| Bed and breakfast'!#REF!</f>
        <v>#REF!</v>
      </c>
      <c r="M5" s="34" t="e">
        <f>'C завтраками| Bed and breakfast'!#REF!</f>
        <v>#REF!</v>
      </c>
      <c r="N5" s="34" t="e">
        <f>'C завтраками| Bed and breakfast'!#REF!</f>
        <v>#REF!</v>
      </c>
      <c r="O5" s="34" t="e">
        <f>'C завтраками| Bed and breakfast'!#REF!</f>
        <v>#REF!</v>
      </c>
      <c r="P5" s="34" t="e">
        <f>'C завтраками| Bed and breakfast'!#REF!</f>
        <v>#REF!</v>
      </c>
      <c r="Q5" s="34" t="e">
        <f>'C завтраками| Bed and breakfast'!#REF!</f>
        <v>#REF!</v>
      </c>
    </row>
    <row r="6" spans="1:17" x14ac:dyDescent="0.25">
      <c r="A6" s="31" t="s">
        <v>6</v>
      </c>
      <c r="B6" s="32" t="e">
        <f>'C завтраками| Bed and breakfast'!#REF!</f>
        <v>#REF!</v>
      </c>
      <c r="C6" s="32" t="e">
        <f>'C завтраками| Bed and breakfast'!#REF!</f>
        <v>#REF!</v>
      </c>
      <c r="D6" s="32" t="e">
        <f>'C завтраками| Bed and breakfast'!#REF!</f>
        <v>#REF!</v>
      </c>
      <c r="E6" s="32" t="e">
        <f>'C завтраками| Bed and breakfast'!#REF!</f>
        <v>#REF!</v>
      </c>
      <c r="F6" s="32" t="e">
        <f>'C завтраками| Bed and breakfast'!#REF!</f>
        <v>#REF!</v>
      </c>
      <c r="G6" s="32" t="e">
        <f>'C завтраками| Bed and breakfast'!#REF!</f>
        <v>#REF!</v>
      </c>
      <c r="H6" s="32" t="e">
        <f>'C завтраками| Bed and breakfast'!#REF!</f>
        <v>#REF!</v>
      </c>
      <c r="I6" s="104" t="e">
        <f>'C завтраками| Bed and breakfast'!#REF!</f>
        <v>#REF!</v>
      </c>
      <c r="J6" s="104" t="e">
        <f>'C завтраками| Bed and breakfast'!#REF!</f>
        <v>#REF!</v>
      </c>
      <c r="K6" s="34" t="e">
        <f>'C завтраками| Bed and breakfast'!#REF!</f>
        <v>#REF!</v>
      </c>
      <c r="L6" s="34" t="e">
        <f>'C завтраками| Bed and breakfast'!#REF!</f>
        <v>#REF!</v>
      </c>
      <c r="M6" s="34" t="e">
        <f>'C завтраками| Bed and breakfast'!#REF!</f>
        <v>#REF!</v>
      </c>
      <c r="N6" s="34" t="e">
        <f>'C завтраками| Bed and breakfast'!#REF!</f>
        <v>#REF!</v>
      </c>
      <c r="O6" s="34" t="e">
        <f>'C завтраками| Bed and breakfast'!#REF!</f>
        <v>#REF!</v>
      </c>
      <c r="P6" s="34" t="e">
        <f>'C завтраками| Bed and breakfast'!#REF!</f>
        <v>#REF!</v>
      </c>
      <c r="Q6" s="34" t="e">
        <f>'C завтраками| Bed and breakfast'!#REF!</f>
        <v>#REF!</v>
      </c>
    </row>
    <row r="7" spans="1:17" x14ac:dyDescent="0.25">
      <c r="A7" s="13" t="s">
        <v>7</v>
      </c>
    </row>
    <row r="8" spans="1:17" x14ac:dyDescent="0.25">
      <c r="A8" s="13">
        <v>1</v>
      </c>
      <c r="B8" s="27" t="e">
        <f>'C завтраками| Bed and breakfast'!#REF!*0.9</f>
        <v>#REF!</v>
      </c>
      <c r="C8" s="27" t="e">
        <f>'C завтраками| Bed and breakfast'!#REF!*0.9</f>
        <v>#REF!</v>
      </c>
      <c r="D8" s="27" t="e">
        <f>'C завтраками| Bed and breakfast'!#REF!*0.9</f>
        <v>#REF!</v>
      </c>
      <c r="E8" s="27" t="e">
        <f>'C завтраками| Bed and breakfast'!#REF!*0.9</f>
        <v>#REF!</v>
      </c>
      <c r="F8" s="27" t="e">
        <f>'C завтраками| Bed and breakfast'!#REF!*0.9</f>
        <v>#REF!</v>
      </c>
      <c r="G8" s="27" t="e">
        <f>'C завтраками| Bed and breakfast'!#REF!*0.9</f>
        <v>#REF!</v>
      </c>
      <c r="H8" s="27" t="e">
        <f>'C завтраками| Bed and breakfast'!#REF!*0.9</f>
        <v>#REF!</v>
      </c>
      <c r="I8" s="27" t="e">
        <f>'C завтраками| Bed and breakfast'!#REF!*0.9</f>
        <v>#REF!</v>
      </c>
      <c r="J8" s="27" t="e">
        <f>'C завтраками| Bed and breakfast'!#REF!*0.9</f>
        <v>#REF!</v>
      </c>
      <c r="K8" s="27" t="e">
        <f>'C завтраками| Bed and breakfast'!#REF!*0.9</f>
        <v>#REF!</v>
      </c>
      <c r="L8" s="27" t="e">
        <f>'C завтраками| Bed and breakfast'!#REF!*0.9</f>
        <v>#REF!</v>
      </c>
      <c r="M8" s="27" t="e">
        <f>'C завтраками| Bed and breakfast'!#REF!*0.9</f>
        <v>#REF!</v>
      </c>
      <c r="N8" s="27" t="e">
        <f>'C завтраками| Bed and breakfast'!#REF!*0.9</f>
        <v>#REF!</v>
      </c>
      <c r="O8" s="27" t="e">
        <f>'C завтраками| Bed and breakfast'!#REF!*0.9</f>
        <v>#REF!</v>
      </c>
      <c r="P8" s="27" t="e">
        <f>'C завтраками| Bed and breakfast'!#REF!*0.9</f>
        <v>#REF!</v>
      </c>
      <c r="Q8" s="27" t="e">
        <f>'C завтраками| Bed and breakfast'!#REF!*0.9</f>
        <v>#REF!</v>
      </c>
    </row>
    <row r="9" spans="1:17" x14ac:dyDescent="0.25">
      <c r="A9" s="13">
        <v>2</v>
      </c>
      <c r="B9" s="27" t="e">
        <f>'C завтраками| Bed and breakfast'!#REF!*0.9</f>
        <v>#REF!</v>
      </c>
      <c r="C9" s="27" t="e">
        <f>'C завтраками| Bed and breakfast'!#REF!*0.9</f>
        <v>#REF!</v>
      </c>
      <c r="D9" s="27" t="e">
        <f>'C завтраками| Bed and breakfast'!#REF!*0.9</f>
        <v>#REF!</v>
      </c>
      <c r="E9" s="27" t="e">
        <f>'C завтраками| Bed and breakfast'!#REF!*0.9</f>
        <v>#REF!</v>
      </c>
      <c r="F9" s="27" t="e">
        <f>'C завтраками| Bed and breakfast'!#REF!*0.9</f>
        <v>#REF!</v>
      </c>
      <c r="G9" s="27" t="e">
        <f>'C завтраками| Bed and breakfast'!#REF!*0.9</f>
        <v>#REF!</v>
      </c>
      <c r="H9" s="27" t="e">
        <f>'C завтраками| Bed and breakfast'!#REF!*0.9</f>
        <v>#REF!</v>
      </c>
      <c r="I9" s="27" t="e">
        <f>'C завтраками| Bed and breakfast'!#REF!*0.9</f>
        <v>#REF!</v>
      </c>
      <c r="J9" s="27" t="e">
        <f>'C завтраками| Bed and breakfast'!#REF!*0.9</f>
        <v>#REF!</v>
      </c>
      <c r="K9" s="27" t="e">
        <f>'C завтраками| Bed and breakfast'!#REF!*0.9</f>
        <v>#REF!</v>
      </c>
      <c r="L9" s="27" t="e">
        <f>'C завтраками| Bed and breakfast'!#REF!*0.9</f>
        <v>#REF!</v>
      </c>
      <c r="M9" s="27" t="e">
        <f>'C завтраками| Bed and breakfast'!#REF!*0.9</f>
        <v>#REF!</v>
      </c>
      <c r="N9" s="27" t="e">
        <f>'C завтраками| Bed and breakfast'!#REF!*0.9</f>
        <v>#REF!</v>
      </c>
      <c r="O9" s="27" t="e">
        <f>'C завтраками| Bed and breakfast'!#REF!*0.9</f>
        <v>#REF!</v>
      </c>
      <c r="P9" s="27" t="e">
        <f>'C завтраками| Bed and breakfast'!#REF!*0.9</f>
        <v>#REF!</v>
      </c>
      <c r="Q9" s="27" t="e">
        <f>'C завтраками| Bed and breakfast'!#REF!*0.9</f>
        <v>#REF!</v>
      </c>
    </row>
    <row r="10" spans="1:17" x14ac:dyDescent="0.25">
      <c r="A10" s="13" t="s">
        <v>8</v>
      </c>
      <c r="B10" s="27"/>
      <c r="C10" s="27"/>
      <c r="D10" s="27"/>
      <c r="E10" s="27"/>
      <c r="F10" s="27"/>
      <c r="G10" s="27"/>
      <c r="H10" s="27"/>
      <c r="I10" s="27"/>
      <c r="J10" s="27"/>
      <c r="K10" s="27"/>
      <c r="L10" s="27"/>
      <c r="M10" s="27"/>
      <c r="N10" s="27"/>
      <c r="O10" s="27"/>
      <c r="P10" s="27"/>
      <c r="Q10" s="27"/>
    </row>
    <row r="11" spans="1:17" x14ac:dyDescent="0.25">
      <c r="A11" s="13">
        <v>1</v>
      </c>
      <c r="B11" s="27" t="e">
        <f>'C завтраками| Bed and breakfast'!#REF!*0.9</f>
        <v>#REF!</v>
      </c>
      <c r="C11" s="27" t="e">
        <f>'C завтраками| Bed and breakfast'!#REF!*0.9</f>
        <v>#REF!</v>
      </c>
      <c r="D11" s="27" t="e">
        <f>'C завтраками| Bed and breakfast'!#REF!*0.9</f>
        <v>#REF!</v>
      </c>
      <c r="E11" s="27" t="e">
        <f>'C завтраками| Bed and breakfast'!#REF!*0.9</f>
        <v>#REF!</v>
      </c>
      <c r="F11" s="27" t="e">
        <f>'C завтраками| Bed and breakfast'!#REF!*0.9</f>
        <v>#REF!</v>
      </c>
      <c r="G11" s="27" t="e">
        <f>'C завтраками| Bed and breakfast'!#REF!*0.9</f>
        <v>#REF!</v>
      </c>
      <c r="H11" s="27" t="e">
        <f>'C завтраками| Bed and breakfast'!#REF!*0.9</f>
        <v>#REF!</v>
      </c>
      <c r="I11" s="27" t="e">
        <f>'C завтраками| Bed and breakfast'!#REF!*0.9</f>
        <v>#REF!</v>
      </c>
      <c r="J11" s="27" t="e">
        <f>'C завтраками| Bed and breakfast'!#REF!*0.9</f>
        <v>#REF!</v>
      </c>
      <c r="K11" s="27" t="e">
        <f>'C завтраками| Bed and breakfast'!#REF!*0.9</f>
        <v>#REF!</v>
      </c>
      <c r="L11" s="27" t="e">
        <f>'C завтраками| Bed and breakfast'!#REF!*0.9</f>
        <v>#REF!</v>
      </c>
      <c r="M11" s="27" t="e">
        <f>'C завтраками| Bed and breakfast'!#REF!*0.9</f>
        <v>#REF!</v>
      </c>
      <c r="N11" s="27" t="e">
        <f>'C завтраками| Bed and breakfast'!#REF!*0.9</f>
        <v>#REF!</v>
      </c>
      <c r="O11" s="27" t="e">
        <f>'C завтраками| Bed and breakfast'!#REF!*0.9</f>
        <v>#REF!</v>
      </c>
      <c r="P11" s="27" t="e">
        <f>'C завтраками| Bed and breakfast'!#REF!*0.9</f>
        <v>#REF!</v>
      </c>
      <c r="Q11" s="27" t="e">
        <f>'C завтраками| Bed and breakfast'!#REF!*0.9</f>
        <v>#REF!</v>
      </c>
    </row>
    <row r="12" spans="1:17" x14ac:dyDescent="0.25">
      <c r="A12" s="13">
        <v>2</v>
      </c>
      <c r="B12" s="27" t="e">
        <f>'C завтраками| Bed and breakfast'!#REF!*0.9</f>
        <v>#REF!</v>
      </c>
      <c r="C12" s="27" t="e">
        <f>'C завтраками| Bed and breakfast'!#REF!*0.9</f>
        <v>#REF!</v>
      </c>
      <c r="D12" s="27" t="e">
        <f>'C завтраками| Bed and breakfast'!#REF!*0.9</f>
        <v>#REF!</v>
      </c>
      <c r="E12" s="27" t="e">
        <f>'C завтраками| Bed and breakfast'!#REF!*0.9</f>
        <v>#REF!</v>
      </c>
      <c r="F12" s="27" t="e">
        <f>'C завтраками| Bed and breakfast'!#REF!*0.9</f>
        <v>#REF!</v>
      </c>
      <c r="G12" s="27" t="e">
        <f>'C завтраками| Bed and breakfast'!#REF!*0.9</f>
        <v>#REF!</v>
      </c>
      <c r="H12" s="27" t="e">
        <f>'C завтраками| Bed and breakfast'!#REF!*0.9</f>
        <v>#REF!</v>
      </c>
      <c r="I12" s="27" t="e">
        <f>'C завтраками| Bed and breakfast'!#REF!*0.9</f>
        <v>#REF!</v>
      </c>
      <c r="J12" s="27" t="e">
        <f>'C завтраками| Bed and breakfast'!#REF!*0.9</f>
        <v>#REF!</v>
      </c>
      <c r="K12" s="27" t="e">
        <f>'C завтраками| Bed and breakfast'!#REF!*0.9</f>
        <v>#REF!</v>
      </c>
      <c r="L12" s="27" t="e">
        <f>'C завтраками| Bed and breakfast'!#REF!*0.9</f>
        <v>#REF!</v>
      </c>
      <c r="M12" s="27" t="e">
        <f>'C завтраками| Bed and breakfast'!#REF!*0.9</f>
        <v>#REF!</v>
      </c>
      <c r="N12" s="27" t="e">
        <f>'C завтраками| Bed and breakfast'!#REF!*0.9</f>
        <v>#REF!</v>
      </c>
      <c r="O12" s="27" t="e">
        <f>'C завтраками| Bed and breakfast'!#REF!*0.9</f>
        <v>#REF!</v>
      </c>
      <c r="P12" s="27" t="e">
        <f>'C завтраками| Bed and breakfast'!#REF!*0.9</f>
        <v>#REF!</v>
      </c>
      <c r="Q12" s="27" t="e">
        <f>'C завтраками| Bed and breakfast'!#REF!*0.9</f>
        <v>#REF!</v>
      </c>
    </row>
    <row r="13" spans="1:17" x14ac:dyDescent="0.25">
      <c r="A13" s="13" t="s">
        <v>2</v>
      </c>
      <c r="B13" s="27"/>
      <c r="C13" s="27"/>
      <c r="D13" s="27"/>
      <c r="E13" s="27"/>
      <c r="F13" s="27"/>
      <c r="G13" s="27"/>
      <c r="H13" s="27"/>
      <c r="I13" s="27"/>
      <c r="J13" s="27"/>
      <c r="K13" s="27"/>
      <c r="L13" s="27"/>
      <c r="M13" s="27"/>
      <c r="N13" s="27"/>
      <c r="O13" s="27"/>
      <c r="P13" s="27"/>
      <c r="Q13" s="27"/>
    </row>
    <row r="14" spans="1:17" x14ac:dyDescent="0.25">
      <c r="A14" s="13">
        <v>1</v>
      </c>
      <c r="B14" s="27" t="e">
        <f>'C завтраками| Bed and breakfast'!#REF!*0.9</f>
        <v>#REF!</v>
      </c>
      <c r="C14" s="27" t="e">
        <f>'C завтраками| Bed and breakfast'!#REF!*0.9</f>
        <v>#REF!</v>
      </c>
      <c r="D14" s="27" t="e">
        <f>'C завтраками| Bed and breakfast'!#REF!*0.9</f>
        <v>#REF!</v>
      </c>
      <c r="E14" s="27" t="e">
        <f>'C завтраками| Bed and breakfast'!#REF!*0.9</f>
        <v>#REF!</v>
      </c>
      <c r="F14" s="27" t="e">
        <f>'C завтраками| Bed and breakfast'!#REF!*0.9</f>
        <v>#REF!</v>
      </c>
      <c r="G14" s="27" t="e">
        <f>'C завтраками| Bed and breakfast'!#REF!*0.9</f>
        <v>#REF!</v>
      </c>
      <c r="H14" s="27" t="e">
        <f>'C завтраками| Bed and breakfast'!#REF!*0.9</f>
        <v>#REF!</v>
      </c>
      <c r="I14" s="27" t="e">
        <f>'C завтраками| Bed and breakfast'!#REF!*0.9</f>
        <v>#REF!</v>
      </c>
      <c r="J14" s="27" t="e">
        <f>'C завтраками| Bed and breakfast'!#REF!*0.9</f>
        <v>#REF!</v>
      </c>
      <c r="K14" s="27" t="e">
        <f>'C завтраками| Bed and breakfast'!#REF!*0.9</f>
        <v>#REF!</v>
      </c>
      <c r="L14" s="27" t="e">
        <f>'C завтраками| Bed and breakfast'!#REF!*0.9</f>
        <v>#REF!</v>
      </c>
      <c r="M14" s="27" t="e">
        <f>'C завтраками| Bed and breakfast'!#REF!*0.9</f>
        <v>#REF!</v>
      </c>
      <c r="N14" s="27" t="e">
        <f>'C завтраками| Bed and breakfast'!#REF!*0.9</f>
        <v>#REF!</v>
      </c>
      <c r="O14" s="27" t="e">
        <f>'C завтраками| Bed and breakfast'!#REF!*0.9</f>
        <v>#REF!</v>
      </c>
      <c r="P14" s="27" t="e">
        <f>'C завтраками| Bed and breakfast'!#REF!*0.9</f>
        <v>#REF!</v>
      </c>
      <c r="Q14" s="27" t="e">
        <f>'C завтраками| Bed and breakfast'!#REF!*0.9</f>
        <v>#REF!</v>
      </c>
    </row>
    <row r="15" spans="1:17" x14ac:dyDescent="0.25">
      <c r="A15" s="13">
        <v>2</v>
      </c>
      <c r="B15" s="27" t="e">
        <f>'C завтраками| Bed and breakfast'!#REF!*0.9</f>
        <v>#REF!</v>
      </c>
      <c r="C15" s="27" t="e">
        <f>'C завтраками| Bed and breakfast'!#REF!*0.9</f>
        <v>#REF!</v>
      </c>
      <c r="D15" s="27" t="e">
        <f>'C завтраками| Bed and breakfast'!#REF!*0.9</f>
        <v>#REF!</v>
      </c>
      <c r="E15" s="27" t="e">
        <f>'C завтраками| Bed and breakfast'!#REF!*0.9</f>
        <v>#REF!</v>
      </c>
      <c r="F15" s="27" t="e">
        <f>'C завтраками| Bed and breakfast'!#REF!*0.9</f>
        <v>#REF!</v>
      </c>
      <c r="G15" s="27" t="e">
        <f>'C завтраками| Bed and breakfast'!#REF!*0.9</f>
        <v>#REF!</v>
      </c>
      <c r="H15" s="27" t="e">
        <f>'C завтраками| Bed and breakfast'!#REF!*0.9</f>
        <v>#REF!</v>
      </c>
      <c r="I15" s="27" t="e">
        <f>'C завтраками| Bed and breakfast'!#REF!*0.9</f>
        <v>#REF!</v>
      </c>
      <c r="J15" s="27" t="e">
        <f>'C завтраками| Bed and breakfast'!#REF!*0.9</f>
        <v>#REF!</v>
      </c>
      <c r="K15" s="27" t="e">
        <f>'C завтраками| Bed and breakfast'!#REF!*0.9</f>
        <v>#REF!</v>
      </c>
      <c r="L15" s="27" t="e">
        <f>'C завтраками| Bed and breakfast'!#REF!*0.9</f>
        <v>#REF!</v>
      </c>
      <c r="M15" s="27" t="e">
        <f>'C завтраками| Bed and breakfast'!#REF!*0.9</f>
        <v>#REF!</v>
      </c>
      <c r="N15" s="27" t="e">
        <f>'C завтраками| Bed and breakfast'!#REF!*0.9</f>
        <v>#REF!</v>
      </c>
      <c r="O15" s="27" t="e">
        <f>'C завтраками| Bed and breakfast'!#REF!*0.9</f>
        <v>#REF!</v>
      </c>
      <c r="P15" s="27" t="e">
        <f>'C завтраками| Bed and breakfast'!#REF!*0.9</f>
        <v>#REF!</v>
      </c>
      <c r="Q15" s="27" t="e">
        <f>'C завтраками| Bed and breakfast'!#REF!*0.9</f>
        <v>#REF!</v>
      </c>
    </row>
    <row r="16" spans="1:17" x14ac:dyDescent="0.25">
      <c r="A16" s="14" t="s">
        <v>3</v>
      </c>
      <c r="B16" s="27"/>
      <c r="C16" s="27"/>
      <c r="D16" s="27"/>
      <c r="E16" s="27"/>
      <c r="F16" s="27"/>
      <c r="G16" s="27"/>
      <c r="H16" s="27"/>
      <c r="I16" s="27"/>
      <c r="J16" s="27"/>
      <c r="K16" s="27"/>
      <c r="L16" s="27"/>
      <c r="M16" s="27"/>
      <c r="N16" s="27"/>
      <c r="O16" s="27"/>
      <c r="P16" s="27"/>
      <c r="Q16" s="27"/>
    </row>
    <row r="17" spans="1:52" x14ac:dyDescent="0.25">
      <c r="A17" s="13">
        <v>1</v>
      </c>
      <c r="B17" s="27" t="e">
        <f>'C завтраками| Bed and breakfast'!#REF!*0.9</f>
        <v>#REF!</v>
      </c>
      <c r="C17" s="27" t="e">
        <f>'C завтраками| Bed and breakfast'!#REF!*0.9</f>
        <v>#REF!</v>
      </c>
      <c r="D17" s="27" t="e">
        <f>'C завтраками| Bed and breakfast'!#REF!*0.9</f>
        <v>#REF!</v>
      </c>
      <c r="E17" s="27" t="e">
        <f>'C завтраками| Bed and breakfast'!#REF!*0.9</f>
        <v>#REF!</v>
      </c>
      <c r="F17" s="27" t="e">
        <f>'C завтраками| Bed and breakfast'!#REF!*0.9</f>
        <v>#REF!</v>
      </c>
      <c r="G17" s="27" t="e">
        <f>'C завтраками| Bed and breakfast'!#REF!*0.9</f>
        <v>#REF!</v>
      </c>
      <c r="H17" s="27" t="e">
        <f>'C завтраками| Bed and breakfast'!#REF!*0.9</f>
        <v>#REF!</v>
      </c>
      <c r="I17" s="27" t="e">
        <f>'C завтраками| Bed and breakfast'!#REF!*0.9</f>
        <v>#REF!</v>
      </c>
      <c r="J17" s="27" t="e">
        <f>'C завтраками| Bed and breakfast'!#REF!*0.9</f>
        <v>#REF!</v>
      </c>
      <c r="K17" s="27" t="e">
        <f>'C завтраками| Bed and breakfast'!#REF!*0.9</f>
        <v>#REF!</v>
      </c>
      <c r="L17" s="27" t="e">
        <f>'C завтраками| Bed and breakfast'!#REF!*0.9</f>
        <v>#REF!</v>
      </c>
      <c r="M17" s="27" t="e">
        <f>'C завтраками| Bed and breakfast'!#REF!*0.9</f>
        <v>#REF!</v>
      </c>
      <c r="N17" s="27" t="e">
        <f>'C завтраками| Bed and breakfast'!#REF!*0.9</f>
        <v>#REF!</v>
      </c>
      <c r="O17" s="27" t="e">
        <f>'C завтраками| Bed and breakfast'!#REF!*0.9</f>
        <v>#REF!</v>
      </c>
      <c r="P17" s="27" t="e">
        <f>'C завтраками| Bed and breakfast'!#REF!*0.9</f>
        <v>#REF!</v>
      </c>
      <c r="Q17" s="27" t="e">
        <f>'C завтраками| Bed and breakfast'!#REF!*0.9</f>
        <v>#REF!</v>
      </c>
    </row>
    <row r="18" spans="1:52" x14ac:dyDescent="0.25">
      <c r="A18" s="13">
        <v>2</v>
      </c>
      <c r="B18" s="27" t="e">
        <f>'C завтраками| Bed and breakfast'!#REF!*0.9</f>
        <v>#REF!</v>
      </c>
      <c r="C18" s="27" t="e">
        <f>'C завтраками| Bed and breakfast'!#REF!*0.9</f>
        <v>#REF!</v>
      </c>
      <c r="D18" s="27" t="e">
        <f>'C завтраками| Bed and breakfast'!#REF!*0.9</f>
        <v>#REF!</v>
      </c>
      <c r="E18" s="27" t="e">
        <f>'C завтраками| Bed and breakfast'!#REF!*0.9</f>
        <v>#REF!</v>
      </c>
      <c r="F18" s="27" t="e">
        <f>'C завтраками| Bed and breakfast'!#REF!*0.9</f>
        <v>#REF!</v>
      </c>
      <c r="G18" s="27" t="e">
        <f>'C завтраками| Bed and breakfast'!#REF!*0.9</f>
        <v>#REF!</v>
      </c>
      <c r="H18" s="27" t="e">
        <f>'C завтраками| Bed and breakfast'!#REF!*0.9</f>
        <v>#REF!</v>
      </c>
      <c r="I18" s="27" t="e">
        <f>'C завтраками| Bed and breakfast'!#REF!*0.9</f>
        <v>#REF!</v>
      </c>
      <c r="J18" s="27" t="e">
        <f>'C завтраками| Bed and breakfast'!#REF!*0.9</f>
        <v>#REF!</v>
      </c>
      <c r="K18" s="27" t="e">
        <f>'C завтраками| Bed and breakfast'!#REF!*0.9</f>
        <v>#REF!</v>
      </c>
      <c r="L18" s="27" t="e">
        <f>'C завтраками| Bed and breakfast'!#REF!*0.9</f>
        <v>#REF!</v>
      </c>
      <c r="M18" s="27" t="e">
        <f>'C завтраками| Bed and breakfast'!#REF!*0.9</f>
        <v>#REF!</v>
      </c>
      <c r="N18" s="27" t="e">
        <f>'C завтраками| Bed and breakfast'!#REF!*0.9</f>
        <v>#REF!</v>
      </c>
      <c r="O18" s="27" t="e">
        <f>'C завтраками| Bed and breakfast'!#REF!*0.9</f>
        <v>#REF!</v>
      </c>
      <c r="P18" s="27" t="e">
        <f>'C завтраками| Bed and breakfast'!#REF!*0.9</f>
        <v>#REF!</v>
      </c>
      <c r="Q18" s="27" t="e">
        <f>'C завтраками| Bed and breakfast'!#REF!*0.9</f>
        <v>#REF!</v>
      </c>
    </row>
    <row r="19" spans="1:52" x14ac:dyDescent="0.25">
      <c r="A19" s="38"/>
      <c r="B19" s="27"/>
      <c r="C19" s="27"/>
      <c r="D19" s="27"/>
      <c r="E19" s="27"/>
      <c r="F19" s="79"/>
      <c r="G19" s="80"/>
      <c r="H19" s="80"/>
      <c r="I19" s="80"/>
      <c r="J19" s="80"/>
      <c r="K19" s="80"/>
      <c r="L19" s="80"/>
      <c r="M19" s="80"/>
      <c r="N19" s="80"/>
      <c r="O19" s="80"/>
    </row>
    <row r="21" spans="1:52" customFormat="1" ht="14.45" customHeight="1" x14ac:dyDescent="0.25">
      <c r="A21" s="232" t="s">
        <v>70</v>
      </c>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row>
    <row r="22" spans="1:52" x14ac:dyDescent="0.25">
      <c r="A22" s="21"/>
    </row>
    <row r="23" spans="1:52" s="60" customFormat="1" ht="12" x14ac:dyDescent="0.2">
      <c r="A23" s="59" t="s">
        <v>18</v>
      </c>
      <c r="H23" s="69"/>
    </row>
    <row r="24" spans="1:52" s="60" customFormat="1" ht="12" x14ac:dyDescent="0.2">
      <c r="A24" s="2" t="s">
        <v>42</v>
      </c>
      <c r="B24" s="61"/>
      <c r="C24" s="61"/>
      <c r="D24" s="61"/>
      <c r="E24" s="61"/>
      <c r="F24" s="61"/>
      <c r="G24" s="61"/>
      <c r="H24" s="82"/>
      <c r="I24" s="61"/>
      <c r="J24" s="61"/>
      <c r="K24" s="61"/>
      <c r="L24" s="61"/>
      <c r="M24" s="61"/>
      <c r="N24" s="61"/>
      <c r="O24" s="61"/>
      <c r="P24" s="61"/>
      <c r="Q24" s="62"/>
      <c r="R24" s="62"/>
      <c r="S24" s="62"/>
      <c r="T24" s="62"/>
      <c r="U24" s="62"/>
      <c r="V24" s="62"/>
      <c r="W24" s="62"/>
      <c r="X24" s="62"/>
      <c r="Y24" s="62"/>
      <c r="Z24" s="62"/>
      <c r="AA24" s="62"/>
      <c r="AB24" s="62"/>
      <c r="AC24" s="62"/>
      <c r="AD24" s="62"/>
      <c r="AE24" s="62"/>
      <c r="AF24" s="62"/>
      <c r="AG24" s="62"/>
      <c r="AH24" s="62"/>
      <c r="AI24" s="62"/>
      <c r="AJ24" s="62"/>
    </row>
    <row r="25" spans="1:52" s="60" customFormat="1" ht="12" x14ac:dyDescent="0.2">
      <c r="A25" s="2" t="s">
        <v>43</v>
      </c>
      <c r="B25" s="61"/>
      <c r="C25" s="61"/>
      <c r="D25" s="61"/>
      <c r="E25" s="61"/>
      <c r="F25" s="61"/>
      <c r="G25" s="61"/>
      <c r="H25" s="82"/>
      <c r="I25" s="61"/>
      <c r="J25" s="61"/>
      <c r="K25" s="61"/>
      <c r="L25" s="61"/>
      <c r="M25" s="61"/>
      <c r="N25" s="61"/>
      <c r="O25" s="61"/>
      <c r="P25" s="61"/>
      <c r="Q25" s="62"/>
      <c r="R25" s="62"/>
      <c r="S25" s="62"/>
      <c r="T25" s="62"/>
      <c r="U25" s="62"/>
      <c r="V25" s="62"/>
      <c r="W25" s="62"/>
      <c r="X25" s="62"/>
      <c r="Y25" s="62"/>
      <c r="Z25" s="62"/>
      <c r="AA25" s="62"/>
      <c r="AB25" s="62"/>
      <c r="AC25" s="62"/>
      <c r="AD25" s="62"/>
      <c r="AE25" s="62"/>
      <c r="AF25" s="62"/>
      <c r="AG25" s="62"/>
      <c r="AH25" s="62"/>
      <c r="AI25" s="62"/>
      <c r="AJ25" s="62"/>
    </row>
    <row r="26" spans="1:52" s="60" customFormat="1" ht="12" x14ac:dyDescent="0.2">
      <c r="A26" s="63"/>
      <c r="H26" s="69"/>
    </row>
    <row r="27" spans="1:52" s="60" customFormat="1" ht="12" x14ac:dyDescent="0.2">
      <c r="A27" s="64" t="s">
        <v>11</v>
      </c>
      <c r="H27" s="69"/>
    </row>
    <row r="28" spans="1:52" s="60" customFormat="1" ht="12" x14ac:dyDescent="0.2">
      <c r="A28" s="48" t="s">
        <v>39</v>
      </c>
      <c r="H28" s="69"/>
    </row>
    <row r="29" spans="1:52" s="60" customFormat="1" ht="12" x14ac:dyDescent="0.2">
      <c r="A29" s="49" t="s">
        <v>12</v>
      </c>
      <c r="H29" s="69"/>
    </row>
    <row r="30" spans="1:52" s="60" customFormat="1" ht="12" x14ac:dyDescent="0.2">
      <c r="A30" s="49" t="s">
        <v>13</v>
      </c>
      <c r="H30" s="69"/>
    </row>
    <row r="31" spans="1:52" s="60" customFormat="1" ht="12" x14ac:dyDescent="0.2">
      <c r="A31" s="50" t="s">
        <v>14</v>
      </c>
      <c r="H31" s="69"/>
    </row>
    <row r="32" spans="1:52" s="60" customFormat="1" ht="12" x14ac:dyDescent="0.2">
      <c r="A32" s="49" t="s">
        <v>40</v>
      </c>
      <c r="H32" s="69"/>
    </row>
    <row r="33" spans="1:22" s="60" customFormat="1" ht="24" x14ac:dyDescent="0.2">
      <c r="A33" s="102" t="s">
        <v>68</v>
      </c>
      <c r="H33" s="69"/>
    </row>
    <row r="34" spans="1:22" s="60" customFormat="1" ht="12" x14ac:dyDescent="0.2">
      <c r="A34" s="51"/>
      <c r="H34" s="69"/>
    </row>
    <row r="35" spans="1:22" s="60" customFormat="1" ht="25.5" x14ac:dyDescent="0.2">
      <c r="A35" s="52" t="s">
        <v>67</v>
      </c>
      <c r="B35" s="65"/>
      <c r="C35" s="65"/>
      <c r="D35" s="65"/>
      <c r="E35" s="65"/>
      <c r="F35" s="65"/>
      <c r="G35" s="65"/>
      <c r="H35" s="65"/>
      <c r="I35" s="65"/>
      <c r="J35" s="65"/>
      <c r="K35" s="65"/>
      <c r="L35" s="65"/>
      <c r="M35" s="65"/>
      <c r="N35" s="65"/>
      <c r="O35" s="65"/>
      <c r="P35" s="65"/>
      <c r="Q35" s="65"/>
      <c r="R35" s="65"/>
      <c r="S35" s="65"/>
      <c r="T35" s="65"/>
      <c r="U35" s="65"/>
      <c r="V35" s="65"/>
    </row>
    <row r="36" spans="1:22" s="60" customFormat="1" ht="12" x14ac:dyDescent="0.2">
      <c r="A36" s="66"/>
      <c r="B36" s="65"/>
      <c r="C36" s="65"/>
      <c r="D36" s="65"/>
      <c r="E36" s="65"/>
      <c r="F36" s="65"/>
      <c r="G36" s="65"/>
      <c r="H36" s="65"/>
      <c r="I36" s="65"/>
      <c r="J36" s="65"/>
      <c r="K36" s="65"/>
      <c r="L36" s="65"/>
      <c r="M36" s="65"/>
      <c r="N36" s="65"/>
      <c r="O36" s="65"/>
      <c r="P36" s="65"/>
      <c r="Q36" s="65"/>
      <c r="R36" s="65"/>
      <c r="S36" s="65"/>
      <c r="T36" s="65"/>
      <c r="U36" s="65"/>
      <c r="V36" s="65"/>
    </row>
    <row r="37" spans="1:22" s="60" customFormat="1" ht="31.5" x14ac:dyDescent="0.25">
      <c r="A37" s="89" t="s">
        <v>54</v>
      </c>
      <c r="B37" s="67"/>
      <c r="C37" s="67"/>
      <c r="D37" s="67"/>
      <c r="E37" s="67"/>
      <c r="F37" s="67"/>
      <c r="G37" s="67"/>
      <c r="H37" s="67"/>
      <c r="I37" s="67"/>
      <c r="J37" s="67"/>
      <c r="K37" s="67"/>
      <c r="L37" s="67"/>
      <c r="M37" s="67"/>
      <c r="N37" s="67"/>
      <c r="O37" s="67"/>
      <c r="P37" s="68"/>
      <c r="Q37" s="68"/>
      <c r="R37" s="65"/>
      <c r="S37" s="65"/>
      <c r="T37" s="65"/>
      <c r="U37" s="65"/>
      <c r="V37" s="65"/>
    </row>
    <row r="38" spans="1:22" s="60" customFormat="1" ht="31.5" x14ac:dyDescent="0.25">
      <c r="A38" s="89" t="s">
        <v>55</v>
      </c>
      <c r="B38" s="67"/>
      <c r="C38" s="67"/>
      <c r="D38" s="67"/>
      <c r="E38" s="67"/>
      <c r="F38" s="67"/>
      <c r="G38" s="67"/>
      <c r="H38" s="67"/>
      <c r="I38" s="67"/>
      <c r="J38" s="67"/>
      <c r="K38" s="67"/>
      <c r="L38" s="67"/>
      <c r="M38" s="67"/>
      <c r="N38" s="67"/>
      <c r="O38" s="67"/>
      <c r="P38" s="68"/>
      <c r="Q38" s="68"/>
      <c r="R38" s="65"/>
      <c r="S38" s="65"/>
      <c r="T38" s="65"/>
      <c r="U38" s="65"/>
      <c r="V38" s="65"/>
    </row>
    <row r="39" spans="1:22" s="60" customFormat="1" ht="52.5" x14ac:dyDescent="0.25">
      <c r="A39" s="89" t="s">
        <v>56</v>
      </c>
      <c r="B39" s="67"/>
      <c r="C39" s="67"/>
      <c r="D39" s="67"/>
      <c r="E39" s="67"/>
      <c r="F39" s="67"/>
      <c r="G39" s="67"/>
      <c r="H39" s="67"/>
      <c r="I39" s="67"/>
      <c r="J39" s="67"/>
      <c r="K39" s="67"/>
      <c r="L39" s="67"/>
      <c r="M39" s="67"/>
      <c r="N39" s="67"/>
      <c r="O39" s="67"/>
      <c r="P39" s="68"/>
      <c r="Q39" s="68"/>
      <c r="R39" s="65"/>
      <c r="S39" s="65"/>
      <c r="T39" s="65"/>
      <c r="U39" s="65"/>
      <c r="V39" s="65"/>
    </row>
    <row r="40" spans="1:22" s="60" customFormat="1" ht="31.5" x14ac:dyDescent="0.2">
      <c r="A40" s="105" t="s">
        <v>73</v>
      </c>
      <c r="B40" s="65"/>
      <c r="C40" s="65"/>
      <c r="D40" s="65"/>
      <c r="E40" s="65"/>
      <c r="F40" s="65"/>
      <c r="G40" s="65"/>
      <c r="H40" s="65"/>
      <c r="I40" s="65"/>
      <c r="J40" s="65"/>
      <c r="K40" s="65"/>
      <c r="L40" s="65"/>
      <c r="M40" s="65"/>
      <c r="N40" s="65"/>
      <c r="O40" s="65"/>
      <c r="P40" s="65"/>
      <c r="Q40" s="65"/>
      <c r="R40" s="65"/>
      <c r="S40" s="65"/>
      <c r="T40" s="65"/>
      <c r="U40" s="65"/>
      <c r="V40" s="65"/>
    </row>
    <row r="41" spans="1:22" s="60" customFormat="1" ht="52.5" x14ac:dyDescent="0.2">
      <c r="A41" s="89" t="s">
        <v>57</v>
      </c>
      <c r="B41" s="65"/>
      <c r="C41" s="65"/>
      <c r="D41" s="65"/>
      <c r="E41" s="65"/>
      <c r="F41" s="65"/>
      <c r="G41" s="65"/>
      <c r="H41" s="65"/>
      <c r="I41" s="65"/>
      <c r="J41" s="65"/>
      <c r="K41" s="65"/>
      <c r="L41" s="65"/>
      <c r="M41" s="65"/>
      <c r="N41" s="65"/>
      <c r="O41" s="65"/>
      <c r="P41" s="65"/>
      <c r="Q41" s="65"/>
      <c r="R41" s="65"/>
      <c r="S41" s="65"/>
      <c r="T41" s="65"/>
      <c r="U41" s="65"/>
      <c r="V41" s="65"/>
    </row>
    <row r="42" spans="1:22" s="60" customFormat="1" ht="21" x14ac:dyDescent="0.2">
      <c r="A42" s="105" t="s">
        <v>71</v>
      </c>
      <c r="E42" s="65"/>
      <c r="F42" s="65"/>
      <c r="G42" s="65"/>
      <c r="H42" s="65"/>
      <c r="I42" s="65"/>
      <c r="J42" s="65"/>
      <c r="K42" s="65"/>
      <c r="L42" s="65"/>
      <c r="M42" s="65"/>
      <c r="N42" s="65"/>
      <c r="O42" s="65"/>
      <c r="P42" s="65"/>
      <c r="Q42" s="65"/>
      <c r="R42" s="65"/>
      <c r="S42" s="65"/>
      <c r="T42" s="65"/>
      <c r="U42" s="65"/>
      <c r="V42" s="65"/>
    </row>
    <row r="43" spans="1:22" s="60" customFormat="1" ht="42" x14ac:dyDescent="0.2">
      <c r="A43" s="89" t="s">
        <v>74</v>
      </c>
      <c r="E43" s="65"/>
      <c r="F43" s="65"/>
      <c r="G43" s="65"/>
      <c r="H43" s="65"/>
      <c r="I43" s="65"/>
      <c r="J43" s="65"/>
      <c r="K43" s="65"/>
      <c r="L43" s="65"/>
      <c r="M43" s="65"/>
      <c r="N43" s="65"/>
      <c r="O43" s="65"/>
      <c r="P43" s="65"/>
      <c r="Q43" s="65"/>
      <c r="R43" s="65"/>
      <c r="S43" s="65"/>
      <c r="T43" s="65"/>
      <c r="U43" s="65"/>
      <c r="V43" s="65"/>
    </row>
    <row r="44" spans="1:22" s="60" customFormat="1" ht="31.5" x14ac:dyDescent="0.2">
      <c r="A44" s="89" t="s">
        <v>75</v>
      </c>
      <c r="H44" s="69"/>
    </row>
    <row r="45" spans="1:22" s="60" customFormat="1" ht="42" x14ac:dyDescent="0.2">
      <c r="A45" s="105" t="s">
        <v>76</v>
      </c>
      <c r="H45" s="69"/>
    </row>
    <row r="46" spans="1:22" s="60" customFormat="1" ht="21" x14ac:dyDescent="0.2">
      <c r="A46" s="105" t="s">
        <v>72</v>
      </c>
      <c r="H46" s="69"/>
    </row>
    <row r="47" spans="1:22" s="60" customFormat="1" ht="12" x14ac:dyDescent="0.2">
      <c r="A47" s="53"/>
      <c r="H47" s="69"/>
    </row>
    <row r="48" spans="1:22" s="60" customFormat="1" ht="21" x14ac:dyDescent="0.2">
      <c r="A48" s="54" t="s">
        <v>50</v>
      </c>
      <c r="H48" s="69"/>
    </row>
    <row r="49" spans="1:8" s="60" customFormat="1" ht="31.5" x14ac:dyDescent="0.2">
      <c r="A49" s="84" t="s">
        <v>51</v>
      </c>
      <c r="H49" s="69"/>
    </row>
    <row r="50" spans="1:8" s="60" customFormat="1" ht="21" x14ac:dyDescent="0.2">
      <c r="A50" s="54" t="s">
        <v>47</v>
      </c>
      <c r="H50" s="69"/>
    </row>
    <row r="51" spans="1:8" s="60" customFormat="1" ht="42.75" x14ac:dyDescent="0.2">
      <c r="A51" s="81" t="s">
        <v>48</v>
      </c>
      <c r="H51" s="69"/>
    </row>
    <row r="52" spans="1:8" s="60" customFormat="1" ht="21" x14ac:dyDescent="0.2">
      <c r="A52" s="54" t="s">
        <v>49</v>
      </c>
      <c r="H52" s="69"/>
    </row>
    <row r="53" spans="1:8" s="60" customFormat="1" ht="12" x14ac:dyDescent="0.2">
      <c r="A53" s="83"/>
      <c r="H53" s="69"/>
    </row>
    <row r="54" spans="1:8" s="60" customFormat="1" ht="12" x14ac:dyDescent="0.2">
      <c r="A54" s="57" t="s">
        <v>16</v>
      </c>
      <c r="H54" s="69"/>
    </row>
    <row r="55" spans="1:8" s="60" customFormat="1" ht="24" x14ac:dyDescent="0.2">
      <c r="A55" s="58" t="s">
        <v>25</v>
      </c>
      <c r="H55" s="69"/>
    </row>
    <row r="56" spans="1:8" s="60" customFormat="1" ht="24" x14ac:dyDescent="0.2">
      <c r="A56" s="58" t="s">
        <v>26</v>
      </c>
      <c r="H56" s="69"/>
    </row>
  </sheetData>
  <mergeCells count="1">
    <mergeCell ref="A21:AZ2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topLeftCell="A28" zoomScaleNormal="100" workbookViewId="0">
      <selection activeCell="A41" sqref="A41"/>
    </sheetView>
  </sheetViews>
  <sheetFormatPr defaultColWidth="8.7109375" defaultRowHeight="15" x14ac:dyDescent="0.25"/>
  <cols>
    <col min="1" max="1" width="87.42578125" style="39" customWidth="1"/>
    <col min="2" max="16384" width="8.7109375" style="39"/>
  </cols>
  <sheetData>
    <row r="1" spans="1:28" x14ac:dyDescent="0.25">
      <c r="A1" s="18" t="s">
        <v>17</v>
      </c>
    </row>
    <row r="3" spans="1:28" x14ac:dyDescent="0.25">
      <c r="A3" s="118" t="s">
        <v>93</v>
      </c>
    </row>
    <row r="4" spans="1:28" x14ac:dyDescent="0.25">
      <c r="A4" s="77" t="s">
        <v>9</v>
      </c>
    </row>
    <row r="5" spans="1:28" x14ac:dyDescent="0.25">
      <c r="B5" s="32">
        <v>44742</v>
      </c>
      <c r="C5" s="32">
        <v>44743</v>
      </c>
      <c r="D5" s="32">
        <v>44753</v>
      </c>
      <c r="E5" s="32">
        <v>44757</v>
      </c>
      <c r="F5" s="32">
        <v>44760</v>
      </c>
      <c r="G5" s="32">
        <v>44764</v>
      </c>
      <c r="H5" s="32">
        <v>44767</v>
      </c>
      <c r="I5" s="32">
        <v>44771</v>
      </c>
      <c r="J5" s="32">
        <v>44774</v>
      </c>
      <c r="K5" s="32">
        <v>44778</v>
      </c>
      <c r="L5" s="32">
        <v>44781</v>
      </c>
      <c r="M5" s="32">
        <v>44785</v>
      </c>
      <c r="N5" s="32">
        <v>44788</v>
      </c>
      <c r="O5" s="32">
        <v>44792</v>
      </c>
      <c r="P5" s="32">
        <v>44795</v>
      </c>
      <c r="Q5" s="32">
        <v>44799</v>
      </c>
      <c r="R5" s="32">
        <v>44802</v>
      </c>
      <c r="S5" s="32">
        <v>44805</v>
      </c>
      <c r="T5" s="32">
        <v>44806</v>
      </c>
      <c r="U5" s="32">
        <v>44809</v>
      </c>
      <c r="V5" s="32">
        <v>44813</v>
      </c>
      <c r="W5" s="32">
        <v>44816</v>
      </c>
      <c r="X5" s="32">
        <v>44820</v>
      </c>
      <c r="Y5" s="32">
        <v>44823</v>
      </c>
      <c r="Z5" s="32">
        <v>44827</v>
      </c>
      <c r="AA5" s="32">
        <v>44831</v>
      </c>
      <c r="AB5" s="32">
        <v>44834</v>
      </c>
    </row>
    <row r="6" spans="1:28" ht="25.5" customHeight="1" x14ac:dyDescent="0.25">
      <c r="A6" s="31" t="s">
        <v>6</v>
      </c>
      <c r="B6" s="32">
        <v>44742</v>
      </c>
      <c r="C6" s="32">
        <v>44752</v>
      </c>
      <c r="D6" s="32">
        <v>44756</v>
      </c>
      <c r="E6" s="32">
        <v>44759</v>
      </c>
      <c r="F6" s="32">
        <v>44763</v>
      </c>
      <c r="G6" s="32">
        <v>44766</v>
      </c>
      <c r="H6" s="32">
        <v>44770</v>
      </c>
      <c r="I6" s="32">
        <v>44773</v>
      </c>
      <c r="J6" s="32">
        <v>44777</v>
      </c>
      <c r="K6" s="32">
        <v>44780</v>
      </c>
      <c r="L6" s="32">
        <v>44784</v>
      </c>
      <c r="M6" s="32">
        <v>44787</v>
      </c>
      <c r="N6" s="32">
        <v>44791</v>
      </c>
      <c r="O6" s="32">
        <v>44794</v>
      </c>
      <c r="P6" s="32">
        <v>44798</v>
      </c>
      <c r="Q6" s="32">
        <v>44801</v>
      </c>
      <c r="R6" s="32">
        <v>44804</v>
      </c>
      <c r="S6" s="32">
        <v>44805</v>
      </c>
      <c r="T6" s="32">
        <v>44808</v>
      </c>
      <c r="U6" s="32">
        <v>44812</v>
      </c>
      <c r="V6" s="32">
        <v>44815</v>
      </c>
      <c r="W6" s="32">
        <v>44819</v>
      </c>
      <c r="X6" s="32">
        <v>44822</v>
      </c>
      <c r="Y6" s="32">
        <v>44826</v>
      </c>
      <c r="Z6" s="32">
        <v>44830</v>
      </c>
      <c r="AA6" s="32">
        <v>44833</v>
      </c>
      <c r="AB6" s="32">
        <v>44834</v>
      </c>
    </row>
    <row r="7" spans="1:28" x14ac:dyDescent="0.25">
      <c r="A7" s="13" t="s">
        <v>7</v>
      </c>
    </row>
    <row r="8" spans="1:28" x14ac:dyDescent="0.25">
      <c r="A8" s="13">
        <v>1</v>
      </c>
      <c r="B8" s="27">
        <v>4930</v>
      </c>
      <c r="C8" s="27">
        <v>8033</v>
      </c>
      <c r="D8" s="27">
        <v>5695</v>
      </c>
      <c r="E8" s="27">
        <v>5695</v>
      </c>
      <c r="F8" s="27">
        <v>5695</v>
      </c>
      <c r="G8" s="27">
        <v>5695</v>
      </c>
      <c r="H8" s="27">
        <v>5695</v>
      </c>
      <c r="I8" s="27">
        <v>5695</v>
      </c>
      <c r="J8" s="27">
        <v>5695</v>
      </c>
      <c r="K8" s="27">
        <v>5695</v>
      </c>
      <c r="L8" s="27">
        <v>5695</v>
      </c>
      <c r="M8" s="27">
        <v>5695</v>
      </c>
      <c r="N8" s="27">
        <v>5695</v>
      </c>
      <c r="O8" s="27">
        <v>5695</v>
      </c>
      <c r="P8" s="27">
        <v>5695</v>
      </c>
      <c r="Q8" s="27">
        <v>5695</v>
      </c>
      <c r="R8" s="27">
        <v>5695</v>
      </c>
      <c r="S8" s="27">
        <v>3315</v>
      </c>
      <c r="T8" s="27">
        <v>3315</v>
      </c>
      <c r="U8" s="27">
        <v>3315</v>
      </c>
      <c r="V8" s="27">
        <v>3315</v>
      </c>
      <c r="W8" s="27">
        <v>3315</v>
      </c>
      <c r="X8" s="27">
        <v>3315</v>
      </c>
      <c r="Y8" s="27">
        <v>3315</v>
      </c>
      <c r="Z8" s="27">
        <v>3315</v>
      </c>
      <c r="AA8" s="27">
        <v>3315</v>
      </c>
      <c r="AB8" s="27">
        <v>3315</v>
      </c>
    </row>
    <row r="9" spans="1:28" x14ac:dyDescent="0.25">
      <c r="A9" s="13">
        <v>2</v>
      </c>
      <c r="B9" s="27">
        <v>5695</v>
      </c>
      <c r="C9" s="27">
        <v>8798</v>
      </c>
      <c r="D9" s="27">
        <v>6460</v>
      </c>
      <c r="E9" s="27">
        <v>6460</v>
      </c>
      <c r="F9" s="27">
        <v>6460</v>
      </c>
      <c r="G9" s="27">
        <v>6460</v>
      </c>
      <c r="H9" s="27">
        <v>6460</v>
      </c>
      <c r="I9" s="27">
        <v>6460</v>
      </c>
      <c r="J9" s="27">
        <v>6460</v>
      </c>
      <c r="K9" s="27">
        <v>6460</v>
      </c>
      <c r="L9" s="27">
        <v>6460</v>
      </c>
      <c r="M9" s="27">
        <v>6460</v>
      </c>
      <c r="N9" s="27">
        <v>6460</v>
      </c>
      <c r="O9" s="27">
        <v>6460</v>
      </c>
      <c r="P9" s="27">
        <v>6460</v>
      </c>
      <c r="Q9" s="27">
        <v>6460</v>
      </c>
      <c r="R9" s="27">
        <v>6460</v>
      </c>
      <c r="S9" s="27">
        <v>4080</v>
      </c>
      <c r="T9" s="27">
        <v>4080</v>
      </c>
      <c r="U9" s="27">
        <v>4080</v>
      </c>
      <c r="V9" s="27">
        <v>4080</v>
      </c>
      <c r="W9" s="27">
        <v>4080</v>
      </c>
      <c r="X9" s="27">
        <v>4080</v>
      </c>
      <c r="Y9" s="27">
        <v>4080</v>
      </c>
      <c r="Z9" s="27">
        <v>4080</v>
      </c>
      <c r="AA9" s="27">
        <v>4080</v>
      </c>
      <c r="AB9" s="27">
        <v>4080</v>
      </c>
    </row>
    <row r="10" spans="1:28" ht="18.75" customHeight="1" x14ac:dyDescent="0.25">
      <c r="A10" s="13" t="s">
        <v>8</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row>
    <row r="11" spans="1:28" x14ac:dyDescent="0.25">
      <c r="A11" s="13">
        <v>1</v>
      </c>
      <c r="B11" s="27">
        <v>5525</v>
      </c>
      <c r="C11" s="27">
        <v>8628</v>
      </c>
      <c r="D11" s="27">
        <v>6290</v>
      </c>
      <c r="E11" s="27">
        <v>6290</v>
      </c>
      <c r="F11" s="27">
        <v>6290</v>
      </c>
      <c r="G11" s="27">
        <v>6290</v>
      </c>
      <c r="H11" s="27">
        <v>6290</v>
      </c>
      <c r="I11" s="27">
        <v>6290</v>
      </c>
      <c r="J11" s="27">
        <v>6290</v>
      </c>
      <c r="K11" s="27">
        <v>6290</v>
      </c>
      <c r="L11" s="27">
        <v>6290</v>
      </c>
      <c r="M11" s="27">
        <v>6290</v>
      </c>
      <c r="N11" s="27">
        <v>6290</v>
      </c>
      <c r="O11" s="27">
        <v>6290</v>
      </c>
      <c r="P11" s="27">
        <v>6290</v>
      </c>
      <c r="Q11" s="27">
        <v>6290</v>
      </c>
      <c r="R11" s="27">
        <v>6290</v>
      </c>
      <c r="S11" s="27">
        <v>3910</v>
      </c>
      <c r="T11" s="27">
        <v>3910</v>
      </c>
      <c r="U11" s="27">
        <v>3910</v>
      </c>
      <c r="V11" s="27">
        <v>3910</v>
      </c>
      <c r="W11" s="27">
        <v>3910</v>
      </c>
      <c r="X11" s="27">
        <v>3910</v>
      </c>
      <c r="Y11" s="27">
        <v>3910</v>
      </c>
      <c r="Z11" s="27">
        <v>3910</v>
      </c>
      <c r="AA11" s="27">
        <v>3910</v>
      </c>
      <c r="AB11" s="27">
        <v>3910</v>
      </c>
    </row>
    <row r="12" spans="1:28" x14ac:dyDescent="0.25">
      <c r="A12" s="13">
        <v>2</v>
      </c>
      <c r="B12" s="27">
        <v>6290</v>
      </c>
      <c r="C12" s="27">
        <v>9393</v>
      </c>
      <c r="D12" s="27">
        <v>7055</v>
      </c>
      <c r="E12" s="27">
        <v>7055</v>
      </c>
      <c r="F12" s="27">
        <v>7055</v>
      </c>
      <c r="G12" s="27">
        <v>7055</v>
      </c>
      <c r="H12" s="27">
        <v>7055</v>
      </c>
      <c r="I12" s="27">
        <v>7055</v>
      </c>
      <c r="J12" s="27">
        <v>7055</v>
      </c>
      <c r="K12" s="27">
        <v>7055</v>
      </c>
      <c r="L12" s="27">
        <v>7055</v>
      </c>
      <c r="M12" s="27">
        <v>7055</v>
      </c>
      <c r="N12" s="27">
        <v>7055</v>
      </c>
      <c r="O12" s="27">
        <v>7055</v>
      </c>
      <c r="P12" s="27">
        <v>7055</v>
      </c>
      <c r="Q12" s="27">
        <v>7055</v>
      </c>
      <c r="R12" s="27">
        <v>7055</v>
      </c>
      <c r="S12" s="27">
        <v>4675</v>
      </c>
      <c r="T12" s="27">
        <v>4675</v>
      </c>
      <c r="U12" s="27">
        <v>4675</v>
      </c>
      <c r="V12" s="27">
        <v>4675</v>
      </c>
      <c r="W12" s="27">
        <v>4675</v>
      </c>
      <c r="X12" s="27">
        <v>4675</v>
      </c>
      <c r="Y12" s="27">
        <v>4675</v>
      </c>
      <c r="Z12" s="27">
        <v>4675</v>
      </c>
      <c r="AA12" s="27">
        <v>4675</v>
      </c>
      <c r="AB12" s="27">
        <v>4675</v>
      </c>
    </row>
    <row r="13" spans="1:28" x14ac:dyDescent="0.25">
      <c r="A13" s="13" t="s">
        <v>2</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row>
    <row r="14" spans="1:28" x14ac:dyDescent="0.25">
      <c r="A14" s="13">
        <v>1</v>
      </c>
      <c r="B14" s="27">
        <v>6290</v>
      </c>
      <c r="C14" s="27">
        <v>9393</v>
      </c>
      <c r="D14" s="27">
        <v>7055</v>
      </c>
      <c r="E14" s="27">
        <v>7055</v>
      </c>
      <c r="F14" s="27">
        <v>7055</v>
      </c>
      <c r="G14" s="27">
        <v>7055</v>
      </c>
      <c r="H14" s="27">
        <v>7055</v>
      </c>
      <c r="I14" s="27">
        <v>7055</v>
      </c>
      <c r="J14" s="27">
        <v>7055</v>
      </c>
      <c r="K14" s="27">
        <v>7055</v>
      </c>
      <c r="L14" s="27">
        <v>7055</v>
      </c>
      <c r="M14" s="27">
        <v>7055</v>
      </c>
      <c r="N14" s="27">
        <v>7055</v>
      </c>
      <c r="O14" s="27">
        <v>7055</v>
      </c>
      <c r="P14" s="27">
        <v>7055</v>
      </c>
      <c r="Q14" s="27">
        <v>7055</v>
      </c>
      <c r="R14" s="27">
        <v>7055</v>
      </c>
      <c r="S14" s="27">
        <v>4675</v>
      </c>
      <c r="T14" s="27">
        <v>4675</v>
      </c>
      <c r="U14" s="27">
        <v>4675</v>
      </c>
      <c r="V14" s="27">
        <v>4675</v>
      </c>
      <c r="W14" s="27">
        <v>4675</v>
      </c>
      <c r="X14" s="27">
        <v>4675</v>
      </c>
      <c r="Y14" s="27">
        <v>4675</v>
      </c>
      <c r="Z14" s="27">
        <v>4675</v>
      </c>
      <c r="AA14" s="27">
        <v>4675</v>
      </c>
      <c r="AB14" s="27">
        <v>4675</v>
      </c>
    </row>
    <row r="15" spans="1:28" x14ac:dyDescent="0.25">
      <c r="A15" s="13">
        <v>2</v>
      </c>
      <c r="B15" s="27">
        <v>7055</v>
      </c>
      <c r="C15" s="27">
        <v>10158</v>
      </c>
      <c r="D15" s="27">
        <v>7820</v>
      </c>
      <c r="E15" s="27">
        <v>7820</v>
      </c>
      <c r="F15" s="27">
        <v>7820</v>
      </c>
      <c r="G15" s="27">
        <v>7820</v>
      </c>
      <c r="H15" s="27">
        <v>7820</v>
      </c>
      <c r="I15" s="27">
        <v>7820</v>
      </c>
      <c r="J15" s="27">
        <v>7820</v>
      </c>
      <c r="K15" s="27">
        <v>7820</v>
      </c>
      <c r="L15" s="27">
        <v>7820</v>
      </c>
      <c r="M15" s="27">
        <v>7820</v>
      </c>
      <c r="N15" s="27">
        <v>7820</v>
      </c>
      <c r="O15" s="27">
        <v>7820</v>
      </c>
      <c r="P15" s="27">
        <v>7820</v>
      </c>
      <c r="Q15" s="27">
        <v>7820</v>
      </c>
      <c r="R15" s="27">
        <v>7820</v>
      </c>
      <c r="S15" s="27">
        <v>5440</v>
      </c>
      <c r="T15" s="27">
        <v>5440</v>
      </c>
      <c r="U15" s="27">
        <v>5440</v>
      </c>
      <c r="V15" s="27">
        <v>5440</v>
      </c>
      <c r="W15" s="27">
        <v>5440</v>
      </c>
      <c r="X15" s="27">
        <v>5440</v>
      </c>
      <c r="Y15" s="27">
        <v>5440</v>
      </c>
      <c r="Z15" s="27">
        <v>5440</v>
      </c>
      <c r="AA15" s="27">
        <v>5440</v>
      </c>
      <c r="AB15" s="27">
        <v>5440</v>
      </c>
    </row>
    <row r="16" spans="1:28" x14ac:dyDescent="0.25">
      <c r="A16" s="2" t="s">
        <v>96</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row>
    <row r="17" spans="1:28" x14ac:dyDescent="0.25">
      <c r="A17" s="13">
        <v>1</v>
      </c>
      <c r="B17" s="27">
        <v>7905</v>
      </c>
      <c r="C17" s="27">
        <v>11008</v>
      </c>
      <c r="D17" s="27">
        <v>8670</v>
      </c>
      <c r="E17" s="27">
        <v>8670</v>
      </c>
      <c r="F17" s="27">
        <v>8670</v>
      </c>
      <c r="G17" s="27">
        <v>8670</v>
      </c>
      <c r="H17" s="27">
        <v>8670</v>
      </c>
      <c r="I17" s="27">
        <v>8670</v>
      </c>
      <c r="J17" s="27">
        <v>8670</v>
      </c>
      <c r="K17" s="27">
        <v>8670</v>
      </c>
      <c r="L17" s="27">
        <v>8670</v>
      </c>
      <c r="M17" s="27">
        <v>8670</v>
      </c>
      <c r="N17" s="27">
        <v>8670</v>
      </c>
      <c r="O17" s="27">
        <v>8670</v>
      </c>
      <c r="P17" s="27">
        <v>8670</v>
      </c>
      <c r="Q17" s="27">
        <v>8670</v>
      </c>
      <c r="R17" s="27">
        <v>8670</v>
      </c>
      <c r="S17" s="27">
        <v>6290</v>
      </c>
      <c r="T17" s="27">
        <v>6290</v>
      </c>
      <c r="U17" s="27">
        <v>6290</v>
      </c>
      <c r="V17" s="27">
        <v>6290</v>
      </c>
      <c r="W17" s="27">
        <v>6290</v>
      </c>
      <c r="X17" s="27">
        <v>6290</v>
      </c>
      <c r="Y17" s="27">
        <v>6290</v>
      </c>
      <c r="Z17" s="27">
        <v>6290</v>
      </c>
      <c r="AA17" s="27">
        <v>6290</v>
      </c>
      <c r="AB17" s="27">
        <v>6290</v>
      </c>
    </row>
    <row r="18" spans="1:28" x14ac:dyDescent="0.25">
      <c r="A18" s="13">
        <v>2</v>
      </c>
      <c r="B18" s="27">
        <v>8670</v>
      </c>
      <c r="C18" s="27">
        <v>11773</v>
      </c>
      <c r="D18" s="27">
        <v>9435</v>
      </c>
      <c r="E18" s="27">
        <v>9435</v>
      </c>
      <c r="F18" s="27">
        <v>9435</v>
      </c>
      <c r="G18" s="27">
        <v>9435</v>
      </c>
      <c r="H18" s="27">
        <v>9435</v>
      </c>
      <c r="I18" s="27">
        <v>9435</v>
      </c>
      <c r="J18" s="27">
        <v>9435</v>
      </c>
      <c r="K18" s="27">
        <v>9435</v>
      </c>
      <c r="L18" s="27">
        <v>9435</v>
      </c>
      <c r="M18" s="27">
        <v>9435</v>
      </c>
      <c r="N18" s="27">
        <v>9435</v>
      </c>
      <c r="O18" s="27">
        <v>9435</v>
      </c>
      <c r="P18" s="27">
        <v>9435</v>
      </c>
      <c r="Q18" s="27">
        <v>9435</v>
      </c>
      <c r="R18" s="27">
        <v>9435</v>
      </c>
      <c r="S18" s="27">
        <v>7055</v>
      </c>
      <c r="T18" s="27">
        <v>7055</v>
      </c>
      <c r="U18" s="27">
        <v>7055</v>
      </c>
      <c r="V18" s="27">
        <v>7055</v>
      </c>
      <c r="W18" s="27">
        <v>7055</v>
      </c>
      <c r="X18" s="27">
        <v>7055</v>
      </c>
      <c r="Y18" s="27">
        <v>7055</v>
      </c>
      <c r="Z18" s="27">
        <v>7055</v>
      </c>
      <c r="AA18" s="27">
        <v>7055</v>
      </c>
      <c r="AB18" s="27">
        <v>7055</v>
      </c>
    </row>
    <row r="19" spans="1:28" x14ac:dyDescent="0.25">
      <c r="A19" s="15" t="s">
        <v>4</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row>
    <row r="20" spans="1:28" x14ac:dyDescent="0.25">
      <c r="A20" s="17" t="s">
        <v>1</v>
      </c>
      <c r="B20" s="27">
        <v>47430</v>
      </c>
      <c r="C20" s="27">
        <v>50533</v>
      </c>
      <c r="D20" s="27">
        <v>48195</v>
      </c>
      <c r="E20" s="27">
        <v>48195</v>
      </c>
      <c r="F20" s="27">
        <v>48195</v>
      </c>
      <c r="G20" s="27">
        <v>48195</v>
      </c>
      <c r="H20" s="27">
        <v>48195</v>
      </c>
      <c r="I20" s="27">
        <v>48195</v>
      </c>
      <c r="J20" s="27">
        <v>48195</v>
      </c>
      <c r="K20" s="27">
        <v>48195</v>
      </c>
      <c r="L20" s="27">
        <v>48195</v>
      </c>
      <c r="M20" s="27">
        <v>48195</v>
      </c>
      <c r="N20" s="27">
        <v>48195</v>
      </c>
      <c r="O20" s="27">
        <v>48195</v>
      </c>
      <c r="P20" s="27">
        <v>48195</v>
      </c>
      <c r="Q20" s="27">
        <v>48195</v>
      </c>
      <c r="R20" s="27">
        <v>48195</v>
      </c>
      <c r="S20" s="27">
        <v>45815</v>
      </c>
      <c r="T20" s="27">
        <v>45815</v>
      </c>
      <c r="U20" s="27">
        <v>45815</v>
      </c>
      <c r="V20" s="27">
        <v>45815</v>
      </c>
      <c r="W20" s="27">
        <v>45815</v>
      </c>
      <c r="X20" s="27">
        <v>45815</v>
      </c>
      <c r="Y20" s="27">
        <v>45815</v>
      </c>
      <c r="Z20" s="27">
        <v>45815</v>
      </c>
      <c r="AA20" s="27">
        <v>45815</v>
      </c>
      <c r="AB20" s="27">
        <v>45815</v>
      </c>
    </row>
    <row r="21" spans="1:28" x14ac:dyDescent="0.25">
      <c r="A21" s="38"/>
    </row>
    <row r="22" spans="1:28" x14ac:dyDescent="0.25">
      <c r="A22" s="228" t="s">
        <v>44</v>
      </c>
    </row>
    <row r="23" spans="1:28" x14ac:dyDescent="0.25">
      <c r="A23" s="229"/>
    </row>
    <row r="24" spans="1:28" s="40" customFormat="1" ht="34.5" customHeight="1" x14ac:dyDescent="0.2">
      <c r="A24" s="31" t="s">
        <v>6</v>
      </c>
      <c r="B24" s="34">
        <f t="shared" ref="B24:AB24" si="0">B5</f>
        <v>44742</v>
      </c>
      <c r="C24" s="34">
        <f t="shared" si="0"/>
        <v>44743</v>
      </c>
      <c r="D24" s="34">
        <f t="shared" si="0"/>
        <v>44753</v>
      </c>
      <c r="E24" s="34">
        <f t="shared" si="0"/>
        <v>44757</v>
      </c>
      <c r="F24" s="34">
        <f t="shared" si="0"/>
        <v>44760</v>
      </c>
      <c r="G24" s="34">
        <f t="shared" si="0"/>
        <v>44764</v>
      </c>
      <c r="H24" s="34">
        <f t="shared" si="0"/>
        <v>44767</v>
      </c>
      <c r="I24" s="34">
        <f t="shared" si="0"/>
        <v>44771</v>
      </c>
      <c r="J24" s="34">
        <f t="shared" si="0"/>
        <v>44774</v>
      </c>
      <c r="K24" s="34">
        <f t="shared" si="0"/>
        <v>44778</v>
      </c>
      <c r="L24" s="34">
        <f t="shared" si="0"/>
        <v>44781</v>
      </c>
      <c r="M24" s="34">
        <f t="shared" si="0"/>
        <v>44785</v>
      </c>
      <c r="N24" s="34">
        <f t="shared" si="0"/>
        <v>44788</v>
      </c>
      <c r="O24" s="34">
        <f t="shared" si="0"/>
        <v>44792</v>
      </c>
      <c r="P24" s="34">
        <f t="shared" si="0"/>
        <v>44795</v>
      </c>
      <c r="Q24" s="34">
        <f t="shared" si="0"/>
        <v>44799</v>
      </c>
      <c r="R24" s="34">
        <f t="shared" si="0"/>
        <v>44802</v>
      </c>
      <c r="S24" s="34">
        <f t="shared" si="0"/>
        <v>44805</v>
      </c>
      <c r="T24" s="34">
        <f t="shared" si="0"/>
        <v>44806</v>
      </c>
      <c r="U24" s="34">
        <f t="shared" si="0"/>
        <v>44809</v>
      </c>
      <c r="V24" s="34">
        <f t="shared" si="0"/>
        <v>44813</v>
      </c>
      <c r="W24" s="34">
        <f t="shared" si="0"/>
        <v>44816</v>
      </c>
      <c r="X24" s="34">
        <f t="shared" si="0"/>
        <v>44820</v>
      </c>
      <c r="Y24" s="34">
        <f t="shared" si="0"/>
        <v>44823</v>
      </c>
      <c r="Z24" s="34">
        <f t="shared" si="0"/>
        <v>44827</v>
      </c>
      <c r="AA24" s="34">
        <f t="shared" si="0"/>
        <v>44831</v>
      </c>
      <c r="AB24" s="34">
        <f t="shared" si="0"/>
        <v>44834</v>
      </c>
    </row>
    <row r="25" spans="1:28" s="40" customFormat="1" ht="34.5" customHeight="1" x14ac:dyDescent="0.2">
      <c r="A25" s="31"/>
      <c r="B25" s="34">
        <f t="shared" ref="B25:AB25" si="1">B6</f>
        <v>44742</v>
      </c>
      <c r="C25" s="34">
        <f t="shared" si="1"/>
        <v>44752</v>
      </c>
      <c r="D25" s="34">
        <f t="shared" si="1"/>
        <v>44756</v>
      </c>
      <c r="E25" s="34">
        <f t="shared" si="1"/>
        <v>44759</v>
      </c>
      <c r="F25" s="34">
        <f t="shared" si="1"/>
        <v>44763</v>
      </c>
      <c r="G25" s="34">
        <f t="shared" si="1"/>
        <v>44766</v>
      </c>
      <c r="H25" s="34">
        <f t="shared" si="1"/>
        <v>44770</v>
      </c>
      <c r="I25" s="34">
        <f t="shared" si="1"/>
        <v>44773</v>
      </c>
      <c r="J25" s="34">
        <f t="shared" si="1"/>
        <v>44777</v>
      </c>
      <c r="K25" s="34">
        <f t="shared" si="1"/>
        <v>44780</v>
      </c>
      <c r="L25" s="34">
        <f t="shared" si="1"/>
        <v>44784</v>
      </c>
      <c r="M25" s="34">
        <f t="shared" si="1"/>
        <v>44787</v>
      </c>
      <c r="N25" s="34">
        <f t="shared" si="1"/>
        <v>44791</v>
      </c>
      <c r="O25" s="34">
        <f t="shared" si="1"/>
        <v>44794</v>
      </c>
      <c r="P25" s="34">
        <f t="shared" si="1"/>
        <v>44798</v>
      </c>
      <c r="Q25" s="34">
        <f t="shared" si="1"/>
        <v>44801</v>
      </c>
      <c r="R25" s="34">
        <f t="shared" si="1"/>
        <v>44804</v>
      </c>
      <c r="S25" s="34">
        <f t="shared" si="1"/>
        <v>44805</v>
      </c>
      <c r="T25" s="34">
        <f t="shared" si="1"/>
        <v>44808</v>
      </c>
      <c r="U25" s="34">
        <f t="shared" si="1"/>
        <v>44812</v>
      </c>
      <c r="V25" s="34">
        <f t="shared" si="1"/>
        <v>44815</v>
      </c>
      <c r="W25" s="34">
        <f t="shared" si="1"/>
        <v>44819</v>
      </c>
      <c r="X25" s="34">
        <f t="shared" si="1"/>
        <v>44822</v>
      </c>
      <c r="Y25" s="34">
        <f t="shared" si="1"/>
        <v>44826</v>
      </c>
      <c r="Z25" s="34">
        <f t="shared" si="1"/>
        <v>44830</v>
      </c>
      <c r="AA25" s="34">
        <f t="shared" si="1"/>
        <v>44833</v>
      </c>
      <c r="AB25" s="34">
        <f t="shared" si="1"/>
        <v>44834</v>
      </c>
    </row>
    <row r="26" spans="1:28" x14ac:dyDescent="0.25">
      <c r="A26" s="13" t="s">
        <v>7</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row>
    <row r="27" spans="1:28" x14ac:dyDescent="0.25">
      <c r="A27" s="13">
        <v>1</v>
      </c>
      <c r="B27" s="27">
        <f t="shared" ref="B27:AB27" si="2">ROUND(B8*0.87,)+25</f>
        <v>4314</v>
      </c>
      <c r="C27" s="27">
        <f t="shared" si="2"/>
        <v>7014</v>
      </c>
      <c r="D27" s="27">
        <f t="shared" si="2"/>
        <v>4980</v>
      </c>
      <c r="E27" s="27">
        <f t="shared" si="2"/>
        <v>4980</v>
      </c>
      <c r="F27" s="27">
        <f t="shared" si="2"/>
        <v>4980</v>
      </c>
      <c r="G27" s="27">
        <f t="shared" si="2"/>
        <v>4980</v>
      </c>
      <c r="H27" s="27">
        <f t="shared" si="2"/>
        <v>4980</v>
      </c>
      <c r="I27" s="27">
        <f t="shared" si="2"/>
        <v>4980</v>
      </c>
      <c r="J27" s="27">
        <f t="shared" si="2"/>
        <v>4980</v>
      </c>
      <c r="K27" s="27">
        <f t="shared" si="2"/>
        <v>4980</v>
      </c>
      <c r="L27" s="27">
        <f t="shared" si="2"/>
        <v>4980</v>
      </c>
      <c r="M27" s="27">
        <f t="shared" si="2"/>
        <v>4980</v>
      </c>
      <c r="N27" s="27">
        <f t="shared" si="2"/>
        <v>4980</v>
      </c>
      <c r="O27" s="27">
        <f t="shared" si="2"/>
        <v>4980</v>
      </c>
      <c r="P27" s="27">
        <f t="shared" si="2"/>
        <v>4980</v>
      </c>
      <c r="Q27" s="27">
        <f t="shared" si="2"/>
        <v>4980</v>
      </c>
      <c r="R27" s="27">
        <f t="shared" si="2"/>
        <v>4980</v>
      </c>
      <c r="S27" s="27">
        <f t="shared" si="2"/>
        <v>2909</v>
      </c>
      <c r="T27" s="27">
        <f t="shared" si="2"/>
        <v>2909</v>
      </c>
      <c r="U27" s="27">
        <f t="shared" si="2"/>
        <v>2909</v>
      </c>
      <c r="V27" s="27">
        <f t="shared" si="2"/>
        <v>2909</v>
      </c>
      <c r="W27" s="27">
        <f t="shared" si="2"/>
        <v>2909</v>
      </c>
      <c r="X27" s="27">
        <f t="shared" si="2"/>
        <v>2909</v>
      </c>
      <c r="Y27" s="27">
        <f t="shared" si="2"/>
        <v>2909</v>
      </c>
      <c r="Z27" s="27">
        <f t="shared" si="2"/>
        <v>2909</v>
      </c>
      <c r="AA27" s="27">
        <f t="shared" si="2"/>
        <v>2909</v>
      </c>
      <c r="AB27" s="27">
        <f t="shared" si="2"/>
        <v>2909</v>
      </c>
    </row>
    <row r="28" spans="1:28" x14ac:dyDescent="0.25">
      <c r="A28" s="13">
        <v>2</v>
      </c>
      <c r="B28" s="27">
        <f t="shared" ref="B28:AB28" si="3">ROUND(B9*0.87,)+25</f>
        <v>4980</v>
      </c>
      <c r="C28" s="27">
        <f t="shared" si="3"/>
        <v>7679</v>
      </c>
      <c r="D28" s="27">
        <f t="shared" si="3"/>
        <v>5645</v>
      </c>
      <c r="E28" s="27">
        <f t="shared" si="3"/>
        <v>5645</v>
      </c>
      <c r="F28" s="27">
        <f t="shared" si="3"/>
        <v>5645</v>
      </c>
      <c r="G28" s="27">
        <f t="shared" si="3"/>
        <v>5645</v>
      </c>
      <c r="H28" s="27">
        <f t="shared" si="3"/>
        <v>5645</v>
      </c>
      <c r="I28" s="27">
        <f t="shared" si="3"/>
        <v>5645</v>
      </c>
      <c r="J28" s="27">
        <f t="shared" si="3"/>
        <v>5645</v>
      </c>
      <c r="K28" s="27">
        <f t="shared" si="3"/>
        <v>5645</v>
      </c>
      <c r="L28" s="27">
        <f t="shared" si="3"/>
        <v>5645</v>
      </c>
      <c r="M28" s="27">
        <f t="shared" si="3"/>
        <v>5645</v>
      </c>
      <c r="N28" s="27">
        <f t="shared" si="3"/>
        <v>5645</v>
      </c>
      <c r="O28" s="27">
        <f t="shared" si="3"/>
        <v>5645</v>
      </c>
      <c r="P28" s="27">
        <f t="shared" si="3"/>
        <v>5645</v>
      </c>
      <c r="Q28" s="27">
        <f t="shared" si="3"/>
        <v>5645</v>
      </c>
      <c r="R28" s="27">
        <f t="shared" si="3"/>
        <v>5645</v>
      </c>
      <c r="S28" s="27">
        <f t="shared" si="3"/>
        <v>3575</v>
      </c>
      <c r="T28" s="27">
        <f t="shared" si="3"/>
        <v>3575</v>
      </c>
      <c r="U28" s="27">
        <f t="shared" si="3"/>
        <v>3575</v>
      </c>
      <c r="V28" s="27">
        <f t="shared" si="3"/>
        <v>3575</v>
      </c>
      <c r="W28" s="27">
        <f t="shared" si="3"/>
        <v>3575</v>
      </c>
      <c r="X28" s="27">
        <f t="shared" si="3"/>
        <v>3575</v>
      </c>
      <c r="Y28" s="27">
        <f t="shared" si="3"/>
        <v>3575</v>
      </c>
      <c r="Z28" s="27">
        <f t="shared" si="3"/>
        <v>3575</v>
      </c>
      <c r="AA28" s="27">
        <f t="shared" si="3"/>
        <v>3575</v>
      </c>
      <c r="AB28" s="27">
        <f t="shared" si="3"/>
        <v>3575</v>
      </c>
    </row>
    <row r="29" spans="1:28" x14ac:dyDescent="0.25">
      <c r="A29" s="13" t="s">
        <v>8</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row>
    <row r="30" spans="1:28" x14ac:dyDescent="0.25">
      <c r="A30" s="13">
        <v>1</v>
      </c>
      <c r="B30" s="27">
        <f t="shared" ref="B30:AB30" si="4">ROUND(B11*0.87,)+25</f>
        <v>4832</v>
      </c>
      <c r="C30" s="27">
        <f t="shared" si="4"/>
        <v>7531</v>
      </c>
      <c r="D30" s="27">
        <f t="shared" si="4"/>
        <v>5497</v>
      </c>
      <c r="E30" s="27">
        <f t="shared" si="4"/>
        <v>5497</v>
      </c>
      <c r="F30" s="27">
        <f t="shared" si="4"/>
        <v>5497</v>
      </c>
      <c r="G30" s="27">
        <f t="shared" si="4"/>
        <v>5497</v>
      </c>
      <c r="H30" s="27">
        <f t="shared" si="4"/>
        <v>5497</v>
      </c>
      <c r="I30" s="27">
        <f t="shared" si="4"/>
        <v>5497</v>
      </c>
      <c r="J30" s="27">
        <f t="shared" si="4"/>
        <v>5497</v>
      </c>
      <c r="K30" s="27">
        <f t="shared" si="4"/>
        <v>5497</v>
      </c>
      <c r="L30" s="27">
        <f t="shared" si="4"/>
        <v>5497</v>
      </c>
      <c r="M30" s="27">
        <f t="shared" si="4"/>
        <v>5497</v>
      </c>
      <c r="N30" s="27">
        <f t="shared" si="4"/>
        <v>5497</v>
      </c>
      <c r="O30" s="27">
        <f t="shared" si="4"/>
        <v>5497</v>
      </c>
      <c r="P30" s="27">
        <f t="shared" si="4"/>
        <v>5497</v>
      </c>
      <c r="Q30" s="27">
        <f t="shared" si="4"/>
        <v>5497</v>
      </c>
      <c r="R30" s="27">
        <f t="shared" si="4"/>
        <v>5497</v>
      </c>
      <c r="S30" s="27">
        <f t="shared" si="4"/>
        <v>3427</v>
      </c>
      <c r="T30" s="27">
        <f t="shared" si="4"/>
        <v>3427</v>
      </c>
      <c r="U30" s="27">
        <f t="shared" si="4"/>
        <v>3427</v>
      </c>
      <c r="V30" s="27">
        <f t="shared" si="4"/>
        <v>3427</v>
      </c>
      <c r="W30" s="27">
        <f t="shared" si="4"/>
        <v>3427</v>
      </c>
      <c r="X30" s="27">
        <f t="shared" si="4"/>
        <v>3427</v>
      </c>
      <c r="Y30" s="27">
        <f t="shared" si="4"/>
        <v>3427</v>
      </c>
      <c r="Z30" s="27">
        <f t="shared" si="4"/>
        <v>3427</v>
      </c>
      <c r="AA30" s="27">
        <f t="shared" si="4"/>
        <v>3427</v>
      </c>
      <c r="AB30" s="27">
        <f t="shared" si="4"/>
        <v>3427</v>
      </c>
    </row>
    <row r="31" spans="1:28" x14ac:dyDescent="0.25">
      <c r="A31" s="13">
        <v>2</v>
      </c>
      <c r="B31" s="27">
        <f t="shared" ref="B31:AB31" si="5">ROUND(B12*0.87,)+25</f>
        <v>5497</v>
      </c>
      <c r="C31" s="27">
        <f t="shared" si="5"/>
        <v>8197</v>
      </c>
      <c r="D31" s="27">
        <f t="shared" si="5"/>
        <v>6163</v>
      </c>
      <c r="E31" s="27">
        <f t="shared" si="5"/>
        <v>6163</v>
      </c>
      <c r="F31" s="27">
        <f t="shared" si="5"/>
        <v>6163</v>
      </c>
      <c r="G31" s="27">
        <f t="shared" si="5"/>
        <v>6163</v>
      </c>
      <c r="H31" s="27">
        <f t="shared" si="5"/>
        <v>6163</v>
      </c>
      <c r="I31" s="27">
        <f t="shared" si="5"/>
        <v>6163</v>
      </c>
      <c r="J31" s="27">
        <f t="shared" si="5"/>
        <v>6163</v>
      </c>
      <c r="K31" s="27">
        <f t="shared" si="5"/>
        <v>6163</v>
      </c>
      <c r="L31" s="27">
        <f t="shared" si="5"/>
        <v>6163</v>
      </c>
      <c r="M31" s="27">
        <f t="shared" si="5"/>
        <v>6163</v>
      </c>
      <c r="N31" s="27">
        <f t="shared" si="5"/>
        <v>6163</v>
      </c>
      <c r="O31" s="27">
        <f t="shared" si="5"/>
        <v>6163</v>
      </c>
      <c r="P31" s="27">
        <f t="shared" si="5"/>
        <v>6163</v>
      </c>
      <c r="Q31" s="27">
        <f t="shared" si="5"/>
        <v>6163</v>
      </c>
      <c r="R31" s="27">
        <f t="shared" si="5"/>
        <v>6163</v>
      </c>
      <c r="S31" s="27">
        <f t="shared" si="5"/>
        <v>4092</v>
      </c>
      <c r="T31" s="27">
        <f t="shared" si="5"/>
        <v>4092</v>
      </c>
      <c r="U31" s="27">
        <f t="shared" si="5"/>
        <v>4092</v>
      </c>
      <c r="V31" s="27">
        <f t="shared" si="5"/>
        <v>4092</v>
      </c>
      <c r="W31" s="27">
        <f t="shared" si="5"/>
        <v>4092</v>
      </c>
      <c r="X31" s="27">
        <f t="shared" si="5"/>
        <v>4092</v>
      </c>
      <c r="Y31" s="27">
        <f t="shared" si="5"/>
        <v>4092</v>
      </c>
      <c r="Z31" s="27">
        <f t="shared" si="5"/>
        <v>4092</v>
      </c>
      <c r="AA31" s="27">
        <f t="shared" si="5"/>
        <v>4092</v>
      </c>
      <c r="AB31" s="27">
        <f t="shared" si="5"/>
        <v>4092</v>
      </c>
    </row>
    <row r="32" spans="1:28" x14ac:dyDescent="0.25">
      <c r="A32" s="13" t="s">
        <v>2</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row>
    <row r="33" spans="1:28" x14ac:dyDescent="0.25">
      <c r="A33" s="13">
        <v>1</v>
      </c>
      <c r="B33" s="27">
        <f t="shared" ref="B33:AB33" si="6">ROUND(B14*0.87,)+25</f>
        <v>5497</v>
      </c>
      <c r="C33" s="27">
        <f t="shared" si="6"/>
        <v>8197</v>
      </c>
      <c r="D33" s="27">
        <f t="shared" si="6"/>
        <v>6163</v>
      </c>
      <c r="E33" s="27">
        <f t="shared" si="6"/>
        <v>6163</v>
      </c>
      <c r="F33" s="27">
        <f t="shared" si="6"/>
        <v>6163</v>
      </c>
      <c r="G33" s="27">
        <f t="shared" si="6"/>
        <v>6163</v>
      </c>
      <c r="H33" s="27">
        <f t="shared" si="6"/>
        <v>6163</v>
      </c>
      <c r="I33" s="27">
        <f t="shared" si="6"/>
        <v>6163</v>
      </c>
      <c r="J33" s="27">
        <f t="shared" si="6"/>
        <v>6163</v>
      </c>
      <c r="K33" s="27">
        <f t="shared" si="6"/>
        <v>6163</v>
      </c>
      <c r="L33" s="27">
        <f t="shared" si="6"/>
        <v>6163</v>
      </c>
      <c r="M33" s="27">
        <f t="shared" si="6"/>
        <v>6163</v>
      </c>
      <c r="N33" s="27">
        <f t="shared" si="6"/>
        <v>6163</v>
      </c>
      <c r="O33" s="27">
        <f t="shared" si="6"/>
        <v>6163</v>
      </c>
      <c r="P33" s="27">
        <f t="shared" si="6"/>
        <v>6163</v>
      </c>
      <c r="Q33" s="27">
        <f t="shared" si="6"/>
        <v>6163</v>
      </c>
      <c r="R33" s="27">
        <f t="shared" si="6"/>
        <v>6163</v>
      </c>
      <c r="S33" s="27">
        <f t="shared" si="6"/>
        <v>4092</v>
      </c>
      <c r="T33" s="27">
        <f t="shared" si="6"/>
        <v>4092</v>
      </c>
      <c r="U33" s="27">
        <f t="shared" si="6"/>
        <v>4092</v>
      </c>
      <c r="V33" s="27">
        <f t="shared" si="6"/>
        <v>4092</v>
      </c>
      <c r="W33" s="27">
        <f t="shared" si="6"/>
        <v>4092</v>
      </c>
      <c r="X33" s="27">
        <f t="shared" si="6"/>
        <v>4092</v>
      </c>
      <c r="Y33" s="27">
        <f t="shared" si="6"/>
        <v>4092</v>
      </c>
      <c r="Z33" s="27">
        <f t="shared" si="6"/>
        <v>4092</v>
      </c>
      <c r="AA33" s="27">
        <f t="shared" si="6"/>
        <v>4092</v>
      </c>
      <c r="AB33" s="27">
        <f t="shared" si="6"/>
        <v>4092</v>
      </c>
    </row>
    <row r="34" spans="1:28" x14ac:dyDescent="0.25">
      <c r="A34" s="13">
        <v>2</v>
      </c>
      <c r="B34" s="27">
        <f t="shared" ref="B34:AB34" si="7">ROUND(B15*0.87,)+25</f>
        <v>6163</v>
      </c>
      <c r="C34" s="27">
        <f t="shared" si="7"/>
        <v>8862</v>
      </c>
      <c r="D34" s="27">
        <f t="shared" si="7"/>
        <v>6828</v>
      </c>
      <c r="E34" s="27">
        <f t="shared" si="7"/>
        <v>6828</v>
      </c>
      <c r="F34" s="27">
        <f t="shared" si="7"/>
        <v>6828</v>
      </c>
      <c r="G34" s="27">
        <f t="shared" si="7"/>
        <v>6828</v>
      </c>
      <c r="H34" s="27">
        <f t="shared" si="7"/>
        <v>6828</v>
      </c>
      <c r="I34" s="27">
        <f t="shared" si="7"/>
        <v>6828</v>
      </c>
      <c r="J34" s="27">
        <f t="shared" si="7"/>
        <v>6828</v>
      </c>
      <c r="K34" s="27">
        <f t="shared" si="7"/>
        <v>6828</v>
      </c>
      <c r="L34" s="27">
        <f t="shared" si="7"/>
        <v>6828</v>
      </c>
      <c r="M34" s="27">
        <f t="shared" si="7"/>
        <v>6828</v>
      </c>
      <c r="N34" s="27">
        <f t="shared" si="7"/>
        <v>6828</v>
      </c>
      <c r="O34" s="27">
        <f t="shared" si="7"/>
        <v>6828</v>
      </c>
      <c r="P34" s="27">
        <f t="shared" si="7"/>
        <v>6828</v>
      </c>
      <c r="Q34" s="27">
        <f t="shared" si="7"/>
        <v>6828</v>
      </c>
      <c r="R34" s="27">
        <f t="shared" si="7"/>
        <v>6828</v>
      </c>
      <c r="S34" s="27">
        <f t="shared" si="7"/>
        <v>4758</v>
      </c>
      <c r="T34" s="27">
        <f t="shared" si="7"/>
        <v>4758</v>
      </c>
      <c r="U34" s="27">
        <f t="shared" si="7"/>
        <v>4758</v>
      </c>
      <c r="V34" s="27">
        <f t="shared" si="7"/>
        <v>4758</v>
      </c>
      <c r="W34" s="27">
        <f t="shared" si="7"/>
        <v>4758</v>
      </c>
      <c r="X34" s="27">
        <f t="shared" si="7"/>
        <v>4758</v>
      </c>
      <c r="Y34" s="27">
        <f t="shared" si="7"/>
        <v>4758</v>
      </c>
      <c r="Z34" s="27">
        <f t="shared" si="7"/>
        <v>4758</v>
      </c>
      <c r="AA34" s="27">
        <f t="shared" si="7"/>
        <v>4758</v>
      </c>
      <c r="AB34" s="27">
        <f t="shared" si="7"/>
        <v>4758</v>
      </c>
    </row>
    <row r="35" spans="1:28" ht="19.5" customHeight="1" x14ac:dyDescent="0.25">
      <c r="A35" s="9" t="s">
        <v>96</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row>
    <row r="36" spans="1:28" x14ac:dyDescent="0.25">
      <c r="A36" s="13">
        <v>1</v>
      </c>
      <c r="B36" s="27">
        <f t="shared" ref="B36:AB36" si="8">ROUND(B17*0.87,)+25</f>
        <v>6902</v>
      </c>
      <c r="C36" s="27">
        <f t="shared" si="8"/>
        <v>9602</v>
      </c>
      <c r="D36" s="27">
        <f t="shared" si="8"/>
        <v>7568</v>
      </c>
      <c r="E36" s="27">
        <f t="shared" si="8"/>
        <v>7568</v>
      </c>
      <c r="F36" s="27">
        <f t="shared" si="8"/>
        <v>7568</v>
      </c>
      <c r="G36" s="27">
        <f t="shared" si="8"/>
        <v>7568</v>
      </c>
      <c r="H36" s="27">
        <f t="shared" si="8"/>
        <v>7568</v>
      </c>
      <c r="I36" s="27">
        <f t="shared" si="8"/>
        <v>7568</v>
      </c>
      <c r="J36" s="27">
        <f t="shared" si="8"/>
        <v>7568</v>
      </c>
      <c r="K36" s="27">
        <f t="shared" si="8"/>
        <v>7568</v>
      </c>
      <c r="L36" s="27">
        <f t="shared" si="8"/>
        <v>7568</v>
      </c>
      <c r="M36" s="27">
        <f t="shared" si="8"/>
        <v>7568</v>
      </c>
      <c r="N36" s="27">
        <f t="shared" si="8"/>
        <v>7568</v>
      </c>
      <c r="O36" s="27">
        <f t="shared" si="8"/>
        <v>7568</v>
      </c>
      <c r="P36" s="27">
        <f t="shared" si="8"/>
        <v>7568</v>
      </c>
      <c r="Q36" s="27">
        <f t="shared" si="8"/>
        <v>7568</v>
      </c>
      <c r="R36" s="27">
        <f t="shared" si="8"/>
        <v>7568</v>
      </c>
      <c r="S36" s="27">
        <f t="shared" si="8"/>
        <v>5497</v>
      </c>
      <c r="T36" s="27">
        <f t="shared" si="8"/>
        <v>5497</v>
      </c>
      <c r="U36" s="27">
        <f t="shared" si="8"/>
        <v>5497</v>
      </c>
      <c r="V36" s="27">
        <f t="shared" si="8"/>
        <v>5497</v>
      </c>
      <c r="W36" s="27">
        <f t="shared" si="8"/>
        <v>5497</v>
      </c>
      <c r="X36" s="27">
        <f t="shared" si="8"/>
        <v>5497</v>
      </c>
      <c r="Y36" s="27">
        <f t="shared" si="8"/>
        <v>5497</v>
      </c>
      <c r="Z36" s="27">
        <f t="shared" si="8"/>
        <v>5497</v>
      </c>
      <c r="AA36" s="27">
        <f t="shared" si="8"/>
        <v>5497</v>
      </c>
      <c r="AB36" s="27">
        <f t="shared" si="8"/>
        <v>5497</v>
      </c>
    </row>
    <row r="37" spans="1:28" x14ac:dyDescent="0.25">
      <c r="A37" s="13">
        <v>2</v>
      </c>
      <c r="B37" s="27">
        <f t="shared" ref="B37:AB37" si="9">ROUND(B18*0.87,)+25</f>
        <v>7568</v>
      </c>
      <c r="C37" s="27">
        <f t="shared" si="9"/>
        <v>10268</v>
      </c>
      <c r="D37" s="27">
        <f t="shared" si="9"/>
        <v>8233</v>
      </c>
      <c r="E37" s="27">
        <f t="shared" si="9"/>
        <v>8233</v>
      </c>
      <c r="F37" s="27">
        <f t="shared" si="9"/>
        <v>8233</v>
      </c>
      <c r="G37" s="27">
        <f t="shared" si="9"/>
        <v>8233</v>
      </c>
      <c r="H37" s="27">
        <f t="shared" si="9"/>
        <v>8233</v>
      </c>
      <c r="I37" s="27">
        <f t="shared" si="9"/>
        <v>8233</v>
      </c>
      <c r="J37" s="27">
        <f t="shared" si="9"/>
        <v>8233</v>
      </c>
      <c r="K37" s="27">
        <f t="shared" si="9"/>
        <v>8233</v>
      </c>
      <c r="L37" s="27">
        <f t="shared" si="9"/>
        <v>8233</v>
      </c>
      <c r="M37" s="27">
        <f t="shared" si="9"/>
        <v>8233</v>
      </c>
      <c r="N37" s="27">
        <f t="shared" si="9"/>
        <v>8233</v>
      </c>
      <c r="O37" s="27">
        <f t="shared" si="9"/>
        <v>8233</v>
      </c>
      <c r="P37" s="27">
        <f t="shared" si="9"/>
        <v>8233</v>
      </c>
      <c r="Q37" s="27">
        <f t="shared" si="9"/>
        <v>8233</v>
      </c>
      <c r="R37" s="27">
        <f t="shared" si="9"/>
        <v>8233</v>
      </c>
      <c r="S37" s="27">
        <f t="shared" si="9"/>
        <v>6163</v>
      </c>
      <c r="T37" s="27">
        <f t="shared" si="9"/>
        <v>6163</v>
      </c>
      <c r="U37" s="27">
        <f t="shared" si="9"/>
        <v>6163</v>
      </c>
      <c r="V37" s="27">
        <f t="shared" si="9"/>
        <v>6163</v>
      </c>
      <c r="W37" s="27">
        <f t="shared" si="9"/>
        <v>6163</v>
      </c>
      <c r="X37" s="27">
        <f t="shared" si="9"/>
        <v>6163</v>
      </c>
      <c r="Y37" s="27">
        <f t="shared" si="9"/>
        <v>6163</v>
      </c>
      <c r="Z37" s="27">
        <f t="shared" si="9"/>
        <v>6163</v>
      </c>
      <c r="AA37" s="27">
        <f t="shared" si="9"/>
        <v>6163</v>
      </c>
      <c r="AB37" s="27">
        <f t="shared" si="9"/>
        <v>6163</v>
      </c>
    </row>
    <row r="38" spans="1:28" x14ac:dyDescent="0.25">
      <c r="A38" s="15" t="s">
        <v>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row>
    <row r="39" spans="1:28" x14ac:dyDescent="0.25">
      <c r="A39" s="17" t="s">
        <v>1</v>
      </c>
      <c r="B39" s="27">
        <f t="shared" ref="B39:AB39" si="10">ROUND(B20*0.87,)+25</f>
        <v>41289</v>
      </c>
      <c r="C39" s="27">
        <f t="shared" si="10"/>
        <v>43989</v>
      </c>
      <c r="D39" s="27">
        <f t="shared" si="10"/>
        <v>41955</v>
      </c>
      <c r="E39" s="27">
        <f t="shared" si="10"/>
        <v>41955</v>
      </c>
      <c r="F39" s="27">
        <f t="shared" si="10"/>
        <v>41955</v>
      </c>
      <c r="G39" s="27">
        <f t="shared" si="10"/>
        <v>41955</v>
      </c>
      <c r="H39" s="27">
        <f t="shared" si="10"/>
        <v>41955</v>
      </c>
      <c r="I39" s="27">
        <f t="shared" si="10"/>
        <v>41955</v>
      </c>
      <c r="J39" s="27">
        <f t="shared" si="10"/>
        <v>41955</v>
      </c>
      <c r="K39" s="27">
        <f t="shared" si="10"/>
        <v>41955</v>
      </c>
      <c r="L39" s="27">
        <f t="shared" si="10"/>
        <v>41955</v>
      </c>
      <c r="M39" s="27">
        <f t="shared" si="10"/>
        <v>41955</v>
      </c>
      <c r="N39" s="27">
        <f t="shared" si="10"/>
        <v>41955</v>
      </c>
      <c r="O39" s="27">
        <f t="shared" si="10"/>
        <v>41955</v>
      </c>
      <c r="P39" s="27">
        <f t="shared" si="10"/>
        <v>41955</v>
      </c>
      <c r="Q39" s="27">
        <f t="shared" si="10"/>
        <v>41955</v>
      </c>
      <c r="R39" s="27">
        <f t="shared" si="10"/>
        <v>41955</v>
      </c>
      <c r="S39" s="27">
        <f t="shared" si="10"/>
        <v>39884</v>
      </c>
      <c r="T39" s="27">
        <f t="shared" si="10"/>
        <v>39884</v>
      </c>
      <c r="U39" s="27">
        <f t="shared" si="10"/>
        <v>39884</v>
      </c>
      <c r="V39" s="27">
        <f t="shared" si="10"/>
        <v>39884</v>
      </c>
      <c r="W39" s="27">
        <f t="shared" si="10"/>
        <v>39884</v>
      </c>
      <c r="X39" s="27">
        <f t="shared" si="10"/>
        <v>39884</v>
      </c>
      <c r="Y39" s="27">
        <f t="shared" si="10"/>
        <v>39884</v>
      </c>
      <c r="Z39" s="27">
        <f t="shared" si="10"/>
        <v>39884</v>
      </c>
      <c r="AA39" s="27">
        <f t="shared" si="10"/>
        <v>39884</v>
      </c>
      <c r="AB39" s="27">
        <f t="shared" si="10"/>
        <v>39884</v>
      </c>
    </row>
    <row r="41" spans="1:28" ht="120" x14ac:dyDescent="0.25">
      <c r="A41" s="127" t="s">
        <v>102</v>
      </c>
      <c r="B41" s="115"/>
      <c r="C41" s="115"/>
      <c r="D41" s="115"/>
    </row>
    <row r="42" spans="1:28" x14ac:dyDescent="0.25">
      <c r="A42" s="116" t="s">
        <v>18</v>
      </c>
    </row>
    <row r="43" spans="1:28" x14ac:dyDescent="0.25">
      <c r="A43" s="41" t="s">
        <v>80</v>
      </c>
    </row>
    <row r="44" spans="1:28" x14ac:dyDescent="0.25">
      <c r="A44" s="41" t="s">
        <v>81</v>
      </c>
    </row>
    <row r="45" spans="1:28" x14ac:dyDescent="0.25">
      <c r="A45" s="76"/>
    </row>
    <row r="46" spans="1:28" x14ac:dyDescent="0.25">
      <c r="A46" s="116" t="s">
        <v>11</v>
      </c>
    </row>
    <row r="47" spans="1:28" x14ac:dyDescent="0.25">
      <c r="A47" s="24" t="s">
        <v>22</v>
      </c>
    </row>
    <row r="48" spans="1:28" x14ac:dyDescent="0.25">
      <c r="A48" s="24" t="s">
        <v>23</v>
      </c>
    </row>
    <row r="49" spans="1:1" x14ac:dyDescent="0.25">
      <c r="A49" s="24" t="s">
        <v>24</v>
      </c>
    </row>
    <row r="50" spans="1:1" x14ac:dyDescent="0.25">
      <c r="A50" s="24" t="s">
        <v>27</v>
      </c>
    </row>
    <row r="51" spans="1:1" x14ac:dyDescent="0.25">
      <c r="A51" s="42" t="s">
        <v>82</v>
      </c>
    </row>
    <row r="52" spans="1:1" x14ac:dyDescent="0.25">
      <c r="A52" s="42" t="s">
        <v>94</v>
      </c>
    </row>
    <row r="53" spans="1:1" x14ac:dyDescent="0.25">
      <c r="A53" s="122" t="s">
        <v>99</v>
      </c>
    </row>
    <row r="54" spans="1:1" ht="21" x14ac:dyDescent="0.25">
      <c r="A54" s="117" t="s">
        <v>53</v>
      </c>
    </row>
    <row r="55" spans="1:1" ht="31.5" x14ac:dyDescent="0.25">
      <c r="A55" s="85" t="s">
        <v>83</v>
      </c>
    </row>
    <row r="56" spans="1:1" ht="31.5" x14ac:dyDescent="0.25">
      <c r="A56" s="85" t="s">
        <v>84</v>
      </c>
    </row>
    <row r="57" spans="1:1" ht="42" x14ac:dyDescent="0.25">
      <c r="A57" s="85" t="s">
        <v>85</v>
      </c>
    </row>
    <row r="58" spans="1:1" ht="42" x14ac:dyDescent="0.25">
      <c r="A58" s="85" t="s">
        <v>86</v>
      </c>
    </row>
    <row r="59" spans="1:1" ht="31.5" x14ac:dyDescent="0.25">
      <c r="A59" s="85" t="s">
        <v>87</v>
      </c>
    </row>
    <row r="60" spans="1:1" ht="21" x14ac:dyDescent="0.25">
      <c r="A60" s="85" t="s">
        <v>88</v>
      </c>
    </row>
    <row r="61" spans="1:1" ht="21" x14ac:dyDescent="0.25">
      <c r="A61" s="85" t="s">
        <v>89</v>
      </c>
    </row>
    <row r="62" spans="1:1" ht="26.25" x14ac:dyDescent="0.25">
      <c r="A62" s="85" t="s">
        <v>90</v>
      </c>
    </row>
    <row r="63" spans="1:1" ht="31.5" x14ac:dyDescent="0.25">
      <c r="A63" s="85" t="s">
        <v>91</v>
      </c>
    </row>
    <row r="64" spans="1:1" ht="31.5" x14ac:dyDescent="0.25">
      <c r="A64" s="85" t="s">
        <v>92</v>
      </c>
    </row>
    <row r="65" spans="1:1" ht="31.5" x14ac:dyDescent="0.25">
      <c r="A65" s="123" t="s">
        <v>100</v>
      </c>
    </row>
    <row r="66" spans="1:1" ht="31.5" x14ac:dyDescent="0.25">
      <c r="A66" s="84" t="s">
        <v>51</v>
      </c>
    </row>
    <row r="67" spans="1:1" ht="63" x14ac:dyDescent="0.25">
      <c r="A67" s="120" t="s">
        <v>95</v>
      </c>
    </row>
    <row r="68" spans="1:1" ht="21" x14ac:dyDescent="0.25">
      <c r="A68" s="107" t="s">
        <v>47</v>
      </c>
    </row>
    <row r="69" spans="1:1" ht="43.5" x14ac:dyDescent="0.25">
      <c r="A69" s="81" t="s">
        <v>48</v>
      </c>
    </row>
    <row r="70" spans="1:1" ht="21" x14ac:dyDescent="0.25">
      <c r="A70" s="54" t="s">
        <v>49</v>
      </c>
    </row>
    <row r="71" spans="1:1" x14ac:dyDescent="0.25">
      <c r="A71" s="56"/>
    </row>
    <row r="72" spans="1:1" x14ac:dyDescent="0.25">
      <c r="A72" s="57" t="s">
        <v>16</v>
      </c>
    </row>
    <row r="73" spans="1:1" ht="24" x14ac:dyDescent="0.25">
      <c r="A73" s="58" t="s">
        <v>25</v>
      </c>
    </row>
    <row r="74" spans="1:1" ht="24" x14ac:dyDescent="0.25">
      <c r="A74" s="58" t="s">
        <v>26</v>
      </c>
    </row>
  </sheetData>
  <mergeCells count="1">
    <mergeCell ref="A22:A23"/>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zoomScaleNormal="100" workbookViewId="0">
      <selection activeCell="B1" sqref="B1:E1048576"/>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90" t="s">
        <v>64</v>
      </c>
    </row>
    <row r="4" spans="1:2" x14ac:dyDescent="0.25">
      <c r="A4" s="78" t="s">
        <v>9</v>
      </c>
    </row>
    <row r="6" spans="1:2" ht="25.5" customHeight="1" x14ac:dyDescent="0.25">
      <c r="A6" s="31" t="s">
        <v>6</v>
      </c>
      <c r="B6" s="34" t="e">
        <f>'C завтраками| Bed and breakfast'!#REF!</f>
        <v>#REF!</v>
      </c>
    </row>
    <row r="7" spans="1:2" ht="25.5" customHeight="1" x14ac:dyDescent="0.25">
      <c r="A7" s="31"/>
      <c r="B7" s="34" t="e">
        <f>'C завтраками| Bed and breakfast'!#REF!</f>
        <v>#REF!</v>
      </c>
    </row>
    <row r="8" spans="1:2" x14ac:dyDescent="0.25">
      <c r="A8" s="13" t="s">
        <v>7</v>
      </c>
    </row>
    <row r="9" spans="1:2" x14ac:dyDescent="0.25">
      <c r="A9" s="13">
        <v>1</v>
      </c>
      <c r="B9" s="27" t="e">
        <f>'C завтраками| Bed and breakfast'!#REF!*0.9</f>
        <v>#REF!</v>
      </c>
    </row>
    <row r="10" spans="1:2" x14ac:dyDescent="0.25">
      <c r="A10" s="13">
        <v>2</v>
      </c>
      <c r="B10" s="27" t="e">
        <f>'C завтраками| Bed and breakfast'!#REF!*0.9</f>
        <v>#REF!</v>
      </c>
    </row>
    <row r="11" spans="1:2" ht="18.75" customHeight="1" x14ac:dyDescent="0.25">
      <c r="A11" s="13" t="s">
        <v>8</v>
      </c>
      <c r="B11" s="27"/>
    </row>
    <row r="12" spans="1:2" x14ac:dyDescent="0.25">
      <c r="A12" s="13">
        <v>1</v>
      </c>
      <c r="B12" s="27" t="e">
        <f>'C завтраками| Bed and breakfast'!#REF!*0.9</f>
        <v>#REF!</v>
      </c>
    </row>
    <row r="13" spans="1:2" x14ac:dyDescent="0.25">
      <c r="A13" s="13">
        <v>2</v>
      </c>
      <c r="B13" s="27" t="e">
        <f>'C завтраками| Bed and breakfast'!#REF!*0.9</f>
        <v>#REF!</v>
      </c>
    </row>
    <row r="14" spans="1:2" x14ac:dyDescent="0.25">
      <c r="A14" s="13" t="s">
        <v>2</v>
      </c>
      <c r="B14" s="27"/>
    </row>
    <row r="15" spans="1:2" x14ac:dyDescent="0.25">
      <c r="A15" s="13">
        <v>1</v>
      </c>
      <c r="B15" s="27" t="e">
        <f>'C завтраками| Bed and breakfast'!#REF!*0.9</f>
        <v>#REF!</v>
      </c>
    </row>
    <row r="16" spans="1:2" x14ac:dyDescent="0.25">
      <c r="A16" s="13">
        <v>2</v>
      </c>
      <c r="B16" s="27" t="e">
        <f>'C завтраками| Bed and breakfast'!#REF!*0.9</f>
        <v>#REF!</v>
      </c>
    </row>
    <row r="17" spans="1:2" x14ac:dyDescent="0.25">
      <c r="A17" s="14" t="s">
        <v>3</v>
      </c>
      <c r="B17" s="27"/>
    </row>
    <row r="18" spans="1:2" x14ac:dyDescent="0.25">
      <c r="A18" s="13">
        <v>1</v>
      </c>
      <c r="B18" s="27" t="e">
        <f>'C завтраками| Bed and breakfast'!#REF!*0.9</f>
        <v>#REF!</v>
      </c>
    </row>
    <row r="19" spans="1:2" x14ac:dyDescent="0.25">
      <c r="A19" s="13">
        <v>2</v>
      </c>
      <c r="B19" s="27" t="e">
        <f>'C завтраками| Bed and breakfast'!#REF!*0.9</f>
        <v>#REF!</v>
      </c>
    </row>
    <row r="20" spans="1:2" x14ac:dyDescent="0.25">
      <c r="A20" s="38"/>
      <c r="B20" s="80"/>
    </row>
    <row r="21" spans="1:2" x14ac:dyDescent="0.25">
      <c r="A21" s="228" t="s">
        <v>44</v>
      </c>
    </row>
    <row r="22" spans="1:2" x14ac:dyDescent="0.25">
      <c r="A22" s="229"/>
      <c r="B22" s="34" t="e">
        <f t="shared" ref="B22" si="0">B6</f>
        <v>#REF!</v>
      </c>
    </row>
    <row r="23" spans="1:2" s="40" customFormat="1" ht="34.5" customHeight="1" x14ac:dyDescent="0.2">
      <c r="A23" s="31" t="s">
        <v>6</v>
      </c>
      <c r="B23" s="34" t="e">
        <f t="shared" ref="B23" si="1">B7</f>
        <v>#REF!</v>
      </c>
    </row>
    <row r="24" spans="1:2" x14ac:dyDescent="0.25">
      <c r="A24" s="13" t="s">
        <v>7</v>
      </c>
    </row>
    <row r="25" spans="1:2" x14ac:dyDescent="0.25">
      <c r="A25" s="13">
        <v>1</v>
      </c>
      <c r="B25" s="27" t="e">
        <f t="shared" ref="B25" si="2">ROUNDUP(B9*0.9,)</f>
        <v>#REF!</v>
      </c>
    </row>
    <row r="26" spans="1:2" x14ac:dyDescent="0.25">
      <c r="A26" s="13">
        <v>2</v>
      </c>
      <c r="B26" s="27" t="e">
        <f t="shared" ref="B26" si="3">ROUNDUP(B10*0.9,)</f>
        <v>#REF!</v>
      </c>
    </row>
    <row r="27" spans="1:2" x14ac:dyDescent="0.25">
      <c r="A27" s="13" t="s">
        <v>8</v>
      </c>
      <c r="B27" s="27"/>
    </row>
    <row r="28" spans="1:2" x14ac:dyDescent="0.25">
      <c r="A28" s="13">
        <v>1</v>
      </c>
      <c r="B28" s="27" t="e">
        <f t="shared" ref="B28" si="4">ROUNDUP(B12*0.9,)</f>
        <v>#REF!</v>
      </c>
    </row>
    <row r="29" spans="1:2" x14ac:dyDescent="0.25">
      <c r="A29" s="13">
        <v>2</v>
      </c>
      <c r="B29" s="27" t="e">
        <f t="shared" ref="B29" si="5">ROUNDUP(B13*0.9,)</f>
        <v>#REF!</v>
      </c>
    </row>
    <row r="30" spans="1:2" x14ac:dyDescent="0.25">
      <c r="A30" s="13" t="s">
        <v>2</v>
      </c>
      <c r="B30" s="27"/>
    </row>
    <row r="31" spans="1:2" x14ac:dyDescent="0.25">
      <c r="A31" s="13">
        <v>1</v>
      </c>
      <c r="B31" s="27" t="e">
        <f t="shared" ref="B31" si="6">ROUNDUP(B15*0.9,)</f>
        <v>#REF!</v>
      </c>
    </row>
    <row r="32" spans="1:2" x14ac:dyDescent="0.25">
      <c r="A32" s="13">
        <v>2</v>
      </c>
      <c r="B32" s="27" t="e">
        <f t="shared" ref="B32" si="7">ROUNDUP(B16*0.9,)</f>
        <v>#REF!</v>
      </c>
    </row>
    <row r="33" spans="1:2" ht="19.5" customHeight="1" x14ac:dyDescent="0.25">
      <c r="A33" s="14" t="s">
        <v>3</v>
      </c>
      <c r="B33" s="27"/>
    </row>
    <row r="34" spans="1:2" x14ac:dyDescent="0.25">
      <c r="A34" s="13">
        <v>1</v>
      </c>
      <c r="B34" s="27" t="e">
        <f t="shared" ref="B34" si="8">ROUNDUP(B18*0.9,)</f>
        <v>#REF!</v>
      </c>
    </row>
    <row r="35" spans="1:2" x14ac:dyDescent="0.25">
      <c r="A35" s="13">
        <v>2</v>
      </c>
      <c r="B35" s="27" t="e">
        <f t="shared" ref="B35" si="9">ROUNDUP(B19*0.9,)</f>
        <v>#REF!</v>
      </c>
    </row>
    <row r="37" spans="1:2" ht="117.75" customHeight="1" x14ac:dyDescent="0.25">
      <c r="A37" s="128" t="s">
        <v>111</v>
      </c>
    </row>
    <row r="38" spans="1:2" x14ac:dyDescent="0.25">
      <c r="A38" s="116" t="s">
        <v>18</v>
      </c>
    </row>
    <row r="39" spans="1:2" x14ac:dyDescent="0.25">
      <c r="A39" s="2" t="s">
        <v>110</v>
      </c>
    </row>
    <row r="40" spans="1:2" x14ac:dyDescent="0.25">
      <c r="A40" s="2" t="s">
        <v>104</v>
      </c>
    </row>
    <row r="41" spans="1:2" x14ac:dyDescent="0.25">
      <c r="A41" s="47"/>
    </row>
    <row r="42" spans="1:2" x14ac:dyDescent="0.25">
      <c r="A42" s="52" t="s">
        <v>11</v>
      </c>
    </row>
    <row r="43" spans="1:2" x14ac:dyDescent="0.25">
      <c r="A43" s="48" t="s">
        <v>39</v>
      </c>
    </row>
    <row r="44" spans="1:2" x14ac:dyDescent="0.25">
      <c r="A44" s="49" t="s">
        <v>12</v>
      </c>
    </row>
    <row r="45" spans="1:2" x14ac:dyDescent="0.25">
      <c r="A45" s="49" t="s">
        <v>13</v>
      </c>
    </row>
    <row r="46" spans="1:2" x14ac:dyDescent="0.25">
      <c r="A46" s="50" t="s">
        <v>14</v>
      </c>
    </row>
    <row r="47" spans="1:2" x14ac:dyDescent="0.25">
      <c r="A47" s="142" t="s">
        <v>103</v>
      </c>
    </row>
    <row r="48" spans="1:2" ht="24" x14ac:dyDescent="0.25">
      <c r="A48" s="99" t="s">
        <v>65</v>
      </c>
    </row>
    <row r="49" spans="1:1" x14ac:dyDescent="0.25">
      <c r="A49" s="43"/>
    </row>
    <row r="50" spans="1:1" ht="26.25" x14ac:dyDescent="0.25">
      <c r="A50" s="129" t="s">
        <v>109</v>
      </c>
    </row>
    <row r="51" spans="1:1" ht="31.5" x14ac:dyDescent="0.25">
      <c r="A51" s="89" t="s">
        <v>105</v>
      </c>
    </row>
    <row r="52" spans="1:1" ht="31.5" x14ac:dyDescent="0.25">
      <c r="A52" s="89" t="s">
        <v>106</v>
      </c>
    </row>
    <row r="53" spans="1:1" ht="42" x14ac:dyDescent="0.25">
      <c r="A53" s="89" t="s">
        <v>107</v>
      </c>
    </row>
    <row r="54" spans="1:1" ht="31.5" x14ac:dyDescent="0.25">
      <c r="A54" s="89" t="s">
        <v>108</v>
      </c>
    </row>
    <row r="55" spans="1:1" x14ac:dyDescent="0.25">
      <c r="A55" s="105" t="s">
        <v>122</v>
      </c>
    </row>
    <row r="56" spans="1:1" x14ac:dyDescent="0.25">
      <c r="A56" s="105" t="s">
        <v>123</v>
      </c>
    </row>
    <row r="57" spans="1:1" ht="31.5" x14ac:dyDescent="0.25">
      <c r="A57" s="89" t="s">
        <v>124</v>
      </c>
    </row>
    <row r="58" spans="1:1" ht="31.5" x14ac:dyDescent="0.25">
      <c r="A58" s="89" t="s">
        <v>125</v>
      </c>
    </row>
    <row r="59" spans="1:1" ht="31.5" x14ac:dyDescent="0.25">
      <c r="A59" s="89" t="s">
        <v>126</v>
      </c>
    </row>
    <row r="60" spans="1:1" ht="42" x14ac:dyDescent="0.25">
      <c r="A60" s="89" t="s">
        <v>127</v>
      </c>
    </row>
    <row r="61" spans="1:1" ht="31.5" x14ac:dyDescent="0.25">
      <c r="A61" s="84" t="s">
        <v>51</v>
      </c>
    </row>
    <row r="62" spans="1:1" ht="21" x14ac:dyDescent="0.25">
      <c r="A62" s="107" t="s">
        <v>47</v>
      </c>
    </row>
    <row r="63" spans="1:1" ht="43.5" x14ac:dyDescent="0.25">
      <c r="A63" s="81" t="s">
        <v>48</v>
      </c>
    </row>
    <row r="64" spans="1:1" ht="21" x14ac:dyDescent="0.25">
      <c r="A64" s="54" t="s">
        <v>49</v>
      </c>
    </row>
    <row r="65" spans="1:1" x14ac:dyDescent="0.25">
      <c r="A65" s="56"/>
    </row>
    <row r="66" spans="1:1" x14ac:dyDescent="0.25">
      <c r="A66" s="57" t="s">
        <v>16</v>
      </c>
    </row>
    <row r="67" spans="1:1" ht="24" x14ac:dyDescent="0.25">
      <c r="A67" s="58" t="s">
        <v>25</v>
      </c>
    </row>
    <row r="68" spans="1:1" ht="24" x14ac:dyDescent="0.25">
      <c r="A68" s="58" t="s">
        <v>26</v>
      </c>
    </row>
    <row r="69" spans="1:1" x14ac:dyDescent="0.25">
      <c r="A69" s="55"/>
    </row>
  </sheetData>
  <mergeCells count="1">
    <mergeCell ref="A21:A2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zoomScaleNormal="100" workbookViewId="0">
      <selection activeCell="B1" sqref="B1:E1048576"/>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90" t="s">
        <v>64</v>
      </c>
    </row>
    <row r="4" spans="1:2" x14ac:dyDescent="0.25">
      <c r="A4" s="78" t="s">
        <v>9</v>
      </c>
    </row>
    <row r="6" spans="1:2" ht="25.5" customHeight="1" x14ac:dyDescent="0.25">
      <c r="A6" s="31" t="s">
        <v>6</v>
      </c>
      <c r="B6" s="34" t="e">
        <f>'Осенние каникулы |FIT15'!B6</f>
        <v>#REF!</v>
      </c>
    </row>
    <row r="7" spans="1:2" ht="25.5" customHeight="1" x14ac:dyDescent="0.25">
      <c r="A7" s="31"/>
      <c r="B7" s="34" t="e">
        <f>'Осенние каникулы |FIT15'!B7</f>
        <v>#REF!</v>
      </c>
    </row>
    <row r="8" spans="1:2" x14ac:dyDescent="0.25">
      <c r="A8" s="13" t="s">
        <v>7</v>
      </c>
    </row>
    <row r="9" spans="1:2" x14ac:dyDescent="0.25">
      <c r="A9" s="13">
        <v>1</v>
      </c>
      <c r="B9" s="27" t="e">
        <f>'Осенние каникулы |FIT15'!B9</f>
        <v>#REF!</v>
      </c>
    </row>
    <row r="10" spans="1:2" x14ac:dyDescent="0.25">
      <c r="A10" s="13">
        <v>2</v>
      </c>
      <c r="B10" s="27" t="e">
        <f>'Осенние каникулы |FIT15'!B10</f>
        <v>#REF!</v>
      </c>
    </row>
    <row r="11" spans="1:2" ht="18.75" customHeight="1" x14ac:dyDescent="0.25">
      <c r="A11" s="13" t="s">
        <v>8</v>
      </c>
      <c r="B11" s="27"/>
    </row>
    <row r="12" spans="1:2" x14ac:dyDescent="0.25">
      <c r="A12" s="13">
        <v>1</v>
      </c>
      <c r="B12" s="27" t="e">
        <f>'Осенние каникулы |FIT15'!B12</f>
        <v>#REF!</v>
      </c>
    </row>
    <row r="13" spans="1:2" x14ac:dyDescent="0.25">
      <c r="A13" s="13">
        <v>2</v>
      </c>
      <c r="B13" s="27" t="e">
        <f>'Осенние каникулы |FIT15'!B13</f>
        <v>#REF!</v>
      </c>
    </row>
    <row r="14" spans="1:2" x14ac:dyDescent="0.25">
      <c r="A14" s="13" t="s">
        <v>2</v>
      </c>
      <c r="B14" s="27"/>
    </row>
    <row r="15" spans="1:2" x14ac:dyDescent="0.25">
      <c r="A15" s="13">
        <v>1</v>
      </c>
      <c r="B15" s="27" t="e">
        <f>'Осенние каникулы |FIT15'!B15</f>
        <v>#REF!</v>
      </c>
    </row>
    <row r="16" spans="1:2" x14ac:dyDescent="0.25">
      <c r="A16" s="13">
        <v>2</v>
      </c>
      <c r="B16" s="27" t="e">
        <f>'Осенние каникулы |FIT15'!B16</f>
        <v>#REF!</v>
      </c>
    </row>
    <row r="17" spans="1:2" x14ac:dyDescent="0.25">
      <c r="A17" s="14" t="s">
        <v>3</v>
      </c>
      <c r="B17" s="27"/>
    </row>
    <row r="18" spans="1:2" x14ac:dyDescent="0.25">
      <c r="A18" s="13">
        <v>1</v>
      </c>
      <c r="B18" s="27" t="e">
        <f>'Осенние каникулы |FIT15'!B18</f>
        <v>#REF!</v>
      </c>
    </row>
    <row r="19" spans="1:2" x14ac:dyDescent="0.25">
      <c r="A19" s="13">
        <v>2</v>
      </c>
      <c r="B19" s="27" t="e">
        <f>'Осенние каникулы |FIT15'!B19</f>
        <v>#REF!</v>
      </c>
    </row>
    <row r="20" spans="1:2" x14ac:dyDescent="0.25">
      <c r="A20" s="38"/>
      <c r="B20" s="80"/>
    </row>
    <row r="21" spans="1:2" x14ac:dyDescent="0.25">
      <c r="A21" s="228" t="s">
        <v>44</v>
      </c>
    </row>
    <row r="22" spans="1:2" x14ac:dyDescent="0.25">
      <c r="A22" s="229"/>
      <c r="B22" s="34" t="e">
        <f t="shared" ref="B22" si="0">B6</f>
        <v>#REF!</v>
      </c>
    </row>
    <row r="23" spans="1:2" s="40" customFormat="1" ht="34.5" customHeight="1" x14ac:dyDescent="0.2">
      <c r="A23" s="31" t="s">
        <v>6</v>
      </c>
      <c r="B23" s="34" t="e">
        <f t="shared" ref="B23" si="1">B7</f>
        <v>#REF!</v>
      </c>
    </row>
    <row r="24" spans="1:2" x14ac:dyDescent="0.25">
      <c r="A24" s="13" t="s">
        <v>7</v>
      </c>
    </row>
    <row r="25" spans="1:2" x14ac:dyDescent="0.25">
      <c r="A25" s="13">
        <v>1</v>
      </c>
      <c r="B25" s="27" t="e">
        <f t="shared" ref="B25" si="2">ROUNDUP(B9*0.87,)</f>
        <v>#REF!</v>
      </c>
    </row>
    <row r="26" spans="1:2" x14ac:dyDescent="0.25">
      <c r="A26" s="13">
        <v>2</v>
      </c>
      <c r="B26" s="27" t="e">
        <f t="shared" ref="B26" si="3">ROUNDUP(B10*0.87,)</f>
        <v>#REF!</v>
      </c>
    </row>
    <row r="27" spans="1:2" x14ac:dyDescent="0.25">
      <c r="A27" s="13" t="s">
        <v>8</v>
      </c>
      <c r="B27" s="27"/>
    </row>
    <row r="28" spans="1:2" x14ac:dyDescent="0.25">
      <c r="A28" s="13">
        <v>1</v>
      </c>
      <c r="B28" s="27" t="e">
        <f t="shared" ref="B28" si="4">ROUNDUP(B12*0.87,)</f>
        <v>#REF!</v>
      </c>
    </row>
    <row r="29" spans="1:2" x14ac:dyDescent="0.25">
      <c r="A29" s="13">
        <v>2</v>
      </c>
      <c r="B29" s="27" t="e">
        <f t="shared" ref="B29" si="5">ROUNDUP(B13*0.87,)</f>
        <v>#REF!</v>
      </c>
    </row>
    <row r="30" spans="1:2" x14ac:dyDescent="0.25">
      <c r="A30" s="13" t="s">
        <v>2</v>
      </c>
      <c r="B30" s="27"/>
    </row>
    <row r="31" spans="1:2" x14ac:dyDescent="0.25">
      <c r="A31" s="13">
        <v>1</v>
      </c>
      <c r="B31" s="27" t="e">
        <f t="shared" ref="B31" si="6">ROUNDUP(B15*0.87,)</f>
        <v>#REF!</v>
      </c>
    </row>
    <row r="32" spans="1:2" x14ac:dyDescent="0.25">
      <c r="A32" s="13">
        <v>2</v>
      </c>
      <c r="B32" s="27" t="e">
        <f t="shared" ref="B32" si="7">ROUNDUP(B16*0.87,)</f>
        <v>#REF!</v>
      </c>
    </row>
    <row r="33" spans="1:2" ht="19.5" customHeight="1" x14ac:dyDescent="0.25">
      <c r="A33" s="14" t="s">
        <v>3</v>
      </c>
      <c r="B33" s="27"/>
    </row>
    <row r="34" spans="1:2" x14ac:dyDescent="0.25">
      <c r="A34" s="13">
        <v>1</v>
      </c>
      <c r="B34" s="27" t="e">
        <f t="shared" ref="B34" si="8">ROUNDUP(B18*0.87,)</f>
        <v>#REF!</v>
      </c>
    </row>
    <row r="35" spans="1:2" x14ac:dyDescent="0.25">
      <c r="A35" s="13">
        <v>2</v>
      </c>
      <c r="B35" s="27" t="e">
        <f t="shared" ref="B35" si="9">ROUNDUP(B19*0.87,)</f>
        <v>#REF!</v>
      </c>
    </row>
    <row r="37" spans="1:2" ht="137.44999999999999" customHeight="1" x14ac:dyDescent="0.25">
      <c r="A37" s="128" t="s">
        <v>111</v>
      </c>
    </row>
    <row r="38" spans="1:2" x14ac:dyDescent="0.25">
      <c r="A38" s="116" t="s">
        <v>18</v>
      </c>
    </row>
    <row r="39" spans="1:2" x14ac:dyDescent="0.25">
      <c r="A39" s="2" t="s">
        <v>110</v>
      </c>
    </row>
    <row r="40" spans="1:2" x14ac:dyDescent="0.25">
      <c r="A40" s="2" t="s">
        <v>104</v>
      </c>
    </row>
    <row r="41" spans="1:2" x14ac:dyDescent="0.25">
      <c r="A41" s="47"/>
    </row>
    <row r="42" spans="1:2" x14ac:dyDescent="0.25">
      <c r="A42" s="52" t="s">
        <v>11</v>
      </c>
    </row>
    <row r="43" spans="1:2" x14ac:dyDescent="0.25">
      <c r="A43" s="97" t="s">
        <v>39</v>
      </c>
    </row>
    <row r="44" spans="1:2" x14ac:dyDescent="0.25">
      <c r="A44" s="98" t="s">
        <v>12</v>
      </c>
    </row>
    <row r="45" spans="1:2" x14ac:dyDescent="0.25">
      <c r="A45" s="98" t="s">
        <v>13</v>
      </c>
    </row>
    <row r="46" spans="1:2" x14ac:dyDescent="0.25">
      <c r="A46" s="99" t="s">
        <v>14</v>
      </c>
    </row>
    <row r="47" spans="1:2" x14ac:dyDescent="0.25">
      <c r="A47" s="142" t="s">
        <v>103</v>
      </c>
    </row>
    <row r="48" spans="1:2" ht="24" x14ac:dyDescent="0.25">
      <c r="A48" s="99" t="s">
        <v>65</v>
      </c>
    </row>
    <row r="49" spans="1:1" x14ac:dyDescent="0.25">
      <c r="A49" s="43"/>
    </row>
    <row r="50" spans="1:1" ht="26.25" x14ac:dyDescent="0.25">
      <c r="A50" s="129" t="s">
        <v>109</v>
      </c>
    </row>
    <row r="51" spans="1:1" ht="31.5" x14ac:dyDescent="0.25">
      <c r="A51" s="89" t="s">
        <v>105</v>
      </c>
    </row>
    <row r="52" spans="1:1" ht="31.5" x14ac:dyDescent="0.25">
      <c r="A52" s="89" t="s">
        <v>106</v>
      </c>
    </row>
    <row r="53" spans="1:1" ht="42" x14ac:dyDescent="0.25">
      <c r="A53" s="89" t="s">
        <v>107</v>
      </c>
    </row>
    <row r="54" spans="1:1" ht="31.5" x14ac:dyDescent="0.25">
      <c r="A54" s="89" t="s">
        <v>108</v>
      </c>
    </row>
    <row r="55" spans="1:1" x14ac:dyDescent="0.25">
      <c r="A55" s="105" t="s">
        <v>122</v>
      </c>
    </row>
    <row r="56" spans="1:1" x14ac:dyDescent="0.25">
      <c r="A56" s="105" t="s">
        <v>123</v>
      </c>
    </row>
    <row r="57" spans="1:1" ht="31.5" x14ac:dyDescent="0.25">
      <c r="A57" s="89" t="s">
        <v>124</v>
      </c>
    </row>
    <row r="58" spans="1:1" ht="31.5" x14ac:dyDescent="0.25">
      <c r="A58" s="89" t="s">
        <v>125</v>
      </c>
    </row>
    <row r="59" spans="1:1" ht="31.5" x14ac:dyDescent="0.25">
      <c r="A59" s="89" t="s">
        <v>126</v>
      </c>
    </row>
    <row r="60" spans="1:1" ht="42" x14ac:dyDescent="0.25">
      <c r="A60" s="89" t="s">
        <v>127</v>
      </c>
    </row>
    <row r="61" spans="1:1" ht="31.5" x14ac:dyDescent="0.25">
      <c r="A61" s="84" t="s">
        <v>51</v>
      </c>
    </row>
    <row r="62" spans="1:1" ht="21" x14ac:dyDescent="0.25">
      <c r="A62" s="107" t="s">
        <v>47</v>
      </c>
    </row>
    <row r="63" spans="1:1" ht="43.5" x14ac:dyDescent="0.25">
      <c r="A63" s="81" t="s">
        <v>48</v>
      </c>
    </row>
    <row r="64" spans="1:1" ht="21" x14ac:dyDescent="0.25">
      <c r="A64" s="54" t="s">
        <v>49</v>
      </c>
    </row>
    <row r="65" spans="1:1" x14ac:dyDescent="0.25">
      <c r="A65" s="56"/>
    </row>
    <row r="66" spans="1:1" x14ac:dyDescent="0.25">
      <c r="A66" s="57" t="s">
        <v>16</v>
      </c>
    </row>
    <row r="67" spans="1:1" ht="24" x14ac:dyDescent="0.25">
      <c r="A67" s="58" t="s">
        <v>25</v>
      </c>
    </row>
    <row r="68" spans="1:1" ht="24" x14ac:dyDescent="0.25">
      <c r="A68" s="58" t="s">
        <v>26</v>
      </c>
    </row>
    <row r="69" spans="1:1" x14ac:dyDescent="0.25">
      <c r="A69" s="55"/>
    </row>
  </sheetData>
  <mergeCells count="1">
    <mergeCell ref="A21:A22"/>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zoomScaleNormal="100" workbookViewId="0">
      <selection activeCell="B1" sqref="B1:E1048576"/>
    </sheetView>
  </sheetViews>
  <sheetFormatPr defaultColWidth="8.7109375" defaultRowHeight="15" x14ac:dyDescent="0.25"/>
  <cols>
    <col min="1" max="1" width="87.42578125" style="39" customWidth="1"/>
    <col min="2" max="16384" width="8.7109375" style="39"/>
  </cols>
  <sheetData>
    <row r="1" spans="1:2" x14ac:dyDescent="0.25">
      <c r="A1" s="18" t="s">
        <v>17</v>
      </c>
    </row>
    <row r="3" spans="1:2" x14ac:dyDescent="0.25">
      <c r="A3" s="90" t="s">
        <v>64</v>
      </c>
    </row>
    <row r="4" spans="1:2" x14ac:dyDescent="0.25">
      <c r="A4" s="78" t="s">
        <v>9</v>
      </c>
    </row>
    <row r="6" spans="1:2" ht="25.5" customHeight="1" x14ac:dyDescent="0.25">
      <c r="A6" s="31" t="s">
        <v>6</v>
      </c>
      <c r="B6" s="34" t="e">
        <f>'Осенние каникулы |FIT15'!B6</f>
        <v>#REF!</v>
      </c>
    </row>
    <row r="7" spans="1:2" ht="25.5" customHeight="1" x14ac:dyDescent="0.25">
      <c r="A7" s="31"/>
      <c r="B7" s="34" t="e">
        <f>'Осенние каникулы |FIT15'!B7</f>
        <v>#REF!</v>
      </c>
    </row>
    <row r="8" spans="1:2" x14ac:dyDescent="0.25">
      <c r="A8" s="13" t="s">
        <v>7</v>
      </c>
    </row>
    <row r="9" spans="1:2" x14ac:dyDescent="0.25">
      <c r="A9" s="13">
        <v>1</v>
      </c>
      <c r="B9" s="27" t="e">
        <f>'Осенние каникулы |FIT15'!B9</f>
        <v>#REF!</v>
      </c>
    </row>
    <row r="10" spans="1:2" x14ac:dyDescent="0.25">
      <c r="A10" s="13">
        <v>2</v>
      </c>
      <c r="B10" s="27" t="e">
        <f>'Осенние каникулы |FIT15'!B10</f>
        <v>#REF!</v>
      </c>
    </row>
    <row r="11" spans="1:2" ht="18.75" customHeight="1" x14ac:dyDescent="0.25">
      <c r="A11" s="13" t="s">
        <v>8</v>
      </c>
      <c r="B11" s="27"/>
    </row>
    <row r="12" spans="1:2" x14ac:dyDescent="0.25">
      <c r="A12" s="13">
        <v>1</v>
      </c>
      <c r="B12" s="27" t="e">
        <f>'Осенние каникулы |FIT15'!B12</f>
        <v>#REF!</v>
      </c>
    </row>
    <row r="13" spans="1:2" x14ac:dyDescent="0.25">
      <c r="A13" s="13">
        <v>2</v>
      </c>
      <c r="B13" s="27" t="e">
        <f>'Осенние каникулы |FIT15'!B13</f>
        <v>#REF!</v>
      </c>
    </row>
    <row r="14" spans="1:2" x14ac:dyDescent="0.25">
      <c r="A14" s="13" t="s">
        <v>2</v>
      </c>
      <c r="B14" s="27"/>
    </row>
    <row r="15" spans="1:2" x14ac:dyDescent="0.25">
      <c r="A15" s="13">
        <v>1</v>
      </c>
      <c r="B15" s="27" t="e">
        <f>'Осенние каникулы |FIT15'!B15</f>
        <v>#REF!</v>
      </c>
    </row>
    <row r="16" spans="1:2" x14ac:dyDescent="0.25">
      <c r="A16" s="13">
        <v>2</v>
      </c>
      <c r="B16" s="27" t="e">
        <f>'Осенние каникулы |FIT15'!B16</f>
        <v>#REF!</v>
      </c>
    </row>
    <row r="17" spans="1:2" x14ac:dyDescent="0.25">
      <c r="A17" s="14" t="s">
        <v>3</v>
      </c>
      <c r="B17" s="27"/>
    </row>
    <row r="18" spans="1:2" x14ac:dyDescent="0.25">
      <c r="A18" s="13">
        <v>1</v>
      </c>
      <c r="B18" s="27" t="e">
        <f>'Осенние каникулы |FIT15'!B18</f>
        <v>#REF!</v>
      </c>
    </row>
    <row r="19" spans="1:2" x14ac:dyDescent="0.25">
      <c r="A19" s="13">
        <v>2</v>
      </c>
      <c r="B19" s="27" t="e">
        <f>'Осенние каникулы |FIT15'!B19</f>
        <v>#REF!</v>
      </c>
    </row>
    <row r="21" spans="1:2" ht="140.44999999999999" customHeight="1" x14ac:dyDescent="0.25">
      <c r="A21" s="128" t="s">
        <v>111</v>
      </c>
    </row>
    <row r="22" spans="1:2" x14ac:dyDescent="0.25">
      <c r="A22" s="116" t="s">
        <v>18</v>
      </c>
    </row>
    <row r="23" spans="1:2" x14ac:dyDescent="0.25">
      <c r="A23" s="2" t="s">
        <v>110</v>
      </c>
    </row>
    <row r="24" spans="1:2" x14ac:dyDescent="0.25">
      <c r="A24" s="2" t="s">
        <v>104</v>
      </c>
    </row>
    <row r="25" spans="1:2" x14ac:dyDescent="0.25">
      <c r="A25" s="47"/>
    </row>
    <row r="26" spans="1:2" x14ac:dyDescent="0.25">
      <c r="A26" s="52" t="s">
        <v>11</v>
      </c>
    </row>
    <row r="27" spans="1:2" x14ac:dyDescent="0.25">
      <c r="A27" s="97" t="s">
        <v>39</v>
      </c>
    </row>
    <row r="28" spans="1:2" x14ac:dyDescent="0.25">
      <c r="A28" s="98" t="s">
        <v>12</v>
      </c>
    </row>
    <row r="29" spans="1:2" x14ac:dyDescent="0.25">
      <c r="A29" s="98" t="s">
        <v>13</v>
      </c>
    </row>
    <row r="30" spans="1:2" x14ac:dyDescent="0.25">
      <c r="A30" s="99" t="s">
        <v>14</v>
      </c>
    </row>
    <row r="31" spans="1:2" x14ac:dyDescent="0.25">
      <c r="A31" s="142" t="s">
        <v>103</v>
      </c>
    </row>
    <row r="32" spans="1:2" ht="24" x14ac:dyDescent="0.25">
      <c r="A32" s="99" t="s">
        <v>65</v>
      </c>
    </row>
    <row r="33" spans="1:1" x14ac:dyDescent="0.25">
      <c r="A33" s="43"/>
    </row>
    <row r="34" spans="1:1" ht="26.25" x14ac:dyDescent="0.25">
      <c r="A34" s="129" t="s">
        <v>109</v>
      </c>
    </row>
    <row r="35" spans="1:1" ht="31.5" x14ac:dyDescent="0.25">
      <c r="A35" s="89" t="s">
        <v>105</v>
      </c>
    </row>
    <row r="36" spans="1:1" ht="31.5" x14ac:dyDescent="0.25">
      <c r="A36" s="89" t="s">
        <v>106</v>
      </c>
    </row>
    <row r="37" spans="1:1" ht="42" x14ac:dyDescent="0.25">
      <c r="A37" s="89" t="s">
        <v>107</v>
      </c>
    </row>
    <row r="38" spans="1:1" ht="31.5" x14ac:dyDescent="0.25">
      <c r="A38" s="89" t="s">
        <v>108</v>
      </c>
    </row>
    <row r="39" spans="1:1" x14ac:dyDescent="0.25">
      <c r="A39" s="105" t="s">
        <v>122</v>
      </c>
    </row>
    <row r="40" spans="1:1" x14ac:dyDescent="0.25">
      <c r="A40" s="105" t="s">
        <v>123</v>
      </c>
    </row>
    <row r="41" spans="1:1" ht="31.5" x14ac:dyDescent="0.25">
      <c r="A41" s="89" t="s">
        <v>124</v>
      </c>
    </row>
    <row r="42" spans="1:1" ht="31.5" x14ac:dyDescent="0.25">
      <c r="A42" s="89" t="s">
        <v>125</v>
      </c>
    </row>
    <row r="43" spans="1:1" ht="31.5" x14ac:dyDescent="0.25">
      <c r="A43" s="89" t="s">
        <v>126</v>
      </c>
    </row>
    <row r="44" spans="1:1" ht="42" x14ac:dyDescent="0.25">
      <c r="A44" s="89" t="s">
        <v>127</v>
      </c>
    </row>
    <row r="45" spans="1:1" ht="31.5" x14ac:dyDescent="0.25">
      <c r="A45" s="84" t="s">
        <v>51</v>
      </c>
    </row>
    <row r="46" spans="1:1" ht="21" x14ac:dyDescent="0.25">
      <c r="A46" s="107" t="s">
        <v>47</v>
      </c>
    </row>
    <row r="47" spans="1:1" ht="43.5" x14ac:dyDescent="0.25">
      <c r="A47" s="81" t="s">
        <v>48</v>
      </c>
    </row>
    <row r="48" spans="1:1" ht="21" x14ac:dyDescent="0.25">
      <c r="A48" s="54" t="s">
        <v>49</v>
      </c>
    </row>
    <row r="49" spans="1:1" x14ac:dyDescent="0.25">
      <c r="A49" s="56"/>
    </row>
    <row r="50" spans="1:1" x14ac:dyDescent="0.25">
      <c r="A50" s="57" t="s">
        <v>16</v>
      </c>
    </row>
    <row r="51" spans="1:1" ht="24" x14ac:dyDescent="0.25">
      <c r="A51" s="58" t="s">
        <v>25</v>
      </c>
    </row>
    <row r="52" spans="1:1" ht="24" x14ac:dyDescent="0.25">
      <c r="A52" s="58" t="s">
        <v>26</v>
      </c>
    </row>
    <row r="53" spans="1:1" x14ac:dyDescent="0.25">
      <c r="A53" s="55"/>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topLeftCell="A26" zoomScaleNormal="100" workbookViewId="0">
      <selection activeCell="B22" sqref="B22:AI23"/>
    </sheetView>
  </sheetViews>
  <sheetFormatPr defaultColWidth="8.7109375" defaultRowHeight="15" x14ac:dyDescent="0.25"/>
  <cols>
    <col min="1" max="1" width="87.42578125" style="39" customWidth="1"/>
    <col min="2" max="28" width="8.7109375" style="39" customWidth="1"/>
    <col min="29" max="16384" width="8.7109375" style="39"/>
  </cols>
  <sheetData>
    <row r="1" spans="1:35" x14ac:dyDescent="0.25">
      <c r="A1" s="18" t="s">
        <v>17</v>
      </c>
    </row>
    <row r="3" spans="1:35" x14ac:dyDescent="0.25">
      <c r="A3" s="78"/>
    </row>
    <row r="4" spans="1:35" x14ac:dyDescent="0.25">
      <c r="A4" s="78" t="s">
        <v>58</v>
      </c>
    </row>
    <row r="6" spans="1:35" ht="25.5" customHeight="1" x14ac:dyDescent="0.25">
      <c r="A6" s="31" t="s">
        <v>6</v>
      </c>
      <c r="B6" s="32" t="e">
        <f>'C завтраками| Bed and breakfast'!#REF!</f>
        <v>#REF!</v>
      </c>
      <c r="C6" s="32" t="e">
        <f>'C завтраками| Bed and breakfast'!#REF!</f>
        <v>#REF!</v>
      </c>
      <c r="D6" s="32" t="e">
        <f>'C завтраками| Bed and breakfast'!#REF!</f>
        <v>#REF!</v>
      </c>
      <c r="E6" s="32" t="e">
        <f>'C завтраками| Bed and breakfast'!#REF!</f>
        <v>#REF!</v>
      </c>
      <c r="F6" s="32" t="e">
        <f>'C завтраками| Bed and breakfast'!#REF!</f>
        <v>#REF!</v>
      </c>
      <c r="G6" s="32" t="e">
        <f>'C завтраками| Bed and breakfast'!#REF!</f>
        <v>#REF!</v>
      </c>
      <c r="H6" s="32" t="e">
        <f>'C завтраками| Bed and breakfast'!#REF!</f>
        <v>#REF!</v>
      </c>
      <c r="I6" s="32" t="e">
        <f>'C завтраками| Bed and breakfast'!#REF!</f>
        <v>#REF!</v>
      </c>
      <c r="J6" s="32" t="e">
        <f>'C завтраками| Bed and breakfast'!#REF!</f>
        <v>#REF!</v>
      </c>
      <c r="K6" s="32" t="e">
        <f>'C завтраками| Bed and breakfast'!#REF!</f>
        <v>#REF!</v>
      </c>
      <c r="L6" s="32" t="e">
        <f>'C завтраками| Bed and breakfast'!#REF!</f>
        <v>#REF!</v>
      </c>
      <c r="M6" s="32" t="e">
        <f>'C завтраками| Bed and breakfast'!#REF!</f>
        <v>#REF!</v>
      </c>
      <c r="N6" s="32" t="e">
        <f>'C завтраками| Bed and breakfast'!#REF!</f>
        <v>#REF!</v>
      </c>
      <c r="O6" s="32" t="e">
        <f>'C завтраками| Bed and breakfast'!#REF!</f>
        <v>#REF!</v>
      </c>
      <c r="P6" s="32" t="e">
        <f>'C завтраками| Bed and breakfast'!#REF!</f>
        <v>#REF!</v>
      </c>
      <c r="Q6" s="32" t="e">
        <f>'C завтраками| Bed and breakfast'!#REF!</f>
        <v>#REF!</v>
      </c>
      <c r="R6" s="32" t="e">
        <f>'C завтраками| Bed and breakfast'!#REF!</f>
        <v>#REF!</v>
      </c>
      <c r="S6" s="32" t="e">
        <f>'C завтраками| Bed and breakfast'!#REF!</f>
        <v>#REF!</v>
      </c>
      <c r="T6" s="32" t="e">
        <f>'C завтраками| Bed and breakfast'!#REF!</f>
        <v>#REF!</v>
      </c>
      <c r="U6" s="32" t="e">
        <f>'C завтраками| Bed and breakfast'!#REF!</f>
        <v>#REF!</v>
      </c>
      <c r="V6" s="32" t="e">
        <f>'C завтраками| Bed and breakfast'!#REF!</f>
        <v>#REF!</v>
      </c>
      <c r="W6" s="32" t="e">
        <f>'C завтраками| Bed and breakfast'!#REF!</f>
        <v>#REF!</v>
      </c>
      <c r="X6" s="32" t="e">
        <f>'C завтраками| Bed and breakfast'!#REF!</f>
        <v>#REF!</v>
      </c>
      <c r="Y6" s="32" t="e">
        <f>'C завтраками| Bed and breakfast'!#REF!</f>
        <v>#REF!</v>
      </c>
      <c r="Z6" s="32" t="e">
        <f>'C завтраками| Bed and breakfast'!#REF!</f>
        <v>#REF!</v>
      </c>
      <c r="AA6" s="32" t="e">
        <f>'C завтраками| Bed and breakfast'!#REF!</f>
        <v>#REF!</v>
      </c>
      <c r="AB6" s="32" t="e">
        <f>'C завтраками| Bed and breakfast'!#REF!</f>
        <v>#REF!</v>
      </c>
      <c r="AC6" s="32" t="e">
        <f>'C завтраками| Bed and breakfast'!#REF!</f>
        <v>#REF!</v>
      </c>
      <c r="AD6" s="32" t="e">
        <f>'C завтраками| Bed and breakfast'!#REF!</f>
        <v>#REF!</v>
      </c>
      <c r="AE6" s="32" t="e">
        <f>'C завтраками| Bed and breakfast'!#REF!</f>
        <v>#REF!</v>
      </c>
      <c r="AF6" s="32" t="e">
        <f>'C завтраками| Bed and breakfast'!#REF!</f>
        <v>#REF!</v>
      </c>
      <c r="AG6" s="32" t="e">
        <f>'C завтраками| Bed and breakfast'!#REF!</f>
        <v>#REF!</v>
      </c>
      <c r="AH6" s="32" t="e">
        <f>'C завтраками| Bed and breakfast'!#REF!</f>
        <v>#REF!</v>
      </c>
      <c r="AI6" s="32" t="e">
        <f>'C завтраками| Bed and breakfast'!#REF!</f>
        <v>#REF!</v>
      </c>
    </row>
    <row r="7" spans="1:35" ht="25.5" customHeight="1" x14ac:dyDescent="0.25">
      <c r="A7" s="31"/>
      <c r="B7" s="32" t="e">
        <f>'C завтраками| Bed and breakfast'!#REF!</f>
        <v>#REF!</v>
      </c>
      <c r="C7" s="32" t="e">
        <f>'C завтраками| Bed and breakfast'!#REF!</f>
        <v>#REF!</v>
      </c>
      <c r="D7" s="32" t="e">
        <f>'C завтраками| Bed and breakfast'!#REF!</f>
        <v>#REF!</v>
      </c>
      <c r="E7" s="32" t="e">
        <f>'C завтраками| Bed and breakfast'!#REF!</f>
        <v>#REF!</v>
      </c>
      <c r="F7" s="32" t="e">
        <f>'C завтраками| Bed and breakfast'!#REF!</f>
        <v>#REF!</v>
      </c>
      <c r="G7" s="32" t="e">
        <f>'C завтраками| Bed and breakfast'!#REF!</f>
        <v>#REF!</v>
      </c>
      <c r="H7" s="32" t="e">
        <f>'C завтраками| Bed and breakfast'!#REF!</f>
        <v>#REF!</v>
      </c>
      <c r="I7" s="32" t="e">
        <f>'C завтраками| Bed and breakfast'!#REF!</f>
        <v>#REF!</v>
      </c>
      <c r="J7" s="32" t="e">
        <f>'C завтраками| Bed and breakfast'!#REF!</f>
        <v>#REF!</v>
      </c>
      <c r="K7" s="32" t="e">
        <f>'C завтраками| Bed and breakfast'!#REF!</f>
        <v>#REF!</v>
      </c>
      <c r="L7" s="32" t="e">
        <f>'C завтраками| Bed and breakfast'!#REF!</f>
        <v>#REF!</v>
      </c>
      <c r="M7" s="32" t="e">
        <f>'C завтраками| Bed and breakfast'!#REF!</f>
        <v>#REF!</v>
      </c>
      <c r="N7" s="32" t="e">
        <f>'C завтраками| Bed and breakfast'!#REF!</f>
        <v>#REF!</v>
      </c>
      <c r="O7" s="32" t="e">
        <f>'C завтраками| Bed and breakfast'!#REF!</f>
        <v>#REF!</v>
      </c>
      <c r="P7" s="32" t="e">
        <f>'C завтраками| Bed and breakfast'!#REF!</f>
        <v>#REF!</v>
      </c>
      <c r="Q7" s="32" t="e">
        <f>'C завтраками| Bed and breakfast'!#REF!</f>
        <v>#REF!</v>
      </c>
      <c r="R7" s="32" t="e">
        <f>'C завтраками| Bed and breakfast'!#REF!</f>
        <v>#REF!</v>
      </c>
      <c r="S7" s="32" t="e">
        <f>'C завтраками| Bed and breakfast'!#REF!</f>
        <v>#REF!</v>
      </c>
      <c r="T7" s="32" t="e">
        <f>'C завтраками| Bed and breakfast'!#REF!</f>
        <v>#REF!</v>
      </c>
      <c r="U7" s="32" t="e">
        <f>'C завтраками| Bed and breakfast'!#REF!</f>
        <v>#REF!</v>
      </c>
      <c r="V7" s="32" t="e">
        <f>'C завтраками| Bed and breakfast'!#REF!</f>
        <v>#REF!</v>
      </c>
      <c r="W7" s="32" t="e">
        <f>'C завтраками| Bed and breakfast'!#REF!</f>
        <v>#REF!</v>
      </c>
      <c r="X7" s="32" t="e">
        <f>'C завтраками| Bed and breakfast'!#REF!</f>
        <v>#REF!</v>
      </c>
      <c r="Y7" s="32" t="e">
        <f>'C завтраками| Bed and breakfast'!#REF!</f>
        <v>#REF!</v>
      </c>
      <c r="Z7" s="32" t="e">
        <f>'C завтраками| Bed and breakfast'!#REF!</f>
        <v>#REF!</v>
      </c>
      <c r="AA7" s="32" t="e">
        <f>'C завтраками| Bed and breakfast'!#REF!</f>
        <v>#REF!</v>
      </c>
      <c r="AB7" s="32" t="e">
        <f>'C завтраками| Bed and breakfast'!#REF!</f>
        <v>#REF!</v>
      </c>
      <c r="AC7" s="32" t="e">
        <f>'C завтраками| Bed and breakfast'!#REF!</f>
        <v>#REF!</v>
      </c>
      <c r="AD7" s="32" t="e">
        <f>'C завтраками| Bed and breakfast'!#REF!</f>
        <v>#REF!</v>
      </c>
      <c r="AE7" s="32" t="e">
        <f>'C завтраками| Bed and breakfast'!#REF!</f>
        <v>#REF!</v>
      </c>
      <c r="AF7" s="32" t="e">
        <f>'C завтраками| Bed and breakfast'!#REF!</f>
        <v>#REF!</v>
      </c>
      <c r="AG7" s="32" t="e">
        <f>'C завтраками| Bed and breakfast'!#REF!</f>
        <v>#REF!</v>
      </c>
      <c r="AH7" s="32" t="e">
        <f>'C завтраками| Bed and breakfast'!#REF!</f>
        <v>#REF!</v>
      </c>
      <c r="AI7" s="32" t="e">
        <f>'C завтраками| Bed and breakfast'!#REF!</f>
        <v>#REF!</v>
      </c>
    </row>
    <row r="8" spans="1:35" x14ac:dyDescent="0.25">
      <c r="A8" s="13" t="s">
        <v>7</v>
      </c>
    </row>
    <row r="9" spans="1:35" x14ac:dyDescent="0.25">
      <c r="A9" s="13">
        <v>1</v>
      </c>
      <c r="B9" s="27" t="e">
        <f>'C завтраками| Bed and breakfast'!#REF!*0.9</f>
        <v>#REF!</v>
      </c>
      <c r="C9" s="27" t="e">
        <f>'C завтраками| Bed and breakfast'!#REF!*0.9</f>
        <v>#REF!</v>
      </c>
      <c r="D9" s="27" t="e">
        <f>'C завтраками| Bed and breakfast'!#REF!*0.9</f>
        <v>#REF!</v>
      </c>
      <c r="E9" s="27" t="e">
        <f>'C завтраками| Bed and breakfast'!#REF!*0.9</f>
        <v>#REF!</v>
      </c>
      <c r="F9" s="27" t="e">
        <f>'C завтраками| Bed and breakfast'!#REF!*0.9</f>
        <v>#REF!</v>
      </c>
      <c r="G9" s="27" t="e">
        <f>'C завтраками| Bed and breakfast'!#REF!*0.9</f>
        <v>#REF!</v>
      </c>
      <c r="H9" s="27" t="e">
        <f>'C завтраками| Bed and breakfast'!#REF!*0.9</f>
        <v>#REF!</v>
      </c>
      <c r="I9" s="27" t="e">
        <f>'C завтраками| Bed and breakfast'!#REF!*0.9</f>
        <v>#REF!</v>
      </c>
      <c r="J9" s="27" t="e">
        <f>'C завтраками| Bed and breakfast'!#REF!*0.9</f>
        <v>#REF!</v>
      </c>
      <c r="K9" s="27" t="e">
        <f>'C завтраками| Bed and breakfast'!#REF!*0.9</f>
        <v>#REF!</v>
      </c>
      <c r="L9" s="27" t="e">
        <f>'C завтраками| Bed and breakfast'!#REF!*0.9</f>
        <v>#REF!</v>
      </c>
      <c r="M9" s="27" t="e">
        <f>'C завтраками| Bed and breakfast'!#REF!*0.9</f>
        <v>#REF!</v>
      </c>
      <c r="N9" s="27" t="e">
        <f>'C завтраками| Bed and breakfast'!#REF!*0.9</f>
        <v>#REF!</v>
      </c>
      <c r="O9" s="27" t="e">
        <f>'C завтраками| Bed and breakfast'!#REF!*0.9</f>
        <v>#REF!</v>
      </c>
      <c r="P9" s="27" t="e">
        <f>'C завтраками| Bed and breakfast'!#REF!*0.9</f>
        <v>#REF!</v>
      </c>
      <c r="Q9" s="27" t="e">
        <f>'C завтраками| Bed and breakfast'!#REF!*0.9</f>
        <v>#REF!</v>
      </c>
      <c r="R9" s="27" t="e">
        <f>'C завтраками| Bed and breakfast'!#REF!*0.9</f>
        <v>#REF!</v>
      </c>
      <c r="S9" s="27" t="e">
        <f>'C завтраками| Bed and breakfast'!#REF!*0.9</f>
        <v>#REF!</v>
      </c>
      <c r="T9" s="27" t="e">
        <f>'C завтраками| Bed and breakfast'!#REF!*0.9</f>
        <v>#REF!</v>
      </c>
      <c r="U9" s="27" t="e">
        <f>'C завтраками| Bed and breakfast'!#REF!*0.9</f>
        <v>#REF!</v>
      </c>
      <c r="V9" s="27" t="e">
        <f>'C завтраками| Bed and breakfast'!#REF!*0.9</f>
        <v>#REF!</v>
      </c>
      <c r="W9" s="27" t="e">
        <f>'C завтраками| Bed and breakfast'!#REF!*0.9</f>
        <v>#REF!</v>
      </c>
      <c r="X9" s="27" t="e">
        <f>'C завтраками| Bed and breakfast'!#REF!*0.9</f>
        <v>#REF!</v>
      </c>
      <c r="Y9" s="27" t="e">
        <f>'C завтраками| Bed and breakfast'!#REF!*0.9</f>
        <v>#REF!</v>
      </c>
      <c r="Z9" s="27" t="e">
        <f>'C завтраками| Bed and breakfast'!#REF!*0.9</f>
        <v>#REF!</v>
      </c>
      <c r="AA9" s="27" t="e">
        <f>'C завтраками| Bed and breakfast'!#REF!*0.9</f>
        <v>#REF!</v>
      </c>
      <c r="AB9" s="27" t="e">
        <f>'C завтраками| Bed and breakfast'!#REF!*0.9</f>
        <v>#REF!</v>
      </c>
      <c r="AC9" s="27" t="e">
        <f>'C завтраками| Bed and breakfast'!#REF!*0.9</f>
        <v>#REF!</v>
      </c>
      <c r="AD9" s="27" t="e">
        <f>'C завтраками| Bed and breakfast'!#REF!*0.9</f>
        <v>#REF!</v>
      </c>
      <c r="AE9" s="27" t="e">
        <f>'C завтраками| Bed and breakfast'!#REF!*0.9</f>
        <v>#REF!</v>
      </c>
      <c r="AF9" s="27" t="e">
        <f>'C завтраками| Bed and breakfast'!#REF!*0.9</f>
        <v>#REF!</v>
      </c>
      <c r="AG9" s="27" t="e">
        <f>'C завтраками| Bed and breakfast'!#REF!*0.9</f>
        <v>#REF!</v>
      </c>
      <c r="AH9" s="27" t="e">
        <f>'C завтраками| Bed and breakfast'!#REF!*0.9</f>
        <v>#REF!</v>
      </c>
      <c r="AI9" s="27" t="e">
        <f>'C завтраками| Bed and breakfast'!#REF!*0.9</f>
        <v>#REF!</v>
      </c>
    </row>
    <row r="10" spans="1:35" x14ac:dyDescent="0.25">
      <c r="A10" s="13">
        <v>2</v>
      </c>
      <c r="B10" s="27" t="e">
        <f>'C завтраками| Bed and breakfast'!#REF!*0.9</f>
        <v>#REF!</v>
      </c>
      <c r="C10" s="27" t="e">
        <f>'C завтраками| Bed and breakfast'!#REF!*0.9</f>
        <v>#REF!</v>
      </c>
      <c r="D10" s="27" t="e">
        <f>'C завтраками| Bed and breakfast'!#REF!*0.9</f>
        <v>#REF!</v>
      </c>
      <c r="E10" s="27" t="e">
        <f>'C завтраками| Bed and breakfast'!#REF!*0.9</f>
        <v>#REF!</v>
      </c>
      <c r="F10" s="27" t="e">
        <f>'C завтраками| Bed and breakfast'!#REF!*0.9</f>
        <v>#REF!</v>
      </c>
      <c r="G10" s="27" t="e">
        <f>'C завтраками| Bed and breakfast'!#REF!*0.9</f>
        <v>#REF!</v>
      </c>
      <c r="H10" s="27" t="e">
        <f>'C завтраками| Bed and breakfast'!#REF!*0.9</f>
        <v>#REF!</v>
      </c>
      <c r="I10" s="27" t="e">
        <f>'C завтраками| Bed and breakfast'!#REF!*0.9</f>
        <v>#REF!</v>
      </c>
      <c r="J10" s="27" t="e">
        <f>'C завтраками| Bed and breakfast'!#REF!*0.9</f>
        <v>#REF!</v>
      </c>
      <c r="K10" s="27" t="e">
        <f>'C завтраками| Bed and breakfast'!#REF!*0.9</f>
        <v>#REF!</v>
      </c>
      <c r="L10" s="27" t="e">
        <f>'C завтраками| Bed and breakfast'!#REF!*0.9</f>
        <v>#REF!</v>
      </c>
      <c r="M10" s="27" t="e">
        <f>'C завтраками| Bed and breakfast'!#REF!*0.9</f>
        <v>#REF!</v>
      </c>
      <c r="N10" s="27" t="e">
        <f>'C завтраками| Bed and breakfast'!#REF!*0.9</f>
        <v>#REF!</v>
      </c>
      <c r="O10" s="27" t="e">
        <f>'C завтраками| Bed and breakfast'!#REF!*0.9</f>
        <v>#REF!</v>
      </c>
      <c r="P10" s="27" t="e">
        <f>'C завтраками| Bed and breakfast'!#REF!*0.9</f>
        <v>#REF!</v>
      </c>
      <c r="Q10" s="27" t="e">
        <f>'C завтраками| Bed and breakfast'!#REF!*0.9</f>
        <v>#REF!</v>
      </c>
      <c r="R10" s="27" t="e">
        <f>'C завтраками| Bed and breakfast'!#REF!*0.9</f>
        <v>#REF!</v>
      </c>
      <c r="S10" s="27" t="e">
        <f>'C завтраками| Bed and breakfast'!#REF!*0.9</f>
        <v>#REF!</v>
      </c>
      <c r="T10" s="27" t="e">
        <f>'C завтраками| Bed and breakfast'!#REF!*0.9</f>
        <v>#REF!</v>
      </c>
      <c r="U10" s="27" t="e">
        <f>'C завтраками| Bed and breakfast'!#REF!*0.9</f>
        <v>#REF!</v>
      </c>
      <c r="V10" s="27" t="e">
        <f>'C завтраками| Bed and breakfast'!#REF!*0.9</f>
        <v>#REF!</v>
      </c>
      <c r="W10" s="27" t="e">
        <f>'C завтраками| Bed and breakfast'!#REF!*0.9</f>
        <v>#REF!</v>
      </c>
      <c r="X10" s="27" t="e">
        <f>'C завтраками| Bed and breakfast'!#REF!*0.9</f>
        <v>#REF!</v>
      </c>
      <c r="Y10" s="27" t="e">
        <f>'C завтраками| Bed and breakfast'!#REF!*0.9</f>
        <v>#REF!</v>
      </c>
      <c r="Z10" s="27" t="e">
        <f>'C завтраками| Bed and breakfast'!#REF!*0.9</f>
        <v>#REF!</v>
      </c>
      <c r="AA10" s="27" t="e">
        <f>'C завтраками| Bed and breakfast'!#REF!*0.9</f>
        <v>#REF!</v>
      </c>
      <c r="AB10" s="27" t="e">
        <f>'C завтраками| Bed and breakfast'!#REF!*0.9</f>
        <v>#REF!</v>
      </c>
      <c r="AC10" s="27" t="e">
        <f>'C завтраками| Bed and breakfast'!#REF!*0.9</f>
        <v>#REF!</v>
      </c>
      <c r="AD10" s="27" t="e">
        <f>'C завтраками| Bed and breakfast'!#REF!*0.9</f>
        <v>#REF!</v>
      </c>
      <c r="AE10" s="27" t="e">
        <f>'C завтраками| Bed and breakfast'!#REF!*0.9</f>
        <v>#REF!</v>
      </c>
      <c r="AF10" s="27" t="e">
        <f>'C завтраками| Bed and breakfast'!#REF!*0.9</f>
        <v>#REF!</v>
      </c>
      <c r="AG10" s="27" t="e">
        <f>'C завтраками| Bed and breakfast'!#REF!*0.9</f>
        <v>#REF!</v>
      </c>
      <c r="AH10" s="27" t="e">
        <f>'C завтраками| Bed and breakfast'!#REF!*0.9</f>
        <v>#REF!</v>
      </c>
      <c r="AI10" s="27" t="e">
        <f>'C завтраками| Bed and breakfast'!#REF!*0.9</f>
        <v>#REF!</v>
      </c>
    </row>
    <row r="11" spans="1:35" ht="18.75" customHeight="1" x14ac:dyDescent="0.25">
      <c r="A11" s="13" t="s">
        <v>8</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row>
    <row r="12" spans="1:35" x14ac:dyDescent="0.25">
      <c r="A12" s="13">
        <v>1</v>
      </c>
      <c r="B12" s="27" t="e">
        <f>'C завтраками| Bed and breakfast'!#REF!*0.9</f>
        <v>#REF!</v>
      </c>
      <c r="C12" s="27" t="e">
        <f>'C завтраками| Bed and breakfast'!#REF!*0.9</f>
        <v>#REF!</v>
      </c>
      <c r="D12" s="27" t="e">
        <f>'C завтраками| Bed and breakfast'!#REF!*0.9</f>
        <v>#REF!</v>
      </c>
      <c r="E12" s="27" t="e">
        <f>'C завтраками| Bed and breakfast'!#REF!*0.9</f>
        <v>#REF!</v>
      </c>
      <c r="F12" s="27" t="e">
        <f>'C завтраками| Bed and breakfast'!#REF!*0.9</f>
        <v>#REF!</v>
      </c>
      <c r="G12" s="27" t="e">
        <f>'C завтраками| Bed and breakfast'!#REF!*0.9</f>
        <v>#REF!</v>
      </c>
      <c r="H12" s="27" t="e">
        <f>'C завтраками| Bed and breakfast'!#REF!*0.9</f>
        <v>#REF!</v>
      </c>
      <c r="I12" s="27" t="e">
        <f>'C завтраками| Bed and breakfast'!#REF!*0.9</f>
        <v>#REF!</v>
      </c>
      <c r="J12" s="27" t="e">
        <f>'C завтраками| Bed and breakfast'!#REF!*0.9</f>
        <v>#REF!</v>
      </c>
      <c r="K12" s="27" t="e">
        <f>'C завтраками| Bed and breakfast'!#REF!*0.9</f>
        <v>#REF!</v>
      </c>
      <c r="L12" s="27" t="e">
        <f>'C завтраками| Bed and breakfast'!#REF!*0.9</f>
        <v>#REF!</v>
      </c>
      <c r="M12" s="27" t="e">
        <f>'C завтраками| Bed and breakfast'!#REF!*0.9</f>
        <v>#REF!</v>
      </c>
      <c r="N12" s="27" t="e">
        <f>'C завтраками| Bed and breakfast'!#REF!*0.9</f>
        <v>#REF!</v>
      </c>
      <c r="O12" s="27" t="e">
        <f>'C завтраками| Bed and breakfast'!#REF!*0.9</f>
        <v>#REF!</v>
      </c>
      <c r="P12" s="27" t="e">
        <f>'C завтраками| Bed and breakfast'!#REF!*0.9</f>
        <v>#REF!</v>
      </c>
      <c r="Q12" s="27" t="e">
        <f>'C завтраками| Bed and breakfast'!#REF!*0.9</f>
        <v>#REF!</v>
      </c>
      <c r="R12" s="27" t="e">
        <f>'C завтраками| Bed and breakfast'!#REF!*0.9</f>
        <v>#REF!</v>
      </c>
      <c r="S12" s="27" t="e">
        <f>'C завтраками| Bed and breakfast'!#REF!*0.9</f>
        <v>#REF!</v>
      </c>
      <c r="T12" s="27" t="e">
        <f>'C завтраками| Bed and breakfast'!#REF!*0.9</f>
        <v>#REF!</v>
      </c>
      <c r="U12" s="27" t="e">
        <f>'C завтраками| Bed and breakfast'!#REF!*0.9</f>
        <v>#REF!</v>
      </c>
      <c r="V12" s="27" t="e">
        <f>'C завтраками| Bed and breakfast'!#REF!*0.9</f>
        <v>#REF!</v>
      </c>
      <c r="W12" s="27" t="e">
        <f>'C завтраками| Bed and breakfast'!#REF!*0.9</f>
        <v>#REF!</v>
      </c>
      <c r="X12" s="27" t="e">
        <f>'C завтраками| Bed and breakfast'!#REF!*0.9</f>
        <v>#REF!</v>
      </c>
      <c r="Y12" s="27" t="e">
        <f>'C завтраками| Bed and breakfast'!#REF!*0.9</f>
        <v>#REF!</v>
      </c>
      <c r="Z12" s="27" t="e">
        <f>'C завтраками| Bed and breakfast'!#REF!*0.9</f>
        <v>#REF!</v>
      </c>
      <c r="AA12" s="27" t="e">
        <f>'C завтраками| Bed and breakfast'!#REF!*0.9</f>
        <v>#REF!</v>
      </c>
      <c r="AB12" s="27" t="e">
        <f>'C завтраками| Bed and breakfast'!#REF!*0.9</f>
        <v>#REF!</v>
      </c>
      <c r="AC12" s="27" t="e">
        <f>'C завтраками| Bed and breakfast'!#REF!*0.9</f>
        <v>#REF!</v>
      </c>
      <c r="AD12" s="27" t="e">
        <f>'C завтраками| Bed and breakfast'!#REF!*0.9</f>
        <v>#REF!</v>
      </c>
      <c r="AE12" s="27" t="e">
        <f>'C завтраками| Bed and breakfast'!#REF!*0.9</f>
        <v>#REF!</v>
      </c>
      <c r="AF12" s="27" t="e">
        <f>'C завтраками| Bed and breakfast'!#REF!*0.9</f>
        <v>#REF!</v>
      </c>
      <c r="AG12" s="27" t="e">
        <f>'C завтраками| Bed and breakfast'!#REF!*0.9</f>
        <v>#REF!</v>
      </c>
      <c r="AH12" s="27" t="e">
        <f>'C завтраками| Bed and breakfast'!#REF!*0.9</f>
        <v>#REF!</v>
      </c>
      <c r="AI12" s="27" t="e">
        <f>'C завтраками| Bed and breakfast'!#REF!*0.9</f>
        <v>#REF!</v>
      </c>
    </row>
    <row r="13" spans="1:35" x14ac:dyDescent="0.25">
      <c r="A13" s="13">
        <v>2</v>
      </c>
      <c r="B13" s="27" t="e">
        <f>'C завтраками| Bed and breakfast'!#REF!*0.9</f>
        <v>#REF!</v>
      </c>
      <c r="C13" s="27" t="e">
        <f>'C завтраками| Bed and breakfast'!#REF!*0.9</f>
        <v>#REF!</v>
      </c>
      <c r="D13" s="27" t="e">
        <f>'C завтраками| Bed and breakfast'!#REF!*0.9</f>
        <v>#REF!</v>
      </c>
      <c r="E13" s="27" t="e">
        <f>'C завтраками| Bed and breakfast'!#REF!*0.9</f>
        <v>#REF!</v>
      </c>
      <c r="F13" s="27" t="e">
        <f>'C завтраками| Bed and breakfast'!#REF!*0.9</f>
        <v>#REF!</v>
      </c>
      <c r="G13" s="27" t="e">
        <f>'C завтраками| Bed and breakfast'!#REF!*0.9</f>
        <v>#REF!</v>
      </c>
      <c r="H13" s="27" t="e">
        <f>'C завтраками| Bed and breakfast'!#REF!*0.9</f>
        <v>#REF!</v>
      </c>
      <c r="I13" s="27" t="e">
        <f>'C завтраками| Bed and breakfast'!#REF!*0.9</f>
        <v>#REF!</v>
      </c>
      <c r="J13" s="27" t="e">
        <f>'C завтраками| Bed and breakfast'!#REF!*0.9</f>
        <v>#REF!</v>
      </c>
      <c r="K13" s="27" t="e">
        <f>'C завтраками| Bed and breakfast'!#REF!*0.9</f>
        <v>#REF!</v>
      </c>
      <c r="L13" s="27" t="e">
        <f>'C завтраками| Bed and breakfast'!#REF!*0.9</f>
        <v>#REF!</v>
      </c>
      <c r="M13" s="27" t="e">
        <f>'C завтраками| Bed and breakfast'!#REF!*0.9</f>
        <v>#REF!</v>
      </c>
      <c r="N13" s="27" t="e">
        <f>'C завтраками| Bed and breakfast'!#REF!*0.9</f>
        <v>#REF!</v>
      </c>
      <c r="O13" s="27" t="e">
        <f>'C завтраками| Bed and breakfast'!#REF!*0.9</f>
        <v>#REF!</v>
      </c>
      <c r="P13" s="27" t="e">
        <f>'C завтраками| Bed and breakfast'!#REF!*0.9</f>
        <v>#REF!</v>
      </c>
      <c r="Q13" s="27" t="e">
        <f>'C завтраками| Bed and breakfast'!#REF!*0.9</f>
        <v>#REF!</v>
      </c>
      <c r="R13" s="27" t="e">
        <f>'C завтраками| Bed and breakfast'!#REF!*0.9</f>
        <v>#REF!</v>
      </c>
      <c r="S13" s="27" t="e">
        <f>'C завтраками| Bed and breakfast'!#REF!*0.9</f>
        <v>#REF!</v>
      </c>
      <c r="T13" s="27" t="e">
        <f>'C завтраками| Bed and breakfast'!#REF!*0.9</f>
        <v>#REF!</v>
      </c>
      <c r="U13" s="27" t="e">
        <f>'C завтраками| Bed and breakfast'!#REF!*0.9</f>
        <v>#REF!</v>
      </c>
      <c r="V13" s="27" t="e">
        <f>'C завтраками| Bed and breakfast'!#REF!*0.9</f>
        <v>#REF!</v>
      </c>
      <c r="W13" s="27" t="e">
        <f>'C завтраками| Bed and breakfast'!#REF!*0.9</f>
        <v>#REF!</v>
      </c>
      <c r="X13" s="27" t="e">
        <f>'C завтраками| Bed and breakfast'!#REF!*0.9</f>
        <v>#REF!</v>
      </c>
      <c r="Y13" s="27" t="e">
        <f>'C завтраками| Bed and breakfast'!#REF!*0.9</f>
        <v>#REF!</v>
      </c>
      <c r="Z13" s="27" t="e">
        <f>'C завтраками| Bed and breakfast'!#REF!*0.9</f>
        <v>#REF!</v>
      </c>
      <c r="AA13" s="27" t="e">
        <f>'C завтраками| Bed and breakfast'!#REF!*0.9</f>
        <v>#REF!</v>
      </c>
      <c r="AB13" s="27" t="e">
        <f>'C завтраками| Bed and breakfast'!#REF!*0.9</f>
        <v>#REF!</v>
      </c>
      <c r="AC13" s="27" t="e">
        <f>'C завтраками| Bed and breakfast'!#REF!*0.9</f>
        <v>#REF!</v>
      </c>
      <c r="AD13" s="27" t="e">
        <f>'C завтраками| Bed and breakfast'!#REF!*0.9</f>
        <v>#REF!</v>
      </c>
      <c r="AE13" s="27" t="e">
        <f>'C завтраками| Bed and breakfast'!#REF!*0.9</f>
        <v>#REF!</v>
      </c>
      <c r="AF13" s="27" t="e">
        <f>'C завтраками| Bed and breakfast'!#REF!*0.9</f>
        <v>#REF!</v>
      </c>
      <c r="AG13" s="27" t="e">
        <f>'C завтраками| Bed and breakfast'!#REF!*0.9</f>
        <v>#REF!</v>
      </c>
      <c r="AH13" s="27" t="e">
        <f>'C завтраками| Bed and breakfast'!#REF!*0.9</f>
        <v>#REF!</v>
      </c>
      <c r="AI13" s="27" t="e">
        <f>'C завтраками| Bed and breakfast'!#REF!*0.9</f>
        <v>#REF!</v>
      </c>
    </row>
    <row r="14" spans="1:35" x14ac:dyDescent="0.25">
      <c r="A14" s="13" t="s">
        <v>2</v>
      </c>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row>
    <row r="15" spans="1:35" x14ac:dyDescent="0.25">
      <c r="A15" s="13">
        <v>1</v>
      </c>
      <c r="B15" s="27" t="e">
        <f>'C завтраками| Bed and breakfast'!#REF!*0.9</f>
        <v>#REF!</v>
      </c>
      <c r="C15" s="27" t="e">
        <f>'C завтраками| Bed and breakfast'!#REF!*0.9</f>
        <v>#REF!</v>
      </c>
      <c r="D15" s="27" t="e">
        <f>'C завтраками| Bed and breakfast'!#REF!*0.9</f>
        <v>#REF!</v>
      </c>
      <c r="E15" s="27" t="e">
        <f>'C завтраками| Bed and breakfast'!#REF!*0.9</f>
        <v>#REF!</v>
      </c>
      <c r="F15" s="27" t="e">
        <f>'C завтраками| Bed and breakfast'!#REF!*0.9</f>
        <v>#REF!</v>
      </c>
      <c r="G15" s="27" t="e">
        <f>'C завтраками| Bed and breakfast'!#REF!*0.9</f>
        <v>#REF!</v>
      </c>
      <c r="H15" s="27" t="e">
        <f>'C завтраками| Bed and breakfast'!#REF!*0.9</f>
        <v>#REF!</v>
      </c>
      <c r="I15" s="27" t="e">
        <f>'C завтраками| Bed and breakfast'!#REF!*0.9</f>
        <v>#REF!</v>
      </c>
      <c r="J15" s="27" t="e">
        <f>'C завтраками| Bed and breakfast'!#REF!*0.9</f>
        <v>#REF!</v>
      </c>
      <c r="K15" s="27" t="e">
        <f>'C завтраками| Bed and breakfast'!#REF!*0.9</f>
        <v>#REF!</v>
      </c>
      <c r="L15" s="27" t="e">
        <f>'C завтраками| Bed and breakfast'!#REF!*0.9</f>
        <v>#REF!</v>
      </c>
      <c r="M15" s="27" t="e">
        <f>'C завтраками| Bed and breakfast'!#REF!*0.9</f>
        <v>#REF!</v>
      </c>
      <c r="N15" s="27" t="e">
        <f>'C завтраками| Bed and breakfast'!#REF!*0.9</f>
        <v>#REF!</v>
      </c>
      <c r="O15" s="27" t="e">
        <f>'C завтраками| Bed and breakfast'!#REF!*0.9</f>
        <v>#REF!</v>
      </c>
      <c r="P15" s="27" t="e">
        <f>'C завтраками| Bed and breakfast'!#REF!*0.9</f>
        <v>#REF!</v>
      </c>
      <c r="Q15" s="27" t="e">
        <f>'C завтраками| Bed and breakfast'!#REF!*0.9</f>
        <v>#REF!</v>
      </c>
      <c r="R15" s="27" t="e">
        <f>'C завтраками| Bed and breakfast'!#REF!*0.9</f>
        <v>#REF!</v>
      </c>
      <c r="S15" s="27" t="e">
        <f>'C завтраками| Bed and breakfast'!#REF!*0.9</f>
        <v>#REF!</v>
      </c>
      <c r="T15" s="27" t="e">
        <f>'C завтраками| Bed and breakfast'!#REF!*0.9</f>
        <v>#REF!</v>
      </c>
      <c r="U15" s="27" t="e">
        <f>'C завтраками| Bed and breakfast'!#REF!*0.9</f>
        <v>#REF!</v>
      </c>
      <c r="V15" s="27" t="e">
        <f>'C завтраками| Bed and breakfast'!#REF!*0.9</f>
        <v>#REF!</v>
      </c>
      <c r="W15" s="27" t="e">
        <f>'C завтраками| Bed and breakfast'!#REF!*0.9</f>
        <v>#REF!</v>
      </c>
      <c r="X15" s="27" t="e">
        <f>'C завтраками| Bed and breakfast'!#REF!*0.9</f>
        <v>#REF!</v>
      </c>
      <c r="Y15" s="27" t="e">
        <f>'C завтраками| Bed and breakfast'!#REF!*0.9</f>
        <v>#REF!</v>
      </c>
      <c r="Z15" s="27" t="e">
        <f>'C завтраками| Bed and breakfast'!#REF!*0.9</f>
        <v>#REF!</v>
      </c>
      <c r="AA15" s="27" t="e">
        <f>'C завтраками| Bed and breakfast'!#REF!*0.9</f>
        <v>#REF!</v>
      </c>
      <c r="AB15" s="27" t="e">
        <f>'C завтраками| Bed and breakfast'!#REF!*0.9</f>
        <v>#REF!</v>
      </c>
      <c r="AC15" s="27" t="e">
        <f>'C завтраками| Bed and breakfast'!#REF!*0.9</f>
        <v>#REF!</v>
      </c>
      <c r="AD15" s="27" t="e">
        <f>'C завтраками| Bed and breakfast'!#REF!*0.9</f>
        <v>#REF!</v>
      </c>
      <c r="AE15" s="27" t="e">
        <f>'C завтраками| Bed and breakfast'!#REF!*0.9</f>
        <v>#REF!</v>
      </c>
      <c r="AF15" s="27" t="e">
        <f>'C завтраками| Bed and breakfast'!#REF!*0.9</f>
        <v>#REF!</v>
      </c>
      <c r="AG15" s="27" t="e">
        <f>'C завтраками| Bed and breakfast'!#REF!*0.9</f>
        <v>#REF!</v>
      </c>
      <c r="AH15" s="27" t="e">
        <f>'C завтраками| Bed and breakfast'!#REF!*0.9</f>
        <v>#REF!</v>
      </c>
      <c r="AI15" s="27" t="e">
        <f>'C завтраками| Bed and breakfast'!#REF!*0.9</f>
        <v>#REF!</v>
      </c>
    </row>
    <row r="16" spans="1:35" x14ac:dyDescent="0.25">
      <c r="A16" s="13">
        <v>2</v>
      </c>
      <c r="B16" s="27" t="e">
        <f>'C завтраками| Bed and breakfast'!#REF!*0.9</f>
        <v>#REF!</v>
      </c>
      <c r="C16" s="27" t="e">
        <f>'C завтраками| Bed and breakfast'!#REF!*0.9</f>
        <v>#REF!</v>
      </c>
      <c r="D16" s="27" t="e">
        <f>'C завтраками| Bed and breakfast'!#REF!*0.9</f>
        <v>#REF!</v>
      </c>
      <c r="E16" s="27" t="e">
        <f>'C завтраками| Bed and breakfast'!#REF!*0.9</f>
        <v>#REF!</v>
      </c>
      <c r="F16" s="27" t="e">
        <f>'C завтраками| Bed and breakfast'!#REF!*0.9</f>
        <v>#REF!</v>
      </c>
      <c r="G16" s="27" t="e">
        <f>'C завтраками| Bed and breakfast'!#REF!*0.9</f>
        <v>#REF!</v>
      </c>
      <c r="H16" s="27" t="e">
        <f>'C завтраками| Bed and breakfast'!#REF!*0.9</f>
        <v>#REF!</v>
      </c>
      <c r="I16" s="27" t="e">
        <f>'C завтраками| Bed and breakfast'!#REF!*0.9</f>
        <v>#REF!</v>
      </c>
      <c r="J16" s="27" t="e">
        <f>'C завтраками| Bed and breakfast'!#REF!*0.9</f>
        <v>#REF!</v>
      </c>
      <c r="K16" s="27" t="e">
        <f>'C завтраками| Bed and breakfast'!#REF!*0.9</f>
        <v>#REF!</v>
      </c>
      <c r="L16" s="27" t="e">
        <f>'C завтраками| Bed and breakfast'!#REF!*0.9</f>
        <v>#REF!</v>
      </c>
      <c r="M16" s="27" t="e">
        <f>'C завтраками| Bed and breakfast'!#REF!*0.9</f>
        <v>#REF!</v>
      </c>
      <c r="N16" s="27" t="e">
        <f>'C завтраками| Bed and breakfast'!#REF!*0.9</f>
        <v>#REF!</v>
      </c>
      <c r="O16" s="27" t="e">
        <f>'C завтраками| Bed and breakfast'!#REF!*0.9</f>
        <v>#REF!</v>
      </c>
      <c r="P16" s="27" t="e">
        <f>'C завтраками| Bed and breakfast'!#REF!*0.9</f>
        <v>#REF!</v>
      </c>
      <c r="Q16" s="27" t="e">
        <f>'C завтраками| Bed and breakfast'!#REF!*0.9</f>
        <v>#REF!</v>
      </c>
      <c r="R16" s="27" t="e">
        <f>'C завтраками| Bed and breakfast'!#REF!*0.9</f>
        <v>#REF!</v>
      </c>
      <c r="S16" s="27" t="e">
        <f>'C завтраками| Bed and breakfast'!#REF!*0.9</f>
        <v>#REF!</v>
      </c>
      <c r="T16" s="27" t="e">
        <f>'C завтраками| Bed and breakfast'!#REF!*0.9</f>
        <v>#REF!</v>
      </c>
      <c r="U16" s="27" t="e">
        <f>'C завтраками| Bed and breakfast'!#REF!*0.9</f>
        <v>#REF!</v>
      </c>
      <c r="V16" s="27" t="e">
        <f>'C завтраками| Bed and breakfast'!#REF!*0.9</f>
        <v>#REF!</v>
      </c>
      <c r="W16" s="27" t="e">
        <f>'C завтраками| Bed and breakfast'!#REF!*0.9</f>
        <v>#REF!</v>
      </c>
      <c r="X16" s="27" t="e">
        <f>'C завтраками| Bed and breakfast'!#REF!*0.9</f>
        <v>#REF!</v>
      </c>
      <c r="Y16" s="27" t="e">
        <f>'C завтраками| Bed and breakfast'!#REF!*0.9</f>
        <v>#REF!</v>
      </c>
      <c r="Z16" s="27" t="e">
        <f>'C завтраками| Bed and breakfast'!#REF!*0.9</f>
        <v>#REF!</v>
      </c>
      <c r="AA16" s="27" t="e">
        <f>'C завтраками| Bed and breakfast'!#REF!*0.9</f>
        <v>#REF!</v>
      </c>
      <c r="AB16" s="27" t="e">
        <f>'C завтраками| Bed and breakfast'!#REF!*0.9</f>
        <v>#REF!</v>
      </c>
      <c r="AC16" s="27" t="e">
        <f>'C завтраками| Bed and breakfast'!#REF!*0.9</f>
        <v>#REF!</v>
      </c>
      <c r="AD16" s="27" t="e">
        <f>'C завтраками| Bed and breakfast'!#REF!*0.9</f>
        <v>#REF!</v>
      </c>
      <c r="AE16" s="27" t="e">
        <f>'C завтраками| Bed and breakfast'!#REF!*0.9</f>
        <v>#REF!</v>
      </c>
      <c r="AF16" s="27" t="e">
        <f>'C завтраками| Bed and breakfast'!#REF!*0.9</f>
        <v>#REF!</v>
      </c>
      <c r="AG16" s="27" t="e">
        <f>'C завтраками| Bed and breakfast'!#REF!*0.9</f>
        <v>#REF!</v>
      </c>
      <c r="AH16" s="27" t="e">
        <f>'C завтраками| Bed and breakfast'!#REF!*0.9</f>
        <v>#REF!</v>
      </c>
      <c r="AI16" s="27" t="e">
        <f>'C завтраками| Bed and breakfast'!#REF!*0.9</f>
        <v>#REF!</v>
      </c>
    </row>
    <row r="17" spans="1:35" x14ac:dyDescent="0.25">
      <c r="A17" s="14" t="s">
        <v>3</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row>
    <row r="18" spans="1:35" x14ac:dyDescent="0.25">
      <c r="A18" s="13">
        <v>1</v>
      </c>
      <c r="B18" s="27" t="e">
        <f>'C завтраками| Bed and breakfast'!#REF!*0.9</f>
        <v>#REF!</v>
      </c>
      <c r="C18" s="27" t="e">
        <f>'C завтраками| Bed and breakfast'!#REF!*0.9</f>
        <v>#REF!</v>
      </c>
      <c r="D18" s="27" t="e">
        <f>'C завтраками| Bed and breakfast'!#REF!*0.9</f>
        <v>#REF!</v>
      </c>
      <c r="E18" s="27" t="e">
        <f>'C завтраками| Bed and breakfast'!#REF!*0.9</f>
        <v>#REF!</v>
      </c>
      <c r="F18" s="27" t="e">
        <f>'C завтраками| Bed and breakfast'!#REF!*0.9</f>
        <v>#REF!</v>
      </c>
      <c r="G18" s="27" t="e">
        <f>'C завтраками| Bed and breakfast'!#REF!*0.9</f>
        <v>#REF!</v>
      </c>
      <c r="H18" s="27" t="e">
        <f>'C завтраками| Bed and breakfast'!#REF!*0.9</f>
        <v>#REF!</v>
      </c>
      <c r="I18" s="27" t="e">
        <f>'C завтраками| Bed and breakfast'!#REF!*0.9</f>
        <v>#REF!</v>
      </c>
      <c r="J18" s="27" t="e">
        <f>'C завтраками| Bed and breakfast'!#REF!*0.9</f>
        <v>#REF!</v>
      </c>
      <c r="K18" s="27" t="e">
        <f>'C завтраками| Bed and breakfast'!#REF!*0.9</f>
        <v>#REF!</v>
      </c>
      <c r="L18" s="27" t="e">
        <f>'C завтраками| Bed and breakfast'!#REF!*0.9</f>
        <v>#REF!</v>
      </c>
      <c r="M18" s="27" t="e">
        <f>'C завтраками| Bed and breakfast'!#REF!*0.9</f>
        <v>#REF!</v>
      </c>
      <c r="N18" s="27" t="e">
        <f>'C завтраками| Bed and breakfast'!#REF!*0.9</f>
        <v>#REF!</v>
      </c>
      <c r="O18" s="27" t="e">
        <f>'C завтраками| Bed and breakfast'!#REF!*0.9</f>
        <v>#REF!</v>
      </c>
      <c r="P18" s="27" t="e">
        <f>'C завтраками| Bed and breakfast'!#REF!*0.9</f>
        <v>#REF!</v>
      </c>
      <c r="Q18" s="27" t="e">
        <f>'C завтраками| Bed and breakfast'!#REF!*0.9</f>
        <v>#REF!</v>
      </c>
      <c r="R18" s="27" t="e">
        <f>'C завтраками| Bed and breakfast'!#REF!*0.9</f>
        <v>#REF!</v>
      </c>
      <c r="S18" s="27" t="e">
        <f>'C завтраками| Bed and breakfast'!#REF!*0.9</f>
        <v>#REF!</v>
      </c>
      <c r="T18" s="27" t="e">
        <f>'C завтраками| Bed and breakfast'!#REF!*0.9</f>
        <v>#REF!</v>
      </c>
      <c r="U18" s="27" t="e">
        <f>'C завтраками| Bed and breakfast'!#REF!*0.9</f>
        <v>#REF!</v>
      </c>
      <c r="V18" s="27" t="e">
        <f>'C завтраками| Bed and breakfast'!#REF!*0.9</f>
        <v>#REF!</v>
      </c>
      <c r="W18" s="27" t="e">
        <f>'C завтраками| Bed and breakfast'!#REF!*0.9</f>
        <v>#REF!</v>
      </c>
      <c r="X18" s="27" t="e">
        <f>'C завтраками| Bed and breakfast'!#REF!*0.9</f>
        <v>#REF!</v>
      </c>
      <c r="Y18" s="27" t="e">
        <f>'C завтраками| Bed and breakfast'!#REF!*0.9</f>
        <v>#REF!</v>
      </c>
      <c r="Z18" s="27" t="e">
        <f>'C завтраками| Bed and breakfast'!#REF!*0.9</f>
        <v>#REF!</v>
      </c>
      <c r="AA18" s="27" t="e">
        <f>'C завтраками| Bed and breakfast'!#REF!*0.9</f>
        <v>#REF!</v>
      </c>
      <c r="AB18" s="27" t="e">
        <f>'C завтраками| Bed and breakfast'!#REF!*0.9</f>
        <v>#REF!</v>
      </c>
      <c r="AC18" s="27" t="e">
        <f>'C завтраками| Bed and breakfast'!#REF!*0.9</f>
        <v>#REF!</v>
      </c>
      <c r="AD18" s="27" t="e">
        <f>'C завтраками| Bed and breakfast'!#REF!*0.9</f>
        <v>#REF!</v>
      </c>
      <c r="AE18" s="27" t="e">
        <f>'C завтраками| Bed and breakfast'!#REF!*0.9</f>
        <v>#REF!</v>
      </c>
      <c r="AF18" s="27" t="e">
        <f>'C завтраками| Bed and breakfast'!#REF!*0.9</f>
        <v>#REF!</v>
      </c>
      <c r="AG18" s="27" t="e">
        <f>'C завтраками| Bed and breakfast'!#REF!*0.9</f>
        <v>#REF!</v>
      </c>
      <c r="AH18" s="27" t="e">
        <f>'C завтраками| Bed and breakfast'!#REF!*0.9</f>
        <v>#REF!</v>
      </c>
      <c r="AI18" s="27" t="e">
        <f>'C завтраками| Bed and breakfast'!#REF!*0.9</f>
        <v>#REF!</v>
      </c>
    </row>
    <row r="19" spans="1:35" x14ac:dyDescent="0.25">
      <c r="A19" s="13">
        <v>2</v>
      </c>
      <c r="B19" s="27" t="e">
        <f>'C завтраками| Bed and breakfast'!#REF!*0.9</f>
        <v>#REF!</v>
      </c>
      <c r="C19" s="27" t="e">
        <f>'C завтраками| Bed and breakfast'!#REF!*0.9</f>
        <v>#REF!</v>
      </c>
      <c r="D19" s="27" t="e">
        <f>'C завтраками| Bed and breakfast'!#REF!*0.9</f>
        <v>#REF!</v>
      </c>
      <c r="E19" s="27" t="e">
        <f>'C завтраками| Bed and breakfast'!#REF!*0.9</f>
        <v>#REF!</v>
      </c>
      <c r="F19" s="27" t="e">
        <f>'C завтраками| Bed and breakfast'!#REF!*0.9</f>
        <v>#REF!</v>
      </c>
      <c r="G19" s="27" t="e">
        <f>'C завтраками| Bed and breakfast'!#REF!*0.9</f>
        <v>#REF!</v>
      </c>
      <c r="H19" s="27" t="e">
        <f>'C завтраками| Bed and breakfast'!#REF!*0.9</f>
        <v>#REF!</v>
      </c>
      <c r="I19" s="27" t="e">
        <f>'C завтраками| Bed and breakfast'!#REF!*0.9</f>
        <v>#REF!</v>
      </c>
      <c r="J19" s="27" t="e">
        <f>'C завтраками| Bed and breakfast'!#REF!*0.9</f>
        <v>#REF!</v>
      </c>
      <c r="K19" s="27" t="e">
        <f>'C завтраками| Bed and breakfast'!#REF!*0.9</f>
        <v>#REF!</v>
      </c>
      <c r="L19" s="27" t="e">
        <f>'C завтраками| Bed and breakfast'!#REF!*0.9</f>
        <v>#REF!</v>
      </c>
      <c r="M19" s="27" t="e">
        <f>'C завтраками| Bed and breakfast'!#REF!*0.9</f>
        <v>#REF!</v>
      </c>
      <c r="N19" s="27" t="e">
        <f>'C завтраками| Bed and breakfast'!#REF!*0.9</f>
        <v>#REF!</v>
      </c>
      <c r="O19" s="27" t="e">
        <f>'C завтраками| Bed and breakfast'!#REF!*0.9</f>
        <v>#REF!</v>
      </c>
      <c r="P19" s="27" t="e">
        <f>'C завтраками| Bed and breakfast'!#REF!*0.9</f>
        <v>#REF!</v>
      </c>
      <c r="Q19" s="27" t="e">
        <f>'C завтраками| Bed and breakfast'!#REF!*0.9</f>
        <v>#REF!</v>
      </c>
      <c r="R19" s="27" t="e">
        <f>'C завтраками| Bed and breakfast'!#REF!*0.9</f>
        <v>#REF!</v>
      </c>
      <c r="S19" s="27" t="e">
        <f>'C завтраками| Bed and breakfast'!#REF!*0.9</f>
        <v>#REF!</v>
      </c>
      <c r="T19" s="27" t="e">
        <f>'C завтраками| Bed and breakfast'!#REF!*0.9</f>
        <v>#REF!</v>
      </c>
      <c r="U19" s="27" t="e">
        <f>'C завтраками| Bed and breakfast'!#REF!*0.9</f>
        <v>#REF!</v>
      </c>
      <c r="V19" s="27" t="e">
        <f>'C завтраками| Bed and breakfast'!#REF!*0.9</f>
        <v>#REF!</v>
      </c>
      <c r="W19" s="27" t="e">
        <f>'C завтраками| Bed and breakfast'!#REF!*0.9</f>
        <v>#REF!</v>
      </c>
      <c r="X19" s="27" t="e">
        <f>'C завтраками| Bed and breakfast'!#REF!*0.9</f>
        <v>#REF!</v>
      </c>
      <c r="Y19" s="27" t="e">
        <f>'C завтраками| Bed and breakfast'!#REF!*0.9</f>
        <v>#REF!</v>
      </c>
      <c r="Z19" s="27" t="e">
        <f>'C завтраками| Bed and breakfast'!#REF!*0.9</f>
        <v>#REF!</v>
      </c>
      <c r="AA19" s="27" t="e">
        <f>'C завтраками| Bed and breakfast'!#REF!*0.9</f>
        <v>#REF!</v>
      </c>
      <c r="AB19" s="27" t="e">
        <f>'C завтраками| Bed and breakfast'!#REF!*0.9</f>
        <v>#REF!</v>
      </c>
      <c r="AC19" s="27" t="e">
        <f>'C завтраками| Bed and breakfast'!#REF!*0.9</f>
        <v>#REF!</v>
      </c>
      <c r="AD19" s="27" t="e">
        <f>'C завтраками| Bed and breakfast'!#REF!*0.9</f>
        <v>#REF!</v>
      </c>
      <c r="AE19" s="27" t="e">
        <f>'C завтраками| Bed and breakfast'!#REF!*0.9</f>
        <v>#REF!</v>
      </c>
      <c r="AF19" s="27" t="e">
        <f>'C завтраками| Bed and breakfast'!#REF!*0.9</f>
        <v>#REF!</v>
      </c>
      <c r="AG19" s="27" t="e">
        <f>'C завтраками| Bed and breakfast'!#REF!*0.9</f>
        <v>#REF!</v>
      </c>
      <c r="AH19" s="27" t="e">
        <f>'C завтраками| Bed and breakfast'!#REF!*0.9</f>
        <v>#REF!</v>
      </c>
      <c r="AI19" s="27" t="e">
        <f>'C завтраками| Bed and breakfast'!#REF!*0.9</f>
        <v>#REF!</v>
      </c>
    </row>
    <row r="20" spans="1:35" x14ac:dyDescent="0.25">
      <c r="A20" s="38"/>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35" x14ac:dyDescent="0.25">
      <c r="A21" s="228" t="s">
        <v>59</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row>
    <row r="22" spans="1:35" x14ac:dyDescent="0.25">
      <c r="A22" s="229"/>
      <c r="B22" s="34" t="e">
        <f>B6</f>
        <v>#REF!</v>
      </c>
      <c r="C22" s="34" t="e">
        <f t="shared" ref="C22:AI22" si="0">C6</f>
        <v>#REF!</v>
      </c>
      <c r="D22" s="34" t="e">
        <f t="shared" si="0"/>
        <v>#REF!</v>
      </c>
      <c r="E22" s="34" t="e">
        <f t="shared" si="0"/>
        <v>#REF!</v>
      </c>
      <c r="F22" s="34" t="e">
        <f t="shared" si="0"/>
        <v>#REF!</v>
      </c>
      <c r="G22" s="34" t="e">
        <f t="shared" si="0"/>
        <v>#REF!</v>
      </c>
      <c r="H22" s="34" t="e">
        <f t="shared" si="0"/>
        <v>#REF!</v>
      </c>
      <c r="I22" s="34" t="e">
        <f t="shared" si="0"/>
        <v>#REF!</v>
      </c>
      <c r="J22" s="34" t="e">
        <f t="shared" si="0"/>
        <v>#REF!</v>
      </c>
      <c r="K22" s="34" t="e">
        <f t="shared" si="0"/>
        <v>#REF!</v>
      </c>
      <c r="L22" s="34" t="e">
        <f t="shared" si="0"/>
        <v>#REF!</v>
      </c>
      <c r="M22" s="34" t="e">
        <f t="shared" si="0"/>
        <v>#REF!</v>
      </c>
      <c r="N22" s="34" t="e">
        <f t="shared" si="0"/>
        <v>#REF!</v>
      </c>
      <c r="O22" s="34" t="e">
        <f t="shared" si="0"/>
        <v>#REF!</v>
      </c>
      <c r="P22" s="34" t="e">
        <f t="shared" si="0"/>
        <v>#REF!</v>
      </c>
      <c r="Q22" s="34" t="e">
        <f t="shared" si="0"/>
        <v>#REF!</v>
      </c>
      <c r="R22" s="34" t="e">
        <f t="shared" si="0"/>
        <v>#REF!</v>
      </c>
      <c r="S22" s="34" t="e">
        <f t="shared" si="0"/>
        <v>#REF!</v>
      </c>
      <c r="T22" s="34" t="e">
        <f t="shared" si="0"/>
        <v>#REF!</v>
      </c>
      <c r="U22" s="34" t="e">
        <f t="shared" si="0"/>
        <v>#REF!</v>
      </c>
      <c r="V22" s="34" t="e">
        <f t="shared" si="0"/>
        <v>#REF!</v>
      </c>
      <c r="W22" s="34" t="e">
        <f t="shared" si="0"/>
        <v>#REF!</v>
      </c>
      <c r="X22" s="34" t="e">
        <f t="shared" si="0"/>
        <v>#REF!</v>
      </c>
      <c r="Y22" s="34" t="e">
        <f t="shared" si="0"/>
        <v>#REF!</v>
      </c>
      <c r="Z22" s="34" t="e">
        <f t="shared" si="0"/>
        <v>#REF!</v>
      </c>
      <c r="AA22" s="34" t="e">
        <f t="shared" si="0"/>
        <v>#REF!</v>
      </c>
      <c r="AB22" s="34" t="e">
        <f t="shared" si="0"/>
        <v>#REF!</v>
      </c>
      <c r="AC22" s="34" t="e">
        <f t="shared" si="0"/>
        <v>#REF!</v>
      </c>
      <c r="AD22" s="34" t="e">
        <f t="shared" si="0"/>
        <v>#REF!</v>
      </c>
      <c r="AE22" s="34" t="e">
        <f t="shared" si="0"/>
        <v>#REF!</v>
      </c>
      <c r="AF22" s="34" t="e">
        <f t="shared" si="0"/>
        <v>#REF!</v>
      </c>
      <c r="AG22" s="34" t="e">
        <f t="shared" si="0"/>
        <v>#REF!</v>
      </c>
      <c r="AH22" s="34" t="e">
        <f t="shared" si="0"/>
        <v>#REF!</v>
      </c>
      <c r="AI22" s="34" t="e">
        <f t="shared" si="0"/>
        <v>#REF!</v>
      </c>
    </row>
    <row r="23" spans="1:35" s="40" customFormat="1" ht="34.5" customHeight="1" x14ac:dyDescent="0.2">
      <c r="A23" s="31" t="s">
        <v>6</v>
      </c>
      <c r="B23" s="34" t="e">
        <f>B7</f>
        <v>#REF!</v>
      </c>
      <c r="C23" s="34" t="e">
        <f t="shared" ref="C23:AI23" si="1">C7</f>
        <v>#REF!</v>
      </c>
      <c r="D23" s="34" t="e">
        <f t="shared" si="1"/>
        <v>#REF!</v>
      </c>
      <c r="E23" s="34" t="e">
        <f t="shared" si="1"/>
        <v>#REF!</v>
      </c>
      <c r="F23" s="34" t="e">
        <f t="shared" si="1"/>
        <v>#REF!</v>
      </c>
      <c r="G23" s="34" t="e">
        <f t="shared" si="1"/>
        <v>#REF!</v>
      </c>
      <c r="H23" s="34" t="e">
        <f t="shared" si="1"/>
        <v>#REF!</v>
      </c>
      <c r="I23" s="34" t="e">
        <f t="shared" si="1"/>
        <v>#REF!</v>
      </c>
      <c r="J23" s="34" t="e">
        <f t="shared" si="1"/>
        <v>#REF!</v>
      </c>
      <c r="K23" s="34" t="e">
        <f t="shared" si="1"/>
        <v>#REF!</v>
      </c>
      <c r="L23" s="34" t="e">
        <f t="shared" si="1"/>
        <v>#REF!</v>
      </c>
      <c r="M23" s="34" t="e">
        <f t="shared" si="1"/>
        <v>#REF!</v>
      </c>
      <c r="N23" s="34" t="e">
        <f t="shared" si="1"/>
        <v>#REF!</v>
      </c>
      <c r="O23" s="34" t="e">
        <f t="shared" si="1"/>
        <v>#REF!</v>
      </c>
      <c r="P23" s="34" t="e">
        <f t="shared" si="1"/>
        <v>#REF!</v>
      </c>
      <c r="Q23" s="34" t="e">
        <f t="shared" si="1"/>
        <v>#REF!</v>
      </c>
      <c r="R23" s="34" t="e">
        <f t="shared" si="1"/>
        <v>#REF!</v>
      </c>
      <c r="S23" s="34" t="e">
        <f t="shared" si="1"/>
        <v>#REF!</v>
      </c>
      <c r="T23" s="34" t="e">
        <f t="shared" si="1"/>
        <v>#REF!</v>
      </c>
      <c r="U23" s="34" t="e">
        <f t="shared" si="1"/>
        <v>#REF!</v>
      </c>
      <c r="V23" s="34" t="e">
        <f t="shared" si="1"/>
        <v>#REF!</v>
      </c>
      <c r="W23" s="34" t="e">
        <f t="shared" si="1"/>
        <v>#REF!</v>
      </c>
      <c r="X23" s="34" t="e">
        <f t="shared" si="1"/>
        <v>#REF!</v>
      </c>
      <c r="Y23" s="34" t="e">
        <f t="shared" si="1"/>
        <v>#REF!</v>
      </c>
      <c r="Z23" s="34" t="e">
        <f t="shared" si="1"/>
        <v>#REF!</v>
      </c>
      <c r="AA23" s="34" t="e">
        <f t="shared" si="1"/>
        <v>#REF!</v>
      </c>
      <c r="AB23" s="34" t="e">
        <f t="shared" si="1"/>
        <v>#REF!</v>
      </c>
      <c r="AC23" s="34" t="e">
        <f t="shared" si="1"/>
        <v>#REF!</v>
      </c>
      <c r="AD23" s="34" t="e">
        <f t="shared" si="1"/>
        <v>#REF!</v>
      </c>
      <c r="AE23" s="34" t="e">
        <f t="shared" si="1"/>
        <v>#REF!</v>
      </c>
      <c r="AF23" s="34" t="e">
        <f t="shared" si="1"/>
        <v>#REF!</v>
      </c>
      <c r="AG23" s="34" t="e">
        <f t="shared" si="1"/>
        <v>#REF!</v>
      </c>
      <c r="AH23" s="34" t="e">
        <f t="shared" si="1"/>
        <v>#REF!</v>
      </c>
      <c r="AI23" s="34" t="e">
        <f t="shared" si="1"/>
        <v>#REF!</v>
      </c>
    </row>
    <row r="24" spans="1:35" x14ac:dyDescent="0.25">
      <c r="A24" s="88" t="s">
        <v>60</v>
      </c>
    </row>
    <row r="25" spans="1:35" x14ac:dyDescent="0.25">
      <c r="A25" s="13">
        <v>1</v>
      </c>
      <c r="B25" s="27" t="e">
        <f>B9+B37</f>
        <v>#REF!</v>
      </c>
      <c r="C25" s="27" t="e">
        <f t="shared" ref="C25:AI25" si="2">C9+C37</f>
        <v>#REF!</v>
      </c>
      <c r="D25" s="27" t="e">
        <f t="shared" si="2"/>
        <v>#REF!</v>
      </c>
      <c r="E25" s="27" t="e">
        <f t="shared" si="2"/>
        <v>#REF!</v>
      </c>
      <c r="F25" s="27" t="e">
        <f t="shared" si="2"/>
        <v>#REF!</v>
      </c>
      <c r="G25" s="27" t="e">
        <f t="shared" si="2"/>
        <v>#REF!</v>
      </c>
      <c r="H25" s="27" t="e">
        <f t="shared" si="2"/>
        <v>#REF!</v>
      </c>
      <c r="I25" s="27" t="e">
        <f t="shared" si="2"/>
        <v>#REF!</v>
      </c>
      <c r="J25" s="27" t="e">
        <f t="shared" si="2"/>
        <v>#REF!</v>
      </c>
      <c r="K25" s="27" t="e">
        <f t="shared" si="2"/>
        <v>#REF!</v>
      </c>
      <c r="L25" s="27" t="e">
        <f t="shared" si="2"/>
        <v>#REF!</v>
      </c>
      <c r="M25" s="27" t="e">
        <f t="shared" si="2"/>
        <v>#REF!</v>
      </c>
      <c r="N25" s="27" t="e">
        <f t="shared" si="2"/>
        <v>#REF!</v>
      </c>
      <c r="O25" s="27" t="e">
        <f t="shared" si="2"/>
        <v>#REF!</v>
      </c>
      <c r="P25" s="27" t="e">
        <f t="shared" si="2"/>
        <v>#REF!</v>
      </c>
      <c r="Q25" s="27" t="e">
        <f t="shared" si="2"/>
        <v>#REF!</v>
      </c>
      <c r="R25" s="27" t="e">
        <f t="shared" si="2"/>
        <v>#REF!</v>
      </c>
      <c r="S25" s="27" t="e">
        <f t="shared" si="2"/>
        <v>#REF!</v>
      </c>
      <c r="T25" s="27" t="e">
        <f t="shared" si="2"/>
        <v>#REF!</v>
      </c>
      <c r="U25" s="27" t="e">
        <f t="shared" si="2"/>
        <v>#REF!</v>
      </c>
      <c r="V25" s="27" t="e">
        <f t="shared" si="2"/>
        <v>#REF!</v>
      </c>
      <c r="W25" s="27" t="e">
        <f t="shared" si="2"/>
        <v>#REF!</v>
      </c>
      <c r="X25" s="27" t="e">
        <f t="shared" si="2"/>
        <v>#REF!</v>
      </c>
      <c r="Y25" s="27" t="e">
        <f t="shared" si="2"/>
        <v>#REF!</v>
      </c>
      <c r="Z25" s="27" t="e">
        <f t="shared" si="2"/>
        <v>#REF!</v>
      </c>
      <c r="AA25" s="27" t="e">
        <f t="shared" si="2"/>
        <v>#REF!</v>
      </c>
      <c r="AB25" s="27" t="e">
        <f t="shared" si="2"/>
        <v>#REF!</v>
      </c>
      <c r="AC25" s="27" t="e">
        <f t="shared" si="2"/>
        <v>#REF!</v>
      </c>
      <c r="AD25" s="27" t="e">
        <f t="shared" si="2"/>
        <v>#REF!</v>
      </c>
      <c r="AE25" s="27" t="e">
        <f t="shared" si="2"/>
        <v>#REF!</v>
      </c>
      <c r="AF25" s="27" t="e">
        <f t="shared" si="2"/>
        <v>#REF!</v>
      </c>
      <c r="AG25" s="27" t="e">
        <f t="shared" si="2"/>
        <v>#REF!</v>
      </c>
      <c r="AH25" s="27" t="e">
        <f t="shared" si="2"/>
        <v>#REF!</v>
      </c>
      <c r="AI25" s="27" t="e">
        <f t="shared" si="2"/>
        <v>#REF!</v>
      </c>
    </row>
    <row r="26" spans="1:35" x14ac:dyDescent="0.25">
      <c r="A26" s="13">
        <v>2</v>
      </c>
      <c r="B26" s="27" t="e">
        <f>B10+B38</f>
        <v>#REF!</v>
      </c>
      <c r="C26" s="27" t="e">
        <f t="shared" ref="C26:AI26" si="3">C10+C38</f>
        <v>#REF!</v>
      </c>
      <c r="D26" s="27" t="e">
        <f t="shared" si="3"/>
        <v>#REF!</v>
      </c>
      <c r="E26" s="27" t="e">
        <f t="shared" si="3"/>
        <v>#REF!</v>
      </c>
      <c r="F26" s="27" t="e">
        <f t="shared" si="3"/>
        <v>#REF!</v>
      </c>
      <c r="G26" s="27" t="e">
        <f t="shared" si="3"/>
        <v>#REF!</v>
      </c>
      <c r="H26" s="27" t="e">
        <f t="shared" si="3"/>
        <v>#REF!</v>
      </c>
      <c r="I26" s="27" t="e">
        <f t="shared" si="3"/>
        <v>#REF!</v>
      </c>
      <c r="J26" s="27" t="e">
        <f t="shared" si="3"/>
        <v>#REF!</v>
      </c>
      <c r="K26" s="27" t="e">
        <f t="shared" si="3"/>
        <v>#REF!</v>
      </c>
      <c r="L26" s="27" t="e">
        <f t="shared" si="3"/>
        <v>#REF!</v>
      </c>
      <c r="M26" s="27" t="e">
        <f t="shared" si="3"/>
        <v>#REF!</v>
      </c>
      <c r="N26" s="27" t="e">
        <f t="shared" si="3"/>
        <v>#REF!</v>
      </c>
      <c r="O26" s="27" t="e">
        <f t="shared" si="3"/>
        <v>#REF!</v>
      </c>
      <c r="P26" s="27" t="e">
        <f t="shared" si="3"/>
        <v>#REF!</v>
      </c>
      <c r="Q26" s="27" t="e">
        <f t="shared" si="3"/>
        <v>#REF!</v>
      </c>
      <c r="R26" s="27" t="e">
        <f t="shared" si="3"/>
        <v>#REF!</v>
      </c>
      <c r="S26" s="27" t="e">
        <f t="shared" si="3"/>
        <v>#REF!</v>
      </c>
      <c r="T26" s="27" t="e">
        <f t="shared" si="3"/>
        <v>#REF!</v>
      </c>
      <c r="U26" s="27" t="e">
        <f t="shared" si="3"/>
        <v>#REF!</v>
      </c>
      <c r="V26" s="27" t="e">
        <f t="shared" si="3"/>
        <v>#REF!</v>
      </c>
      <c r="W26" s="27" t="e">
        <f t="shared" si="3"/>
        <v>#REF!</v>
      </c>
      <c r="X26" s="27" t="e">
        <f t="shared" si="3"/>
        <v>#REF!</v>
      </c>
      <c r="Y26" s="27" t="e">
        <f t="shared" si="3"/>
        <v>#REF!</v>
      </c>
      <c r="Z26" s="27" t="e">
        <f t="shared" si="3"/>
        <v>#REF!</v>
      </c>
      <c r="AA26" s="27" t="e">
        <f t="shared" si="3"/>
        <v>#REF!</v>
      </c>
      <c r="AB26" s="27" t="e">
        <f t="shared" si="3"/>
        <v>#REF!</v>
      </c>
      <c r="AC26" s="27" t="e">
        <f t="shared" si="3"/>
        <v>#REF!</v>
      </c>
      <c r="AD26" s="27" t="e">
        <f t="shared" si="3"/>
        <v>#REF!</v>
      </c>
      <c r="AE26" s="27" t="e">
        <f t="shared" si="3"/>
        <v>#REF!</v>
      </c>
      <c r="AF26" s="27" t="e">
        <f t="shared" si="3"/>
        <v>#REF!</v>
      </c>
      <c r="AG26" s="27" t="e">
        <f t="shared" si="3"/>
        <v>#REF!</v>
      </c>
      <c r="AH26" s="27" t="e">
        <f t="shared" si="3"/>
        <v>#REF!</v>
      </c>
      <c r="AI26" s="27" t="e">
        <f t="shared" si="3"/>
        <v>#REF!</v>
      </c>
    </row>
    <row r="27" spans="1:35" x14ac:dyDescent="0.25">
      <c r="A27" s="13" t="s">
        <v>8</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row>
    <row r="28" spans="1:35" x14ac:dyDescent="0.25">
      <c r="A28" s="13">
        <v>1</v>
      </c>
      <c r="B28" s="27" t="e">
        <f>B12+B37</f>
        <v>#REF!</v>
      </c>
      <c r="C28" s="27" t="e">
        <f t="shared" ref="C28:AI28" si="4">C12+C37</f>
        <v>#REF!</v>
      </c>
      <c r="D28" s="27" t="e">
        <f t="shared" si="4"/>
        <v>#REF!</v>
      </c>
      <c r="E28" s="27" t="e">
        <f t="shared" si="4"/>
        <v>#REF!</v>
      </c>
      <c r="F28" s="27" t="e">
        <f t="shared" si="4"/>
        <v>#REF!</v>
      </c>
      <c r="G28" s="27" t="e">
        <f t="shared" si="4"/>
        <v>#REF!</v>
      </c>
      <c r="H28" s="27" t="e">
        <f t="shared" si="4"/>
        <v>#REF!</v>
      </c>
      <c r="I28" s="27" t="e">
        <f t="shared" si="4"/>
        <v>#REF!</v>
      </c>
      <c r="J28" s="27" t="e">
        <f t="shared" si="4"/>
        <v>#REF!</v>
      </c>
      <c r="K28" s="27" t="e">
        <f t="shared" si="4"/>
        <v>#REF!</v>
      </c>
      <c r="L28" s="27" t="e">
        <f t="shared" si="4"/>
        <v>#REF!</v>
      </c>
      <c r="M28" s="27" t="e">
        <f t="shared" si="4"/>
        <v>#REF!</v>
      </c>
      <c r="N28" s="27" t="e">
        <f t="shared" si="4"/>
        <v>#REF!</v>
      </c>
      <c r="O28" s="27" t="e">
        <f t="shared" si="4"/>
        <v>#REF!</v>
      </c>
      <c r="P28" s="27" t="e">
        <f t="shared" si="4"/>
        <v>#REF!</v>
      </c>
      <c r="Q28" s="27" t="e">
        <f t="shared" si="4"/>
        <v>#REF!</v>
      </c>
      <c r="R28" s="27" t="e">
        <f t="shared" si="4"/>
        <v>#REF!</v>
      </c>
      <c r="S28" s="27" t="e">
        <f t="shared" si="4"/>
        <v>#REF!</v>
      </c>
      <c r="T28" s="27" t="e">
        <f t="shared" si="4"/>
        <v>#REF!</v>
      </c>
      <c r="U28" s="27" t="e">
        <f t="shared" si="4"/>
        <v>#REF!</v>
      </c>
      <c r="V28" s="27" t="e">
        <f t="shared" si="4"/>
        <v>#REF!</v>
      </c>
      <c r="W28" s="27" t="e">
        <f t="shared" si="4"/>
        <v>#REF!</v>
      </c>
      <c r="X28" s="27" t="e">
        <f t="shared" si="4"/>
        <v>#REF!</v>
      </c>
      <c r="Y28" s="27" t="e">
        <f t="shared" si="4"/>
        <v>#REF!</v>
      </c>
      <c r="Z28" s="27" t="e">
        <f t="shared" si="4"/>
        <v>#REF!</v>
      </c>
      <c r="AA28" s="27" t="e">
        <f t="shared" si="4"/>
        <v>#REF!</v>
      </c>
      <c r="AB28" s="27" t="e">
        <f t="shared" si="4"/>
        <v>#REF!</v>
      </c>
      <c r="AC28" s="27" t="e">
        <f t="shared" si="4"/>
        <v>#REF!</v>
      </c>
      <c r="AD28" s="27" t="e">
        <f t="shared" si="4"/>
        <v>#REF!</v>
      </c>
      <c r="AE28" s="27" t="e">
        <f t="shared" si="4"/>
        <v>#REF!</v>
      </c>
      <c r="AF28" s="27" t="e">
        <f t="shared" si="4"/>
        <v>#REF!</v>
      </c>
      <c r="AG28" s="27" t="e">
        <f t="shared" si="4"/>
        <v>#REF!</v>
      </c>
      <c r="AH28" s="27" t="e">
        <f t="shared" si="4"/>
        <v>#REF!</v>
      </c>
      <c r="AI28" s="27" t="e">
        <f t="shared" si="4"/>
        <v>#REF!</v>
      </c>
    </row>
    <row r="29" spans="1:35" x14ac:dyDescent="0.25">
      <c r="A29" s="13">
        <v>2</v>
      </c>
      <c r="B29" s="27" t="e">
        <f>B13+B38</f>
        <v>#REF!</v>
      </c>
      <c r="C29" s="27" t="e">
        <f t="shared" ref="C29:AI29" si="5">C13+C38</f>
        <v>#REF!</v>
      </c>
      <c r="D29" s="27" t="e">
        <f t="shared" si="5"/>
        <v>#REF!</v>
      </c>
      <c r="E29" s="27" t="e">
        <f t="shared" si="5"/>
        <v>#REF!</v>
      </c>
      <c r="F29" s="27" t="e">
        <f t="shared" si="5"/>
        <v>#REF!</v>
      </c>
      <c r="G29" s="27" t="e">
        <f t="shared" si="5"/>
        <v>#REF!</v>
      </c>
      <c r="H29" s="27" t="e">
        <f t="shared" si="5"/>
        <v>#REF!</v>
      </c>
      <c r="I29" s="27" t="e">
        <f t="shared" si="5"/>
        <v>#REF!</v>
      </c>
      <c r="J29" s="27" t="e">
        <f t="shared" si="5"/>
        <v>#REF!</v>
      </c>
      <c r="K29" s="27" t="e">
        <f t="shared" si="5"/>
        <v>#REF!</v>
      </c>
      <c r="L29" s="27" t="e">
        <f t="shared" si="5"/>
        <v>#REF!</v>
      </c>
      <c r="M29" s="27" t="e">
        <f t="shared" si="5"/>
        <v>#REF!</v>
      </c>
      <c r="N29" s="27" t="e">
        <f t="shared" si="5"/>
        <v>#REF!</v>
      </c>
      <c r="O29" s="27" t="e">
        <f t="shared" si="5"/>
        <v>#REF!</v>
      </c>
      <c r="P29" s="27" t="e">
        <f t="shared" si="5"/>
        <v>#REF!</v>
      </c>
      <c r="Q29" s="27" t="e">
        <f t="shared" si="5"/>
        <v>#REF!</v>
      </c>
      <c r="R29" s="27" t="e">
        <f t="shared" si="5"/>
        <v>#REF!</v>
      </c>
      <c r="S29" s="27" t="e">
        <f t="shared" si="5"/>
        <v>#REF!</v>
      </c>
      <c r="T29" s="27" t="e">
        <f t="shared" si="5"/>
        <v>#REF!</v>
      </c>
      <c r="U29" s="27" t="e">
        <f t="shared" si="5"/>
        <v>#REF!</v>
      </c>
      <c r="V29" s="27" t="e">
        <f t="shared" si="5"/>
        <v>#REF!</v>
      </c>
      <c r="W29" s="27" t="e">
        <f t="shared" si="5"/>
        <v>#REF!</v>
      </c>
      <c r="X29" s="27" t="e">
        <f t="shared" si="5"/>
        <v>#REF!</v>
      </c>
      <c r="Y29" s="27" t="e">
        <f t="shared" si="5"/>
        <v>#REF!</v>
      </c>
      <c r="Z29" s="27" t="e">
        <f t="shared" si="5"/>
        <v>#REF!</v>
      </c>
      <c r="AA29" s="27" t="e">
        <f t="shared" si="5"/>
        <v>#REF!</v>
      </c>
      <c r="AB29" s="27" t="e">
        <f t="shared" si="5"/>
        <v>#REF!</v>
      </c>
      <c r="AC29" s="27" t="e">
        <f t="shared" si="5"/>
        <v>#REF!</v>
      </c>
      <c r="AD29" s="27" t="e">
        <f t="shared" si="5"/>
        <v>#REF!</v>
      </c>
      <c r="AE29" s="27" t="e">
        <f t="shared" si="5"/>
        <v>#REF!</v>
      </c>
      <c r="AF29" s="27" t="e">
        <f t="shared" si="5"/>
        <v>#REF!</v>
      </c>
      <c r="AG29" s="27" t="e">
        <f t="shared" si="5"/>
        <v>#REF!</v>
      </c>
      <c r="AH29" s="27" t="e">
        <f t="shared" si="5"/>
        <v>#REF!</v>
      </c>
      <c r="AI29" s="27" t="e">
        <f t="shared" si="5"/>
        <v>#REF!</v>
      </c>
    </row>
    <row r="30" spans="1:35" x14ac:dyDescent="0.25">
      <c r="A30" s="13" t="s">
        <v>2</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row>
    <row r="31" spans="1:35" x14ac:dyDescent="0.25">
      <c r="A31" s="13">
        <v>1</v>
      </c>
      <c r="B31" s="27" t="e">
        <f>B15+B37</f>
        <v>#REF!</v>
      </c>
      <c r="C31" s="27" t="e">
        <f t="shared" ref="C31:AI31" si="6">C15+C37</f>
        <v>#REF!</v>
      </c>
      <c r="D31" s="27" t="e">
        <f t="shared" si="6"/>
        <v>#REF!</v>
      </c>
      <c r="E31" s="27" t="e">
        <f t="shared" si="6"/>
        <v>#REF!</v>
      </c>
      <c r="F31" s="27" t="e">
        <f t="shared" si="6"/>
        <v>#REF!</v>
      </c>
      <c r="G31" s="27" t="e">
        <f t="shared" si="6"/>
        <v>#REF!</v>
      </c>
      <c r="H31" s="27" t="e">
        <f t="shared" si="6"/>
        <v>#REF!</v>
      </c>
      <c r="I31" s="27" t="e">
        <f t="shared" si="6"/>
        <v>#REF!</v>
      </c>
      <c r="J31" s="27" t="e">
        <f t="shared" si="6"/>
        <v>#REF!</v>
      </c>
      <c r="K31" s="27" t="e">
        <f t="shared" si="6"/>
        <v>#REF!</v>
      </c>
      <c r="L31" s="27" t="e">
        <f t="shared" si="6"/>
        <v>#REF!</v>
      </c>
      <c r="M31" s="27" t="e">
        <f t="shared" si="6"/>
        <v>#REF!</v>
      </c>
      <c r="N31" s="27" t="e">
        <f t="shared" si="6"/>
        <v>#REF!</v>
      </c>
      <c r="O31" s="27" t="e">
        <f t="shared" si="6"/>
        <v>#REF!</v>
      </c>
      <c r="P31" s="27" t="e">
        <f t="shared" si="6"/>
        <v>#REF!</v>
      </c>
      <c r="Q31" s="27" t="e">
        <f t="shared" si="6"/>
        <v>#REF!</v>
      </c>
      <c r="R31" s="27" t="e">
        <f t="shared" si="6"/>
        <v>#REF!</v>
      </c>
      <c r="S31" s="27" t="e">
        <f t="shared" si="6"/>
        <v>#REF!</v>
      </c>
      <c r="T31" s="27" t="e">
        <f t="shared" si="6"/>
        <v>#REF!</v>
      </c>
      <c r="U31" s="27" t="e">
        <f t="shared" si="6"/>
        <v>#REF!</v>
      </c>
      <c r="V31" s="27" t="e">
        <f t="shared" si="6"/>
        <v>#REF!</v>
      </c>
      <c r="W31" s="27" t="e">
        <f t="shared" si="6"/>
        <v>#REF!</v>
      </c>
      <c r="X31" s="27" t="e">
        <f t="shared" si="6"/>
        <v>#REF!</v>
      </c>
      <c r="Y31" s="27" t="e">
        <f t="shared" si="6"/>
        <v>#REF!</v>
      </c>
      <c r="Z31" s="27" t="e">
        <f t="shared" si="6"/>
        <v>#REF!</v>
      </c>
      <c r="AA31" s="27" t="e">
        <f t="shared" si="6"/>
        <v>#REF!</v>
      </c>
      <c r="AB31" s="27" t="e">
        <f t="shared" si="6"/>
        <v>#REF!</v>
      </c>
      <c r="AC31" s="27" t="e">
        <f t="shared" si="6"/>
        <v>#REF!</v>
      </c>
      <c r="AD31" s="27" t="e">
        <f t="shared" si="6"/>
        <v>#REF!</v>
      </c>
      <c r="AE31" s="27" t="e">
        <f t="shared" si="6"/>
        <v>#REF!</v>
      </c>
      <c r="AF31" s="27" t="e">
        <f t="shared" si="6"/>
        <v>#REF!</v>
      </c>
      <c r="AG31" s="27" t="e">
        <f t="shared" si="6"/>
        <v>#REF!</v>
      </c>
      <c r="AH31" s="27" t="e">
        <f t="shared" si="6"/>
        <v>#REF!</v>
      </c>
      <c r="AI31" s="27" t="e">
        <f t="shared" si="6"/>
        <v>#REF!</v>
      </c>
    </row>
    <row r="32" spans="1:35" x14ac:dyDescent="0.25">
      <c r="A32" s="13">
        <v>2</v>
      </c>
      <c r="B32" s="27" t="e">
        <f>B16+B38</f>
        <v>#REF!</v>
      </c>
      <c r="C32" s="27" t="e">
        <f t="shared" ref="C32:AI32" si="7">C16+C38</f>
        <v>#REF!</v>
      </c>
      <c r="D32" s="27" t="e">
        <f t="shared" si="7"/>
        <v>#REF!</v>
      </c>
      <c r="E32" s="27" t="e">
        <f t="shared" si="7"/>
        <v>#REF!</v>
      </c>
      <c r="F32" s="27" t="e">
        <f t="shared" si="7"/>
        <v>#REF!</v>
      </c>
      <c r="G32" s="27" t="e">
        <f t="shared" si="7"/>
        <v>#REF!</v>
      </c>
      <c r="H32" s="27" t="e">
        <f t="shared" si="7"/>
        <v>#REF!</v>
      </c>
      <c r="I32" s="27" t="e">
        <f t="shared" si="7"/>
        <v>#REF!</v>
      </c>
      <c r="J32" s="27" t="e">
        <f t="shared" si="7"/>
        <v>#REF!</v>
      </c>
      <c r="K32" s="27" t="e">
        <f t="shared" si="7"/>
        <v>#REF!</v>
      </c>
      <c r="L32" s="27" t="e">
        <f t="shared" si="7"/>
        <v>#REF!</v>
      </c>
      <c r="M32" s="27" t="e">
        <f t="shared" si="7"/>
        <v>#REF!</v>
      </c>
      <c r="N32" s="27" t="e">
        <f t="shared" si="7"/>
        <v>#REF!</v>
      </c>
      <c r="O32" s="27" t="e">
        <f t="shared" si="7"/>
        <v>#REF!</v>
      </c>
      <c r="P32" s="27" t="e">
        <f t="shared" si="7"/>
        <v>#REF!</v>
      </c>
      <c r="Q32" s="27" t="e">
        <f t="shared" si="7"/>
        <v>#REF!</v>
      </c>
      <c r="R32" s="27" t="e">
        <f t="shared" si="7"/>
        <v>#REF!</v>
      </c>
      <c r="S32" s="27" t="e">
        <f t="shared" si="7"/>
        <v>#REF!</v>
      </c>
      <c r="T32" s="27" t="e">
        <f t="shared" si="7"/>
        <v>#REF!</v>
      </c>
      <c r="U32" s="27" t="e">
        <f t="shared" si="7"/>
        <v>#REF!</v>
      </c>
      <c r="V32" s="27" t="e">
        <f t="shared" si="7"/>
        <v>#REF!</v>
      </c>
      <c r="W32" s="27" t="e">
        <f t="shared" si="7"/>
        <v>#REF!</v>
      </c>
      <c r="X32" s="27" t="e">
        <f t="shared" si="7"/>
        <v>#REF!</v>
      </c>
      <c r="Y32" s="27" t="e">
        <f t="shared" si="7"/>
        <v>#REF!</v>
      </c>
      <c r="Z32" s="27" t="e">
        <f t="shared" si="7"/>
        <v>#REF!</v>
      </c>
      <c r="AA32" s="27" t="e">
        <f t="shared" si="7"/>
        <v>#REF!</v>
      </c>
      <c r="AB32" s="27" t="e">
        <f t="shared" si="7"/>
        <v>#REF!</v>
      </c>
      <c r="AC32" s="27" t="e">
        <f t="shared" si="7"/>
        <v>#REF!</v>
      </c>
      <c r="AD32" s="27" t="e">
        <f t="shared" si="7"/>
        <v>#REF!</v>
      </c>
      <c r="AE32" s="27" t="e">
        <f t="shared" si="7"/>
        <v>#REF!</v>
      </c>
      <c r="AF32" s="27" t="e">
        <f t="shared" si="7"/>
        <v>#REF!</v>
      </c>
      <c r="AG32" s="27" t="e">
        <f t="shared" si="7"/>
        <v>#REF!</v>
      </c>
      <c r="AH32" s="27" t="e">
        <f t="shared" si="7"/>
        <v>#REF!</v>
      </c>
      <c r="AI32" s="27" t="e">
        <f t="shared" si="7"/>
        <v>#REF!</v>
      </c>
    </row>
    <row r="33" spans="1:35" ht="19.5" customHeight="1" x14ac:dyDescent="0.25">
      <c r="A33" s="14" t="s">
        <v>3</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row>
    <row r="34" spans="1:35" x14ac:dyDescent="0.25">
      <c r="A34" s="13">
        <v>1</v>
      </c>
      <c r="B34" s="27" t="e">
        <f>B18+B37</f>
        <v>#REF!</v>
      </c>
      <c r="C34" s="27" t="e">
        <f t="shared" ref="C34:AI34" si="8">C18+C37</f>
        <v>#REF!</v>
      </c>
      <c r="D34" s="27" t="e">
        <f t="shared" si="8"/>
        <v>#REF!</v>
      </c>
      <c r="E34" s="27" t="e">
        <f t="shared" si="8"/>
        <v>#REF!</v>
      </c>
      <c r="F34" s="27" t="e">
        <f t="shared" si="8"/>
        <v>#REF!</v>
      </c>
      <c r="G34" s="27" t="e">
        <f t="shared" si="8"/>
        <v>#REF!</v>
      </c>
      <c r="H34" s="27" t="e">
        <f t="shared" si="8"/>
        <v>#REF!</v>
      </c>
      <c r="I34" s="27" t="e">
        <f t="shared" si="8"/>
        <v>#REF!</v>
      </c>
      <c r="J34" s="27" t="e">
        <f t="shared" si="8"/>
        <v>#REF!</v>
      </c>
      <c r="K34" s="27" t="e">
        <f t="shared" si="8"/>
        <v>#REF!</v>
      </c>
      <c r="L34" s="27" t="e">
        <f t="shared" si="8"/>
        <v>#REF!</v>
      </c>
      <c r="M34" s="27" t="e">
        <f t="shared" si="8"/>
        <v>#REF!</v>
      </c>
      <c r="N34" s="27" t="e">
        <f t="shared" si="8"/>
        <v>#REF!</v>
      </c>
      <c r="O34" s="27" t="e">
        <f t="shared" si="8"/>
        <v>#REF!</v>
      </c>
      <c r="P34" s="27" t="e">
        <f t="shared" si="8"/>
        <v>#REF!</v>
      </c>
      <c r="Q34" s="27" t="e">
        <f t="shared" si="8"/>
        <v>#REF!</v>
      </c>
      <c r="R34" s="27" t="e">
        <f t="shared" si="8"/>
        <v>#REF!</v>
      </c>
      <c r="S34" s="27" t="e">
        <f t="shared" si="8"/>
        <v>#REF!</v>
      </c>
      <c r="T34" s="27" t="e">
        <f t="shared" si="8"/>
        <v>#REF!</v>
      </c>
      <c r="U34" s="27" t="e">
        <f t="shared" si="8"/>
        <v>#REF!</v>
      </c>
      <c r="V34" s="27" t="e">
        <f t="shared" si="8"/>
        <v>#REF!</v>
      </c>
      <c r="W34" s="27" t="e">
        <f t="shared" si="8"/>
        <v>#REF!</v>
      </c>
      <c r="X34" s="27" t="e">
        <f t="shared" si="8"/>
        <v>#REF!</v>
      </c>
      <c r="Y34" s="27" t="e">
        <f t="shared" si="8"/>
        <v>#REF!</v>
      </c>
      <c r="Z34" s="27" t="e">
        <f t="shared" si="8"/>
        <v>#REF!</v>
      </c>
      <c r="AA34" s="27" t="e">
        <f t="shared" si="8"/>
        <v>#REF!</v>
      </c>
      <c r="AB34" s="27" t="e">
        <f t="shared" si="8"/>
        <v>#REF!</v>
      </c>
      <c r="AC34" s="27" t="e">
        <f t="shared" si="8"/>
        <v>#REF!</v>
      </c>
      <c r="AD34" s="27" t="e">
        <f t="shared" si="8"/>
        <v>#REF!</v>
      </c>
      <c r="AE34" s="27" t="e">
        <f t="shared" si="8"/>
        <v>#REF!</v>
      </c>
      <c r="AF34" s="27" t="e">
        <f t="shared" si="8"/>
        <v>#REF!</v>
      </c>
      <c r="AG34" s="27" t="e">
        <f t="shared" si="8"/>
        <v>#REF!</v>
      </c>
      <c r="AH34" s="27" t="e">
        <f t="shared" si="8"/>
        <v>#REF!</v>
      </c>
      <c r="AI34" s="27" t="e">
        <f t="shared" si="8"/>
        <v>#REF!</v>
      </c>
    </row>
    <row r="35" spans="1:35" x14ac:dyDescent="0.25">
      <c r="A35" s="13">
        <v>2</v>
      </c>
      <c r="B35" s="27" t="e">
        <f>B19+B38</f>
        <v>#REF!</v>
      </c>
      <c r="C35" s="27" t="e">
        <f t="shared" ref="C35:AI35" si="9">C19+C38</f>
        <v>#REF!</v>
      </c>
      <c r="D35" s="27" t="e">
        <f t="shared" si="9"/>
        <v>#REF!</v>
      </c>
      <c r="E35" s="27" t="e">
        <f t="shared" si="9"/>
        <v>#REF!</v>
      </c>
      <c r="F35" s="27" t="e">
        <f t="shared" si="9"/>
        <v>#REF!</v>
      </c>
      <c r="G35" s="27" t="e">
        <f t="shared" si="9"/>
        <v>#REF!</v>
      </c>
      <c r="H35" s="27" t="e">
        <f t="shared" si="9"/>
        <v>#REF!</v>
      </c>
      <c r="I35" s="27" t="e">
        <f t="shared" si="9"/>
        <v>#REF!</v>
      </c>
      <c r="J35" s="27" t="e">
        <f t="shared" si="9"/>
        <v>#REF!</v>
      </c>
      <c r="K35" s="27" t="e">
        <f t="shared" si="9"/>
        <v>#REF!</v>
      </c>
      <c r="L35" s="27" t="e">
        <f t="shared" si="9"/>
        <v>#REF!</v>
      </c>
      <c r="M35" s="27" t="e">
        <f t="shared" si="9"/>
        <v>#REF!</v>
      </c>
      <c r="N35" s="27" t="e">
        <f t="shared" si="9"/>
        <v>#REF!</v>
      </c>
      <c r="O35" s="27" t="e">
        <f t="shared" si="9"/>
        <v>#REF!</v>
      </c>
      <c r="P35" s="27" t="e">
        <f t="shared" si="9"/>
        <v>#REF!</v>
      </c>
      <c r="Q35" s="27" t="e">
        <f t="shared" si="9"/>
        <v>#REF!</v>
      </c>
      <c r="R35" s="27" t="e">
        <f t="shared" si="9"/>
        <v>#REF!</v>
      </c>
      <c r="S35" s="27" t="e">
        <f t="shared" si="9"/>
        <v>#REF!</v>
      </c>
      <c r="T35" s="27" t="e">
        <f t="shared" si="9"/>
        <v>#REF!</v>
      </c>
      <c r="U35" s="27" t="e">
        <f t="shared" si="9"/>
        <v>#REF!</v>
      </c>
      <c r="V35" s="27" t="e">
        <f t="shared" si="9"/>
        <v>#REF!</v>
      </c>
      <c r="W35" s="27" t="e">
        <f t="shared" si="9"/>
        <v>#REF!</v>
      </c>
      <c r="X35" s="27" t="e">
        <f t="shared" si="9"/>
        <v>#REF!</v>
      </c>
      <c r="Y35" s="27" t="e">
        <f t="shared" si="9"/>
        <v>#REF!</v>
      </c>
      <c r="Z35" s="27" t="e">
        <f t="shared" si="9"/>
        <v>#REF!</v>
      </c>
      <c r="AA35" s="27" t="e">
        <f t="shared" si="9"/>
        <v>#REF!</v>
      </c>
      <c r="AB35" s="27" t="e">
        <f t="shared" si="9"/>
        <v>#REF!</v>
      </c>
      <c r="AC35" s="27" t="e">
        <f t="shared" si="9"/>
        <v>#REF!</v>
      </c>
      <c r="AD35" s="27" t="e">
        <f t="shared" si="9"/>
        <v>#REF!</v>
      </c>
      <c r="AE35" s="27" t="e">
        <f t="shared" si="9"/>
        <v>#REF!</v>
      </c>
      <c r="AF35" s="27" t="e">
        <f t="shared" si="9"/>
        <v>#REF!</v>
      </c>
      <c r="AG35" s="27" t="e">
        <f t="shared" si="9"/>
        <v>#REF!</v>
      </c>
      <c r="AH35" s="27" t="e">
        <f t="shared" si="9"/>
        <v>#REF!</v>
      </c>
      <c r="AI35" s="27" t="e">
        <f t="shared" si="9"/>
        <v>#REF!</v>
      </c>
    </row>
    <row r="37" spans="1:35" x14ac:dyDescent="0.25">
      <c r="B37" s="86">
        <v>1750</v>
      </c>
      <c r="C37" s="86">
        <v>1750</v>
      </c>
      <c r="D37" s="86">
        <v>1750</v>
      </c>
      <c r="E37" s="87">
        <v>2400</v>
      </c>
      <c r="F37" s="87">
        <v>2400</v>
      </c>
      <c r="G37" s="87">
        <v>2400</v>
      </c>
      <c r="H37" s="87">
        <v>2400</v>
      </c>
      <c r="I37" s="87">
        <v>2400</v>
      </c>
      <c r="J37" s="87">
        <v>2400</v>
      </c>
      <c r="K37" s="87">
        <v>2400</v>
      </c>
      <c r="L37" s="132">
        <v>2000</v>
      </c>
      <c r="M37" s="132">
        <v>2000</v>
      </c>
      <c r="N37" s="132">
        <v>2000</v>
      </c>
      <c r="O37" s="132">
        <v>2000</v>
      </c>
      <c r="P37" s="132">
        <v>2000</v>
      </c>
      <c r="Q37" s="132">
        <v>2000</v>
      </c>
      <c r="R37" s="132">
        <v>2000</v>
      </c>
      <c r="S37" s="132">
        <v>2000</v>
      </c>
      <c r="T37" s="132">
        <v>2000</v>
      </c>
      <c r="U37" s="132">
        <v>2000</v>
      </c>
      <c r="V37" s="132">
        <v>2000</v>
      </c>
      <c r="W37" s="132">
        <v>2000</v>
      </c>
      <c r="X37" s="132">
        <v>2000</v>
      </c>
      <c r="Y37" s="132">
        <v>2000</v>
      </c>
      <c r="Z37" s="132">
        <v>2000</v>
      </c>
      <c r="AA37" s="132">
        <v>2000</v>
      </c>
      <c r="AB37" s="132">
        <v>2000</v>
      </c>
      <c r="AC37" s="132">
        <v>2000</v>
      </c>
      <c r="AD37" s="132">
        <v>2000</v>
      </c>
      <c r="AE37" s="132">
        <v>2000</v>
      </c>
      <c r="AF37" s="132">
        <v>2000</v>
      </c>
      <c r="AG37" s="132">
        <v>2000</v>
      </c>
      <c r="AH37" s="132">
        <v>2000</v>
      </c>
      <c r="AI37" s="132">
        <v>2000</v>
      </c>
    </row>
    <row r="38" spans="1:35" x14ac:dyDescent="0.25">
      <c r="B38" s="86">
        <f>B37*2</f>
        <v>3500</v>
      </c>
      <c r="C38" s="86">
        <f t="shared" ref="C38:D38" si="10">C37*2</f>
        <v>3500</v>
      </c>
      <c r="D38" s="86">
        <f t="shared" si="10"/>
        <v>3500</v>
      </c>
      <c r="E38" s="87">
        <f t="shared" ref="E38" si="11">E37*2</f>
        <v>4800</v>
      </c>
      <c r="F38" s="87">
        <f t="shared" ref="F38" si="12">F37*2</f>
        <v>4800</v>
      </c>
      <c r="G38" s="87">
        <f t="shared" ref="G38" si="13">G37*2</f>
        <v>4800</v>
      </c>
      <c r="H38" s="87">
        <f t="shared" ref="H38" si="14">H37*2</f>
        <v>4800</v>
      </c>
      <c r="I38" s="87">
        <f t="shared" ref="I38" si="15">I37*2</f>
        <v>4800</v>
      </c>
      <c r="J38" s="87">
        <f t="shared" ref="J38" si="16">J37*2</f>
        <v>4800</v>
      </c>
      <c r="K38" s="87">
        <f t="shared" ref="K38" si="17">K37*2</f>
        <v>4800</v>
      </c>
      <c r="L38" s="132">
        <f>L37*2</f>
        <v>4000</v>
      </c>
      <c r="M38" s="132">
        <f t="shared" ref="M38:AI38" si="18">M37*2</f>
        <v>4000</v>
      </c>
      <c r="N38" s="132">
        <f t="shared" si="18"/>
        <v>4000</v>
      </c>
      <c r="O38" s="132">
        <f t="shared" si="18"/>
        <v>4000</v>
      </c>
      <c r="P38" s="132">
        <f t="shared" si="18"/>
        <v>4000</v>
      </c>
      <c r="Q38" s="132">
        <f t="shared" si="18"/>
        <v>4000</v>
      </c>
      <c r="R38" s="132">
        <f t="shared" si="18"/>
        <v>4000</v>
      </c>
      <c r="S38" s="132">
        <f t="shared" si="18"/>
        <v>4000</v>
      </c>
      <c r="T38" s="132">
        <f t="shared" si="18"/>
        <v>4000</v>
      </c>
      <c r="U38" s="132">
        <f t="shared" si="18"/>
        <v>4000</v>
      </c>
      <c r="V38" s="132">
        <f t="shared" si="18"/>
        <v>4000</v>
      </c>
      <c r="W38" s="132">
        <f t="shared" si="18"/>
        <v>4000</v>
      </c>
      <c r="X38" s="132">
        <f t="shared" si="18"/>
        <v>4000</v>
      </c>
      <c r="Y38" s="132">
        <f t="shared" si="18"/>
        <v>4000</v>
      </c>
      <c r="Z38" s="132">
        <f t="shared" si="18"/>
        <v>4000</v>
      </c>
      <c r="AA38" s="132">
        <f t="shared" si="18"/>
        <v>4000</v>
      </c>
      <c r="AB38" s="132">
        <f t="shared" si="18"/>
        <v>4000</v>
      </c>
      <c r="AC38" s="132">
        <f t="shared" si="18"/>
        <v>4000</v>
      </c>
      <c r="AD38" s="132">
        <f t="shared" si="18"/>
        <v>4000</v>
      </c>
      <c r="AE38" s="132">
        <f t="shared" si="18"/>
        <v>4000</v>
      </c>
      <c r="AF38" s="132">
        <f t="shared" si="18"/>
        <v>4000</v>
      </c>
      <c r="AG38" s="132">
        <f t="shared" si="18"/>
        <v>4000</v>
      </c>
      <c r="AH38" s="132">
        <f t="shared" si="18"/>
        <v>4000</v>
      </c>
      <c r="AI38" s="132">
        <f t="shared" si="18"/>
        <v>4000</v>
      </c>
    </row>
    <row r="39" spans="1:35" x14ac:dyDescent="0.25">
      <c r="A39" s="21"/>
    </row>
    <row r="40" spans="1:35" x14ac:dyDescent="0.25">
      <c r="A40" s="22" t="s">
        <v>11</v>
      </c>
    </row>
    <row r="42" spans="1:35" x14ac:dyDescent="0.25">
      <c r="A42" s="48" t="s">
        <v>39</v>
      </c>
    </row>
    <row r="43" spans="1:35" x14ac:dyDescent="0.25">
      <c r="A43" s="49" t="s">
        <v>12</v>
      </c>
    </row>
    <row r="44" spans="1:35" x14ac:dyDescent="0.25">
      <c r="A44" s="49" t="s">
        <v>13</v>
      </c>
    </row>
    <row r="45" spans="1:35" x14ac:dyDescent="0.25">
      <c r="A45" s="50" t="s">
        <v>14</v>
      </c>
    </row>
    <row r="46" spans="1:35" x14ac:dyDescent="0.25">
      <c r="A46" s="49" t="s">
        <v>40</v>
      </c>
    </row>
    <row r="47" spans="1:35" x14ac:dyDescent="0.25">
      <c r="A47" s="50" t="s">
        <v>41</v>
      </c>
    </row>
    <row r="48" spans="1:35" x14ac:dyDescent="0.25">
      <c r="A48" s="43"/>
    </row>
    <row r="49" spans="1:1" x14ac:dyDescent="0.25">
      <c r="A49" s="56"/>
    </row>
    <row r="50" spans="1:1" x14ac:dyDescent="0.25">
      <c r="A50" s="57" t="s">
        <v>16</v>
      </c>
    </row>
    <row r="51" spans="1:1" ht="24" x14ac:dyDescent="0.25">
      <c r="A51" s="58" t="s">
        <v>25</v>
      </c>
    </row>
    <row r="52" spans="1:1" ht="24" x14ac:dyDescent="0.25">
      <c r="A52" s="58" t="s">
        <v>26</v>
      </c>
    </row>
  </sheetData>
  <mergeCells count="1">
    <mergeCell ref="A21:A2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zoomScaleNormal="100" workbookViewId="0">
      <selection activeCell="B1" sqref="B1:Q1048576"/>
    </sheetView>
  </sheetViews>
  <sheetFormatPr defaultColWidth="8.7109375" defaultRowHeight="15" x14ac:dyDescent="0.25"/>
  <cols>
    <col min="1" max="1" width="87.42578125" style="39" customWidth="1"/>
    <col min="2" max="16384" width="8.7109375" style="39"/>
  </cols>
  <sheetData>
    <row r="1" spans="1:6" x14ac:dyDescent="0.25">
      <c r="A1" s="18" t="s">
        <v>17</v>
      </c>
    </row>
    <row r="2" spans="1:6" x14ac:dyDescent="0.25">
      <c r="A2" s="143" t="s">
        <v>69</v>
      </c>
    </row>
    <row r="3" spans="1:6" x14ac:dyDescent="0.25">
      <c r="A3" s="90" t="s">
        <v>9</v>
      </c>
    </row>
    <row r="5" spans="1:6" ht="25.5" customHeight="1" x14ac:dyDescent="0.25">
      <c r="A5" s="31" t="s">
        <v>6</v>
      </c>
      <c r="B5" s="34" t="e">
        <f>'Отдыхай катай|FIT15'!#REF!</f>
        <v>#REF!</v>
      </c>
      <c r="C5" s="34" t="e">
        <f>'Отдыхай катай|FIT15'!#REF!</f>
        <v>#REF!</v>
      </c>
      <c r="D5" s="34" t="e">
        <f>'Отдыхай катай|FIT15'!#REF!</f>
        <v>#REF!</v>
      </c>
      <c r="E5" s="34" t="e">
        <f>'Отдыхай катай|FIT15'!#REF!</f>
        <v>#REF!</v>
      </c>
      <c r="F5" s="34" t="e">
        <f>'Отдыхай катай|FIT15'!#REF!</f>
        <v>#REF!</v>
      </c>
    </row>
    <row r="6" spans="1:6" ht="25.5" customHeight="1" x14ac:dyDescent="0.25">
      <c r="A6" s="31"/>
      <c r="B6" s="34" t="e">
        <f>'Отдыхай катай|FIT15'!#REF!</f>
        <v>#REF!</v>
      </c>
      <c r="C6" s="34" t="e">
        <f>'Отдыхай катай|FIT15'!#REF!</f>
        <v>#REF!</v>
      </c>
      <c r="D6" s="34" t="e">
        <f>'Отдыхай катай|FIT15'!#REF!</f>
        <v>#REF!</v>
      </c>
      <c r="E6" s="34" t="e">
        <f>'Отдыхай катай|FIT15'!#REF!</f>
        <v>#REF!</v>
      </c>
      <c r="F6" s="34" t="e">
        <f>'Отдыхай катай|FIT15'!#REF!</f>
        <v>#REF!</v>
      </c>
    </row>
    <row r="7" spans="1:6" x14ac:dyDescent="0.25">
      <c r="A7" s="13" t="s">
        <v>7</v>
      </c>
    </row>
    <row r="8" spans="1:6" x14ac:dyDescent="0.25">
      <c r="A8" s="13">
        <v>1</v>
      </c>
      <c r="B8" s="27" t="e">
        <f>'C завтраками| Bed and breakfast'!#REF!*0.9+B21</f>
        <v>#REF!</v>
      </c>
      <c r="C8" s="27" t="e">
        <f>'C завтраками| Bed and breakfast'!#REF!*0.9+C21</f>
        <v>#REF!</v>
      </c>
      <c r="D8" s="27" t="e">
        <f>'C завтраками| Bed and breakfast'!#REF!*0.9+D21</f>
        <v>#REF!</v>
      </c>
      <c r="E8" s="27" t="e">
        <f>'C завтраками| Bed and breakfast'!#REF!*0.9+E21</f>
        <v>#REF!</v>
      </c>
      <c r="F8" s="27" t="e">
        <f>'C завтраками| Bed and breakfast'!#REF!*0.9+F21</f>
        <v>#REF!</v>
      </c>
    </row>
    <row r="9" spans="1:6" x14ac:dyDescent="0.25">
      <c r="A9" s="13">
        <v>2</v>
      </c>
      <c r="B9" s="27" t="e">
        <f>'C завтраками| Bed and breakfast'!#REF!*0.9+B22</f>
        <v>#REF!</v>
      </c>
      <c r="C9" s="27" t="e">
        <f>'C завтраками| Bed and breakfast'!#REF!*0.9+C22</f>
        <v>#REF!</v>
      </c>
      <c r="D9" s="27" t="e">
        <f>'C завтраками| Bed and breakfast'!#REF!*0.9+D22</f>
        <v>#REF!</v>
      </c>
      <c r="E9" s="27" t="e">
        <f>'C завтраками| Bed and breakfast'!#REF!*0.9+E22</f>
        <v>#REF!</v>
      </c>
      <c r="F9" s="27" t="e">
        <f>'C завтраками| Bed and breakfast'!#REF!*0.9+F22</f>
        <v>#REF!</v>
      </c>
    </row>
    <row r="10" spans="1:6" ht="18.75" customHeight="1" x14ac:dyDescent="0.25">
      <c r="A10" s="13" t="s">
        <v>8</v>
      </c>
      <c r="B10" s="27"/>
      <c r="C10" s="27"/>
      <c r="D10" s="27"/>
      <c r="E10" s="27"/>
      <c r="F10" s="27"/>
    </row>
    <row r="11" spans="1:6" x14ac:dyDescent="0.25">
      <c r="A11" s="13">
        <v>1</v>
      </c>
      <c r="B11" s="27" t="e">
        <f>'C завтраками| Bed and breakfast'!#REF!*0.9+B21</f>
        <v>#REF!</v>
      </c>
      <c r="C11" s="27" t="e">
        <f>'C завтраками| Bed and breakfast'!#REF!*0.9+C21</f>
        <v>#REF!</v>
      </c>
      <c r="D11" s="27" t="e">
        <f>'C завтраками| Bed and breakfast'!#REF!*0.9+D21</f>
        <v>#REF!</v>
      </c>
      <c r="E11" s="27" t="e">
        <f>'C завтраками| Bed and breakfast'!#REF!*0.9+E21</f>
        <v>#REF!</v>
      </c>
      <c r="F11" s="27" t="e">
        <f>'C завтраками| Bed and breakfast'!#REF!*0.9+F21</f>
        <v>#REF!</v>
      </c>
    </row>
    <row r="12" spans="1:6" x14ac:dyDescent="0.25">
      <c r="A12" s="13">
        <v>2</v>
      </c>
      <c r="B12" s="27" t="e">
        <f>'C завтраками| Bed and breakfast'!#REF!*0.9+B22</f>
        <v>#REF!</v>
      </c>
      <c r="C12" s="27" t="e">
        <f>'C завтраками| Bed and breakfast'!#REF!*0.9+C22</f>
        <v>#REF!</v>
      </c>
      <c r="D12" s="27" t="e">
        <f>'C завтраками| Bed and breakfast'!#REF!*0.9+D22</f>
        <v>#REF!</v>
      </c>
      <c r="E12" s="27" t="e">
        <f>'C завтраками| Bed and breakfast'!#REF!*0.9+E22</f>
        <v>#REF!</v>
      </c>
      <c r="F12" s="27" t="e">
        <f>'C завтраками| Bed and breakfast'!#REF!*0.9+F22</f>
        <v>#REF!</v>
      </c>
    </row>
    <row r="13" spans="1:6" x14ac:dyDescent="0.25">
      <c r="A13" s="13" t="s">
        <v>2</v>
      </c>
      <c r="B13" s="27"/>
      <c r="C13" s="27"/>
      <c r="D13" s="27"/>
      <c r="E13" s="27"/>
      <c r="F13" s="27"/>
    </row>
    <row r="14" spans="1:6" x14ac:dyDescent="0.25">
      <c r="A14" s="13">
        <v>1</v>
      </c>
      <c r="B14" s="27" t="e">
        <f>'C завтраками| Bed and breakfast'!#REF!*0.9+B21</f>
        <v>#REF!</v>
      </c>
      <c r="C14" s="27" t="e">
        <f>'C завтраками| Bed and breakfast'!#REF!*0.9+C21</f>
        <v>#REF!</v>
      </c>
      <c r="D14" s="27" t="e">
        <f>'C завтраками| Bed and breakfast'!#REF!*0.9+D21</f>
        <v>#REF!</v>
      </c>
      <c r="E14" s="27" t="e">
        <f>'C завтраками| Bed and breakfast'!#REF!*0.9+E21</f>
        <v>#REF!</v>
      </c>
      <c r="F14" s="27" t="e">
        <f>'C завтраками| Bed and breakfast'!#REF!*0.9+F21</f>
        <v>#REF!</v>
      </c>
    </row>
    <row r="15" spans="1:6" x14ac:dyDescent="0.25">
      <c r="A15" s="13">
        <v>2</v>
      </c>
      <c r="B15" s="27" t="e">
        <f>'C завтраками| Bed and breakfast'!#REF!*0.9+B22</f>
        <v>#REF!</v>
      </c>
      <c r="C15" s="27" t="e">
        <f>'C завтраками| Bed and breakfast'!#REF!*0.9+C22</f>
        <v>#REF!</v>
      </c>
      <c r="D15" s="27" t="e">
        <f>'C завтраками| Bed and breakfast'!#REF!*0.9+D22</f>
        <v>#REF!</v>
      </c>
      <c r="E15" s="27" t="e">
        <f>'C завтраками| Bed and breakfast'!#REF!*0.9+E22</f>
        <v>#REF!</v>
      </c>
      <c r="F15" s="27" t="e">
        <f>'C завтраками| Bed and breakfast'!#REF!*0.9+F22</f>
        <v>#REF!</v>
      </c>
    </row>
    <row r="16" spans="1:6" x14ac:dyDescent="0.25">
      <c r="A16" s="14" t="s">
        <v>132</v>
      </c>
      <c r="B16" s="27"/>
      <c r="C16" s="27"/>
      <c r="D16" s="27"/>
      <c r="E16" s="27"/>
      <c r="F16" s="27"/>
    </row>
    <row r="17" spans="1:6" x14ac:dyDescent="0.25">
      <c r="A17" s="13">
        <v>1</v>
      </c>
      <c r="B17" s="27" t="e">
        <f>'C завтраками| Bed and breakfast'!#REF!*0.9+B21</f>
        <v>#REF!</v>
      </c>
      <c r="C17" s="27" t="e">
        <f>'C завтраками| Bed and breakfast'!#REF!*0.9+C21</f>
        <v>#REF!</v>
      </c>
      <c r="D17" s="27" t="e">
        <f>'C завтраками| Bed and breakfast'!#REF!*0.9+D21</f>
        <v>#REF!</v>
      </c>
      <c r="E17" s="27" t="e">
        <f>'C завтраками| Bed and breakfast'!#REF!*0.9+E21</f>
        <v>#REF!</v>
      </c>
      <c r="F17" s="27" t="e">
        <f>'C завтраками| Bed and breakfast'!#REF!*0.9+F21</f>
        <v>#REF!</v>
      </c>
    </row>
    <row r="18" spans="1:6" x14ac:dyDescent="0.25">
      <c r="A18" s="13">
        <v>2</v>
      </c>
      <c r="B18" s="27" t="e">
        <f>'C завтраками| Bed and breakfast'!#REF!*0.9+B22</f>
        <v>#REF!</v>
      </c>
      <c r="C18" s="27" t="e">
        <f>'C завтраками| Bed and breakfast'!#REF!*0.9+C22</f>
        <v>#REF!</v>
      </c>
      <c r="D18" s="27" t="e">
        <f>'C завтраками| Bed and breakfast'!#REF!*0.9+D22</f>
        <v>#REF!</v>
      </c>
      <c r="E18" s="27" t="e">
        <f>'C завтраками| Bed and breakfast'!#REF!*0.9+E22</f>
        <v>#REF!</v>
      </c>
      <c r="F18" s="27" t="e">
        <f>'C завтраками| Bed and breakfast'!#REF!*0.9+F22</f>
        <v>#REF!</v>
      </c>
    </row>
    <row r="19" spans="1:6" ht="16.149999999999999" customHeight="1" x14ac:dyDescent="0.25">
      <c r="A19" s="114"/>
      <c r="B19" s="80"/>
      <c r="C19" s="80"/>
    </row>
    <row r="20" spans="1:6" x14ac:dyDescent="0.25">
      <c r="A20" s="138" t="s">
        <v>118</v>
      </c>
      <c r="B20" s="80"/>
      <c r="C20" s="80"/>
    </row>
    <row r="21" spans="1:6" x14ac:dyDescent="0.25">
      <c r="A21" s="137" t="s">
        <v>120</v>
      </c>
      <c r="B21" s="147">
        <v>2000</v>
      </c>
      <c r="C21" s="147">
        <v>2000</v>
      </c>
      <c r="D21" s="147">
        <v>2000</v>
      </c>
      <c r="E21" s="147">
        <v>2000</v>
      </c>
      <c r="F21" s="147">
        <v>2000</v>
      </c>
    </row>
    <row r="22" spans="1:6" x14ac:dyDescent="0.25">
      <c r="A22" s="137" t="s">
        <v>121</v>
      </c>
      <c r="B22" s="147">
        <f t="shared" ref="B22:C22" si="0">B21*2</f>
        <v>4000</v>
      </c>
      <c r="C22" s="147">
        <f t="shared" si="0"/>
        <v>4000</v>
      </c>
      <c r="D22" s="147">
        <f t="shared" ref="D22:E22" si="1">D21*2</f>
        <v>4000</v>
      </c>
      <c r="E22" s="147">
        <f t="shared" si="1"/>
        <v>4000</v>
      </c>
      <c r="F22" s="147">
        <f t="shared" ref="F22" si="2">F21*2</f>
        <v>4000</v>
      </c>
    </row>
    <row r="23" spans="1:6" x14ac:dyDescent="0.25">
      <c r="A23" s="38"/>
    </row>
    <row r="24" spans="1:6" x14ac:dyDescent="0.25">
      <c r="A24" s="228" t="s">
        <v>44</v>
      </c>
    </row>
    <row r="25" spans="1:6" x14ac:dyDescent="0.25">
      <c r="A25" s="229"/>
      <c r="B25" s="32" t="e">
        <f t="shared" ref="B25:E25" si="3">B5</f>
        <v>#REF!</v>
      </c>
      <c r="C25" s="32" t="e">
        <f t="shared" si="3"/>
        <v>#REF!</v>
      </c>
      <c r="D25" s="32" t="e">
        <f t="shared" si="3"/>
        <v>#REF!</v>
      </c>
      <c r="E25" s="32" t="e">
        <f t="shared" si="3"/>
        <v>#REF!</v>
      </c>
      <c r="F25" s="32" t="e">
        <f t="shared" ref="F25" si="4">F5</f>
        <v>#REF!</v>
      </c>
    </row>
    <row r="26" spans="1:6" s="40" customFormat="1" ht="34.5" customHeight="1" x14ac:dyDescent="0.2">
      <c r="A26" s="31" t="s">
        <v>6</v>
      </c>
      <c r="B26" s="32" t="e">
        <f t="shared" ref="B26:E26" si="5">B6</f>
        <v>#REF!</v>
      </c>
      <c r="C26" s="32" t="e">
        <f t="shared" si="5"/>
        <v>#REF!</v>
      </c>
      <c r="D26" s="32" t="e">
        <f t="shared" si="5"/>
        <v>#REF!</v>
      </c>
      <c r="E26" s="32" t="e">
        <f t="shared" si="5"/>
        <v>#REF!</v>
      </c>
      <c r="F26" s="32" t="e">
        <f t="shared" ref="F26" si="6">F6</f>
        <v>#REF!</v>
      </c>
    </row>
    <row r="27" spans="1:6" x14ac:dyDescent="0.25">
      <c r="A27" s="13" t="s">
        <v>7</v>
      </c>
    </row>
    <row r="28" spans="1:6" x14ac:dyDescent="0.25">
      <c r="A28" s="13">
        <v>1</v>
      </c>
      <c r="B28" s="27" t="e">
        <f t="shared" ref="B28:E28" si="7">ROUNDUP(B8*0.87,)</f>
        <v>#REF!</v>
      </c>
      <c r="C28" s="27" t="e">
        <f t="shared" si="7"/>
        <v>#REF!</v>
      </c>
      <c r="D28" s="27" t="e">
        <f t="shared" si="7"/>
        <v>#REF!</v>
      </c>
      <c r="E28" s="27" t="e">
        <f t="shared" si="7"/>
        <v>#REF!</v>
      </c>
      <c r="F28" s="27" t="e">
        <f t="shared" ref="F28" si="8">ROUNDUP(F8*0.87,)</f>
        <v>#REF!</v>
      </c>
    </row>
    <row r="29" spans="1:6" x14ac:dyDescent="0.25">
      <c r="A29" s="13">
        <v>2</v>
      </c>
      <c r="B29" s="27" t="e">
        <f t="shared" ref="B29:E29" si="9">ROUNDUP(B9*0.87,)</f>
        <v>#REF!</v>
      </c>
      <c r="C29" s="27" t="e">
        <f t="shared" si="9"/>
        <v>#REF!</v>
      </c>
      <c r="D29" s="27" t="e">
        <f t="shared" si="9"/>
        <v>#REF!</v>
      </c>
      <c r="E29" s="27" t="e">
        <f t="shared" si="9"/>
        <v>#REF!</v>
      </c>
      <c r="F29" s="27" t="e">
        <f t="shared" ref="F29" si="10">ROUNDUP(F9*0.87,)</f>
        <v>#REF!</v>
      </c>
    </row>
    <row r="30" spans="1:6" x14ac:dyDescent="0.25">
      <c r="A30" s="13" t="s">
        <v>8</v>
      </c>
      <c r="B30" s="27"/>
      <c r="C30" s="27"/>
      <c r="D30" s="27"/>
      <c r="E30" s="27"/>
      <c r="F30" s="27"/>
    </row>
    <row r="31" spans="1:6" x14ac:dyDescent="0.25">
      <c r="A31" s="13">
        <v>1</v>
      </c>
      <c r="B31" s="27" t="e">
        <f t="shared" ref="B31:E31" si="11">ROUNDUP(B11*0.87,)</f>
        <v>#REF!</v>
      </c>
      <c r="C31" s="27" t="e">
        <f t="shared" si="11"/>
        <v>#REF!</v>
      </c>
      <c r="D31" s="27" t="e">
        <f t="shared" si="11"/>
        <v>#REF!</v>
      </c>
      <c r="E31" s="27" t="e">
        <f t="shared" si="11"/>
        <v>#REF!</v>
      </c>
      <c r="F31" s="27" t="e">
        <f t="shared" ref="F31" si="12">ROUNDUP(F11*0.87,)</f>
        <v>#REF!</v>
      </c>
    </row>
    <row r="32" spans="1:6" x14ac:dyDescent="0.25">
      <c r="A32" s="13">
        <v>2</v>
      </c>
      <c r="B32" s="27" t="e">
        <f t="shared" ref="B32:E32" si="13">ROUNDUP(B12*0.87,)</f>
        <v>#REF!</v>
      </c>
      <c r="C32" s="27" t="e">
        <f t="shared" si="13"/>
        <v>#REF!</v>
      </c>
      <c r="D32" s="27" t="e">
        <f t="shared" si="13"/>
        <v>#REF!</v>
      </c>
      <c r="E32" s="27" t="e">
        <f t="shared" si="13"/>
        <v>#REF!</v>
      </c>
      <c r="F32" s="27" t="e">
        <f t="shared" ref="F32" si="14">ROUNDUP(F12*0.87,)</f>
        <v>#REF!</v>
      </c>
    </row>
    <row r="33" spans="1:6" x14ac:dyDescent="0.25">
      <c r="A33" s="13" t="s">
        <v>2</v>
      </c>
      <c r="B33" s="27"/>
      <c r="C33" s="27"/>
      <c r="D33" s="27"/>
      <c r="E33" s="27"/>
      <c r="F33" s="27"/>
    </row>
    <row r="34" spans="1:6" x14ac:dyDescent="0.25">
      <c r="A34" s="13">
        <v>1</v>
      </c>
      <c r="B34" s="27" t="e">
        <f t="shared" ref="B34:E34" si="15">ROUNDUP(B14*0.87,)</f>
        <v>#REF!</v>
      </c>
      <c r="C34" s="27" t="e">
        <f t="shared" si="15"/>
        <v>#REF!</v>
      </c>
      <c r="D34" s="27" t="e">
        <f t="shared" si="15"/>
        <v>#REF!</v>
      </c>
      <c r="E34" s="27" t="e">
        <f t="shared" si="15"/>
        <v>#REF!</v>
      </c>
      <c r="F34" s="27" t="e">
        <f t="shared" ref="F34" si="16">ROUNDUP(F14*0.87,)</f>
        <v>#REF!</v>
      </c>
    </row>
    <row r="35" spans="1:6" x14ac:dyDescent="0.25">
      <c r="A35" s="13">
        <v>2</v>
      </c>
      <c r="B35" s="27" t="e">
        <f t="shared" ref="B35:E35" si="17">ROUNDUP(B15*0.87,)</f>
        <v>#REF!</v>
      </c>
      <c r="C35" s="27" t="e">
        <f t="shared" si="17"/>
        <v>#REF!</v>
      </c>
      <c r="D35" s="27" t="e">
        <f t="shared" si="17"/>
        <v>#REF!</v>
      </c>
      <c r="E35" s="27" t="e">
        <f t="shared" si="17"/>
        <v>#REF!</v>
      </c>
      <c r="F35" s="27" t="e">
        <f t="shared" ref="F35" si="18">ROUNDUP(F15*0.87,)</f>
        <v>#REF!</v>
      </c>
    </row>
    <row r="36" spans="1:6" ht="19.5" customHeight="1" x14ac:dyDescent="0.25">
      <c r="A36" s="14" t="s">
        <v>133</v>
      </c>
      <c r="B36" s="27"/>
      <c r="C36" s="27"/>
      <c r="D36" s="27"/>
      <c r="E36" s="27"/>
      <c r="F36" s="27"/>
    </row>
    <row r="37" spans="1:6" x14ac:dyDescent="0.25">
      <c r="A37" s="13">
        <v>1</v>
      </c>
      <c r="B37" s="27" t="e">
        <f t="shared" ref="B37:E37" si="19">ROUNDUP(B17*0.87,)</f>
        <v>#REF!</v>
      </c>
      <c r="C37" s="27" t="e">
        <f t="shared" si="19"/>
        <v>#REF!</v>
      </c>
      <c r="D37" s="27" t="e">
        <f t="shared" si="19"/>
        <v>#REF!</v>
      </c>
      <c r="E37" s="27" t="e">
        <f t="shared" si="19"/>
        <v>#REF!</v>
      </c>
      <c r="F37" s="27" t="e">
        <f t="shared" ref="F37" si="20">ROUNDUP(F17*0.87,)</f>
        <v>#REF!</v>
      </c>
    </row>
    <row r="38" spans="1:6" x14ac:dyDescent="0.25">
      <c r="A38" s="13">
        <v>2</v>
      </c>
      <c r="B38" s="27" t="e">
        <f t="shared" ref="B38:E38" si="21">ROUNDUP(B18*0.87,)</f>
        <v>#REF!</v>
      </c>
      <c r="C38" s="27" t="e">
        <f t="shared" si="21"/>
        <v>#REF!</v>
      </c>
      <c r="D38" s="27" t="e">
        <f t="shared" si="21"/>
        <v>#REF!</v>
      </c>
      <c r="E38" s="27" t="e">
        <f t="shared" si="21"/>
        <v>#REF!</v>
      </c>
      <c r="F38" s="27" t="e">
        <f t="shared" ref="F38" si="22">ROUNDUP(F18*0.87,)</f>
        <v>#REF!</v>
      </c>
    </row>
    <row r="39" spans="1:6" x14ac:dyDescent="0.25">
      <c r="A39" s="114"/>
      <c r="B39" s="80"/>
      <c r="C39" s="80"/>
    </row>
    <row r="41" spans="1:6" x14ac:dyDescent="0.25">
      <c r="A41" s="91" t="s">
        <v>11</v>
      </c>
    </row>
    <row r="42" spans="1:6" x14ac:dyDescent="0.25">
      <c r="A42" s="97" t="s">
        <v>39</v>
      </c>
    </row>
    <row r="43" spans="1:6" x14ac:dyDescent="0.25">
      <c r="A43" s="98" t="s">
        <v>12</v>
      </c>
    </row>
    <row r="44" spans="1:6" x14ac:dyDescent="0.25">
      <c r="A44" s="98" t="s">
        <v>13</v>
      </c>
    </row>
    <row r="45" spans="1:6" x14ac:dyDescent="0.25">
      <c r="A45" s="99" t="s">
        <v>14</v>
      </c>
    </row>
    <row r="46" spans="1:6" x14ac:dyDescent="0.25">
      <c r="A46" s="142" t="s">
        <v>103</v>
      </c>
    </row>
    <row r="47" spans="1:6" x14ac:dyDescent="0.25">
      <c r="A47" s="92" t="s">
        <v>61</v>
      </c>
    </row>
    <row r="48" spans="1:6" ht="60.75" x14ac:dyDescent="0.25">
      <c r="A48" s="93" t="s">
        <v>119</v>
      </c>
    </row>
    <row r="49" spans="1:1" x14ac:dyDescent="0.25">
      <c r="A49" s="133"/>
    </row>
    <row r="50" spans="1:1" x14ac:dyDescent="0.25">
      <c r="A50" s="141" t="s">
        <v>18</v>
      </c>
    </row>
    <row r="51" spans="1:1" x14ac:dyDescent="0.25">
      <c r="A51" s="119" t="s">
        <v>113</v>
      </c>
    </row>
    <row r="52" spans="1:1" x14ac:dyDescent="0.25">
      <c r="A52" s="119" t="s">
        <v>130</v>
      </c>
    </row>
    <row r="53" spans="1:1" x14ac:dyDescent="0.25">
      <c r="A53" s="119"/>
    </row>
    <row r="54" spans="1:1" x14ac:dyDescent="0.25">
      <c r="A54" s="136" t="s">
        <v>117</v>
      </c>
    </row>
    <row r="55" spans="1:1" ht="15.75" thickBot="1" x14ac:dyDescent="0.3">
      <c r="A55" s="139"/>
    </row>
    <row r="56" spans="1:1" ht="14.45" customHeight="1" x14ac:dyDescent="0.25">
      <c r="A56" s="233" t="s">
        <v>129</v>
      </c>
    </row>
    <row r="57" spans="1:1" ht="94.15" customHeight="1" thickBot="1" x14ac:dyDescent="0.3">
      <c r="A57" s="234"/>
    </row>
    <row r="58" spans="1:1" ht="15.75" thickBot="1" x14ac:dyDescent="0.3">
      <c r="A58" s="139"/>
    </row>
    <row r="59" spans="1:1" x14ac:dyDescent="0.25">
      <c r="A59" s="140" t="s">
        <v>62</v>
      </c>
    </row>
    <row r="60" spans="1:1" ht="24" x14ac:dyDescent="0.25">
      <c r="A60" s="134" t="s">
        <v>114</v>
      </c>
    </row>
    <row r="61" spans="1:1" ht="34.9" customHeight="1" x14ac:dyDescent="0.25">
      <c r="A61" s="134" t="s">
        <v>115</v>
      </c>
    </row>
    <row r="62" spans="1:1" ht="37.15" customHeight="1" thickBot="1" x14ac:dyDescent="0.3">
      <c r="A62" s="135" t="s">
        <v>116</v>
      </c>
    </row>
    <row r="63" spans="1:1" ht="15.75" thickBot="1" x14ac:dyDescent="0.3">
      <c r="A63" s="67"/>
    </row>
    <row r="64" spans="1:1" x14ac:dyDescent="0.25">
      <c r="A64" s="140" t="s">
        <v>16</v>
      </c>
    </row>
    <row r="65" spans="1:1" ht="72" x14ac:dyDescent="0.25">
      <c r="A65" s="25" t="s">
        <v>52</v>
      </c>
    </row>
  </sheetData>
  <mergeCells count="2">
    <mergeCell ref="A24:A25"/>
    <mergeCell ref="A56:A57"/>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Normal="100" workbookViewId="0">
      <selection activeCell="J31" sqref="J31"/>
    </sheetView>
  </sheetViews>
  <sheetFormatPr defaultColWidth="8.7109375" defaultRowHeight="15" x14ac:dyDescent="0.25"/>
  <cols>
    <col min="1" max="1" width="87.42578125" style="39" customWidth="1"/>
    <col min="2" max="16384" width="8.7109375" style="39"/>
  </cols>
  <sheetData>
    <row r="1" spans="1:6" x14ac:dyDescent="0.25">
      <c r="A1" s="18" t="s">
        <v>17</v>
      </c>
    </row>
    <row r="2" spans="1:6" x14ac:dyDescent="0.25">
      <c r="A2" s="143" t="s">
        <v>69</v>
      </c>
    </row>
    <row r="3" spans="1:6" x14ac:dyDescent="0.25">
      <c r="A3" s="90" t="s">
        <v>9</v>
      </c>
    </row>
    <row r="5" spans="1:6" ht="25.5" customHeight="1" x14ac:dyDescent="0.25">
      <c r="A5" s="31" t="s">
        <v>6</v>
      </c>
      <c r="B5" s="32" t="e">
        <f>'Отдыхай катай|FIT15'!#REF!</f>
        <v>#REF!</v>
      </c>
      <c r="C5" s="32" t="e">
        <f>'Отдыхай катай|FIT15'!#REF!</f>
        <v>#REF!</v>
      </c>
      <c r="D5" s="32" t="e">
        <f>'Отдыхай катай|FIT15'!#REF!</f>
        <v>#REF!</v>
      </c>
      <c r="E5" s="32" t="e">
        <f>'Отдыхай катай|FIT15'!#REF!</f>
        <v>#REF!</v>
      </c>
      <c r="F5" s="32" t="e">
        <f>'Отдыхай катай|FIT15'!#REF!</f>
        <v>#REF!</v>
      </c>
    </row>
    <row r="6" spans="1:6" ht="25.5" customHeight="1" x14ac:dyDescent="0.25">
      <c r="A6" s="31"/>
      <c r="B6" s="32" t="e">
        <f>'Отдыхай катай|FIT15'!#REF!</f>
        <v>#REF!</v>
      </c>
      <c r="C6" s="32" t="e">
        <f>'Отдыхай катай|FIT15'!#REF!</f>
        <v>#REF!</v>
      </c>
      <c r="D6" s="32" t="e">
        <f>'Отдыхай катай|FIT15'!#REF!</f>
        <v>#REF!</v>
      </c>
      <c r="E6" s="32" t="e">
        <f>'Отдыхай катай|FIT15'!#REF!</f>
        <v>#REF!</v>
      </c>
      <c r="F6" s="32" t="e">
        <f>'Отдыхай катай|FIT15'!#REF!</f>
        <v>#REF!</v>
      </c>
    </row>
    <row r="7" spans="1:6" x14ac:dyDescent="0.25">
      <c r="A7" s="13" t="s">
        <v>7</v>
      </c>
    </row>
    <row r="8" spans="1:6" x14ac:dyDescent="0.25">
      <c r="A8" s="13">
        <v>1</v>
      </c>
      <c r="B8" s="27" t="e">
        <f>'C завтраками| Bed and breakfast'!#REF!*0.9+B21</f>
        <v>#REF!</v>
      </c>
      <c r="C8" s="27" t="e">
        <f>'C завтраками| Bed and breakfast'!#REF!*0.9+C21</f>
        <v>#REF!</v>
      </c>
      <c r="D8" s="27" t="e">
        <f>'C завтраками| Bed and breakfast'!#REF!*0.9+D21</f>
        <v>#REF!</v>
      </c>
      <c r="E8" s="27" t="e">
        <f>'C завтраками| Bed and breakfast'!#REF!*0.9+E21</f>
        <v>#REF!</v>
      </c>
      <c r="F8" s="27" t="e">
        <f>'C завтраками| Bed and breakfast'!#REF!*0.9+F21</f>
        <v>#REF!</v>
      </c>
    </row>
    <row r="9" spans="1:6" x14ac:dyDescent="0.25">
      <c r="A9" s="13">
        <v>2</v>
      </c>
      <c r="B9" s="27" t="e">
        <f>'C завтраками| Bed and breakfast'!#REF!*0.9+B22</f>
        <v>#REF!</v>
      </c>
      <c r="C9" s="27" t="e">
        <f>'C завтраками| Bed and breakfast'!#REF!*0.9+C22</f>
        <v>#REF!</v>
      </c>
      <c r="D9" s="27" t="e">
        <f>'C завтраками| Bed and breakfast'!#REF!*0.9+D22</f>
        <v>#REF!</v>
      </c>
      <c r="E9" s="27" t="e">
        <f>'C завтраками| Bed and breakfast'!#REF!*0.9+E22</f>
        <v>#REF!</v>
      </c>
      <c r="F9" s="27" t="e">
        <f>'C завтраками| Bed and breakfast'!#REF!*0.9+F22</f>
        <v>#REF!</v>
      </c>
    </row>
    <row r="10" spans="1:6" ht="18.75" customHeight="1" x14ac:dyDescent="0.25">
      <c r="A10" s="13" t="s">
        <v>8</v>
      </c>
      <c r="B10" s="27"/>
      <c r="C10" s="27"/>
      <c r="D10" s="27"/>
      <c r="E10" s="27"/>
      <c r="F10" s="27"/>
    </row>
    <row r="11" spans="1:6" x14ac:dyDescent="0.25">
      <c r="A11" s="13">
        <v>1</v>
      </c>
      <c r="B11" s="27" t="e">
        <f>'C завтраками| Bed and breakfast'!#REF!*0.9+B21</f>
        <v>#REF!</v>
      </c>
      <c r="C11" s="27" t="e">
        <f>'C завтраками| Bed and breakfast'!#REF!*0.9+C21</f>
        <v>#REF!</v>
      </c>
      <c r="D11" s="27" t="e">
        <f>'C завтраками| Bed and breakfast'!#REF!*0.9+D21</f>
        <v>#REF!</v>
      </c>
      <c r="E11" s="27" t="e">
        <f>'C завтраками| Bed and breakfast'!#REF!*0.9+E21</f>
        <v>#REF!</v>
      </c>
      <c r="F11" s="27" t="e">
        <f>'C завтраками| Bed and breakfast'!#REF!*0.9+F21</f>
        <v>#REF!</v>
      </c>
    </row>
    <row r="12" spans="1:6" x14ac:dyDescent="0.25">
      <c r="A12" s="13">
        <v>2</v>
      </c>
      <c r="B12" s="27" t="e">
        <f>'C завтраками| Bed and breakfast'!#REF!*0.9+B22</f>
        <v>#REF!</v>
      </c>
      <c r="C12" s="27" t="e">
        <f>'C завтраками| Bed and breakfast'!#REF!*0.9+C22</f>
        <v>#REF!</v>
      </c>
      <c r="D12" s="27" t="e">
        <f>'C завтраками| Bed and breakfast'!#REF!*0.9+D22</f>
        <v>#REF!</v>
      </c>
      <c r="E12" s="27" t="e">
        <f>'C завтраками| Bed and breakfast'!#REF!*0.9+E22</f>
        <v>#REF!</v>
      </c>
      <c r="F12" s="27" t="e">
        <f>'C завтраками| Bed and breakfast'!#REF!*0.9+F22</f>
        <v>#REF!</v>
      </c>
    </row>
    <row r="13" spans="1:6" x14ac:dyDescent="0.25">
      <c r="A13" s="13" t="s">
        <v>2</v>
      </c>
      <c r="B13" s="27"/>
      <c r="C13" s="27"/>
      <c r="D13" s="27"/>
      <c r="E13" s="27"/>
      <c r="F13" s="27"/>
    </row>
    <row r="14" spans="1:6" x14ac:dyDescent="0.25">
      <c r="A14" s="13">
        <v>1</v>
      </c>
      <c r="B14" s="27" t="e">
        <f>'C завтраками| Bed and breakfast'!#REF!*0.9+B21</f>
        <v>#REF!</v>
      </c>
      <c r="C14" s="27" t="e">
        <f>'C завтраками| Bed and breakfast'!#REF!*0.9+C21</f>
        <v>#REF!</v>
      </c>
      <c r="D14" s="27" t="e">
        <f>'C завтраками| Bed and breakfast'!#REF!*0.9+D21</f>
        <v>#REF!</v>
      </c>
      <c r="E14" s="27" t="e">
        <f>'C завтраками| Bed and breakfast'!#REF!*0.9+E21</f>
        <v>#REF!</v>
      </c>
      <c r="F14" s="27" t="e">
        <f>'C завтраками| Bed and breakfast'!#REF!*0.9+F21</f>
        <v>#REF!</v>
      </c>
    </row>
    <row r="15" spans="1:6" x14ac:dyDescent="0.25">
      <c r="A15" s="13">
        <v>2</v>
      </c>
      <c r="B15" s="27" t="e">
        <f>'C завтраками| Bed and breakfast'!#REF!*0.9+B22</f>
        <v>#REF!</v>
      </c>
      <c r="C15" s="27" t="e">
        <f>'C завтраками| Bed and breakfast'!#REF!*0.9+C22</f>
        <v>#REF!</v>
      </c>
      <c r="D15" s="27" t="e">
        <f>'C завтраками| Bed and breakfast'!#REF!*0.9+D22</f>
        <v>#REF!</v>
      </c>
      <c r="E15" s="27" t="e">
        <f>'C завтраками| Bed and breakfast'!#REF!*0.9+E22</f>
        <v>#REF!</v>
      </c>
      <c r="F15" s="27" t="e">
        <f>'C завтраками| Bed and breakfast'!#REF!*0.9+F22</f>
        <v>#REF!</v>
      </c>
    </row>
    <row r="16" spans="1:6" x14ac:dyDescent="0.25">
      <c r="A16" s="14" t="s">
        <v>132</v>
      </c>
      <c r="B16" s="27"/>
      <c r="C16" s="27"/>
      <c r="D16" s="27"/>
      <c r="E16" s="27"/>
      <c r="F16" s="27"/>
    </row>
    <row r="17" spans="1:6" x14ac:dyDescent="0.25">
      <c r="A17" s="13">
        <v>1</v>
      </c>
      <c r="B17" s="27" t="e">
        <f>'C завтраками| Bed and breakfast'!#REF!*0.9+B21</f>
        <v>#REF!</v>
      </c>
      <c r="C17" s="27" t="e">
        <f>'C завтраками| Bed and breakfast'!#REF!*0.9+C21</f>
        <v>#REF!</v>
      </c>
      <c r="D17" s="27" t="e">
        <f>'C завтраками| Bed and breakfast'!#REF!*0.9+D21</f>
        <v>#REF!</v>
      </c>
      <c r="E17" s="27" t="e">
        <f>'C завтраками| Bed and breakfast'!#REF!*0.9+E21</f>
        <v>#REF!</v>
      </c>
      <c r="F17" s="27" t="e">
        <f>'C завтраками| Bed and breakfast'!#REF!*0.9+F21</f>
        <v>#REF!</v>
      </c>
    </row>
    <row r="18" spans="1:6" ht="16.149999999999999" customHeight="1" x14ac:dyDescent="0.25">
      <c r="A18" s="13">
        <v>2</v>
      </c>
      <c r="B18" s="27" t="e">
        <f>'C завтраками| Bed and breakfast'!#REF!*0.9+B22</f>
        <v>#REF!</v>
      </c>
      <c r="C18" s="27" t="e">
        <f>'C завтраками| Bed and breakfast'!#REF!*0.9+C22</f>
        <v>#REF!</v>
      </c>
      <c r="D18" s="27" t="e">
        <f>'C завтраками| Bed and breakfast'!#REF!*0.9+D22</f>
        <v>#REF!</v>
      </c>
      <c r="E18" s="27" t="e">
        <f>'C завтраками| Bed and breakfast'!#REF!*0.9+E22</f>
        <v>#REF!</v>
      </c>
      <c r="F18" s="27" t="e">
        <f>'C завтраками| Bed and breakfast'!#REF!*0.9+F22</f>
        <v>#REF!</v>
      </c>
    </row>
    <row r="19" spans="1:6" ht="14.45" customHeight="1" x14ac:dyDescent="0.25">
      <c r="A19" s="114"/>
      <c r="B19" s="80"/>
      <c r="C19" s="80"/>
    </row>
    <row r="20" spans="1:6" x14ac:dyDescent="0.25">
      <c r="A20" s="138" t="s">
        <v>118</v>
      </c>
      <c r="B20" s="80"/>
      <c r="C20" s="80"/>
    </row>
    <row r="21" spans="1:6" x14ac:dyDescent="0.25">
      <c r="A21" s="137" t="s">
        <v>120</v>
      </c>
      <c r="B21" s="147">
        <v>2000</v>
      </c>
      <c r="C21" s="147">
        <v>2000</v>
      </c>
      <c r="D21" s="147">
        <v>2000</v>
      </c>
      <c r="E21" s="147">
        <v>2000</v>
      </c>
      <c r="F21" s="147">
        <v>2000</v>
      </c>
    </row>
    <row r="22" spans="1:6" x14ac:dyDescent="0.25">
      <c r="A22" s="137" t="s">
        <v>121</v>
      </c>
      <c r="B22" s="147">
        <f t="shared" ref="B22:C22" si="0">B21*2</f>
        <v>4000</v>
      </c>
      <c r="C22" s="147">
        <f t="shared" si="0"/>
        <v>4000</v>
      </c>
      <c r="D22" s="147">
        <f t="shared" ref="D22:E22" si="1">D21*2</f>
        <v>4000</v>
      </c>
      <c r="E22" s="147">
        <f t="shared" si="1"/>
        <v>4000</v>
      </c>
      <c r="F22" s="147">
        <f t="shared" ref="F22" si="2">F21*2</f>
        <v>4000</v>
      </c>
    </row>
    <row r="23" spans="1:6" x14ac:dyDescent="0.25">
      <c r="A23" s="26"/>
      <c r="B23" s="67"/>
      <c r="C23" s="67"/>
    </row>
    <row r="24" spans="1:6" x14ac:dyDescent="0.25">
      <c r="A24" s="91" t="s">
        <v>11</v>
      </c>
    </row>
    <row r="25" spans="1:6" x14ac:dyDescent="0.25">
      <c r="A25" s="97" t="s">
        <v>39</v>
      </c>
    </row>
    <row r="26" spans="1:6" x14ac:dyDescent="0.25">
      <c r="A26" s="98" t="s">
        <v>12</v>
      </c>
    </row>
    <row r="27" spans="1:6" x14ac:dyDescent="0.25">
      <c r="A27" s="98" t="s">
        <v>13</v>
      </c>
    </row>
    <row r="28" spans="1:6" x14ac:dyDescent="0.25">
      <c r="A28" s="99" t="s">
        <v>14</v>
      </c>
    </row>
    <row r="29" spans="1:6" x14ac:dyDescent="0.25">
      <c r="A29" s="142" t="s">
        <v>103</v>
      </c>
    </row>
    <row r="30" spans="1:6" x14ac:dyDescent="0.25">
      <c r="A30" s="92" t="s">
        <v>61</v>
      </c>
    </row>
    <row r="31" spans="1:6" ht="60.75" x14ac:dyDescent="0.25">
      <c r="A31" s="93" t="s">
        <v>119</v>
      </c>
    </row>
    <row r="32" spans="1:6" x14ac:dyDescent="0.25">
      <c r="A32" s="133"/>
    </row>
    <row r="33" spans="1:1" x14ac:dyDescent="0.25">
      <c r="A33" s="141" t="s">
        <v>18</v>
      </c>
    </row>
    <row r="34" spans="1:1" x14ac:dyDescent="0.25">
      <c r="A34" s="119" t="s">
        <v>113</v>
      </c>
    </row>
    <row r="35" spans="1:1" x14ac:dyDescent="0.25">
      <c r="A35" s="119" t="s">
        <v>130</v>
      </c>
    </row>
    <row r="36" spans="1:1" x14ac:dyDescent="0.25">
      <c r="A36" s="119"/>
    </row>
    <row r="37" spans="1:1" x14ac:dyDescent="0.25">
      <c r="A37" s="136" t="s">
        <v>117</v>
      </c>
    </row>
    <row r="38" spans="1:1" ht="15.75" thickBot="1" x14ac:dyDescent="0.3">
      <c r="A38" s="139"/>
    </row>
    <row r="39" spans="1:1" ht="14.45" customHeight="1" x14ac:dyDescent="0.25">
      <c r="A39" s="233" t="s">
        <v>129</v>
      </c>
    </row>
    <row r="40" spans="1:1" ht="90" customHeight="1" thickBot="1" x14ac:dyDescent="0.3">
      <c r="A40" s="234"/>
    </row>
    <row r="41" spans="1:1" ht="15.75" thickBot="1" x14ac:dyDescent="0.3">
      <c r="A41" s="139"/>
    </row>
    <row r="42" spans="1:1" x14ac:dyDescent="0.25">
      <c r="A42" s="140" t="s">
        <v>62</v>
      </c>
    </row>
    <row r="43" spans="1:1" ht="24" x14ac:dyDescent="0.25">
      <c r="A43" s="134" t="s">
        <v>114</v>
      </c>
    </row>
    <row r="44" spans="1:1" ht="33.6" customHeight="1" x14ac:dyDescent="0.25">
      <c r="A44" s="134" t="s">
        <v>115</v>
      </c>
    </row>
    <row r="45" spans="1:1" ht="33" customHeight="1" thickBot="1" x14ac:dyDescent="0.3">
      <c r="A45" s="135" t="s">
        <v>116</v>
      </c>
    </row>
    <row r="46" spans="1:1" ht="15.75" thickBot="1" x14ac:dyDescent="0.3">
      <c r="A46" s="67"/>
    </row>
    <row r="47" spans="1:1" x14ac:dyDescent="0.25">
      <c r="A47" s="140" t="s">
        <v>16</v>
      </c>
    </row>
    <row r="48" spans="1:1" ht="70.150000000000006" customHeight="1" x14ac:dyDescent="0.25">
      <c r="A48" s="25" t="s">
        <v>52</v>
      </c>
    </row>
  </sheetData>
  <mergeCells count="1">
    <mergeCell ref="A39:A40"/>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110" zoomScaleNormal="110" workbookViewId="0">
      <selection activeCell="E12" sqref="E12"/>
    </sheetView>
  </sheetViews>
  <sheetFormatPr defaultColWidth="9.140625" defaultRowHeight="12" x14ac:dyDescent="0.2"/>
  <cols>
    <col min="1" max="1" width="75.28515625" style="5" customWidth="1"/>
    <col min="2" max="16384" width="9.140625" style="5"/>
  </cols>
  <sheetData>
    <row r="1" spans="1:2" ht="12" customHeight="1" x14ac:dyDescent="0.2">
      <c r="A1" s="18" t="s">
        <v>17</v>
      </c>
    </row>
    <row r="2" spans="1:2" ht="12" customHeight="1" x14ac:dyDescent="0.2">
      <c r="A2" s="64" t="s">
        <v>19</v>
      </c>
    </row>
    <row r="3" spans="1:2" ht="10.35" customHeight="1" x14ac:dyDescent="0.2">
      <c r="A3" s="16"/>
    </row>
    <row r="4" spans="1:2" ht="11.45" customHeight="1" x14ac:dyDescent="0.2">
      <c r="A4" s="30" t="s">
        <v>9</v>
      </c>
    </row>
    <row r="5" spans="1:2" s="36" customFormat="1" ht="33.75" customHeight="1" x14ac:dyDescent="0.25">
      <c r="A5" s="31" t="s">
        <v>6</v>
      </c>
      <c r="B5" s="151" t="e">
        <f>'C завтраками| Bed and breakfast'!#REF!</f>
        <v>#REF!</v>
      </c>
    </row>
    <row r="6" spans="1:2" x14ac:dyDescent="0.2">
      <c r="A6" s="31"/>
      <c r="B6" s="151" t="e">
        <f>'C завтраками| Bed and breakfast'!#REF!</f>
        <v>#REF!</v>
      </c>
    </row>
    <row r="7" spans="1:2" x14ac:dyDescent="0.2">
      <c r="A7" s="1" t="s">
        <v>7</v>
      </c>
      <c r="B7" s="163"/>
    </row>
    <row r="8" spans="1:2" x14ac:dyDescent="0.2">
      <c r="A8" s="1">
        <v>1</v>
      </c>
      <c r="B8" s="167" t="e">
        <f>ROUNDUP('C завтраками| Bed and breakfast'!#REF!*0.85,)</f>
        <v>#REF!</v>
      </c>
    </row>
    <row r="9" spans="1:2" x14ac:dyDescent="0.2">
      <c r="A9" s="1">
        <v>2</v>
      </c>
      <c r="B9" s="167" t="e">
        <f>ROUNDUP('C завтраками| Bed and breakfast'!#REF!*0.85,)</f>
        <v>#REF!</v>
      </c>
    </row>
    <row r="10" spans="1:2" x14ac:dyDescent="0.2">
      <c r="A10" s="1" t="s">
        <v>8</v>
      </c>
      <c r="B10" s="167"/>
    </row>
    <row r="11" spans="1:2" x14ac:dyDescent="0.2">
      <c r="A11" s="1">
        <v>1</v>
      </c>
      <c r="B11" s="167" t="e">
        <f>ROUNDUP('C завтраками| Bed and breakfast'!#REF!*0.85,)</f>
        <v>#REF!</v>
      </c>
    </row>
    <row r="12" spans="1:2" x14ac:dyDescent="0.2">
      <c r="A12" s="1">
        <v>2</v>
      </c>
      <c r="B12" s="167" t="e">
        <f>ROUNDUP('C завтраками| Bed and breakfast'!#REF!*0.85,)</f>
        <v>#REF!</v>
      </c>
    </row>
    <row r="13" spans="1:2" x14ac:dyDescent="0.2">
      <c r="A13" s="2" t="s">
        <v>2</v>
      </c>
      <c r="B13" s="167"/>
    </row>
    <row r="14" spans="1:2" x14ac:dyDescent="0.2">
      <c r="A14" s="1">
        <v>1</v>
      </c>
      <c r="B14" s="167" t="e">
        <f>ROUNDUP('C завтраками| Bed and breakfast'!#REF!*0.85,)</f>
        <v>#REF!</v>
      </c>
    </row>
    <row r="15" spans="1:2" x14ac:dyDescent="0.2">
      <c r="A15" s="1">
        <v>2</v>
      </c>
      <c r="B15" s="167" t="e">
        <f>ROUNDUP('C завтраками| Bed and breakfast'!#REF!*0.85,)</f>
        <v>#REF!</v>
      </c>
    </row>
    <row r="16" spans="1:2" x14ac:dyDescent="0.2">
      <c r="A16" s="9" t="s">
        <v>131</v>
      </c>
      <c r="B16" s="167"/>
    </row>
    <row r="17" spans="1:2" x14ac:dyDescent="0.2">
      <c r="A17" s="1">
        <v>1</v>
      </c>
      <c r="B17" s="167" t="e">
        <f>ROUNDUP('C завтраками| Bed and breakfast'!#REF!*0.85,)</f>
        <v>#REF!</v>
      </c>
    </row>
    <row r="18" spans="1:2" x14ac:dyDescent="0.2">
      <c r="A18" s="1">
        <v>2</v>
      </c>
      <c r="B18" s="167" t="e">
        <f>ROUNDUP('C завтраками| Bed and breakfast'!#REF!*0.85,)</f>
        <v>#REF!</v>
      </c>
    </row>
    <row r="19" spans="1:2" x14ac:dyDescent="0.2">
      <c r="A19" s="7" t="s">
        <v>4</v>
      </c>
      <c r="B19" s="167"/>
    </row>
    <row r="20" spans="1:2" x14ac:dyDescent="0.2">
      <c r="A20" s="3" t="s">
        <v>1</v>
      </c>
      <c r="B20" s="168" t="e">
        <f>ROUNDUP('C завтраками| Bed and breakfast'!#REF!*0.85,)</f>
        <v>#REF!</v>
      </c>
    </row>
    <row r="21" spans="1:2" hidden="1" x14ac:dyDescent="0.2">
      <c r="A21" s="7" t="s">
        <v>5</v>
      </c>
      <c r="B21" s="167"/>
    </row>
    <row r="22" spans="1:2" hidden="1" x14ac:dyDescent="0.2">
      <c r="A22" s="3" t="s">
        <v>0</v>
      </c>
      <c r="B22" s="167" t="e">
        <f>'C завтраками| Bed and breakfast'!#REF!*0.9</f>
        <v>#REF!</v>
      </c>
    </row>
    <row r="23" spans="1:2" ht="17.25" customHeight="1" x14ac:dyDescent="0.2">
      <c r="A23" s="72" t="s">
        <v>44</v>
      </c>
      <c r="B23" s="169"/>
    </row>
    <row r="24" spans="1:2" x14ac:dyDescent="0.2">
      <c r="A24" s="31" t="s">
        <v>6</v>
      </c>
      <c r="B24" s="151" t="e">
        <f t="shared" ref="B24" si="0">B5</f>
        <v>#REF!</v>
      </c>
    </row>
    <row r="25" spans="1:2" ht="20.25" customHeight="1" x14ac:dyDescent="0.2">
      <c r="A25" s="31"/>
      <c r="B25" s="151" t="e">
        <f t="shared" ref="B25" si="1">B6</f>
        <v>#REF!</v>
      </c>
    </row>
    <row r="26" spans="1:2" x14ac:dyDescent="0.2">
      <c r="A26" s="1" t="s">
        <v>7</v>
      </c>
      <c r="B26" s="163"/>
    </row>
    <row r="27" spans="1:2" x14ac:dyDescent="0.2">
      <c r="A27" s="1">
        <v>1</v>
      </c>
      <c r="B27" s="167" t="e">
        <f t="shared" ref="B27" si="2">ROUNDUP(B8*0.9,)</f>
        <v>#REF!</v>
      </c>
    </row>
    <row r="28" spans="1:2" x14ac:dyDescent="0.2">
      <c r="A28" s="1">
        <v>2</v>
      </c>
      <c r="B28" s="1" t="e">
        <f t="shared" ref="B28" si="3">ROUNDUP(B9*0.9,)</f>
        <v>#REF!</v>
      </c>
    </row>
    <row r="29" spans="1:2" x14ac:dyDescent="0.2">
      <c r="A29" s="1" t="s">
        <v>8</v>
      </c>
      <c r="B29" s="1"/>
    </row>
    <row r="30" spans="1:2" x14ac:dyDescent="0.2">
      <c r="A30" s="1">
        <v>1</v>
      </c>
      <c r="B30" s="1" t="e">
        <f t="shared" ref="B30" si="4">ROUNDUP(B11*0.9,)</f>
        <v>#REF!</v>
      </c>
    </row>
    <row r="31" spans="1:2" x14ac:dyDescent="0.2">
      <c r="A31" s="1">
        <v>2</v>
      </c>
      <c r="B31" s="1" t="e">
        <f t="shared" ref="B31" si="5">ROUNDUP(B12*0.9,)</f>
        <v>#REF!</v>
      </c>
    </row>
    <row r="32" spans="1:2" x14ac:dyDescent="0.2">
      <c r="A32" s="2" t="s">
        <v>2</v>
      </c>
      <c r="B32" s="1"/>
    </row>
    <row r="33" spans="1:2" x14ac:dyDescent="0.2">
      <c r="A33" s="1">
        <v>1</v>
      </c>
      <c r="B33" s="1" t="e">
        <f t="shared" ref="B33" si="6">ROUNDUP(B14*0.9,)</f>
        <v>#REF!</v>
      </c>
    </row>
    <row r="34" spans="1:2" x14ac:dyDescent="0.2">
      <c r="A34" s="1">
        <v>2</v>
      </c>
      <c r="B34" s="1" t="e">
        <f t="shared" ref="B34" si="7">ROUNDUP(B15*0.9,)</f>
        <v>#REF!</v>
      </c>
    </row>
    <row r="35" spans="1:2" x14ac:dyDescent="0.2">
      <c r="A35" s="9" t="s">
        <v>96</v>
      </c>
      <c r="B35" s="1"/>
    </row>
    <row r="36" spans="1:2" x14ac:dyDescent="0.2">
      <c r="A36" s="1">
        <v>1</v>
      </c>
      <c r="B36" s="1" t="e">
        <f t="shared" ref="B36" si="8">ROUNDUP(B17*0.9,)</f>
        <v>#REF!</v>
      </c>
    </row>
    <row r="37" spans="1:2" x14ac:dyDescent="0.2">
      <c r="A37" s="1">
        <v>2</v>
      </c>
      <c r="B37" s="1" t="e">
        <f t="shared" ref="B37" si="9">ROUNDUP(B18*0.9,)</f>
        <v>#REF!</v>
      </c>
    </row>
    <row r="38" spans="1:2" x14ac:dyDescent="0.2">
      <c r="A38" s="7" t="s">
        <v>4</v>
      </c>
      <c r="B38" s="1"/>
    </row>
    <row r="39" spans="1:2" x14ac:dyDescent="0.2">
      <c r="A39" s="3" t="s">
        <v>1</v>
      </c>
      <c r="B39" s="1" t="e">
        <f t="shared" ref="B39" si="10">ROUNDUP(B20*0.9,)</f>
        <v>#REF!</v>
      </c>
    </row>
    <row r="40" spans="1:2" hidden="1" x14ac:dyDescent="0.2">
      <c r="A40" s="7" t="s">
        <v>5</v>
      </c>
    </row>
    <row r="41" spans="1:2" hidden="1" x14ac:dyDescent="0.2">
      <c r="A41" s="3" t="s">
        <v>0</v>
      </c>
    </row>
    <row r="42" spans="1:2" ht="11.45" customHeight="1" x14ac:dyDescent="0.2">
      <c r="A42" s="21"/>
    </row>
    <row r="43" spans="1:2" ht="12" customHeight="1" x14ac:dyDescent="0.2"/>
    <row r="44" spans="1:2" ht="9.6" customHeight="1" x14ac:dyDescent="0.2"/>
    <row r="45" spans="1:2" ht="11.45" customHeight="1" x14ac:dyDescent="0.2">
      <c r="A45" s="64" t="s">
        <v>11</v>
      </c>
    </row>
    <row r="46" spans="1:2" ht="11.45" customHeight="1" x14ac:dyDescent="0.2">
      <c r="A46" s="4" t="s">
        <v>12</v>
      </c>
    </row>
    <row r="47" spans="1:2" ht="11.45" customHeight="1" x14ac:dyDescent="0.2">
      <c r="A47" s="4" t="s">
        <v>13</v>
      </c>
    </row>
    <row r="48" spans="1:2" ht="26.45" customHeight="1" x14ac:dyDescent="0.2">
      <c r="A48" s="124" t="s">
        <v>14</v>
      </c>
    </row>
    <row r="49" spans="1:1" x14ac:dyDescent="0.2">
      <c r="A49" s="142" t="s">
        <v>103</v>
      </c>
    </row>
    <row r="50" spans="1:1" ht="11.45" customHeight="1" thickBot="1" x14ac:dyDescent="0.25"/>
    <row r="51" spans="1:1" ht="12.75" thickBot="1" x14ac:dyDescent="0.25">
      <c r="A51" s="73" t="s">
        <v>18</v>
      </c>
    </row>
    <row r="52" spans="1:1" x14ac:dyDescent="0.2">
      <c r="A52" s="44" t="s">
        <v>97</v>
      </c>
    </row>
    <row r="53" spans="1:1" ht="12.75" thickBot="1" x14ac:dyDescent="0.25">
      <c r="A53" s="63"/>
    </row>
    <row r="54" spans="1:1" ht="12.75" thickBot="1" x14ac:dyDescent="0.25">
      <c r="A54" s="75" t="s">
        <v>16</v>
      </c>
    </row>
    <row r="55" spans="1:1" ht="60" x14ac:dyDescent="0.2">
      <c r="A55" s="58" t="s">
        <v>46</v>
      </c>
    </row>
    <row r="56" spans="1:1" ht="12.75" thickBot="1" x14ac:dyDescent="0.25"/>
    <row r="57" spans="1:1" ht="12.75" thickBot="1" x14ac:dyDescent="0.25">
      <c r="A57" s="73" t="s">
        <v>112</v>
      </c>
    </row>
    <row r="58" spans="1:1" x14ac:dyDescent="0.2">
      <c r="A58" s="160" t="s">
        <v>174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72"/>
  <sheetViews>
    <sheetView topLeftCell="A4" zoomScaleNormal="100" workbookViewId="0">
      <selection activeCell="I32" sqref="I32"/>
    </sheetView>
  </sheetViews>
  <sheetFormatPr defaultColWidth="8.7109375" defaultRowHeight="15" x14ac:dyDescent="0.25"/>
  <cols>
    <col min="1" max="1" width="87.42578125" style="39" customWidth="1"/>
    <col min="2" max="16384" width="8.7109375" style="39"/>
  </cols>
  <sheetData>
    <row r="1" spans="1:31" x14ac:dyDescent="0.25">
      <c r="A1" s="18" t="s">
        <v>17</v>
      </c>
    </row>
    <row r="3" spans="1:31" x14ac:dyDescent="0.25">
      <c r="A3" s="108" t="s">
        <v>212</v>
      </c>
    </row>
    <row r="4" spans="1:31" x14ac:dyDescent="0.25">
      <c r="A4" s="78" t="s">
        <v>9</v>
      </c>
    </row>
    <row r="6" spans="1:31" ht="25.5" customHeight="1" x14ac:dyDescent="0.25">
      <c r="A6" s="31" t="s">
        <v>6</v>
      </c>
      <c r="B6" s="151">
        <f>'Наполни своё лето comiss '!B6</f>
        <v>45809</v>
      </c>
      <c r="C6" s="151">
        <f>'Наполни своё лето comiss '!C6</f>
        <v>45810</v>
      </c>
      <c r="D6" s="151">
        <f>'Наполни своё лето comiss '!D6</f>
        <v>45815</v>
      </c>
      <c r="E6" s="151">
        <f>'Наполни своё лето comiss '!E6</f>
        <v>45817</v>
      </c>
      <c r="F6" s="151">
        <f>'Наполни своё лето comiss '!F6</f>
        <v>45820</v>
      </c>
      <c r="G6" s="151">
        <f>'Наполни своё лето comiss '!G6</f>
        <v>45823</v>
      </c>
      <c r="H6" s="151">
        <f>'Наполни своё лето comiss '!H6</f>
        <v>45837</v>
      </c>
      <c r="I6" s="151">
        <f>'Наполни своё лето comiss '!I6</f>
        <v>45839</v>
      </c>
      <c r="J6" s="151">
        <f>'Наполни своё лето comiss '!J6</f>
        <v>45849</v>
      </c>
      <c r="K6" s="151">
        <f>'Наполни своё лето comiss '!K6</f>
        <v>45851</v>
      </c>
      <c r="L6" s="151">
        <f>'Наполни своё лето comiss '!L6</f>
        <v>45852</v>
      </c>
      <c r="M6" s="151">
        <f>'Наполни своё лето comiss '!M6</f>
        <v>45856</v>
      </c>
      <c r="N6" s="151">
        <f>'Наполни своё лето comiss '!N6</f>
        <v>45858</v>
      </c>
      <c r="O6" s="151">
        <f>'Наполни своё лето comiss '!O6</f>
        <v>45859</v>
      </c>
      <c r="P6" s="151">
        <f>'Наполни своё лето comiss '!P6</f>
        <v>45863</v>
      </c>
      <c r="Q6" s="151">
        <f>'Наполни своё лето comiss '!Q6</f>
        <v>45865</v>
      </c>
      <c r="R6" s="151">
        <f>'Наполни своё лето comiss '!R6</f>
        <v>45870</v>
      </c>
      <c r="S6" s="151">
        <f>'Наполни своё лето comiss '!S6</f>
        <v>45872</v>
      </c>
      <c r="T6" s="151">
        <f>'Наполни своё лето comiss '!T6</f>
        <v>45877</v>
      </c>
      <c r="U6" s="151">
        <f>'Наполни своё лето comiss '!U6</f>
        <v>45879</v>
      </c>
      <c r="V6" s="151">
        <f>'Наполни своё лето comiss '!V6</f>
        <v>45884</v>
      </c>
      <c r="W6" s="151">
        <f>'Наполни своё лето comiss '!W6</f>
        <v>45886</v>
      </c>
      <c r="X6" s="151">
        <f>'Наполни своё лето comiss '!X6</f>
        <v>45891</v>
      </c>
      <c r="Y6" s="151">
        <f>'Наполни своё лето comiss '!Y6</f>
        <v>45893</v>
      </c>
      <c r="Z6" s="151">
        <f>'Наполни своё лето comiss '!Z6</f>
        <v>45901</v>
      </c>
      <c r="AA6" s="151">
        <f>'Наполни своё лето comiss '!AA6</f>
        <v>45905</v>
      </c>
      <c r="AB6" s="151">
        <f>'Наполни своё лето comiss '!AB6</f>
        <v>45907</v>
      </c>
      <c r="AC6" s="151">
        <f>'Наполни своё лето comiss '!AC6</f>
        <v>45909</v>
      </c>
      <c r="AD6" s="151">
        <f>'Наполни своё лето comiss '!AD6</f>
        <v>45926</v>
      </c>
      <c r="AE6" s="151">
        <f>'Наполни своё лето comiss '!AE6</f>
        <v>45928</v>
      </c>
    </row>
    <row r="7" spans="1:31" ht="25.5" customHeight="1" x14ac:dyDescent="0.25">
      <c r="A7" s="31"/>
      <c r="B7" s="151">
        <f>'Наполни своё лето comiss '!B7</f>
        <v>45809</v>
      </c>
      <c r="C7" s="151">
        <f>'Наполни своё лето comiss '!C7</f>
        <v>45814</v>
      </c>
      <c r="D7" s="151">
        <f>'Наполни своё лето comiss '!D7</f>
        <v>45816</v>
      </c>
      <c r="E7" s="151">
        <f>'Наполни своё лето comiss '!E7</f>
        <v>45819</v>
      </c>
      <c r="F7" s="151">
        <f>'Наполни своё лето comiss '!F7</f>
        <v>45822</v>
      </c>
      <c r="G7" s="151">
        <f>'Наполни своё лето comiss '!G7</f>
        <v>45836</v>
      </c>
      <c r="H7" s="151">
        <f>'Наполни своё лето comiss '!H7</f>
        <v>45838</v>
      </c>
      <c r="I7" s="151">
        <f>'Наполни своё лето comiss '!I7</f>
        <v>45848</v>
      </c>
      <c r="J7" s="151">
        <f>'Наполни своё лето comiss '!J7</f>
        <v>45850</v>
      </c>
      <c r="K7" s="151">
        <f>'Наполни своё лето comiss '!K7</f>
        <v>45851</v>
      </c>
      <c r="L7" s="151">
        <f>'Наполни своё лето comiss '!L7</f>
        <v>45855</v>
      </c>
      <c r="M7" s="151">
        <f>'Наполни своё лето comiss '!M7</f>
        <v>45857</v>
      </c>
      <c r="N7" s="151">
        <f>'Наполни своё лето comiss '!N7</f>
        <v>45858</v>
      </c>
      <c r="O7" s="151">
        <f>'Наполни своё лето comiss '!O7</f>
        <v>45862</v>
      </c>
      <c r="P7" s="151">
        <f>'Наполни своё лето comiss '!P7</f>
        <v>45864</v>
      </c>
      <c r="Q7" s="151">
        <f>'Наполни своё лето comiss '!Q7</f>
        <v>45869</v>
      </c>
      <c r="R7" s="151">
        <f>'Наполни своё лето comiss '!R7</f>
        <v>45871</v>
      </c>
      <c r="S7" s="151">
        <f>'Наполни своё лето comiss '!S7</f>
        <v>45876</v>
      </c>
      <c r="T7" s="151">
        <f>'Наполни своё лето comiss '!T7</f>
        <v>45878</v>
      </c>
      <c r="U7" s="151">
        <f>'Наполни своё лето comiss '!U7</f>
        <v>45883</v>
      </c>
      <c r="V7" s="151">
        <f>'Наполни своё лето comiss '!V7</f>
        <v>45885</v>
      </c>
      <c r="W7" s="151">
        <f>'Наполни своё лето comiss '!W7</f>
        <v>45890</v>
      </c>
      <c r="X7" s="151">
        <f>'Наполни своё лето comiss '!X7</f>
        <v>45892</v>
      </c>
      <c r="Y7" s="151">
        <f>'Наполни своё лето comiss '!Y7</f>
        <v>45900</v>
      </c>
      <c r="Z7" s="151">
        <f>'Наполни своё лето comiss '!Z7</f>
        <v>45904</v>
      </c>
      <c r="AA7" s="151">
        <f>'Наполни своё лето comiss '!AA7</f>
        <v>45906</v>
      </c>
      <c r="AB7" s="151">
        <f>'Наполни своё лето comiss '!AB7</f>
        <v>45908</v>
      </c>
      <c r="AC7" s="151">
        <f>'Наполни своё лето comiss '!AC7</f>
        <v>45925</v>
      </c>
      <c r="AD7" s="151">
        <f>'Наполни своё лето comiss '!AD7</f>
        <v>45927</v>
      </c>
      <c r="AE7" s="151">
        <f>'Наполни своё лето comiss '!AE7</f>
        <v>45930</v>
      </c>
    </row>
    <row r="8" spans="1:31" x14ac:dyDescent="0.25">
      <c r="A8" s="13" t="s">
        <v>7</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x14ac:dyDescent="0.25">
      <c r="A9" s="13">
        <v>1</v>
      </c>
      <c r="B9" s="162">
        <f>'Наполни своё лето comiss '!B9</f>
        <v>9540</v>
      </c>
      <c r="C9" s="162">
        <f>'Наполни своё лето comiss '!C9</f>
        <v>9540</v>
      </c>
      <c r="D9" s="162">
        <f>'Наполни своё лето comiss '!D9</f>
        <v>9540</v>
      </c>
      <c r="E9" s="162">
        <f>'Наполни своё лето comiss '!E9</f>
        <v>6480</v>
      </c>
      <c r="F9" s="162">
        <f>'Наполни своё лето comiss '!F9</f>
        <v>6480</v>
      </c>
      <c r="G9" s="162">
        <f>'Наполни своё лето comiss '!G9</f>
        <v>6480</v>
      </c>
      <c r="H9" s="162">
        <f>'Наполни своё лето comiss '!H9</f>
        <v>10890</v>
      </c>
      <c r="I9" s="162">
        <f>'Наполни своё лето comiss '!I9</f>
        <v>10890</v>
      </c>
      <c r="J9" s="162">
        <f>'Наполни своё лето comiss '!J9</f>
        <v>10890</v>
      </c>
      <c r="K9" s="162">
        <f>'Наполни своё лето comiss '!K9</f>
        <v>7740</v>
      </c>
      <c r="L9" s="162">
        <f>'Наполни своё лето comiss '!L9</f>
        <v>7740</v>
      </c>
      <c r="M9" s="162">
        <f>'Наполни своё лето comiss '!M9</f>
        <v>8190</v>
      </c>
      <c r="N9" s="162">
        <f>'Наполни своё лето comiss '!N9</f>
        <v>7740</v>
      </c>
      <c r="O9" s="162">
        <f>'Наполни своё лето comiss '!O9</f>
        <v>8640</v>
      </c>
      <c r="P9" s="162">
        <f>'Наполни своё лето comiss '!P9</f>
        <v>9090</v>
      </c>
      <c r="Q9" s="162">
        <f>'Наполни своё лето comiss '!Q9</f>
        <v>7740</v>
      </c>
      <c r="R9" s="162">
        <f>'Наполни своё лето comiss '!R9</f>
        <v>9540</v>
      </c>
      <c r="S9" s="162">
        <f>'Наполни своё лето comiss '!S9</f>
        <v>8640</v>
      </c>
      <c r="T9" s="162">
        <f>'Наполни своё лето comiss '!T9</f>
        <v>9540</v>
      </c>
      <c r="U9" s="162">
        <f>'Наполни своё лето comiss '!U9</f>
        <v>8640</v>
      </c>
      <c r="V9" s="162">
        <f>'Наполни своё лето comiss '!V9</f>
        <v>9540</v>
      </c>
      <c r="W9" s="162">
        <f>'Наполни своё лето comiss '!W9</f>
        <v>7740</v>
      </c>
      <c r="X9" s="162">
        <f>'Наполни своё лето comiss '!X9</f>
        <v>8640</v>
      </c>
      <c r="Y9" s="162">
        <f>'Наполни своё лето comiss '!Y9</f>
        <v>6480</v>
      </c>
      <c r="Z9" s="162">
        <f>'Наполни своё лето comiss '!Z9</f>
        <v>6480</v>
      </c>
      <c r="AA9" s="162">
        <f>'Наполни своё лето comiss '!AA9</f>
        <v>7110</v>
      </c>
      <c r="AB9" s="162">
        <f>'Наполни своё лето comiss '!AB9</f>
        <v>6480</v>
      </c>
      <c r="AC9" s="162">
        <f>'Наполни своё лето comiss '!AC9</f>
        <v>8640</v>
      </c>
      <c r="AD9" s="162">
        <f>'Наполни своё лето comiss '!AD9</f>
        <v>6480</v>
      </c>
      <c r="AE9" s="162">
        <f>'Наполни своё лето comiss '!AE9</f>
        <v>6480</v>
      </c>
    </row>
    <row r="10" spans="1:31" x14ac:dyDescent="0.25">
      <c r="A10" s="13">
        <v>2</v>
      </c>
      <c r="B10" s="162">
        <f>'Наполни своё лето comiss '!B10</f>
        <v>10890</v>
      </c>
      <c r="C10" s="162">
        <f>'Наполни своё лето comiss '!C10</f>
        <v>10890</v>
      </c>
      <c r="D10" s="162">
        <f>'Наполни своё лето comiss '!D10</f>
        <v>10890</v>
      </c>
      <c r="E10" s="162">
        <f>'Наполни своё лето comiss '!E10</f>
        <v>7830</v>
      </c>
      <c r="F10" s="162">
        <f>'Наполни своё лето comiss '!F10</f>
        <v>7830</v>
      </c>
      <c r="G10" s="162">
        <f>'Наполни своё лето comiss '!G10</f>
        <v>7830</v>
      </c>
      <c r="H10" s="162">
        <f>'Наполни своё лето comiss '!H10</f>
        <v>12240</v>
      </c>
      <c r="I10" s="162">
        <f>'Наполни своё лето comiss '!I10</f>
        <v>12240</v>
      </c>
      <c r="J10" s="162">
        <f>'Наполни своё лето comiss '!J10</f>
        <v>12240</v>
      </c>
      <c r="K10" s="162">
        <f>'Наполни своё лето comiss '!K10</f>
        <v>9090</v>
      </c>
      <c r="L10" s="162">
        <f>'Наполни своё лето comiss '!L10</f>
        <v>9090</v>
      </c>
      <c r="M10" s="162">
        <f>'Наполни своё лето comiss '!M10</f>
        <v>9540</v>
      </c>
      <c r="N10" s="162">
        <f>'Наполни своё лето comiss '!N10</f>
        <v>9090</v>
      </c>
      <c r="O10" s="162">
        <f>'Наполни своё лето comiss '!O10</f>
        <v>9990</v>
      </c>
      <c r="P10" s="162">
        <f>'Наполни своё лето comiss '!P10</f>
        <v>10440</v>
      </c>
      <c r="Q10" s="162">
        <f>'Наполни своё лето comiss '!Q10</f>
        <v>9090</v>
      </c>
      <c r="R10" s="162">
        <f>'Наполни своё лето comiss '!R10</f>
        <v>10890</v>
      </c>
      <c r="S10" s="162">
        <f>'Наполни своё лето comiss '!S10</f>
        <v>9990</v>
      </c>
      <c r="T10" s="162">
        <f>'Наполни своё лето comiss '!T10</f>
        <v>10890</v>
      </c>
      <c r="U10" s="162">
        <f>'Наполни своё лето comiss '!U10</f>
        <v>9990</v>
      </c>
      <c r="V10" s="162">
        <f>'Наполни своё лето comiss '!V10</f>
        <v>10890</v>
      </c>
      <c r="W10" s="162">
        <f>'Наполни своё лето comiss '!W10</f>
        <v>9090</v>
      </c>
      <c r="X10" s="162">
        <f>'Наполни своё лето comiss '!X10</f>
        <v>9990</v>
      </c>
      <c r="Y10" s="162">
        <f>'Наполни своё лето comiss '!Y10</f>
        <v>7830</v>
      </c>
      <c r="Z10" s="162">
        <f>'Наполни своё лето comiss '!Z10</f>
        <v>7830</v>
      </c>
      <c r="AA10" s="162">
        <f>'Наполни своё лето comiss '!AA10</f>
        <v>8460</v>
      </c>
      <c r="AB10" s="162">
        <f>'Наполни своё лето comiss '!AB10</f>
        <v>7830</v>
      </c>
      <c r="AC10" s="162">
        <f>'Наполни своё лето comiss '!AC10</f>
        <v>9990</v>
      </c>
      <c r="AD10" s="162">
        <f>'Наполни своё лето comiss '!AD10</f>
        <v>7830</v>
      </c>
      <c r="AE10" s="162">
        <f>'Наполни своё лето comiss '!AE10</f>
        <v>7830</v>
      </c>
    </row>
    <row r="11" spans="1:31" ht="18.75" customHeight="1" x14ac:dyDescent="0.25">
      <c r="A11" s="13" t="s">
        <v>8</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row>
    <row r="12" spans="1:31" x14ac:dyDescent="0.25">
      <c r="A12" s="13">
        <v>1</v>
      </c>
      <c r="B12" s="162">
        <f>'Наполни своё лето comiss '!B12</f>
        <v>10890</v>
      </c>
      <c r="C12" s="162">
        <f>'Наполни своё лето comiss '!C12</f>
        <v>10890</v>
      </c>
      <c r="D12" s="162">
        <f>'Наполни своё лето comiss '!D12</f>
        <v>10890</v>
      </c>
      <c r="E12" s="162">
        <f>'Наполни своё лето comiss '!E12</f>
        <v>7830</v>
      </c>
      <c r="F12" s="162">
        <f>'Наполни своё лето comiss '!F12</f>
        <v>7830</v>
      </c>
      <c r="G12" s="162">
        <f>'Наполни своё лето comiss '!G12</f>
        <v>7830</v>
      </c>
      <c r="H12" s="162">
        <f>'Наполни своё лето comiss '!H12</f>
        <v>12240</v>
      </c>
      <c r="I12" s="162">
        <f>'Наполни своё лето comiss '!I12</f>
        <v>12690</v>
      </c>
      <c r="J12" s="162">
        <f>'Наполни своё лето comiss '!J12</f>
        <v>12690</v>
      </c>
      <c r="K12" s="162">
        <f>'Наполни своё лето comiss '!K12</f>
        <v>9540</v>
      </c>
      <c r="L12" s="162">
        <f>'Наполни своё лето comiss '!L12</f>
        <v>9540</v>
      </c>
      <c r="M12" s="162">
        <f>'Наполни своё лето comiss '!M12</f>
        <v>9990</v>
      </c>
      <c r="N12" s="162">
        <f>'Наполни своё лето comiss '!N12</f>
        <v>9540</v>
      </c>
      <c r="O12" s="162">
        <f>'Наполни своё лето comiss '!O12</f>
        <v>10440</v>
      </c>
      <c r="P12" s="162">
        <f>'Наполни своё лето comiss '!P12</f>
        <v>10890</v>
      </c>
      <c r="Q12" s="162">
        <f>'Наполни своё лето comiss '!Q12</f>
        <v>9540</v>
      </c>
      <c r="R12" s="162">
        <f>'Наполни своё лето comiss '!R12</f>
        <v>11340</v>
      </c>
      <c r="S12" s="162">
        <f>'Наполни своё лето comiss '!S12</f>
        <v>10440</v>
      </c>
      <c r="T12" s="162">
        <f>'Наполни своё лето comiss '!T12</f>
        <v>11340</v>
      </c>
      <c r="U12" s="162">
        <f>'Наполни своё лето comiss '!U12</f>
        <v>10440</v>
      </c>
      <c r="V12" s="162">
        <f>'Наполни своё лето comiss '!V12</f>
        <v>11340</v>
      </c>
      <c r="W12" s="162">
        <f>'Наполни своё лето comiss '!W12</f>
        <v>9540</v>
      </c>
      <c r="X12" s="162">
        <f>'Наполни своё лето comiss '!X12</f>
        <v>10440</v>
      </c>
      <c r="Y12" s="162">
        <f>'Наполни своё лето comiss '!Y12</f>
        <v>8280</v>
      </c>
      <c r="Z12" s="162">
        <f>'Наполни своё лето comiss '!Z12</f>
        <v>8280</v>
      </c>
      <c r="AA12" s="162">
        <f>'Наполни своё лето comiss '!AA12</f>
        <v>8910</v>
      </c>
      <c r="AB12" s="162">
        <f>'Наполни своё лето comiss '!AB12</f>
        <v>8280</v>
      </c>
      <c r="AC12" s="162">
        <f>'Наполни своё лето comiss '!AC12</f>
        <v>10440</v>
      </c>
      <c r="AD12" s="162">
        <f>'Наполни своё лето comiss '!AD12</f>
        <v>8280</v>
      </c>
      <c r="AE12" s="162">
        <f>'Наполни своё лето comiss '!AE12</f>
        <v>8280</v>
      </c>
    </row>
    <row r="13" spans="1:31" x14ac:dyDescent="0.25">
      <c r="A13" s="13">
        <v>2</v>
      </c>
      <c r="B13" s="162">
        <f>'Наполни своё лето comiss '!B13</f>
        <v>12240</v>
      </c>
      <c r="C13" s="162">
        <f>'Наполни своё лето comiss '!C13</f>
        <v>12240</v>
      </c>
      <c r="D13" s="162">
        <f>'Наполни своё лето comiss '!D13</f>
        <v>12240</v>
      </c>
      <c r="E13" s="162">
        <f>'Наполни своё лето comiss '!E13</f>
        <v>9180</v>
      </c>
      <c r="F13" s="162">
        <f>'Наполни своё лето comiss '!F13</f>
        <v>9180</v>
      </c>
      <c r="G13" s="162">
        <f>'Наполни своё лето comiss '!G13</f>
        <v>9180</v>
      </c>
      <c r="H13" s="162">
        <f>'Наполни своё лето comiss '!H13</f>
        <v>13590</v>
      </c>
      <c r="I13" s="162">
        <f>'Наполни своё лето comiss '!I13</f>
        <v>14040</v>
      </c>
      <c r="J13" s="162">
        <f>'Наполни своё лето comiss '!J13</f>
        <v>14040</v>
      </c>
      <c r="K13" s="162">
        <f>'Наполни своё лето comiss '!K13</f>
        <v>10890</v>
      </c>
      <c r="L13" s="162">
        <f>'Наполни своё лето comiss '!L13</f>
        <v>10890</v>
      </c>
      <c r="M13" s="162">
        <f>'Наполни своё лето comiss '!M13</f>
        <v>11340</v>
      </c>
      <c r="N13" s="162">
        <f>'Наполни своё лето comiss '!N13</f>
        <v>10890</v>
      </c>
      <c r="O13" s="162">
        <f>'Наполни своё лето comiss '!O13</f>
        <v>11790</v>
      </c>
      <c r="P13" s="162">
        <f>'Наполни своё лето comiss '!P13</f>
        <v>12240</v>
      </c>
      <c r="Q13" s="162">
        <f>'Наполни своё лето comiss '!Q13</f>
        <v>10890</v>
      </c>
      <c r="R13" s="162">
        <f>'Наполни своё лето comiss '!R13</f>
        <v>12690</v>
      </c>
      <c r="S13" s="162">
        <f>'Наполни своё лето comiss '!S13</f>
        <v>11790</v>
      </c>
      <c r="T13" s="162">
        <f>'Наполни своё лето comiss '!T13</f>
        <v>12690</v>
      </c>
      <c r="U13" s="162">
        <f>'Наполни своё лето comiss '!U13</f>
        <v>11790</v>
      </c>
      <c r="V13" s="162">
        <f>'Наполни своё лето comiss '!V13</f>
        <v>12690</v>
      </c>
      <c r="W13" s="162">
        <f>'Наполни своё лето comiss '!W13</f>
        <v>10890</v>
      </c>
      <c r="X13" s="162">
        <f>'Наполни своё лето comiss '!X13</f>
        <v>11790</v>
      </c>
      <c r="Y13" s="162">
        <f>'Наполни своё лето comiss '!Y13</f>
        <v>9630</v>
      </c>
      <c r="Z13" s="162">
        <f>'Наполни своё лето comiss '!Z13</f>
        <v>9630</v>
      </c>
      <c r="AA13" s="162">
        <f>'Наполни своё лето comiss '!AA13</f>
        <v>10260</v>
      </c>
      <c r="AB13" s="162">
        <f>'Наполни своё лето comiss '!AB13</f>
        <v>9630</v>
      </c>
      <c r="AC13" s="162">
        <f>'Наполни своё лето comiss '!AC13</f>
        <v>11790</v>
      </c>
      <c r="AD13" s="162">
        <f>'Наполни своё лето comiss '!AD13</f>
        <v>9630</v>
      </c>
      <c r="AE13" s="162">
        <f>'Наполни своё лето comiss '!AE13</f>
        <v>9630</v>
      </c>
    </row>
    <row r="14" spans="1:31" s="161" customFormat="1" x14ac:dyDescent="0.25">
      <c r="A14" s="168" t="s">
        <v>218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row>
    <row r="15" spans="1:31" s="161" customFormat="1" x14ac:dyDescent="0.25">
      <c r="A15" s="198">
        <v>1</v>
      </c>
      <c r="B15" s="162">
        <f t="shared" ref="B15" si="0">B12</f>
        <v>10890</v>
      </c>
      <c r="C15" s="162">
        <f t="shared" ref="C15:S15" si="1">C12</f>
        <v>10890</v>
      </c>
      <c r="D15" s="162">
        <f t="shared" si="1"/>
        <v>10890</v>
      </c>
      <c r="E15" s="162">
        <f t="shared" si="1"/>
        <v>7830</v>
      </c>
      <c r="F15" s="162">
        <f t="shared" si="1"/>
        <v>7830</v>
      </c>
      <c r="G15" s="162">
        <f t="shared" si="1"/>
        <v>7830</v>
      </c>
      <c r="H15" s="162">
        <f t="shared" si="1"/>
        <v>12240</v>
      </c>
      <c r="I15" s="162">
        <f t="shared" si="1"/>
        <v>12690</v>
      </c>
      <c r="J15" s="162">
        <f t="shared" si="1"/>
        <v>12690</v>
      </c>
      <c r="K15" s="162">
        <f t="shared" si="1"/>
        <v>9540</v>
      </c>
      <c r="L15" s="162">
        <f t="shared" si="1"/>
        <v>9540</v>
      </c>
      <c r="M15" s="162">
        <f t="shared" si="1"/>
        <v>9990</v>
      </c>
      <c r="N15" s="162">
        <f t="shared" si="1"/>
        <v>9540</v>
      </c>
      <c r="O15" s="162">
        <f t="shared" si="1"/>
        <v>10440</v>
      </c>
      <c r="P15" s="162">
        <f t="shared" si="1"/>
        <v>10890</v>
      </c>
      <c r="Q15" s="162">
        <f t="shared" si="1"/>
        <v>9540</v>
      </c>
      <c r="R15" s="162">
        <f t="shared" si="1"/>
        <v>11340</v>
      </c>
      <c r="S15" s="162">
        <f t="shared" si="1"/>
        <v>10440</v>
      </c>
      <c r="T15" s="162">
        <f t="shared" ref="T15:AE15" si="2">T12</f>
        <v>11340</v>
      </c>
      <c r="U15" s="162">
        <f t="shared" si="2"/>
        <v>10440</v>
      </c>
      <c r="V15" s="162">
        <f t="shared" si="2"/>
        <v>11340</v>
      </c>
      <c r="W15" s="162">
        <f t="shared" si="2"/>
        <v>9540</v>
      </c>
      <c r="X15" s="162">
        <f t="shared" si="2"/>
        <v>10440</v>
      </c>
      <c r="Y15" s="162">
        <f t="shared" si="2"/>
        <v>8280</v>
      </c>
      <c r="Z15" s="162">
        <f t="shared" si="2"/>
        <v>8280</v>
      </c>
      <c r="AA15" s="162">
        <f t="shared" si="2"/>
        <v>8910</v>
      </c>
      <c r="AB15" s="162">
        <f t="shared" si="2"/>
        <v>8280</v>
      </c>
      <c r="AC15" s="162">
        <f t="shared" si="2"/>
        <v>10440</v>
      </c>
      <c r="AD15" s="162">
        <f t="shared" si="2"/>
        <v>8280</v>
      </c>
      <c r="AE15" s="162">
        <f t="shared" si="2"/>
        <v>8280</v>
      </c>
    </row>
    <row r="16" spans="1:31" s="161" customFormat="1" x14ac:dyDescent="0.25">
      <c r="A16" s="198">
        <v>2</v>
      </c>
      <c r="B16" s="162">
        <f t="shared" ref="B16" si="3">B13</f>
        <v>12240</v>
      </c>
      <c r="C16" s="162">
        <f t="shared" ref="C16:S16" si="4">C13</f>
        <v>12240</v>
      </c>
      <c r="D16" s="162">
        <f t="shared" si="4"/>
        <v>12240</v>
      </c>
      <c r="E16" s="162">
        <f t="shared" si="4"/>
        <v>9180</v>
      </c>
      <c r="F16" s="162">
        <f t="shared" si="4"/>
        <v>9180</v>
      </c>
      <c r="G16" s="162">
        <f t="shared" si="4"/>
        <v>9180</v>
      </c>
      <c r="H16" s="162">
        <f t="shared" si="4"/>
        <v>13590</v>
      </c>
      <c r="I16" s="162">
        <f t="shared" si="4"/>
        <v>14040</v>
      </c>
      <c r="J16" s="162">
        <f t="shared" si="4"/>
        <v>14040</v>
      </c>
      <c r="K16" s="162">
        <f t="shared" si="4"/>
        <v>10890</v>
      </c>
      <c r="L16" s="162">
        <f t="shared" si="4"/>
        <v>10890</v>
      </c>
      <c r="M16" s="162">
        <f t="shared" si="4"/>
        <v>11340</v>
      </c>
      <c r="N16" s="162">
        <f t="shared" si="4"/>
        <v>10890</v>
      </c>
      <c r="O16" s="162">
        <f t="shared" si="4"/>
        <v>11790</v>
      </c>
      <c r="P16" s="162">
        <f t="shared" si="4"/>
        <v>12240</v>
      </c>
      <c r="Q16" s="162">
        <f t="shared" si="4"/>
        <v>10890</v>
      </c>
      <c r="R16" s="162">
        <f t="shared" si="4"/>
        <v>12690</v>
      </c>
      <c r="S16" s="162">
        <f t="shared" si="4"/>
        <v>11790</v>
      </c>
      <c r="T16" s="162">
        <f t="shared" ref="T16:AE16" si="5">T13</f>
        <v>12690</v>
      </c>
      <c r="U16" s="162">
        <f t="shared" si="5"/>
        <v>11790</v>
      </c>
      <c r="V16" s="162">
        <f t="shared" si="5"/>
        <v>12690</v>
      </c>
      <c r="W16" s="162">
        <f t="shared" si="5"/>
        <v>10890</v>
      </c>
      <c r="X16" s="162">
        <f t="shared" si="5"/>
        <v>11790</v>
      </c>
      <c r="Y16" s="162">
        <f t="shared" si="5"/>
        <v>9630</v>
      </c>
      <c r="Z16" s="162">
        <f t="shared" si="5"/>
        <v>9630</v>
      </c>
      <c r="AA16" s="162">
        <f t="shared" si="5"/>
        <v>10260</v>
      </c>
      <c r="AB16" s="162">
        <f t="shared" si="5"/>
        <v>9630</v>
      </c>
      <c r="AC16" s="162">
        <f t="shared" si="5"/>
        <v>11790</v>
      </c>
      <c r="AD16" s="162">
        <f t="shared" si="5"/>
        <v>9630</v>
      </c>
      <c r="AE16" s="162">
        <f t="shared" si="5"/>
        <v>9630</v>
      </c>
    </row>
    <row r="17" spans="1:31" x14ac:dyDescent="0.25">
      <c r="A17" s="13" t="s">
        <v>2</v>
      </c>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row>
    <row r="18" spans="1:31" x14ac:dyDescent="0.25">
      <c r="A18" s="13">
        <v>1</v>
      </c>
      <c r="B18" s="162">
        <f>'Наполни своё лето comiss '!B18</f>
        <v>14490</v>
      </c>
      <c r="C18" s="162">
        <f>'Наполни своё лето comiss '!C18</f>
        <v>14490</v>
      </c>
      <c r="D18" s="162">
        <f>'Наполни своё лето comiss '!D18</f>
        <v>14490</v>
      </c>
      <c r="E18" s="162">
        <f>'Наполни своё лето comiss '!E18</f>
        <v>11430</v>
      </c>
      <c r="F18" s="162">
        <f>'Наполни своё лето comiss '!F18</f>
        <v>11430</v>
      </c>
      <c r="G18" s="162">
        <f>'Наполни своё лето comiss '!G18</f>
        <v>11430</v>
      </c>
      <c r="H18" s="162">
        <f>'Наполни своё лето comiss '!H18</f>
        <v>15840</v>
      </c>
      <c r="I18" s="162">
        <f>'Наполни своё лето comiss '!I18</f>
        <v>15840</v>
      </c>
      <c r="J18" s="162">
        <f>'Наполни своё лето comiss '!J18</f>
        <v>15840</v>
      </c>
      <c r="K18" s="162">
        <f>'Наполни своё лето comiss '!K18</f>
        <v>12690</v>
      </c>
      <c r="L18" s="162">
        <f>'Наполни своё лето comiss '!L18</f>
        <v>12690</v>
      </c>
      <c r="M18" s="162">
        <f>'Наполни своё лето comiss '!M18</f>
        <v>13140</v>
      </c>
      <c r="N18" s="162">
        <f>'Наполни своё лето comiss '!N18</f>
        <v>12690</v>
      </c>
      <c r="O18" s="162">
        <f>'Наполни своё лето comiss '!O18</f>
        <v>13590</v>
      </c>
      <c r="P18" s="162">
        <f>'Наполни своё лето comiss '!P18</f>
        <v>14040</v>
      </c>
      <c r="Q18" s="162">
        <f>'Наполни своё лето comiss '!Q18</f>
        <v>12690</v>
      </c>
      <c r="R18" s="162">
        <f>'Наполни своё лето comiss '!R18</f>
        <v>14490</v>
      </c>
      <c r="S18" s="162">
        <f>'Наполни своё лето comiss '!S18</f>
        <v>13590</v>
      </c>
      <c r="T18" s="162">
        <f>'Наполни своё лето comiss '!T18</f>
        <v>14490</v>
      </c>
      <c r="U18" s="162">
        <f>'Наполни своё лето comiss '!U18</f>
        <v>13590</v>
      </c>
      <c r="V18" s="162">
        <f>'Наполни своё лето comiss '!V18</f>
        <v>14490</v>
      </c>
      <c r="W18" s="162">
        <f>'Наполни своё лето comiss '!W18</f>
        <v>12690</v>
      </c>
      <c r="X18" s="162">
        <f>'Наполни своё лето comiss '!X18</f>
        <v>13590</v>
      </c>
      <c r="Y18" s="162">
        <f>'Наполни своё лето comiss '!Y18</f>
        <v>11430</v>
      </c>
      <c r="Z18" s="162">
        <f>'Наполни своё лето comiss '!Z18</f>
        <v>11430</v>
      </c>
      <c r="AA18" s="162">
        <f>'Наполни своё лето comiss '!AA18</f>
        <v>12060</v>
      </c>
      <c r="AB18" s="162">
        <f>'Наполни своё лето comiss '!AB18</f>
        <v>11430</v>
      </c>
      <c r="AC18" s="162">
        <f>'Наполни своё лето comiss '!AC18</f>
        <v>13590</v>
      </c>
      <c r="AD18" s="162">
        <f>'Наполни своё лето comiss '!AD18</f>
        <v>11430</v>
      </c>
      <c r="AE18" s="162">
        <f>'Наполни своё лето comiss '!AE18</f>
        <v>11430</v>
      </c>
    </row>
    <row r="19" spans="1:31" x14ac:dyDescent="0.25">
      <c r="A19" s="13">
        <v>2</v>
      </c>
      <c r="B19" s="162">
        <f>'Наполни своё лето comiss '!B19</f>
        <v>15840</v>
      </c>
      <c r="C19" s="162">
        <f>'Наполни своё лето comiss '!C19</f>
        <v>15840</v>
      </c>
      <c r="D19" s="162">
        <f>'Наполни своё лето comiss '!D19</f>
        <v>15840</v>
      </c>
      <c r="E19" s="162">
        <f>'Наполни своё лето comiss '!E19</f>
        <v>12780</v>
      </c>
      <c r="F19" s="162">
        <f>'Наполни своё лето comiss '!F19</f>
        <v>12780</v>
      </c>
      <c r="G19" s="162">
        <f>'Наполни своё лето comiss '!G19</f>
        <v>12780</v>
      </c>
      <c r="H19" s="162">
        <f>'Наполни своё лето comiss '!H19</f>
        <v>17190</v>
      </c>
      <c r="I19" s="162">
        <f>'Наполни своё лето comiss '!I19</f>
        <v>17190</v>
      </c>
      <c r="J19" s="162">
        <f>'Наполни своё лето comiss '!J19</f>
        <v>17190</v>
      </c>
      <c r="K19" s="162">
        <f>'Наполни своё лето comiss '!K19</f>
        <v>14040</v>
      </c>
      <c r="L19" s="162">
        <f>'Наполни своё лето comiss '!L19</f>
        <v>14040</v>
      </c>
      <c r="M19" s="162">
        <f>'Наполни своё лето comiss '!M19</f>
        <v>14490</v>
      </c>
      <c r="N19" s="162">
        <f>'Наполни своё лето comiss '!N19</f>
        <v>14040</v>
      </c>
      <c r="O19" s="162">
        <f>'Наполни своё лето comiss '!O19</f>
        <v>14940</v>
      </c>
      <c r="P19" s="162">
        <f>'Наполни своё лето comiss '!P19</f>
        <v>15390</v>
      </c>
      <c r="Q19" s="162">
        <f>'Наполни своё лето comiss '!Q19</f>
        <v>14040</v>
      </c>
      <c r="R19" s="162">
        <f>'Наполни своё лето comiss '!R19</f>
        <v>15840</v>
      </c>
      <c r="S19" s="162">
        <f>'Наполни своё лето comiss '!S19</f>
        <v>14940</v>
      </c>
      <c r="T19" s="162">
        <f>'Наполни своё лето comiss '!T19</f>
        <v>15840</v>
      </c>
      <c r="U19" s="162">
        <f>'Наполни своё лето comiss '!U19</f>
        <v>14940</v>
      </c>
      <c r="V19" s="162">
        <f>'Наполни своё лето comiss '!V19</f>
        <v>15840</v>
      </c>
      <c r="W19" s="162">
        <f>'Наполни своё лето comiss '!W19</f>
        <v>14040</v>
      </c>
      <c r="X19" s="162">
        <f>'Наполни своё лето comiss '!X19</f>
        <v>14940</v>
      </c>
      <c r="Y19" s="162">
        <f>'Наполни своё лето comiss '!Y19</f>
        <v>12780</v>
      </c>
      <c r="Z19" s="162">
        <f>'Наполни своё лето comiss '!Z19</f>
        <v>12780</v>
      </c>
      <c r="AA19" s="162">
        <f>'Наполни своё лето comiss '!AA19</f>
        <v>13410</v>
      </c>
      <c r="AB19" s="162">
        <f>'Наполни своё лето comiss '!AB19</f>
        <v>12780</v>
      </c>
      <c r="AC19" s="162">
        <f>'Наполни своё лето comiss '!AC19</f>
        <v>14940</v>
      </c>
      <c r="AD19" s="162">
        <f>'Наполни своё лето comiss '!AD19</f>
        <v>12780</v>
      </c>
      <c r="AE19" s="162">
        <f>'Наполни своё лето comiss '!AE19</f>
        <v>12780</v>
      </c>
    </row>
    <row r="20" spans="1:31" x14ac:dyDescent="0.25">
      <c r="A20" s="14" t="s">
        <v>3</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row>
    <row r="21" spans="1:31" x14ac:dyDescent="0.25">
      <c r="A21" s="13">
        <v>1</v>
      </c>
      <c r="B21" s="162">
        <f>'Наполни своё лето comiss '!B21</f>
        <v>17190</v>
      </c>
      <c r="C21" s="162">
        <f>'Наполни своё лето comiss '!C21</f>
        <v>17190</v>
      </c>
      <c r="D21" s="162">
        <f>'Наполни своё лето comiss '!D21</f>
        <v>17190</v>
      </c>
      <c r="E21" s="162">
        <f>'Наполни своё лето comiss '!E21</f>
        <v>14130</v>
      </c>
      <c r="F21" s="162">
        <f>'Наполни своё лето comiss '!F21</f>
        <v>14130</v>
      </c>
      <c r="G21" s="162">
        <f>'Наполни своё лето comiss '!G21</f>
        <v>14130</v>
      </c>
      <c r="H21" s="162">
        <f>'Наполни своё лето comiss '!H21</f>
        <v>18540</v>
      </c>
      <c r="I21" s="162">
        <f>'Наполни своё лето comiss '!I21</f>
        <v>18540</v>
      </c>
      <c r="J21" s="162">
        <f>'Наполни своё лето comiss '!J21</f>
        <v>18540</v>
      </c>
      <c r="K21" s="162">
        <f>'Наполни своё лето comiss '!K21</f>
        <v>15390</v>
      </c>
      <c r="L21" s="162">
        <f>'Наполни своё лето comiss '!L21</f>
        <v>15390</v>
      </c>
      <c r="M21" s="162">
        <f>'Наполни своё лето comiss '!M21</f>
        <v>15840</v>
      </c>
      <c r="N21" s="162">
        <f>'Наполни своё лето comiss '!N21</f>
        <v>15390</v>
      </c>
      <c r="O21" s="162">
        <f>'Наполни своё лето comiss '!O21</f>
        <v>16290</v>
      </c>
      <c r="P21" s="162">
        <f>'Наполни своё лето comiss '!P21</f>
        <v>16740</v>
      </c>
      <c r="Q21" s="162">
        <f>'Наполни своё лето comiss '!Q21</f>
        <v>15390</v>
      </c>
      <c r="R21" s="162">
        <f>'Наполни своё лето comiss '!R21</f>
        <v>17190</v>
      </c>
      <c r="S21" s="162">
        <f>'Наполни своё лето comiss '!S21</f>
        <v>16290</v>
      </c>
      <c r="T21" s="162">
        <f>'Наполни своё лето comiss '!T21</f>
        <v>17190</v>
      </c>
      <c r="U21" s="162">
        <f>'Наполни своё лето comiss '!U21</f>
        <v>16290</v>
      </c>
      <c r="V21" s="162">
        <f>'Наполни своё лето comiss '!V21</f>
        <v>17190</v>
      </c>
      <c r="W21" s="162">
        <f>'Наполни своё лето comiss '!W21</f>
        <v>15390</v>
      </c>
      <c r="X21" s="162">
        <f>'Наполни своё лето comiss '!X21</f>
        <v>16290</v>
      </c>
      <c r="Y21" s="162">
        <f>'Наполни своё лето comiss '!Y21</f>
        <v>14130</v>
      </c>
      <c r="Z21" s="162">
        <f>'Наполни своё лето comiss '!Z21</f>
        <v>14130</v>
      </c>
      <c r="AA21" s="162">
        <f>'Наполни своё лето comiss '!AA21</f>
        <v>14760</v>
      </c>
      <c r="AB21" s="162">
        <f>'Наполни своё лето comiss '!AB21</f>
        <v>14130</v>
      </c>
      <c r="AC21" s="162">
        <f>'Наполни своё лето comiss '!AC21</f>
        <v>16290</v>
      </c>
      <c r="AD21" s="162">
        <f>'Наполни своё лето comiss '!AD21</f>
        <v>14130</v>
      </c>
      <c r="AE21" s="162">
        <f>'Наполни своё лето comiss '!AE21</f>
        <v>14130</v>
      </c>
    </row>
    <row r="22" spans="1:31" x14ac:dyDescent="0.25">
      <c r="A22" s="13">
        <v>2</v>
      </c>
      <c r="B22" s="162">
        <f>'Наполни своё лето comiss '!B22</f>
        <v>18540</v>
      </c>
      <c r="C22" s="162">
        <f>'Наполни своё лето comiss '!C22</f>
        <v>18540</v>
      </c>
      <c r="D22" s="162">
        <f>'Наполни своё лето comiss '!D22</f>
        <v>18540</v>
      </c>
      <c r="E22" s="162">
        <f>'Наполни своё лето comiss '!E22</f>
        <v>15480</v>
      </c>
      <c r="F22" s="162">
        <f>'Наполни своё лето comiss '!F22</f>
        <v>15480</v>
      </c>
      <c r="G22" s="162">
        <f>'Наполни своё лето comiss '!G22</f>
        <v>15480</v>
      </c>
      <c r="H22" s="162">
        <f>'Наполни своё лето comiss '!H22</f>
        <v>19890</v>
      </c>
      <c r="I22" s="162">
        <f>'Наполни своё лето comiss '!I22</f>
        <v>19890</v>
      </c>
      <c r="J22" s="162">
        <f>'Наполни своё лето comiss '!J22</f>
        <v>19890</v>
      </c>
      <c r="K22" s="162">
        <f>'Наполни своё лето comiss '!K22</f>
        <v>16740</v>
      </c>
      <c r="L22" s="162">
        <f>'Наполни своё лето comiss '!L22</f>
        <v>16740</v>
      </c>
      <c r="M22" s="162">
        <f>'Наполни своё лето comiss '!M22</f>
        <v>17190</v>
      </c>
      <c r="N22" s="162">
        <f>'Наполни своё лето comiss '!N22</f>
        <v>16740</v>
      </c>
      <c r="O22" s="162">
        <f>'Наполни своё лето comiss '!O22</f>
        <v>17640</v>
      </c>
      <c r="P22" s="162">
        <f>'Наполни своё лето comiss '!P22</f>
        <v>18090</v>
      </c>
      <c r="Q22" s="162">
        <f>'Наполни своё лето comiss '!Q22</f>
        <v>16740</v>
      </c>
      <c r="R22" s="162">
        <f>'Наполни своё лето comiss '!R22</f>
        <v>18540</v>
      </c>
      <c r="S22" s="162">
        <f>'Наполни своё лето comiss '!S22</f>
        <v>17640</v>
      </c>
      <c r="T22" s="162">
        <f>'Наполни своё лето comiss '!T22</f>
        <v>18540</v>
      </c>
      <c r="U22" s="162">
        <f>'Наполни своё лето comiss '!U22</f>
        <v>17640</v>
      </c>
      <c r="V22" s="162">
        <f>'Наполни своё лето comiss '!V22</f>
        <v>18540</v>
      </c>
      <c r="W22" s="162">
        <f>'Наполни своё лето comiss '!W22</f>
        <v>16740</v>
      </c>
      <c r="X22" s="162">
        <f>'Наполни своё лето comiss '!X22</f>
        <v>17640</v>
      </c>
      <c r="Y22" s="162">
        <f>'Наполни своё лето comiss '!Y22</f>
        <v>15480</v>
      </c>
      <c r="Z22" s="162">
        <f>'Наполни своё лето comiss '!Z22</f>
        <v>15480</v>
      </c>
      <c r="AA22" s="162">
        <f>'Наполни своё лето comiss '!AA22</f>
        <v>16110</v>
      </c>
      <c r="AB22" s="162">
        <f>'Наполни своё лето comiss '!AB22</f>
        <v>15480</v>
      </c>
      <c r="AC22" s="162">
        <f>'Наполни своё лето comiss '!AC22</f>
        <v>17640</v>
      </c>
      <c r="AD22" s="162">
        <f>'Наполни своё лето comiss '!AD22</f>
        <v>15480</v>
      </c>
      <c r="AE22" s="162">
        <f>'Наполни своё лето comiss '!AE22</f>
        <v>15480</v>
      </c>
    </row>
    <row r="23" spans="1:31" x14ac:dyDescent="0.25">
      <c r="A23" s="38"/>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row>
    <row r="24" spans="1:31" x14ac:dyDescent="0.25">
      <c r="A24" s="226" t="s">
        <v>44</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x14ac:dyDescent="0.25">
      <c r="A25" s="227"/>
      <c r="B25" s="151">
        <f t="shared" ref="B25" si="6">B6</f>
        <v>45809</v>
      </c>
      <c r="C25" s="151">
        <f t="shared" ref="C25:S25" si="7">C6</f>
        <v>45810</v>
      </c>
      <c r="D25" s="151">
        <f t="shared" si="7"/>
        <v>45815</v>
      </c>
      <c r="E25" s="151">
        <f t="shared" si="7"/>
        <v>45817</v>
      </c>
      <c r="F25" s="151">
        <f t="shared" si="7"/>
        <v>45820</v>
      </c>
      <c r="G25" s="151">
        <f t="shared" si="7"/>
        <v>45823</v>
      </c>
      <c r="H25" s="151">
        <f t="shared" si="7"/>
        <v>45837</v>
      </c>
      <c r="I25" s="151">
        <f t="shared" si="7"/>
        <v>45839</v>
      </c>
      <c r="J25" s="151">
        <f t="shared" si="7"/>
        <v>45849</v>
      </c>
      <c r="K25" s="151">
        <f t="shared" si="7"/>
        <v>45851</v>
      </c>
      <c r="L25" s="151">
        <f t="shared" si="7"/>
        <v>45852</v>
      </c>
      <c r="M25" s="151">
        <f t="shared" si="7"/>
        <v>45856</v>
      </c>
      <c r="N25" s="151">
        <f t="shared" si="7"/>
        <v>45858</v>
      </c>
      <c r="O25" s="151">
        <f t="shared" si="7"/>
        <v>45859</v>
      </c>
      <c r="P25" s="151">
        <f t="shared" si="7"/>
        <v>45863</v>
      </c>
      <c r="Q25" s="151">
        <f t="shared" si="7"/>
        <v>45865</v>
      </c>
      <c r="R25" s="151">
        <f t="shared" si="7"/>
        <v>45870</v>
      </c>
      <c r="S25" s="151">
        <f t="shared" si="7"/>
        <v>45872</v>
      </c>
      <c r="T25" s="151">
        <f t="shared" ref="T25:AE25" si="8">T6</f>
        <v>45877</v>
      </c>
      <c r="U25" s="151">
        <f t="shared" si="8"/>
        <v>45879</v>
      </c>
      <c r="V25" s="151">
        <f t="shared" si="8"/>
        <v>45884</v>
      </c>
      <c r="W25" s="151">
        <f t="shared" si="8"/>
        <v>45886</v>
      </c>
      <c r="X25" s="151">
        <f t="shared" si="8"/>
        <v>45891</v>
      </c>
      <c r="Y25" s="151">
        <f t="shared" si="8"/>
        <v>45893</v>
      </c>
      <c r="Z25" s="151">
        <f t="shared" si="8"/>
        <v>45901</v>
      </c>
      <c r="AA25" s="151">
        <f t="shared" si="8"/>
        <v>45905</v>
      </c>
      <c r="AB25" s="151">
        <f t="shared" si="8"/>
        <v>45907</v>
      </c>
      <c r="AC25" s="151">
        <f t="shared" si="8"/>
        <v>45909</v>
      </c>
      <c r="AD25" s="151">
        <f t="shared" si="8"/>
        <v>45926</v>
      </c>
      <c r="AE25" s="151">
        <f t="shared" si="8"/>
        <v>45928</v>
      </c>
    </row>
    <row r="26" spans="1:31" s="40" customFormat="1" ht="34.5" customHeight="1" x14ac:dyDescent="0.2">
      <c r="A26" s="31" t="s">
        <v>6</v>
      </c>
      <c r="B26" s="151">
        <f t="shared" ref="B26" si="9">B7</f>
        <v>45809</v>
      </c>
      <c r="C26" s="151">
        <f t="shared" ref="C26:S26" si="10">C7</f>
        <v>45814</v>
      </c>
      <c r="D26" s="151">
        <f t="shared" si="10"/>
        <v>45816</v>
      </c>
      <c r="E26" s="151">
        <f t="shared" si="10"/>
        <v>45819</v>
      </c>
      <c r="F26" s="151">
        <f t="shared" si="10"/>
        <v>45822</v>
      </c>
      <c r="G26" s="151">
        <f t="shared" si="10"/>
        <v>45836</v>
      </c>
      <c r="H26" s="151">
        <f t="shared" si="10"/>
        <v>45838</v>
      </c>
      <c r="I26" s="151">
        <f t="shared" si="10"/>
        <v>45848</v>
      </c>
      <c r="J26" s="151">
        <f t="shared" si="10"/>
        <v>45850</v>
      </c>
      <c r="K26" s="151">
        <f t="shared" si="10"/>
        <v>45851</v>
      </c>
      <c r="L26" s="151">
        <f t="shared" si="10"/>
        <v>45855</v>
      </c>
      <c r="M26" s="151">
        <f t="shared" si="10"/>
        <v>45857</v>
      </c>
      <c r="N26" s="151">
        <f t="shared" si="10"/>
        <v>45858</v>
      </c>
      <c r="O26" s="151">
        <f t="shared" si="10"/>
        <v>45862</v>
      </c>
      <c r="P26" s="151">
        <f t="shared" si="10"/>
        <v>45864</v>
      </c>
      <c r="Q26" s="151">
        <f t="shared" si="10"/>
        <v>45869</v>
      </c>
      <c r="R26" s="151">
        <f t="shared" si="10"/>
        <v>45871</v>
      </c>
      <c r="S26" s="151">
        <f t="shared" si="10"/>
        <v>45876</v>
      </c>
      <c r="T26" s="151">
        <f t="shared" ref="T26:AE26" si="11">T7</f>
        <v>45878</v>
      </c>
      <c r="U26" s="151">
        <f t="shared" si="11"/>
        <v>45883</v>
      </c>
      <c r="V26" s="151">
        <f t="shared" si="11"/>
        <v>45885</v>
      </c>
      <c r="W26" s="151">
        <f t="shared" si="11"/>
        <v>45890</v>
      </c>
      <c r="X26" s="151">
        <f t="shared" si="11"/>
        <v>45892</v>
      </c>
      <c r="Y26" s="151">
        <f t="shared" si="11"/>
        <v>45900</v>
      </c>
      <c r="Z26" s="151">
        <f t="shared" si="11"/>
        <v>45904</v>
      </c>
      <c r="AA26" s="151">
        <f t="shared" si="11"/>
        <v>45906</v>
      </c>
      <c r="AB26" s="151">
        <f t="shared" si="11"/>
        <v>45908</v>
      </c>
      <c r="AC26" s="151">
        <f t="shared" si="11"/>
        <v>45925</v>
      </c>
      <c r="AD26" s="151">
        <f t="shared" si="11"/>
        <v>45927</v>
      </c>
      <c r="AE26" s="151">
        <f t="shared" si="11"/>
        <v>45930</v>
      </c>
    </row>
    <row r="27" spans="1:31" x14ac:dyDescent="0.25">
      <c r="A27" s="13" t="s">
        <v>7</v>
      </c>
    </row>
    <row r="28" spans="1:31" x14ac:dyDescent="0.25">
      <c r="A28" s="13">
        <v>1</v>
      </c>
      <c r="B28" s="27">
        <f>ROUNDUP(B9*0.85,)</f>
        <v>8109</v>
      </c>
      <c r="C28" s="27">
        <f t="shared" ref="C28:AE41" si="12">ROUNDUP(C9*0.85,)</f>
        <v>8109</v>
      </c>
      <c r="D28" s="27">
        <f t="shared" si="12"/>
        <v>8109</v>
      </c>
      <c r="E28" s="27">
        <f t="shared" si="12"/>
        <v>5508</v>
      </c>
      <c r="F28" s="27">
        <f t="shared" si="12"/>
        <v>5508</v>
      </c>
      <c r="G28" s="27">
        <f t="shared" si="12"/>
        <v>5508</v>
      </c>
      <c r="H28" s="27">
        <f t="shared" si="12"/>
        <v>9257</v>
      </c>
      <c r="I28" s="27">
        <f t="shared" si="12"/>
        <v>9257</v>
      </c>
      <c r="J28" s="27">
        <f t="shared" si="12"/>
        <v>9257</v>
      </c>
      <c r="K28" s="27">
        <f t="shared" si="12"/>
        <v>6579</v>
      </c>
      <c r="L28" s="27">
        <f t="shared" si="12"/>
        <v>6579</v>
      </c>
      <c r="M28" s="27">
        <f t="shared" si="12"/>
        <v>6962</v>
      </c>
      <c r="N28" s="27">
        <f t="shared" si="12"/>
        <v>6579</v>
      </c>
      <c r="O28" s="27">
        <f t="shared" si="12"/>
        <v>7344</v>
      </c>
      <c r="P28" s="27">
        <f t="shared" si="12"/>
        <v>7727</v>
      </c>
      <c r="Q28" s="27">
        <f t="shared" si="12"/>
        <v>6579</v>
      </c>
      <c r="R28" s="27">
        <f t="shared" si="12"/>
        <v>8109</v>
      </c>
      <c r="S28" s="27">
        <f t="shared" si="12"/>
        <v>7344</v>
      </c>
      <c r="T28" s="27">
        <f t="shared" si="12"/>
        <v>8109</v>
      </c>
      <c r="U28" s="27">
        <f t="shared" si="12"/>
        <v>7344</v>
      </c>
      <c r="V28" s="27">
        <f t="shared" si="12"/>
        <v>8109</v>
      </c>
      <c r="W28" s="27">
        <f t="shared" si="12"/>
        <v>6579</v>
      </c>
      <c r="X28" s="27">
        <f t="shared" si="12"/>
        <v>7344</v>
      </c>
      <c r="Y28" s="27">
        <f t="shared" si="12"/>
        <v>5508</v>
      </c>
      <c r="Z28" s="27">
        <f t="shared" si="12"/>
        <v>5508</v>
      </c>
      <c r="AA28" s="27">
        <f t="shared" si="12"/>
        <v>6044</v>
      </c>
      <c r="AB28" s="27">
        <f t="shared" si="12"/>
        <v>5508</v>
      </c>
      <c r="AC28" s="27">
        <f t="shared" si="12"/>
        <v>7344</v>
      </c>
      <c r="AD28" s="27">
        <f t="shared" si="12"/>
        <v>5508</v>
      </c>
      <c r="AE28" s="27">
        <f t="shared" si="12"/>
        <v>5508</v>
      </c>
    </row>
    <row r="29" spans="1:31" x14ac:dyDescent="0.25">
      <c r="A29" s="13">
        <v>2</v>
      </c>
      <c r="B29" s="27">
        <f t="shared" ref="B29:Q41" si="13">ROUNDUP(B10*0.85,)</f>
        <v>9257</v>
      </c>
      <c r="C29" s="27">
        <f t="shared" si="13"/>
        <v>9257</v>
      </c>
      <c r="D29" s="27">
        <f t="shared" si="13"/>
        <v>9257</v>
      </c>
      <c r="E29" s="27">
        <f t="shared" si="13"/>
        <v>6656</v>
      </c>
      <c r="F29" s="27">
        <f t="shared" si="13"/>
        <v>6656</v>
      </c>
      <c r="G29" s="27">
        <f t="shared" si="13"/>
        <v>6656</v>
      </c>
      <c r="H29" s="27">
        <f t="shared" si="13"/>
        <v>10404</v>
      </c>
      <c r="I29" s="27">
        <f t="shared" si="13"/>
        <v>10404</v>
      </c>
      <c r="J29" s="27">
        <f t="shared" si="13"/>
        <v>10404</v>
      </c>
      <c r="K29" s="27">
        <f t="shared" si="13"/>
        <v>7727</v>
      </c>
      <c r="L29" s="27">
        <f t="shared" si="13"/>
        <v>7727</v>
      </c>
      <c r="M29" s="27">
        <f t="shared" si="13"/>
        <v>8109</v>
      </c>
      <c r="N29" s="27">
        <f t="shared" si="13"/>
        <v>7727</v>
      </c>
      <c r="O29" s="27">
        <f t="shared" si="13"/>
        <v>8492</v>
      </c>
      <c r="P29" s="27">
        <f t="shared" si="13"/>
        <v>8874</v>
      </c>
      <c r="Q29" s="27">
        <f t="shared" si="13"/>
        <v>7727</v>
      </c>
      <c r="R29" s="27">
        <f t="shared" si="12"/>
        <v>9257</v>
      </c>
      <c r="S29" s="27">
        <f t="shared" si="12"/>
        <v>8492</v>
      </c>
      <c r="T29" s="27">
        <f t="shared" si="12"/>
        <v>9257</v>
      </c>
      <c r="U29" s="27">
        <f t="shared" si="12"/>
        <v>8492</v>
      </c>
      <c r="V29" s="27">
        <f t="shared" si="12"/>
        <v>9257</v>
      </c>
      <c r="W29" s="27">
        <f t="shared" si="12"/>
        <v>7727</v>
      </c>
      <c r="X29" s="27">
        <f t="shared" si="12"/>
        <v>8492</v>
      </c>
      <c r="Y29" s="27">
        <f t="shared" si="12"/>
        <v>6656</v>
      </c>
      <c r="Z29" s="27">
        <f t="shared" si="12"/>
        <v>6656</v>
      </c>
      <c r="AA29" s="27">
        <f t="shared" si="12"/>
        <v>7191</v>
      </c>
      <c r="AB29" s="27">
        <f t="shared" si="12"/>
        <v>6656</v>
      </c>
      <c r="AC29" s="27">
        <f t="shared" si="12"/>
        <v>8492</v>
      </c>
      <c r="AD29" s="27">
        <f t="shared" si="12"/>
        <v>6656</v>
      </c>
      <c r="AE29" s="27">
        <f t="shared" si="12"/>
        <v>6656</v>
      </c>
    </row>
    <row r="30" spans="1:31" x14ac:dyDescent="0.25">
      <c r="A30" s="13" t="s">
        <v>8</v>
      </c>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row>
    <row r="31" spans="1:31" x14ac:dyDescent="0.25">
      <c r="A31" s="13">
        <v>1</v>
      </c>
      <c r="B31" s="27">
        <f t="shared" si="13"/>
        <v>9257</v>
      </c>
      <c r="C31" s="27">
        <f t="shared" si="12"/>
        <v>9257</v>
      </c>
      <c r="D31" s="27">
        <f t="shared" si="12"/>
        <v>9257</v>
      </c>
      <c r="E31" s="27">
        <f t="shared" si="12"/>
        <v>6656</v>
      </c>
      <c r="F31" s="27">
        <f t="shared" si="12"/>
        <v>6656</v>
      </c>
      <c r="G31" s="27">
        <f t="shared" si="12"/>
        <v>6656</v>
      </c>
      <c r="H31" s="27">
        <f t="shared" si="12"/>
        <v>10404</v>
      </c>
      <c r="I31" s="27">
        <f t="shared" si="12"/>
        <v>10787</v>
      </c>
      <c r="J31" s="27">
        <f t="shared" si="12"/>
        <v>10787</v>
      </c>
      <c r="K31" s="27">
        <f t="shared" si="12"/>
        <v>8109</v>
      </c>
      <c r="L31" s="27">
        <f t="shared" si="12"/>
        <v>8109</v>
      </c>
      <c r="M31" s="27">
        <f t="shared" si="12"/>
        <v>8492</v>
      </c>
      <c r="N31" s="27">
        <f t="shared" si="12"/>
        <v>8109</v>
      </c>
      <c r="O31" s="27">
        <f t="shared" si="12"/>
        <v>8874</v>
      </c>
      <c r="P31" s="27">
        <f t="shared" si="12"/>
        <v>9257</v>
      </c>
      <c r="Q31" s="27">
        <f t="shared" si="12"/>
        <v>8109</v>
      </c>
      <c r="R31" s="27">
        <f t="shared" si="12"/>
        <v>9639</v>
      </c>
      <c r="S31" s="27">
        <f t="shared" si="12"/>
        <v>8874</v>
      </c>
      <c r="T31" s="27">
        <f t="shared" si="12"/>
        <v>9639</v>
      </c>
      <c r="U31" s="27">
        <f t="shared" si="12"/>
        <v>8874</v>
      </c>
      <c r="V31" s="27">
        <f t="shared" si="12"/>
        <v>9639</v>
      </c>
      <c r="W31" s="27">
        <f t="shared" si="12"/>
        <v>8109</v>
      </c>
      <c r="X31" s="27">
        <f t="shared" si="12"/>
        <v>8874</v>
      </c>
      <c r="Y31" s="27">
        <f t="shared" si="12"/>
        <v>7038</v>
      </c>
      <c r="Z31" s="27">
        <f t="shared" si="12"/>
        <v>7038</v>
      </c>
      <c r="AA31" s="27">
        <f t="shared" si="12"/>
        <v>7574</v>
      </c>
      <c r="AB31" s="27">
        <f t="shared" si="12"/>
        <v>7038</v>
      </c>
      <c r="AC31" s="27">
        <f t="shared" si="12"/>
        <v>8874</v>
      </c>
      <c r="AD31" s="27">
        <f t="shared" si="12"/>
        <v>7038</v>
      </c>
      <c r="AE31" s="27">
        <f t="shared" si="12"/>
        <v>7038</v>
      </c>
    </row>
    <row r="32" spans="1:31" x14ac:dyDescent="0.25">
      <c r="A32" s="13">
        <v>2</v>
      </c>
      <c r="B32" s="27">
        <f t="shared" si="13"/>
        <v>10404</v>
      </c>
      <c r="C32" s="27">
        <f t="shared" si="12"/>
        <v>10404</v>
      </c>
      <c r="D32" s="27">
        <f t="shared" si="12"/>
        <v>10404</v>
      </c>
      <c r="E32" s="27">
        <f t="shared" si="12"/>
        <v>7803</v>
      </c>
      <c r="F32" s="27">
        <f t="shared" si="12"/>
        <v>7803</v>
      </c>
      <c r="G32" s="27">
        <f t="shared" si="12"/>
        <v>7803</v>
      </c>
      <c r="H32" s="27">
        <f t="shared" si="12"/>
        <v>11552</v>
      </c>
      <c r="I32" s="27">
        <f t="shared" si="12"/>
        <v>11934</v>
      </c>
      <c r="J32" s="27">
        <f t="shared" si="12"/>
        <v>11934</v>
      </c>
      <c r="K32" s="27">
        <f t="shared" si="12"/>
        <v>9257</v>
      </c>
      <c r="L32" s="27">
        <f t="shared" si="12"/>
        <v>9257</v>
      </c>
      <c r="M32" s="27">
        <f t="shared" si="12"/>
        <v>9639</v>
      </c>
      <c r="N32" s="27">
        <f t="shared" si="12"/>
        <v>9257</v>
      </c>
      <c r="O32" s="27">
        <f t="shared" si="12"/>
        <v>10022</v>
      </c>
      <c r="P32" s="27">
        <f t="shared" si="12"/>
        <v>10404</v>
      </c>
      <c r="Q32" s="27">
        <f t="shared" si="12"/>
        <v>9257</v>
      </c>
      <c r="R32" s="27">
        <f t="shared" si="12"/>
        <v>10787</v>
      </c>
      <c r="S32" s="27">
        <f t="shared" si="12"/>
        <v>10022</v>
      </c>
      <c r="T32" s="27">
        <f t="shared" si="12"/>
        <v>10787</v>
      </c>
      <c r="U32" s="27">
        <f t="shared" si="12"/>
        <v>10022</v>
      </c>
      <c r="V32" s="27">
        <f t="shared" si="12"/>
        <v>10787</v>
      </c>
      <c r="W32" s="27">
        <f t="shared" si="12"/>
        <v>9257</v>
      </c>
      <c r="X32" s="27">
        <f t="shared" si="12"/>
        <v>10022</v>
      </c>
      <c r="Y32" s="27">
        <f t="shared" si="12"/>
        <v>8186</v>
      </c>
      <c r="Z32" s="27">
        <f t="shared" si="12"/>
        <v>8186</v>
      </c>
      <c r="AA32" s="27">
        <f t="shared" si="12"/>
        <v>8721</v>
      </c>
      <c r="AB32" s="27">
        <f t="shared" si="12"/>
        <v>8186</v>
      </c>
      <c r="AC32" s="27">
        <f t="shared" si="12"/>
        <v>10022</v>
      </c>
      <c r="AD32" s="27">
        <f t="shared" si="12"/>
        <v>8186</v>
      </c>
      <c r="AE32" s="27">
        <f t="shared" si="12"/>
        <v>8186</v>
      </c>
    </row>
    <row r="33" spans="1:31" s="161" customFormat="1" x14ac:dyDescent="0.25">
      <c r="A33" s="168" t="s">
        <v>218</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row>
    <row r="34" spans="1:31" s="161" customFormat="1" x14ac:dyDescent="0.25">
      <c r="A34" s="198">
        <v>1</v>
      </c>
      <c r="B34" s="27">
        <f t="shared" si="13"/>
        <v>9257</v>
      </c>
      <c r="C34" s="27">
        <f t="shared" si="12"/>
        <v>9257</v>
      </c>
      <c r="D34" s="27">
        <f t="shared" si="12"/>
        <v>9257</v>
      </c>
      <c r="E34" s="27">
        <f t="shared" si="12"/>
        <v>6656</v>
      </c>
      <c r="F34" s="27">
        <f t="shared" si="12"/>
        <v>6656</v>
      </c>
      <c r="G34" s="27">
        <f t="shared" si="12"/>
        <v>6656</v>
      </c>
      <c r="H34" s="27">
        <f t="shared" si="12"/>
        <v>10404</v>
      </c>
      <c r="I34" s="27">
        <f t="shared" si="12"/>
        <v>10787</v>
      </c>
      <c r="J34" s="27">
        <f t="shared" si="12"/>
        <v>10787</v>
      </c>
      <c r="K34" s="27">
        <f t="shared" si="12"/>
        <v>8109</v>
      </c>
      <c r="L34" s="27">
        <f t="shared" si="12"/>
        <v>8109</v>
      </c>
      <c r="M34" s="27">
        <f t="shared" si="12"/>
        <v>8492</v>
      </c>
      <c r="N34" s="27">
        <f t="shared" si="12"/>
        <v>8109</v>
      </c>
      <c r="O34" s="27">
        <f t="shared" si="12"/>
        <v>8874</v>
      </c>
      <c r="P34" s="27">
        <f t="shared" si="12"/>
        <v>9257</v>
      </c>
      <c r="Q34" s="27">
        <f t="shared" si="12"/>
        <v>8109</v>
      </c>
      <c r="R34" s="27">
        <f t="shared" si="12"/>
        <v>9639</v>
      </c>
      <c r="S34" s="27">
        <f t="shared" si="12"/>
        <v>8874</v>
      </c>
      <c r="T34" s="27">
        <f t="shared" si="12"/>
        <v>9639</v>
      </c>
      <c r="U34" s="27">
        <f t="shared" si="12"/>
        <v>8874</v>
      </c>
      <c r="V34" s="27">
        <f t="shared" si="12"/>
        <v>9639</v>
      </c>
      <c r="W34" s="27">
        <f t="shared" si="12"/>
        <v>8109</v>
      </c>
      <c r="X34" s="27">
        <f t="shared" si="12"/>
        <v>8874</v>
      </c>
      <c r="Y34" s="27">
        <f t="shared" si="12"/>
        <v>7038</v>
      </c>
      <c r="Z34" s="27">
        <f t="shared" si="12"/>
        <v>7038</v>
      </c>
      <c r="AA34" s="27">
        <f t="shared" si="12"/>
        <v>7574</v>
      </c>
      <c r="AB34" s="27">
        <f t="shared" si="12"/>
        <v>7038</v>
      </c>
      <c r="AC34" s="27">
        <f t="shared" si="12"/>
        <v>8874</v>
      </c>
      <c r="AD34" s="27">
        <f t="shared" si="12"/>
        <v>7038</v>
      </c>
      <c r="AE34" s="27">
        <f t="shared" si="12"/>
        <v>7038</v>
      </c>
    </row>
    <row r="35" spans="1:31" s="161" customFormat="1" x14ac:dyDescent="0.25">
      <c r="A35" s="198">
        <v>2</v>
      </c>
      <c r="B35" s="27">
        <f t="shared" si="13"/>
        <v>10404</v>
      </c>
      <c r="C35" s="27">
        <f t="shared" si="12"/>
        <v>10404</v>
      </c>
      <c r="D35" s="27">
        <f t="shared" si="12"/>
        <v>10404</v>
      </c>
      <c r="E35" s="27">
        <f t="shared" si="12"/>
        <v>7803</v>
      </c>
      <c r="F35" s="27">
        <f t="shared" si="12"/>
        <v>7803</v>
      </c>
      <c r="G35" s="27">
        <f t="shared" si="12"/>
        <v>7803</v>
      </c>
      <c r="H35" s="27">
        <f t="shared" si="12"/>
        <v>11552</v>
      </c>
      <c r="I35" s="27">
        <f t="shared" si="12"/>
        <v>11934</v>
      </c>
      <c r="J35" s="27">
        <f t="shared" si="12"/>
        <v>11934</v>
      </c>
      <c r="K35" s="27">
        <f t="shared" si="12"/>
        <v>9257</v>
      </c>
      <c r="L35" s="27">
        <f t="shared" si="12"/>
        <v>9257</v>
      </c>
      <c r="M35" s="27">
        <f t="shared" si="12"/>
        <v>9639</v>
      </c>
      <c r="N35" s="27">
        <f t="shared" si="12"/>
        <v>9257</v>
      </c>
      <c r="O35" s="27">
        <f t="shared" si="12"/>
        <v>10022</v>
      </c>
      <c r="P35" s="27">
        <f t="shared" si="12"/>
        <v>10404</v>
      </c>
      <c r="Q35" s="27">
        <f t="shared" si="12"/>
        <v>9257</v>
      </c>
      <c r="R35" s="27">
        <f t="shared" si="12"/>
        <v>10787</v>
      </c>
      <c r="S35" s="27">
        <f t="shared" si="12"/>
        <v>10022</v>
      </c>
      <c r="T35" s="27">
        <f t="shared" si="12"/>
        <v>10787</v>
      </c>
      <c r="U35" s="27">
        <f t="shared" si="12"/>
        <v>10022</v>
      </c>
      <c r="V35" s="27">
        <f t="shared" si="12"/>
        <v>10787</v>
      </c>
      <c r="W35" s="27">
        <f t="shared" si="12"/>
        <v>9257</v>
      </c>
      <c r="X35" s="27">
        <f t="shared" si="12"/>
        <v>10022</v>
      </c>
      <c r="Y35" s="27">
        <f t="shared" si="12"/>
        <v>8186</v>
      </c>
      <c r="Z35" s="27">
        <f t="shared" si="12"/>
        <v>8186</v>
      </c>
      <c r="AA35" s="27">
        <f t="shared" si="12"/>
        <v>8721</v>
      </c>
      <c r="AB35" s="27">
        <f t="shared" si="12"/>
        <v>8186</v>
      </c>
      <c r="AC35" s="27">
        <f t="shared" si="12"/>
        <v>10022</v>
      </c>
      <c r="AD35" s="27">
        <f t="shared" si="12"/>
        <v>8186</v>
      </c>
      <c r="AE35" s="27">
        <f t="shared" si="12"/>
        <v>8186</v>
      </c>
    </row>
    <row r="36" spans="1:31" x14ac:dyDescent="0.25">
      <c r="A36" s="13" t="s">
        <v>2</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row>
    <row r="37" spans="1:31" x14ac:dyDescent="0.25">
      <c r="A37" s="13">
        <v>1</v>
      </c>
      <c r="B37" s="27">
        <f t="shared" si="13"/>
        <v>12317</v>
      </c>
      <c r="C37" s="27">
        <f t="shared" si="12"/>
        <v>12317</v>
      </c>
      <c r="D37" s="27">
        <f t="shared" si="12"/>
        <v>12317</v>
      </c>
      <c r="E37" s="27">
        <f t="shared" si="12"/>
        <v>9716</v>
      </c>
      <c r="F37" s="27">
        <f t="shared" si="12"/>
        <v>9716</v>
      </c>
      <c r="G37" s="27">
        <f t="shared" si="12"/>
        <v>9716</v>
      </c>
      <c r="H37" s="27">
        <f t="shared" si="12"/>
        <v>13464</v>
      </c>
      <c r="I37" s="27">
        <f t="shared" si="12"/>
        <v>13464</v>
      </c>
      <c r="J37" s="27">
        <f t="shared" si="12"/>
        <v>13464</v>
      </c>
      <c r="K37" s="27">
        <f t="shared" si="12"/>
        <v>10787</v>
      </c>
      <c r="L37" s="27">
        <f t="shared" si="12"/>
        <v>10787</v>
      </c>
      <c r="M37" s="27">
        <f t="shared" si="12"/>
        <v>11169</v>
      </c>
      <c r="N37" s="27">
        <f t="shared" si="12"/>
        <v>10787</v>
      </c>
      <c r="O37" s="27">
        <f t="shared" si="12"/>
        <v>11552</v>
      </c>
      <c r="P37" s="27">
        <f t="shared" si="12"/>
        <v>11934</v>
      </c>
      <c r="Q37" s="27">
        <f t="shared" si="12"/>
        <v>10787</v>
      </c>
      <c r="R37" s="27">
        <f t="shared" si="12"/>
        <v>12317</v>
      </c>
      <c r="S37" s="27">
        <f t="shared" si="12"/>
        <v>11552</v>
      </c>
      <c r="T37" s="27">
        <f t="shared" si="12"/>
        <v>12317</v>
      </c>
      <c r="U37" s="27">
        <f t="shared" si="12"/>
        <v>11552</v>
      </c>
      <c r="V37" s="27">
        <f t="shared" si="12"/>
        <v>12317</v>
      </c>
      <c r="W37" s="27">
        <f t="shared" si="12"/>
        <v>10787</v>
      </c>
      <c r="X37" s="27">
        <f t="shared" si="12"/>
        <v>11552</v>
      </c>
      <c r="Y37" s="27">
        <f t="shared" si="12"/>
        <v>9716</v>
      </c>
      <c r="Z37" s="27">
        <f t="shared" si="12"/>
        <v>9716</v>
      </c>
      <c r="AA37" s="27">
        <f t="shared" si="12"/>
        <v>10251</v>
      </c>
      <c r="AB37" s="27">
        <f t="shared" si="12"/>
        <v>9716</v>
      </c>
      <c r="AC37" s="27">
        <f t="shared" si="12"/>
        <v>11552</v>
      </c>
      <c r="AD37" s="27">
        <f t="shared" si="12"/>
        <v>9716</v>
      </c>
      <c r="AE37" s="27">
        <f t="shared" si="12"/>
        <v>9716</v>
      </c>
    </row>
    <row r="38" spans="1:31" x14ac:dyDescent="0.25">
      <c r="A38" s="13">
        <v>2</v>
      </c>
      <c r="B38" s="27">
        <f t="shared" si="13"/>
        <v>13464</v>
      </c>
      <c r="C38" s="27">
        <f t="shared" si="12"/>
        <v>13464</v>
      </c>
      <c r="D38" s="27">
        <f t="shared" si="12"/>
        <v>13464</v>
      </c>
      <c r="E38" s="27">
        <f t="shared" si="12"/>
        <v>10863</v>
      </c>
      <c r="F38" s="27">
        <f t="shared" si="12"/>
        <v>10863</v>
      </c>
      <c r="G38" s="27">
        <f t="shared" si="12"/>
        <v>10863</v>
      </c>
      <c r="H38" s="27">
        <f t="shared" si="12"/>
        <v>14612</v>
      </c>
      <c r="I38" s="27">
        <f t="shared" si="12"/>
        <v>14612</v>
      </c>
      <c r="J38" s="27">
        <f t="shared" si="12"/>
        <v>14612</v>
      </c>
      <c r="K38" s="27">
        <f t="shared" si="12"/>
        <v>11934</v>
      </c>
      <c r="L38" s="27">
        <f t="shared" si="12"/>
        <v>11934</v>
      </c>
      <c r="M38" s="27">
        <f t="shared" si="12"/>
        <v>12317</v>
      </c>
      <c r="N38" s="27">
        <f t="shared" si="12"/>
        <v>11934</v>
      </c>
      <c r="O38" s="27">
        <f t="shared" si="12"/>
        <v>12699</v>
      </c>
      <c r="P38" s="27">
        <f t="shared" si="12"/>
        <v>13082</v>
      </c>
      <c r="Q38" s="27">
        <f t="shared" si="12"/>
        <v>11934</v>
      </c>
      <c r="R38" s="27">
        <f t="shared" si="12"/>
        <v>13464</v>
      </c>
      <c r="S38" s="27">
        <f t="shared" si="12"/>
        <v>12699</v>
      </c>
      <c r="T38" s="27">
        <f t="shared" si="12"/>
        <v>13464</v>
      </c>
      <c r="U38" s="27">
        <f t="shared" si="12"/>
        <v>12699</v>
      </c>
      <c r="V38" s="27">
        <f t="shared" si="12"/>
        <v>13464</v>
      </c>
      <c r="W38" s="27">
        <f t="shared" si="12"/>
        <v>11934</v>
      </c>
      <c r="X38" s="27">
        <f t="shared" si="12"/>
        <v>12699</v>
      </c>
      <c r="Y38" s="27">
        <f t="shared" si="12"/>
        <v>10863</v>
      </c>
      <c r="Z38" s="27">
        <f t="shared" si="12"/>
        <v>10863</v>
      </c>
      <c r="AA38" s="27">
        <f t="shared" si="12"/>
        <v>11399</v>
      </c>
      <c r="AB38" s="27">
        <f t="shared" si="12"/>
        <v>10863</v>
      </c>
      <c r="AC38" s="27">
        <f t="shared" si="12"/>
        <v>12699</v>
      </c>
      <c r="AD38" s="27">
        <f t="shared" si="12"/>
        <v>10863</v>
      </c>
      <c r="AE38" s="27">
        <f t="shared" si="12"/>
        <v>10863</v>
      </c>
    </row>
    <row r="39" spans="1:31" ht="19.5" customHeight="1" x14ac:dyDescent="0.25">
      <c r="A39" s="14" t="s">
        <v>3</v>
      </c>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row>
    <row r="40" spans="1:31" x14ac:dyDescent="0.25">
      <c r="A40" s="13">
        <v>1</v>
      </c>
      <c r="B40" s="27">
        <f t="shared" si="13"/>
        <v>14612</v>
      </c>
      <c r="C40" s="27">
        <f t="shared" si="12"/>
        <v>14612</v>
      </c>
      <c r="D40" s="27">
        <f t="shared" si="12"/>
        <v>14612</v>
      </c>
      <c r="E40" s="27">
        <f t="shared" si="12"/>
        <v>12011</v>
      </c>
      <c r="F40" s="27">
        <f t="shared" si="12"/>
        <v>12011</v>
      </c>
      <c r="G40" s="27">
        <f t="shared" si="12"/>
        <v>12011</v>
      </c>
      <c r="H40" s="27">
        <f t="shared" si="12"/>
        <v>15759</v>
      </c>
      <c r="I40" s="27">
        <f t="shared" si="12"/>
        <v>15759</v>
      </c>
      <c r="J40" s="27">
        <f t="shared" si="12"/>
        <v>15759</v>
      </c>
      <c r="K40" s="27">
        <f t="shared" si="12"/>
        <v>13082</v>
      </c>
      <c r="L40" s="27">
        <f t="shared" si="12"/>
        <v>13082</v>
      </c>
      <c r="M40" s="27">
        <f t="shared" si="12"/>
        <v>13464</v>
      </c>
      <c r="N40" s="27">
        <f t="shared" si="12"/>
        <v>13082</v>
      </c>
      <c r="O40" s="27">
        <f t="shared" si="12"/>
        <v>13847</v>
      </c>
      <c r="P40" s="27">
        <f t="shared" si="12"/>
        <v>14229</v>
      </c>
      <c r="Q40" s="27">
        <f t="shared" si="12"/>
        <v>13082</v>
      </c>
      <c r="R40" s="27">
        <f t="shared" si="12"/>
        <v>14612</v>
      </c>
      <c r="S40" s="27">
        <f t="shared" si="12"/>
        <v>13847</v>
      </c>
      <c r="T40" s="27">
        <f t="shared" si="12"/>
        <v>14612</v>
      </c>
      <c r="U40" s="27">
        <f t="shared" si="12"/>
        <v>13847</v>
      </c>
      <c r="V40" s="27">
        <f t="shared" si="12"/>
        <v>14612</v>
      </c>
      <c r="W40" s="27">
        <f t="shared" si="12"/>
        <v>13082</v>
      </c>
      <c r="X40" s="27">
        <f t="shared" si="12"/>
        <v>13847</v>
      </c>
      <c r="Y40" s="27">
        <f t="shared" si="12"/>
        <v>12011</v>
      </c>
      <c r="Z40" s="27">
        <f t="shared" si="12"/>
        <v>12011</v>
      </c>
      <c r="AA40" s="27">
        <f t="shared" si="12"/>
        <v>12546</v>
      </c>
      <c r="AB40" s="27">
        <f t="shared" si="12"/>
        <v>12011</v>
      </c>
      <c r="AC40" s="27">
        <f t="shared" si="12"/>
        <v>13847</v>
      </c>
      <c r="AD40" s="27">
        <f t="shared" si="12"/>
        <v>12011</v>
      </c>
      <c r="AE40" s="27">
        <f t="shared" si="12"/>
        <v>12011</v>
      </c>
    </row>
    <row r="41" spans="1:31" x14ac:dyDescent="0.25">
      <c r="A41" s="13">
        <v>2</v>
      </c>
      <c r="B41" s="27">
        <f t="shared" si="13"/>
        <v>15759</v>
      </c>
      <c r="C41" s="27">
        <f t="shared" si="12"/>
        <v>15759</v>
      </c>
      <c r="D41" s="27">
        <f t="shared" si="12"/>
        <v>15759</v>
      </c>
      <c r="E41" s="27">
        <f t="shared" si="12"/>
        <v>13158</v>
      </c>
      <c r="F41" s="27">
        <f t="shared" si="12"/>
        <v>13158</v>
      </c>
      <c r="G41" s="27">
        <f t="shared" si="12"/>
        <v>13158</v>
      </c>
      <c r="H41" s="27">
        <f t="shared" si="12"/>
        <v>16907</v>
      </c>
      <c r="I41" s="27">
        <f t="shared" si="12"/>
        <v>16907</v>
      </c>
      <c r="J41" s="27">
        <f t="shared" si="12"/>
        <v>16907</v>
      </c>
      <c r="K41" s="27">
        <f t="shared" si="12"/>
        <v>14229</v>
      </c>
      <c r="L41" s="27">
        <f t="shared" ref="L41:AE41" si="14">ROUNDUP(L22*0.85,)</f>
        <v>14229</v>
      </c>
      <c r="M41" s="27">
        <f t="shared" si="14"/>
        <v>14612</v>
      </c>
      <c r="N41" s="27">
        <f t="shared" si="14"/>
        <v>14229</v>
      </c>
      <c r="O41" s="27">
        <f t="shared" si="14"/>
        <v>14994</v>
      </c>
      <c r="P41" s="27">
        <f t="shared" si="14"/>
        <v>15377</v>
      </c>
      <c r="Q41" s="27">
        <f t="shared" si="14"/>
        <v>14229</v>
      </c>
      <c r="R41" s="27">
        <f t="shared" si="14"/>
        <v>15759</v>
      </c>
      <c r="S41" s="27">
        <f t="shared" si="14"/>
        <v>14994</v>
      </c>
      <c r="T41" s="27">
        <f t="shared" si="14"/>
        <v>15759</v>
      </c>
      <c r="U41" s="27">
        <f t="shared" si="14"/>
        <v>14994</v>
      </c>
      <c r="V41" s="27">
        <f t="shared" si="14"/>
        <v>15759</v>
      </c>
      <c r="W41" s="27">
        <f t="shared" si="14"/>
        <v>14229</v>
      </c>
      <c r="X41" s="27">
        <f t="shared" si="14"/>
        <v>14994</v>
      </c>
      <c r="Y41" s="27">
        <f t="shared" si="14"/>
        <v>13158</v>
      </c>
      <c r="Z41" s="27">
        <f t="shared" si="14"/>
        <v>13158</v>
      </c>
      <c r="AA41" s="27">
        <f t="shared" si="14"/>
        <v>13694</v>
      </c>
      <c r="AB41" s="27">
        <f t="shared" si="14"/>
        <v>13158</v>
      </c>
      <c r="AC41" s="27">
        <f t="shared" si="14"/>
        <v>14994</v>
      </c>
      <c r="AD41" s="27">
        <f t="shared" si="14"/>
        <v>13158</v>
      </c>
      <c r="AE41" s="27">
        <f t="shared" si="14"/>
        <v>13158</v>
      </c>
    </row>
    <row r="43" spans="1:31" ht="117.75" customHeight="1" x14ac:dyDescent="0.25">
      <c r="A43" s="224" t="s">
        <v>256</v>
      </c>
    </row>
    <row r="44" spans="1:31" x14ac:dyDescent="0.25">
      <c r="A44" s="116" t="s">
        <v>18</v>
      </c>
    </row>
    <row r="45" spans="1:31" x14ac:dyDescent="0.25">
      <c r="A45" s="41" t="s">
        <v>248</v>
      </c>
    </row>
    <row r="46" spans="1:31" x14ac:dyDescent="0.25">
      <c r="A46" s="41" t="s">
        <v>249</v>
      </c>
    </row>
    <row r="47" spans="1:31" x14ac:dyDescent="0.25">
      <c r="A47" s="181"/>
    </row>
    <row r="48" spans="1:31" x14ac:dyDescent="0.25">
      <c r="A48" s="116" t="s">
        <v>11</v>
      </c>
    </row>
    <row r="49" spans="1:1" x14ac:dyDescent="0.25">
      <c r="A49" s="97" t="s">
        <v>39</v>
      </c>
    </row>
    <row r="50" spans="1:1" x14ac:dyDescent="0.25">
      <c r="A50" s="98" t="s">
        <v>12</v>
      </c>
    </row>
    <row r="51" spans="1:1" x14ac:dyDescent="0.25">
      <c r="A51" s="98" t="s">
        <v>13</v>
      </c>
    </row>
    <row r="52" spans="1:1" x14ac:dyDescent="0.25">
      <c r="A52" s="99" t="s">
        <v>14</v>
      </c>
    </row>
    <row r="53" spans="1:1" x14ac:dyDescent="0.25">
      <c r="A53" s="204" t="s">
        <v>103</v>
      </c>
    </row>
    <row r="54" spans="1:1" x14ac:dyDescent="0.25">
      <c r="A54" s="24" t="s">
        <v>250</v>
      </c>
    </row>
    <row r="55" spans="1:1" x14ac:dyDescent="0.25">
      <c r="A55" s="43"/>
    </row>
    <row r="56" spans="1:1" ht="31.5" x14ac:dyDescent="0.25">
      <c r="A56" s="117" t="s">
        <v>217</v>
      </c>
    </row>
    <row r="57" spans="1:1" ht="42" x14ac:dyDescent="0.25">
      <c r="A57" s="158" t="s">
        <v>213</v>
      </c>
    </row>
    <row r="58" spans="1:1" ht="21" x14ac:dyDescent="0.25">
      <c r="A58" s="158" t="s">
        <v>214</v>
      </c>
    </row>
    <row r="59" spans="1:1" ht="21" x14ac:dyDescent="0.25">
      <c r="A59" s="158" t="s">
        <v>251</v>
      </c>
    </row>
    <row r="60" spans="1:1" ht="52.5" x14ac:dyDescent="0.25">
      <c r="A60" s="158" t="s">
        <v>252</v>
      </c>
    </row>
    <row r="61" spans="1:1" ht="42" x14ac:dyDescent="0.25">
      <c r="A61" s="117" t="s">
        <v>253</v>
      </c>
    </row>
    <row r="62" spans="1:1" ht="31.5" x14ac:dyDescent="0.25">
      <c r="A62" s="158" t="s">
        <v>254</v>
      </c>
    </row>
    <row r="63" spans="1:1" ht="21" x14ac:dyDescent="0.25">
      <c r="A63" s="158" t="s">
        <v>255</v>
      </c>
    </row>
    <row r="64" spans="1:1" ht="31.5" x14ac:dyDescent="0.25">
      <c r="A64" s="84" t="s">
        <v>51</v>
      </c>
    </row>
    <row r="65" spans="1:1" ht="63" x14ac:dyDescent="0.25">
      <c r="A65" s="120" t="s">
        <v>215</v>
      </c>
    </row>
    <row r="66" spans="1:1" ht="21" x14ac:dyDescent="0.25">
      <c r="A66" s="107" t="s">
        <v>47</v>
      </c>
    </row>
    <row r="67" spans="1:1" ht="43.5" x14ac:dyDescent="0.25">
      <c r="A67" s="81" t="s">
        <v>216</v>
      </c>
    </row>
    <row r="68" spans="1:1" ht="21" x14ac:dyDescent="0.25">
      <c r="A68" s="54" t="s">
        <v>49</v>
      </c>
    </row>
    <row r="69" spans="1:1" x14ac:dyDescent="0.25">
      <c r="A69" s="56"/>
    </row>
    <row r="70" spans="1:1" x14ac:dyDescent="0.25">
      <c r="A70" s="57" t="s">
        <v>16</v>
      </c>
    </row>
    <row r="71" spans="1:1" ht="24" x14ac:dyDescent="0.25">
      <c r="A71" s="58" t="s">
        <v>25</v>
      </c>
    </row>
    <row r="72" spans="1:1" ht="24" x14ac:dyDescent="0.25">
      <c r="A72" s="58" t="s">
        <v>26</v>
      </c>
    </row>
  </sheetData>
  <mergeCells count="1">
    <mergeCell ref="A24:A25"/>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110" zoomScaleNormal="110" workbookViewId="0">
      <selection activeCell="B1" sqref="B1:E1048576"/>
    </sheetView>
  </sheetViews>
  <sheetFormatPr defaultColWidth="9.140625" defaultRowHeight="12" x14ac:dyDescent="0.2"/>
  <cols>
    <col min="1" max="1" width="78.28515625" style="5" customWidth="1"/>
    <col min="2" max="16384" width="9.140625" style="5"/>
  </cols>
  <sheetData>
    <row r="1" spans="1:2" ht="12" customHeight="1" x14ac:dyDescent="0.2">
      <c r="A1" s="18" t="s">
        <v>17</v>
      </c>
    </row>
    <row r="2" spans="1:2" ht="12" customHeight="1" x14ac:dyDescent="0.2">
      <c r="A2" s="64" t="s">
        <v>19</v>
      </c>
    </row>
    <row r="3" spans="1:2" ht="10.35" customHeight="1" x14ac:dyDescent="0.2">
      <c r="A3" s="16"/>
    </row>
    <row r="4" spans="1:2" ht="11.45" customHeight="1" x14ac:dyDescent="0.2">
      <c r="A4" s="30" t="s">
        <v>9</v>
      </c>
    </row>
    <row r="5" spans="1:2" s="36" customFormat="1" ht="33.75" customHeight="1" x14ac:dyDescent="0.25">
      <c r="A5" s="31" t="s">
        <v>6</v>
      </c>
      <c r="B5" s="151" t="e">
        <f>'C завтраками| Bed and breakfast'!#REF!</f>
        <v>#REF!</v>
      </c>
    </row>
    <row r="6" spans="1:2" x14ac:dyDescent="0.2">
      <c r="A6" s="31"/>
      <c r="B6" s="151" t="e">
        <f>'C завтраками| Bed and breakfast'!#REF!</f>
        <v>#REF!</v>
      </c>
    </row>
    <row r="7" spans="1:2" x14ac:dyDescent="0.2">
      <c r="A7" s="1" t="s">
        <v>7</v>
      </c>
      <c r="B7" s="163"/>
    </row>
    <row r="8" spans="1:2" x14ac:dyDescent="0.2">
      <c r="A8" s="1">
        <v>1</v>
      </c>
      <c r="B8" s="167" t="e">
        <f>ROUNDUP('C завтраками| Bed and breakfast'!#REF!*0.85,)</f>
        <v>#REF!</v>
      </c>
    </row>
    <row r="9" spans="1:2" x14ac:dyDescent="0.2">
      <c r="A9" s="1">
        <v>2</v>
      </c>
      <c r="B9" s="167" t="e">
        <f>ROUNDUP('C завтраками| Bed and breakfast'!#REF!*0.85,)</f>
        <v>#REF!</v>
      </c>
    </row>
    <row r="10" spans="1:2" x14ac:dyDescent="0.2">
      <c r="A10" s="1" t="s">
        <v>8</v>
      </c>
      <c r="B10" s="167"/>
    </row>
    <row r="11" spans="1:2" x14ac:dyDescent="0.2">
      <c r="A11" s="1">
        <v>1</v>
      </c>
      <c r="B11" s="167" t="e">
        <f>ROUNDUP('C завтраками| Bed and breakfast'!#REF!*0.85,)</f>
        <v>#REF!</v>
      </c>
    </row>
    <row r="12" spans="1:2" x14ac:dyDescent="0.2">
      <c r="A12" s="1">
        <v>2</v>
      </c>
      <c r="B12" s="167" t="e">
        <f>ROUNDUP('C завтраками| Bed and breakfast'!#REF!*0.85,)</f>
        <v>#REF!</v>
      </c>
    </row>
    <row r="13" spans="1:2" x14ac:dyDescent="0.2">
      <c r="A13" s="2" t="s">
        <v>2</v>
      </c>
      <c r="B13" s="167"/>
    </row>
    <row r="14" spans="1:2" x14ac:dyDescent="0.2">
      <c r="A14" s="1">
        <v>1</v>
      </c>
      <c r="B14" s="167" t="e">
        <f>ROUNDUP('C завтраками| Bed and breakfast'!#REF!*0.85,)</f>
        <v>#REF!</v>
      </c>
    </row>
    <row r="15" spans="1:2" x14ac:dyDescent="0.2">
      <c r="A15" s="1">
        <v>2</v>
      </c>
      <c r="B15" s="167" t="e">
        <f>ROUNDUP('C завтраками| Bed and breakfast'!#REF!*0.85,)</f>
        <v>#REF!</v>
      </c>
    </row>
    <row r="16" spans="1:2" x14ac:dyDescent="0.2">
      <c r="A16" s="9" t="s">
        <v>131</v>
      </c>
      <c r="B16" s="167"/>
    </row>
    <row r="17" spans="1:2" x14ac:dyDescent="0.2">
      <c r="A17" s="1">
        <v>1</v>
      </c>
      <c r="B17" s="167" t="e">
        <f>ROUNDUP('C завтраками| Bed and breakfast'!#REF!*0.85,)</f>
        <v>#REF!</v>
      </c>
    </row>
    <row r="18" spans="1:2" x14ac:dyDescent="0.2">
      <c r="A18" s="1">
        <v>2</v>
      </c>
      <c r="B18" s="167" t="e">
        <f>ROUNDUP('C завтраками| Bed and breakfast'!#REF!*0.85,)</f>
        <v>#REF!</v>
      </c>
    </row>
    <row r="19" spans="1:2" x14ac:dyDescent="0.2">
      <c r="A19" s="7" t="s">
        <v>4</v>
      </c>
      <c r="B19" s="167"/>
    </row>
    <row r="20" spans="1:2" x14ac:dyDescent="0.2">
      <c r="A20" s="3" t="s">
        <v>1</v>
      </c>
      <c r="B20" s="167" t="e">
        <f>ROUNDUP('C завтраками| Bed and breakfast'!#REF!*0.85,)</f>
        <v>#REF!</v>
      </c>
    </row>
    <row r="21" spans="1:2" hidden="1" x14ac:dyDescent="0.2">
      <c r="A21" s="7" t="s">
        <v>5</v>
      </c>
      <c r="B21" s="167"/>
    </row>
    <row r="22" spans="1:2" hidden="1" x14ac:dyDescent="0.2">
      <c r="A22" s="3" t="s">
        <v>0</v>
      </c>
      <c r="B22" s="167" t="e">
        <f>'C завтраками| Bed and breakfast'!#REF!*0.9</f>
        <v>#REF!</v>
      </c>
    </row>
    <row r="23" spans="1:2" ht="17.25" customHeight="1" x14ac:dyDescent="0.2">
      <c r="A23" s="72" t="s">
        <v>44</v>
      </c>
      <c r="B23" s="169"/>
    </row>
    <row r="24" spans="1:2" x14ac:dyDescent="0.2">
      <c r="A24" s="31" t="s">
        <v>6</v>
      </c>
      <c r="B24" s="151" t="e">
        <f t="shared" ref="B24" si="0">B5</f>
        <v>#REF!</v>
      </c>
    </row>
    <row r="25" spans="1:2" ht="20.25" customHeight="1" x14ac:dyDescent="0.2">
      <c r="A25" s="31"/>
      <c r="B25" s="151" t="e">
        <f t="shared" ref="B25" si="1">B6</f>
        <v>#REF!</v>
      </c>
    </row>
    <row r="26" spans="1:2" x14ac:dyDescent="0.2">
      <c r="A26" s="1" t="s">
        <v>7</v>
      </c>
      <c r="B26" s="163"/>
    </row>
    <row r="27" spans="1:2" x14ac:dyDescent="0.2">
      <c r="A27" s="1">
        <v>1</v>
      </c>
      <c r="B27" s="167" t="e">
        <f t="shared" ref="B27" si="2">ROUNDUP(B8*0.87,)</f>
        <v>#REF!</v>
      </c>
    </row>
    <row r="28" spans="1:2" x14ac:dyDescent="0.2">
      <c r="A28" s="1">
        <v>2</v>
      </c>
      <c r="B28" s="167" t="e">
        <f t="shared" ref="B28" si="3">ROUNDUP(B9*0.87,)</f>
        <v>#REF!</v>
      </c>
    </row>
    <row r="29" spans="1:2" x14ac:dyDescent="0.2">
      <c r="A29" s="1" t="s">
        <v>8</v>
      </c>
      <c r="B29" s="167"/>
    </row>
    <row r="30" spans="1:2" x14ac:dyDescent="0.2">
      <c r="A30" s="1">
        <v>1</v>
      </c>
      <c r="B30" s="167" t="e">
        <f t="shared" ref="B30" si="4">ROUNDUP(B11*0.87,)</f>
        <v>#REF!</v>
      </c>
    </row>
    <row r="31" spans="1:2" x14ac:dyDescent="0.2">
      <c r="A31" s="1">
        <v>2</v>
      </c>
      <c r="B31" s="167" t="e">
        <f t="shared" ref="B31" si="5">ROUNDUP(B12*0.87,)</f>
        <v>#REF!</v>
      </c>
    </row>
    <row r="32" spans="1:2" x14ac:dyDescent="0.2">
      <c r="A32" s="2" t="s">
        <v>2</v>
      </c>
      <c r="B32" s="167"/>
    </row>
    <row r="33" spans="1:2" x14ac:dyDescent="0.2">
      <c r="A33" s="1">
        <v>1</v>
      </c>
      <c r="B33" s="167" t="e">
        <f t="shared" ref="B33" si="6">ROUNDUP(B14*0.87,)</f>
        <v>#REF!</v>
      </c>
    </row>
    <row r="34" spans="1:2" x14ac:dyDescent="0.2">
      <c r="A34" s="1">
        <v>2</v>
      </c>
      <c r="B34" s="6" t="e">
        <f t="shared" ref="B34" si="7">ROUNDUP(B15*0.87,)</f>
        <v>#REF!</v>
      </c>
    </row>
    <row r="35" spans="1:2" x14ac:dyDescent="0.2">
      <c r="A35" s="9" t="s">
        <v>96</v>
      </c>
      <c r="B35" s="6"/>
    </row>
    <row r="36" spans="1:2" x14ac:dyDescent="0.2">
      <c r="A36" s="1">
        <v>1</v>
      </c>
      <c r="B36" s="6" t="e">
        <f t="shared" ref="B36" si="8">ROUNDUP(B17*0.87,)</f>
        <v>#REF!</v>
      </c>
    </row>
    <row r="37" spans="1:2" x14ac:dyDescent="0.2">
      <c r="A37" s="1">
        <v>2</v>
      </c>
      <c r="B37" s="6" t="e">
        <f t="shared" ref="B37" si="9">ROUNDUP(B18*0.87,)</f>
        <v>#REF!</v>
      </c>
    </row>
    <row r="38" spans="1:2" x14ac:dyDescent="0.2">
      <c r="A38" s="7" t="s">
        <v>4</v>
      </c>
      <c r="B38" s="6"/>
    </row>
    <row r="39" spans="1:2" x14ac:dyDescent="0.2">
      <c r="A39" s="3" t="s">
        <v>1</v>
      </c>
      <c r="B39" s="6" t="e">
        <f t="shared" ref="B39" si="10">ROUNDUP(B20*0.87,)</f>
        <v>#REF!</v>
      </c>
    </row>
    <row r="40" spans="1:2" hidden="1" x14ac:dyDescent="0.2">
      <c r="A40" s="7" t="s">
        <v>5</v>
      </c>
    </row>
    <row r="41" spans="1:2" hidden="1" x14ac:dyDescent="0.2">
      <c r="A41" s="3" t="s">
        <v>0</v>
      </c>
    </row>
    <row r="42" spans="1:2" ht="11.45" customHeight="1" x14ac:dyDescent="0.2">
      <c r="A42" s="21"/>
    </row>
    <row r="43" spans="1:2" ht="12" customHeight="1" x14ac:dyDescent="0.2"/>
    <row r="44" spans="1:2" ht="9.6" customHeight="1" x14ac:dyDescent="0.2"/>
    <row r="45" spans="1:2" ht="11.45" customHeight="1" x14ac:dyDescent="0.2">
      <c r="A45" s="64" t="s">
        <v>11</v>
      </c>
    </row>
    <row r="46" spans="1:2" ht="11.45" customHeight="1" x14ac:dyDescent="0.2">
      <c r="A46" s="4" t="s">
        <v>12</v>
      </c>
    </row>
    <row r="47" spans="1:2" ht="11.45" customHeight="1" x14ac:dyDescent="0.2">
      <c r="A47" s="4" t="s">
        <v>13</v>
      </c>
    </row>
    <row r="48" spans="1:2" ht="11.45" customHeight="1" x14ac:dyDescent="0.2">
      <c r="A48" s="4" t="s">
        <v>14</v>
      </c>
    </row>
    <row r="49" spans="1:1" ht="11.45" customHeight="1" x14ac:dyDescent="0.2">
      <c r="A49" s="142" t="s">
        <v>103</v>
      </c>
    </row>
    <row r="50" spans="1:1" ht="11.45" customHeight="1" thickBot="1" x14ac:dyDescent="0.25"/>
    <row r="51" spans="1:1" ht="12.75" thickBot="1" x14ac:dyDescent="0.25">
      <c r="A51" s="73" t="s">
        <v>18</v>
      </c>
    </row>
    <row r="52" spans="1:1" x14ac:dyDescent="0.2">
      <c r="A52" s="44" t="s">
        <v>97</v>
      </c>
    </row>
    <row r="53" spans="1:1" ht="12.75" thickBot="1" x14ac:dyDescent="0.25">
      <c r="A53" s="63"/>
    </row>
    <row r="54" spans="1:1" ht="12.75" thickBot="1" x14ac:dyDescent="0.25">
      <c r="A54" s="75" t="s">
        <v>16</v>
      </c>
    </row>
    <row r="55" spans="1:1" ht="60" x14ac:dyDescent="0.2">
      <c r="A55" s="58" t="s">
        <v>46</v>
      </c>
    </row>
    <row r="56" spans="1:1" ht="12.75" thickBot="1" x14ac:dyDescent="0.25"/>
    <row r="57" spans="1:1" ht="12.75" thickBot="1" x14ac:dyDescent="0.25">
      <c r="A57" s="73" t="s">
        <v>112</v>
      </c>
    </row>
    <row r="58" spans="1:1" x14ac:dyDescent="0.2">
      <c r="A58" s="160" t="s">
        <v>174</v>
      </c>
    </row>
  </sheetData>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110" zoomScaleNormal="110" workbookViewId="0">
      <selection activeCell="B1" sqref="B1:E1048576"/>
    </sheetView>
  </sheetViews>
  <sheetFormatPr defaultColWidth="9.140625" defaultRowHeight="12" x14ac:dyDescent="0.2"/>
  <cols>
    <col min="1" max="1" width="77.7109375" style="5" customWidth="1"/>
    <col min="2" max="16384" width="9.140625" style="5"/>
  </cols>
  <sheetData>
    <row r="1" spans="1:2" ht="12" customHeight="1" x14ac:dyDescent="0.2">
      <c r="A1" s="18" t="s">
        <v>17</v>
      </c>
    </row>
    <row r="2" spans="1:2" ht="12" customHeight="1" x14ac:dyDescent="0.2">
      <c r="A2" s="64" t="s">
        <v>19</v>
      </c>
    </row>
    <row r="3" spans="1:2" ht="10.35" customHeight="1" x14ac:dyDescent="0.2">
      <c r="A3" s="16"/>
    </row>
    <row r="4" spans="1:2" ht="11.45" customHeight="1" x14ac:dyDescent="0.2">
      <c r="A4" s="30" t="s">
        <v>9</v>
      </c>
    </row>
    <row r="5" spans="1:2" s="36" customFormat="1" ht="33.75" customHeight="1" x14ac:dyDescent="0.25">
      <c r="A5" s="31" t="s">
        <v>6</v>
      </c>
      <c r="B5" s="151" t="e">
        <f>'C завтраками| Bed and breakfast'!#REF!</f>
        <v>#REF!</v>
      </c>
    </row>
    <row r="6" spans="1:2" x14ac:dyDescent="0.2">
      <c r="A6" s="31"/>
      <c r="B6" s="151" t="e">
        <f>'C завтраками| Bed and breakfast'!#REF!</f>
        <v>#REF!</v>
      </c>
    </row>
    <row r="7" spans="1:2" x14ac:dyDescent="0.2">
      <c r="A7" s="1" t="s">
        <v>7</v>
      </c>
    </row>
    <row r="8" spans="1:2" x14ac:dyDescent="0.2">
      <c r="A8" s="1">
        <v>1</v>
      </c>
      <c r="B8" s="6" t="e">
        <f>ROUNDUP('C завтраками| Bed and breakfast'!#REF!*0.85,)</f>
        <v>#REF!</v>
      </c>
    </row>
    <row r="9" spans="1:2" x14ac:dyDescent="0.2">
      <c r="A9" s="1">
        <v>2</v>
      </c>
      <c r="B9" s="6" t="e">
        <f>ROUNDUP('C завтраками| Bed and breakfast'!#REF!*0.85,)</f>
        <v>#REF!</v>
      </c>
    </row>
    <row r="10" spans="1:2" x14ac:dyDescent="0.2">
      <c r="A10" s="1" t="s">
        <v>8</v>
      </c>
      <c r="B10" s="6"/>
    </row>
    <row r="11" spans="1:2" x14ac:dyDescent="0.2">
      <c r="A11" s="1">
        <v>1</v>
      </c>
      <c r="B11" s="6" t="e">
        <f>ROUNDUP('C завтраками| Bed and breakfast'!#REF!*0.85,)</f>
        <v>#REF!</v>
      </c>
    </row>
    <row r="12" spans="1:2" x14ac:dyDescent="0.2">
      <c r="A12" s="1">
        <v>2</v>
      </c>
      <c r="B12" s="6" t="e">
        <f>ROUNDUP('C завтраками| Bed and breakfast'!#REF!*0.85,)</f>
        <v>#REF!</v>
      </c>
    </row>
    <row r="13" spans="1:2" x14ac:dyDescent="0.2">
      <c r="A13" s="2" t="s">
        <v>2</v>
      </c>
      <c r="B13" s="6"/>
    </row>
    <row r="14" spans="1:2" x14ac:dyDescent="0.2">
      <c r="A14" s="1">
        <v>1</v>
      </c>
      <c r="B14" s="6" t="e">
        <f>ROUNDUP('C завтраками| Bed and breakfast'!#REF!*0.85,)</f>
        <v>#REF!</v>
      </c>
    </row>
    <row r="15" spans="1:2" x14ac:dyDescent="0.2">
      <c r="A15" s="1">
        <v>2</v>
      </c>
      <c r="B15" s="6" t="e">
        <f>ROUNDUP('C завтраками| Bed and breakfast'!#REF!*0.85,)</f>
        <v>#REF!</v>
      </c>
    </row>
    <row r="16" spans="1:2" x14ac:dyDescent="0.2">
      <c r="A16" s="9" t="s">
        <v>131</v>
      </c>
      <c r="B16" s="6"/>
    </row>
    <row r="17" spans="1:2" x14ac:dyDescent="0.2">
      <c r="A17" s="1">
        <v>1</v>
      </c>
      <c r="B17" s="6" t="e">
        <f>ROUNDUP('C завтраками| Bed and breakfast'!#REF!*0.85,)</f>
        <v>#REF!</v>
      </c>
    </row>
    <row r="18" spans="1:2" x14ac:dyDescent="0.2">
      <c r="A18" s="1">
        <v>2</v>
      </c>
      <c r="B18" s="6" t="e">
        <f>ROUNDUP('C завтраками| Bed and breakfast'!#REF!*0.85,)</f>
        <v>#REF!</v>
      </c>
    </row>
    <row r="19" spans="1:2" x14ac:dyDescent="0.2">
      <c r="A19" s="7" t="s">
        <v>4</v>
      </c>
      <c r="B19" s="6"/>
    </row>
    <row r="20" spans="1:2" x14ac:dyDescent="0.2">
      <c r="A20" s="3" t="s">
        <v>1</v>
      </c>
      <c r="B20" s="6" t="e">
        <f>ROUNDUP('C завтраками| Bed and breakfast'!#REF!*0.85,)</f>
        <v>#REF!</v>
      </c>
    </row>
    <row r="21" spans="1:2" ht="11.45" customHeight="1" x14ac:dyDescent="0.2">
      <c r="A21" s="21"/>
    </row>
    <row r="22" spans="1:2" ht="11.45" customHeight="1" x14ac:dyDescent="0.2">
      <c r="A22" s="64" t="s">
        <v>11</v>
      </c>
    </row>
    <row r="23" spans="1:2" ht="11.45" customHeight="1" x14ac:dyDescent="0.2">
      <c r="A23" s="4" t="s">
        <v>12</v>
      </c>
    </row>
    <row r="24" spans="1:2" ht="11.45" customHeight="1" x14ac:dyDescent="0.2">
      <c r="A24" s="4" t="s">
        <v>13</v>
      </c>
    </row>
    <row r="25" spans="1:2" ht="11.45" customHeight="1" x14ac:dyDescent="0.2">
      <c r="A25" s="4" t="s">
        <v>14</v>
      </c>
    </row>
    <row r="26" spans="1:2" ht="11.45" customHeight="1" x14ac:dyDescent="0.2">
      <c r="A26" s="142" t="s">
        <v>103</v>
      </c>
    </row>
    <row r="27" spans="1:2" ht="11.45" customHeight="1" thickBot="1" x14ac:dyDescent="0.25"/>
    <row r="28" spans="1:2" ht="12.75" thickBot="1" x14ac:dyDescent="0.25">
      <c r="A28" s="73" t="s">
        <v>18</v>
      </c>
    </row>
    <row r="29" spans="1:2" x14ac:dyDescent="0.2">
      <c r="A29" s="44" t="s">
        <v>97</v>
      </c>
    </row>
    <row r="30" spans="1:2" ht="12.75" thickBot="1" x14ac:dyDescent="0.25">
      <c r="A30" s="63"/>
    </row>
    <row r="31" spans="1:2" ht="12.75" thickBot="1" x14ac:dyDescent="0.25">
      <c r="A31" s="75" t="s">
        <v>16</v>
      </c>
    </row>
    <row r="32" spans="1:2" ht="60" x14ac:dyDescent="0.2">
      <c r="A32" s="58" t="s">
        <v>46</v>
      </c>
    </row>
    <row r="33" spans="1:1" ht="12.75" thickBot="1" x14ac:dyDescent="0.25"/>
    <row r="34" spans="1:1" ht="12.75" thickBot="1" x14ac:dyDescent="0.25">
      <c r="A34" s="73" t="s">
        <v>112</v>
      </c>
    </row>
    <row r="35" spans="1:1" x14ac:dyDescent="0.2">
      <c r="A35" s="160" t="s">
        <v>174</v>
      </c>
    </row>
  </sheetData>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Normal="100" workbookViewId="0">
      <selection activeCell="D17" sqref="D17"/>
    </sheetView>
  </sheetViews>
  <sheetFormatPr defaultColWidth="9.140625" defaultRowHeight="12" x14ac:dyDescent="0.2"/>
  <cols>
    <col min="1" max="1" width="91.42578125" style="5" customWidth="1"/>
    <col min="2" max="16384" width="9.140625" style="5"/>
  </cols>
  <sheetData>
    <row r="1" spans="1:2" ht="12" customHeight="1" x14ac:dyDescent="0.2">
      <c r="A1" s="8" t="s">
        <v>17</v>
      </c>
    </row>
    <row r="2" spans="1:2" ht="15.6" customHeight="1" x14ac:dyDescent="0.2">
      <c r="A2" s="144" t="s">
        <v>20</v>
      </c>
    </row>
    <row r="3" spans="1:2" ht="8.4499999999999993" customHeight="1" x14ac:dyDescent="0.2">
      <c r="A3" s="64"/>
    </row>
    <row r="4" spans="1:2" ht="11.45" customHeight="1" x14ac:dyDescent="0.2">
      <c r="A4" s="64" t="s">
        <v>9</v>
      </c>
    </row>
    <row r="5" spans="1:2" s="19" customFormat="1" ht="23.1" customHeight="1" x14ac:dyDescent="0.25">
      <c r="A5" s="150"/>
      <c r="B5" s="151" t="e">
        <f>'C завтраками| Bed and breakfast'!#REF!</f>
        <v>#REF!</v>
      </c>
    </row>
    <row r="6" spans="1:2" s="19" customFormat="1" x14ac:dyDescent="0.25">
      <c r="A6" s="150"/>
      <c r="B6" s="151" t="e">
        <f>'C завтраками| Bed and breakfast'!#REF!</f>
        <v>#REF!</v>
      </c>
    </row>
    <row r="7" spans="1:2" x14ac:dyDescent="0.2">
      <c r="A7" s="1" t="s">
        <v>7</v>
      </c>
      <c r="B7" s="163"/>
    </row>
    <row r="8" spans="1:2" x14ac:dyDescent="0.2">
      <c r="A8" s="23" t="s">
        <v>21</v>
      </c>
      <c r="B8" s="183" t="e">
        <f>'C завтраками| Bed and breakfast'!#REF!-1250</f>
        <v>#REF!</v>
      </c>
    </row>
    <row r="9" spans="1:2" x14ac:dyDescent="0.2">
      <c r="A9" s="1" t="s">
        <v>8</v>
      </c>
      <c r="B9" s="183"/>
    </row>
    <row r="10" spans="1:2" x14ac:dyDescent="0.2">
      <c r="A10" s="23" t="s">
        <v>21</v>
      </c>
      <c r="B10" s="183" t="e">
        <f>'C завтраками| Bed and breakfast'!#REF!-1250</f>
        <v>#REF!</v>
      </c>
    </row>
    <row r="11" spans="1:2" x14ac:dyDescent="0.2">
      <c r="A11" s="2" t="s">
        <v>2</v>
      </c>
      <c r="B11" s="183"/>
    </row>
    <row r="12" spans="1:2" x14ac:dyDescent="0.2">
      <c r="A12" s="23" t="s">
        <v>21</v>
      </c>
      <c r="B12" s="183" t="e">
        <f>'C завтраками| Bed and breakfast'!#REF!-1250</f>
        <v>#REF!</v>
      </c>
    </row>
    <row r="13" spans="1:2" x14ac:dyDescent="0.2">
      <c r="A13" s="9" t="s">
        <v>131</v>
      </c>
      <c r="B13" s="183"/>
    </row>
    <row r="14" spans="1:2" x14ac:dyDescent="0.2">
      <c r="A14" s="23" t="s">
        <v>21</v>
      </c>
      <c r="B14" s="183" t="e">
        <f>'C завтраками| Bed and breakfast'!#REF!-1250</f>
        <v>#REF!</v>
      </c>
    </row>
    <row r="15" spans="1:2" ht="10.35" customHeight="1" x14ac:dyDescent="0.2">
      <c r="A15" s="28"/>
      <c r="B15" s="184"/>
    </row>
    <row r="16" spans="1:2" ht="30.6" customHeight="1" x14ac:dyDescent="0.2">
      <c r="A16" s="145" t="s">
        <v>44</v>
      </c>
      <c r="B16" s="184"/>
    </row>
    <row r="17" spans="1:2" s="37" customFormat="1" ht="16.899999999999999" customHeight="1" x14ac:dyDescent="0.2">
      <c r="A17" s="31"/>
      <c r="B17" s="151" t="e">
        <f t="shared" ref="B17" si="0">B5</f>
        <v>#REF!</v>
      </c>
    </row>
    <row r="18" spans="1:2" s="37" customFormat="1" ht="16.149999999999999" customHeight="1" x14ac:dyDescent="0.2">
      <c r="A18" s="31"/>
      <c r="B18" s="151" t="e">
        <f t="shared" ref="B18" si="1">B6</f>
        <v>#REF!</v>
      </c>
    </row>
    <row r="19" spans="1:2" ht="16.149999999999999" customHeight="1" x14ac:dyDescent="0.2">
      <c r="A19" s="1" t="s">
        <v>7</v>
      </c>
      <c r="B19" s="163"/>
    </row>
    <row r="20" spans="1:2" x14ac:dyDescent="0.2">
      <c r="A20" s="23" t="s">
        <v>21</v>
      </c>
      <c r="B20" s="183" t="e">
        <f t="shared" ref="B20" si="2">ROUNDUP(B8*0.87,)</f>
        <v>#REF!</v>
      </c>
    </row>
    <row r="21" spans="1:2" x14ac:dyDescent="0.2">
      <c r="A21" s="1" t="s">
        <v>8</v>
      </c>
      <c r="B21" s="183"/>
    </row>
    <row r="22" spans="1:2" x14ac:dyDescent="0.2">
      <c r="A22" s="23" t="s">
        <v>21</v>
      </c>
      <c r="B22" s="183" t="e">
        <f t="shared" ref="B22" si="3">ROUNDUP(B10*0.87,)</f>
        <v>#REF!</v>
      </c>
    </row>
    <row r="23" spans="1:2" x14ac:dyDescent="0.2">
      <c r="A23" s="2" t="s">
        <v>2</v>
      </c>
      <c r="B23" s="183"/>
    </row>
    <row r="24" spans="1:2" x14ac:dyDescent="0.2">
      <c r="A24" s="23" t="s">
        <v>21</v>
      </c>
      <c r="B24" s="183" t="e">
        <f t="shared" ref="B24" si="4">ROUNDUP(B12*0.87,)</f>
        <v>#REF!</v>
      </c>
    </row>
    <row r="25" spans="1:2" x14ac:dyDescent="0.2">
      <c r="A25" s="2" t="s">
        <v>131</v>
      </c>
      <c r="B25" s="183"/>
    </row>
    <row r="26" spans="1:2" x14ac:dyDescent="0.2">
      <c r="A26" s="23" t="s">
        <v>21</v>
      </c>
      <c r="B26" s="183" t="e">
        <f t="shared" ref="B26" si="5">ROUNDUP(B14*0.87,)</f>
        <v>#REF!</v>
      </c>
    </row>
    <row r="27" spans="1:2" ht="16.5" customHeight="1" x14ac:dyDescent="0.2"/>
    <row r="28" spans="1:2" ht="11.45" customHeight="1" x14ac:dyDescent="0.2">
      <c r="A28" s="64" t="s">
        <v>11</v>
      </c>
    </row>
    <row r="29" spans="1:2" ht="12.75" customHeight="1" x14ac:dyDescent="0.2">
      <c r="A29" s="4" t="s">
        <v>12</v>
      </c>
    </row>
    <row r="30" spans="1:2" ht="12.75" customHeight="1" x14ac:dyDescent="0.2">
      <c r="A30" s="4" t="s">
        <v>13</v>
      </c>
    </row>
    <row r="31" spans="1:2" ht="12.75" customHeight="1" x14ac:dyDescent="0.2">
      <c r="A31" s="4" t="s">
        <v>14</v>
      </c>
    </row>
    <row r="32" spans="1:2" ht="12.75" customHeight="1" x14ac:dyDescent="0.2">
      <c r="A32" s="142" t="s">
        <v>103</v>
      </c>
    </row>
    <row r="33" spans="1:1" ht="11.45" customHeight="1" x14ac:dyDescent="0.2">
      <c r="A33" s="4"/>
    </row>
    <row r="34" spans="1:1" ht="11.45" customHeight="1" x14ac:dyDescent="0.2">
      <c r="A34" s="95" t="s">
        <v>16</v>
      </c>
    </row>
    <row r="35" spans="1:1" ht="60.75" thickBot="1" x14ac:dyDescent="0.25">
      <c r="A35" s="25" t="s">
        <v>36</v>
      </c>
    </row>
    <row r="36" spans="1:1" ht="12.75" thickBot="1" x14ac:dyDescent="0.25">
      <c r="A36" s="73" t="s">
        <v>112</v>
      </c>
    </row>
    <row r="37" spans="1:1" x14ac:dyDescent="0.2">
      <c r="A37" s="131" t="s">
        <v>193</v>
      </c>
    </row>
  </sheetData>
  <pageMargins left="0.7" right="0.7" top="0.75" bottom="0.75" header="0.3" footer="0.3"/>
  <pageSetup paperSize="9" orientation="portrait" horizontalDpi="4294967295" verticalDpi="4294967295"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zoomScale="90" zoomScaleNormal="90" workbookViewId="0"/>
  </sheetViews>
  <sheetFormatPr defaultColWidth="9.140625" defaultRowHeight="12" x14ac:dyDescent="0.2"/>
  <cols>
    <col min="1" max="1" width="91.42578125" style="5" customWidth="1"/>
    <col min="2" max="16384" width="9.140625" style="5"/>
  </cols>
  <sheetData>
    <row r="1" spans="1:2" ht="12" customHeight="1" x14ac:dyDescent="0.2">
      <c r="A1" s="8" t="s">
        <v>17</v>
      </c>
    </row>
    <row r="2" spans="1:2" ht="15.6" customHeight="1" x14ac:dyDescent="0.2">
      <c r="A2" s="144" t="s">
        <v>20</v>
      </c>
    </row>
    <row r="3" spans="1:2" ht="8.4499999999999993" customHeight="1" x14ac:dyDescent="0.2">
      <c r="A3" s="64"/>
    </row>
    <row r="4" spans="1:2" ht="11.45" customHeight="1" x14ac:dyDescent="0.2">
      <c r="A4" s="64" t="s">
        <v>9</v>
      </c>
    </row>
    <row r="5" spans="1:2" s="19" customFormat="1" ht="23.1" customHeight="1" x14ac:dyDescent="0.25">
      <c r="A5" s="150"/>
      <c r="B5" s="151" t="e">
        <f>'C завтраками| Bed and breakfast'!#REF!</f>
        <v>#REF!</v>
      </c>
    </row>
    <row r="6" spans="1:2" s="19" customFormat="1" ht="18.600000000000001" customHeight="1" x14ac:dyDescent="0.25">
      <c r="A6" s="150"/>
      <c r="B6" s="151" t="e">
        <f>'C завтраками| Bed and breakfast'!#REF!</f>
        <v>#REF!</v>
      </c>
    </row>
    <row r="7" spans="1:2" x14ac:dyDescent="0.2">
      <c r="A7" s="1" t="s">
        <v>7</v>
      </c>
      <c r="B7" s="163"/>
    </row>
    <row r="8" spans="1:2" x14ac:dyDescent="0.2">
      <c r="A8" s="23" t="s">
        <v>21</v>
      </c>
      <c r="B8" s="183" t="e">
        <f>'C завтраками| Bed and breakfast'!#REF!-1250</f>
        <v>#REF!</v>
      </c>
    </row>
    <row r="9" spans="1:2" x14ac:dyDescent="0.2">
      <c r="A9" s="1" t="s">
        <v>8</v>
      </c>
      <c r="B9" s="183"/>
    </row>
    <row r="10" spans="1:2" x14ac:dyDescent="0.2">
      <c r="A10" s="23" t="s">
        <v>21</v>
      </c>
      <c r="B10" s="183" t="e">
        <f>'C завтраками| Bed and breakfast'!#REF!-1250</f>
        <v>#REF!</v>
      </c>
    </row>
    <row r="11" spans="1:2" x14ac:dyDescent="0.2">
      <c r="A11" s="2" t="s">
        <v>2</v>
      </c>
      <c r="B11" s="183"/>
    </row>
    <row r="12" spans="1:2" x14ac:dyDescent="0.2">
      <c r="A12" s="23" t="s">
        <v>21</v>
      </c>
      <c r="B12" s="183" t="e">
        <f>'C завтраками| Bed and breakfast'!#REF!-1250</f>
        <v>#REF!</v>
      </c>
    </row>
    <row r="13" spans="1:2" x14ac:dyDescent="0.2">
      <c r="A13" s="9" t="s">
        <v>131</v>
      </c>
      <c r="B13" s="183"/>
    </row>
    <row r="14" spans="1:2" x14ac:dyDescent="0.2">
      <c r="A14" s="23" t="s">
        <v>21</v>
      </c>
      <c r="B14" s="183" t="e">
        <f>'C завтраками| Bed and breakfast'!#REF!-1250</f>
        <v>#REF!</v>
      </c>
    </row>
    <row r="15" spans="1:2" ht="10.35" customHeight="1" x14ac:dyDescent="0.2">
      <c r="A15" s="28"/>
      <c r="B15" s="184"/>
    </row>
    <row r="16" spans="1:2" ht="30.6" customHeight="1" x14ac:dyDescent="0.2">
      <c r="A16" s="145" t="s">
        <v>44</v>
      </c>
      <c r="B16" s="184"/>
    </row>
    <row r="17" spans="1:2" s="37" customFormat="1" ht="16.899999999999999" customHeight="1" x14ac:dyDescent="0.2">
      <c r="A17" s="31"/>
      <c r="B17" s="151" t="e">
        <f t="shared" ref="B17" si="0">B5</f>
        <v>#REF!</v>
      </c>
    </row>
    <row r="18" spans="1:2" s="37" customFormat="1" ht="16.149999999999999" customHeight="1" x14ac:dyDescent="0.2">
      <c r="A18" s="31"/>
      <c r="B18" s="151" t="e">
        <f t="shared" ref="B18" si="1">B6</f>
        <v>#REF!</v>
      </c>
    </row>
    <row r="19" spans="1:2" ht="16.149999999999999" customHeight="1" x14ac:dyDescent="0.2">
      <c r="A19" s="1" t="s">
        <v>7</v>
      </c>
      <c r="B19" s="163"/>
    </row>
    <row r="20" spans="1:2" x14ac:dyDescent="0.2">
      <c r="A20" s="23" t="s">
        <v>21</v>
      </c>
      <c r="B20" s="183" t="e">
        <f t="shared" ref="B20" si="2">ROUNDUP(B8*0.85,)</f>
        <v>#REF!</v>
      </c>
    </row>
    <row r="21" spans="1:2" x14ac:dyDescent="0.2">
      <c r="A21" s="1" t="s">
        <v>8</v>
      </c>
      <c r="B21" s="183"/>
    </row>
    <row r="22" spans="1:2" x14ac:dyDescent="0.2">
      <c r="A22" s="23" t="s">
        <v>21</v>
      </c>
      <c r="B22" s="12" t="e">
        <f t="shared" ref="B22" si="3">ROUNDUP(B10*0.85,)</f>
        <v>#REF!</v>
      </c>
    </row>
    <row r="23" spans="1:2" x14ac:dyDescent="0.2">
      <c r="A23" s="2" t="s">
        <v>2</v>
      </c>
      <c r="B23" s="12"/>
    </row>
    <row r="24" spans="1:2" x14ac:dyDescent="0.2">
      <c r="A24" s="23" t="s">
        <v>21</v>
      </c>
      <c r="B24" s="12" t="e">
        <f t="shared" ref="B24" si="4">ROUNDUP(B12*0.85,)</f>
        <v>#REF!</v>
      </c>
    </row>
    <row r="25" spans="1:2" x14ac:dyDescent="0.2">
      <c r="A25" s="2" t="s">
        <v>131</v>
      </c>
      <c r="B25" s="12"/>
    </row>
    <row r="26" spans="1:2" x14ac:dyDescent="0.2">
      <c r="A26" s="23" t="s">
        <v>21</v>
      </c>
      <c r="B26" s="12" t="e">
        <f t="shared" ref="B26" si="5">ROUNDUP(B14*0.85,)</f>
        <v>#REF!</v>
      </c>
    </row>
    <row r="27" spans="1:2" ht="16.5" customHeight="1" x14ac:dyDescent="0.2"/>
    <row r="28" spans="1:2" ht="11.45" customHeight="1" x14ac:dyDescent="0.2">
      <c r="A28" s="64" t="s">
        <v>11</v>
      </c>
    </row>
    <row r="29" spans="1:2" ht="12.75" customHeight="1" x14ac:dyDescent="0.2">
      <c r="A29" s="4" t="s">
        <v>12</v>
      </c>
    </row>
    <row r="30" spans="1:2" ht="12.75" customHeight="1" x14ac:dyDescent="0.2">
      <c r="A30" s="4" t="s">
        <v>13</v>
      </c>
    </row>
    <row r="31" spans="1:2" ht="12.75" customHeight="1" x14ac:dyDescent="0.2">
      <c r="A31" s="4" t="s">
        <v>14</v>
      </c>
    </row>
    <row r="32" spans="1:2" ht="12.75" customHeight="1" x14ac:dyDescent="0.2">
      <c r="A32" s="142" t="s">
        <v>103</v>
      </c>
    </row>
    <row r="33" spans="1:1" ht="11.45" customHeight="1" x14ac:dyDescent="0.2">
      <c r="A33" s="4"/>
    </row>
    <row r="34" spans="1:1" ht="11.45" customHeight="1" x14ac:dyDescent="0.2">
      <c r="A34" s="95" t="s">
        <v>16</v>
      </c>
    </row>
    <row r="35" spans="1:1" ht="60.75" thickBot="1" x14ac:dyDescent="0.25">
      <c r="A35" s="25" t="s">
        <v>36</v>
      </c>
    </row>
    <row r="36" spans="1:1" ht="12.75" thickBot="1" x14ac:dyDescent="0.25">
      <c r="A36" s="73" t="s">
        <v>112</v>
      </c>
    </row>
    <row r="37" spans="1:1" x14ac:dyDescent="0.2">
      <c r="A37" s="131" t="s">
        <v>193</v>
      </c>
    </row>
  </sheetData>
  <pageMargins left="0.7" right="0.7" top="0.75" bottom="0.75" header="0.3" footer="0.3"/>
  <pageSetup paperSize="9" orientation="portrait" horizontalDpi="4294967295" verticalDpi="4294967295"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90" zoomScaleNormal="90" workbookViewId="0">
      <selection activeCell="E19" sqref="E19:E20"/>
    </sheetView>
  </sheetViews>
  <sheetFormatPr defaultColWidth="9.140625" defaultRowHeight="12" x14ac:dyDescent="0.2"/>
  <cols>
    <col min="1" max="1" width="91.42578125" style="5" customWidth="1"/>
    <col min="2" max="16384" width="9.140625" style="5"/>
  </cols>
  <sheetData>
    <row r="1" spans="1:2" ht="12" customHeight="1" x14ac:dyDescent="0.2">
      <c r="A1" s="8" t="s">
        <v>17</v>
      </c>
    </row>
    <row r="2" spans="1:2" ht="15.6" customHeight="1" x14ac:dyDescent="0.2">
      <c r="A2" s="144" t="s">
        <v>20</v>
      </c>
    </row>
    <row r="3" spans="1:2" ht="8.4499999999999993" customHeight="1" x14ac:dyDescent="0.2">
      <c r="A3" s="64"/>
    </row>
    <row r="4" spans="1:2" ht="11.45" customHeight="1" x14ac:dyDescent="0.2">
      <c r="A4" s="64" t="s">
        <v>9</v>
      </c>
    </row>
    <row r="5" spans="1:2" s="19" customFormat="1" ht="23.1" customHeight="1" x14ac:dyDescent="0.25">
      <c r="A5" s="150"/>
      <c r="B5" s="151" t="e">
        <f>'C завтраками| Bed and breakfast'!#REF!</f>
        <v>#REF!</v>
      </c>
    </row>
    <row r="6" spans="1:2" s="19" customFormat="1" ht="18.600000000000001" customHeight="1" x14ac:dyDescent="0.25">
      <c r="A6" s="150"/>
      <c r="B6" s="151" t="e">
        <f>'C завтраками| Bed and breakfast'!#REF!</f>
        <v>#REF!</v>
      </c>
    </row>
    <row r="7" spans="1:2" x14ac:dyDescent="0.2">
      <c r="A7" s="1" t="s">
        <v>7</v>
      </c>
      <c r="B7" s="163"/>
    </row>
    <row r="8" spans="1:2" x14ac:dyDescent="0.2">
      <c r="A8" s="23" t="s">
        <v>21</v>
      </c>
      <c r="B8" s="183" t="e">
        <f>'C завтраками| Bed and breakfast'!#REF!-1250</f>
        <v>#REF!</v>
      </c>
    </row>
    <row r="9" spans="1:2" x14ac:dyDescent="0.2">
      <c r="A9" s="1" t="s">
        <v>8</v>
      </c>
      <c r="B9" s="183"/>
    </row>
    <row r="10" spans="1:2" x14ac:dyDescent="0.2">
      <c r="A10" s="23" t="s">
        <v>21</v>
      </c>
      <c r="B10" s="183" t="e">
        <f>'C завтраками| Bed and breakfast'!#REF!-1250</f>
        <v>#REF!</v>
      </c>
    </row>
    <row r="11" spans="1:2" x14ac:dyDescent="0.2">
      <c r="A11" s="2" t="s">
        <v>2</v>
      </c>
      <c r="B11" s="183"/>
    </row>
    <row r="12" spans="1:2" x14ac:dyDescent="0.2">
      <c r="A12" s="23" t="s">
        <v>21</v>
      </c>
      <c r="B12" s="183" t="e">
        <f>'C завтраками| Bed and breakfast'!#REF!-1250</f>
        <v>#REF!</v>
      </c>
    </row>
    <row r="13" spans="1:2" x14ac:dyDescent="0.2">
      <c r="A13" s="9" t="s">
        <v>131</v>
      </c>
      <c r="B13" s="183"/>
    </row>
    <row r="14" spans="1:2" x14ac:dyDescent="0.2">
      <c r="A14" s="23" t="s">
        <v>21</v>
      </c>
      <c r="B14" s="183" t="e">
        <f>'C завтраками| Bed and breakfast'!#REF!-1250</f>
        <v>#REF!</v>
      </c>
    </row>
    <row r="15" spans="1:2" ht="10.35" customHeight="1" x14ac:dyDescent="0.2">
      <c r="A15" s="28"/>
    </row>
    <row r="16" spans="1:2" ht="16.5" customHeight="1" x14ac:dyDescent="0.2"/>
    <row r="17" spans="1:1" ht="11.45" customHeight="1" x14ac:dyDescent="0.2">
      <c r="A17" s="64" t="s">
        <v>11</v>
      </c>
    </row>
    <row r="18" spans="1:1" ht="12.75" customHeight="1" x14ac:dyDescent="0.2">
      <c r="A18" s="4" t="s">
        <v>12</v>
      </c>
    </row>
    <row r="19" spans="1:1" ht="12.75" customHeight="1" x14ac:dyDescent="0.2">
      <c r="A19" s="4" t="s">
        <v>13</v>
      </c>
    </row>
    <row r="20" spans="1:1" ht="12.75" customHeight="1" x14ac:dyDescent="0.2">
      <c r="A20" s="4" t="s">
        <v>14</v>
      </c>
    </row>
    <row r="21" spans="1:1" ht="12.75" customHeight="1" x14ac:dyDescent="0.2">
      <c r="A21" s="142" t="s">
        <v>103</v>
      </c>
    </row>
    <row r="22" spans="1:1" ht="11.45" customHeight="1" x14ac:dyDescent="0.2">
      <c r="A22" s="4"/>
    </row>
    <row r="23" spans="1:1" ht="11.45" customHeight="1" x14ac:dyDescent="0.2">
      <c r="A23" s="95" t="s">
        <v>16</v>
      </c>
    </row>
    <row r="24" spans="1:1" ht="60.75" thickBot="1" x14ac:dyDescent="0.25">
      <c r="A24" s="25" t="s">
        <v>36</v>
      </c>
    </row>
    <row r="25" spans="1:1" ht="12.75" thickBot="1" x14ac:dyDescent="0.25">
      <c r="A25" s="73" t="s">
        <v>112</v>
      </c>
    </row>
    <row r="26" spans="1:1" x14ac:dyDescent="0.2">
      <c r="A26" s="131" t="s">
        <v>193</v>
      </c>
    </row>
  </sheetData>
  <pageMargins left="0.7" right="0.7" top="0.75" bottom="0.75" header="0.3" footer="0.3"/>
  <pageSetup paperSize="9" orientation="portrait" horizontalDpi="4294967295" verticalDpi="4294967295"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zoomScale="110" zoomScaleNormal="110" workbookViewId="0">
      <selection activeCell="B1" sqref="B1:D1048576"/>
    </sheetView>
  </sheetViews>
  <sheetFormatPr defaultColWidth="9.140625" defaultRowHeight="12" x14ac:dyDescent="0.2"/>
  <cols>
    <col min="1" max="1" width="77.7109375" style="5" customWidth="1"/>
    <col min="2" max="16384" width="9.140625" style="5"/>
  </cols>
  <sheetData>
    <row r="1" spans="1:2" ht="12" customHeight="1" x14ac:dyDescent="0.2">
      <c r="A1" s="18" t="s">
        <v>17</v>
      </c>
    </row>
    <row r="2" spans="1:2" ht="12" customHeight="1" x14ac:dyDescent="0.2">
      <c r="A2" s="108" t="s">
        <v>79</v>
      </c>
    </row>
    <row r="3" spans="1:2" ht="10.35" customHeight="1" x14ac:dyDescent="0.2">
      <c r="A3" s="16"/>
    </row>
    <row r="4" spans="1:2" ht="11.45" customHeight="1" x14ac:dyDescent="0.2">
      <c r="A4" s="30" t="s">
        <v>9</v>
      </c>
    </row>
    <row r="5" spans="1:2" s="36" customFormat="1" ht="33.75" customHeight="1" x14ac:dyDescent="0.25">
      <c r="A5" s="31" t="s">
        <v>6</v>
      </c>
      <c r="B5" s="151" t="e">
        <f>'C завтраками| Bed and breakfast'!#REF!</f>
        <v>#REF!</v>
      </c>
    </row>
    <row r="6" spans="1:2" x14ac:dyDescent="0.2">
      <c r="A6" s="31"/>
      <c r="B6" s="151" t="e">
        <f>'C завтраками| Bed and breakfast'!#REF!</f>
        <v>#REF!</v>
      </c>
    </row>
    <row r="7" spans="1:2" x14ac:dyDescent="0.2">
      <c r="A7" s="1" t="s">
        <v>7</v>
      </c>
    </row>
    <row r="8" spans="1:2" x14ac:dyDescent="0.2">
      <c r="A8" s="1">
        <v>1</v>
      </c>
      <c r="B8" s="6" t="e">
        <f>ROUNDUP('C завтраками| Bed and breakfast'!#REF!*0.9,)</f>
        <v>#REF!</v>
      </c>
    </row>
    <row r="9" spans="1:2" x14ac:dyDescent="0.2">
      <c r="A9" s="1">
        <v>2</v>
      </c>
      <c r="B9" s="6" t="e">
        <f>ROUNDUP('C завтраками| Bed and breakfast'!#REF!*0.9,)</f>
        <v>#REF!</v>
      </c>
    </row>
    <row r="10" spans="1:2" x14ac:dyDescent="0.2">
      <c r="A10" s="1" t="s">
        <v>8</v>
      </c>
      <c r="B10" s="6"/>
    </row>
    <row r="11" spans="1:2" x14ac:dyDescent="0.2">
      <c r="A11" s="1">
        <v>1</v>
      </c>
      <c r="B11" s="6" t="e">
        <f>ROUNDUP('C завтраками| Bed and breakfast'!#REF!*0.9,)</f>
        <v>#REF!</v>
      </c>
    </row>
    <row r="12" spans="1:2" x14ac:dyDescent="0.2">
      <c r="A12" s="1">
        <v>2</v>
      </c>
      <c r="B12" s="6" t="e">
        <f>ROUNDUP('C завтраками| Bed and breakfast'!#REF!*0.9,)</f>
        <v>#REF!</v>
      </c>
    </row>
    <row r="13" spans="1:2" x14ac:dyDescent="0.2">
      <c r="A13" s="2" t="s">
        <v>2</v>
      </c>
      <c r="B13" s="6"/>
    </row>
    <row r="14" spans="1:2" x14ac:dyDescent="0.2">
      <c r="A14" s="1">
        <v>1</v>
      </c>
      <c r="B14" s="6" t="e">
        <f>ROUNDUP('C завтраками| Bed and breakfast'!#REF!*0.9,)</f>
        <v>#REF!</v>
      </c>
    </row>
    <row r="15" spans="1:2" x14ac:dyDescent="0.2">
      <c r="A15" s="1">
        <v>2</v>
      </c>
      <c r="B15" s="6" t="e">
        <f>ROUNDUP('C завтраками| Bed and breakfast'!#REF!*0.9,)</f>
        <v>#REF!</v>
      </c>
    </row>
    <row r="16" spans="1:2" x14ac:dyDescent="0.2">
      <c r="A16" s="9" t="s">
        <v>131</v>
      </c>
      <c r="B16" s="6"/>
    </row>
    <row r="17" spans="1:2" x14ac:dyDescent="0.2">
      <c r="A17" s="1">
        <v>1</v>
      </c>
      <c r="B17" s="6" t="e">
        <f>ROUNDUP('C завтраками| Bed and breakfast'!#REF!*0.9,)</f>
        <v>#REF!</v>
      </c>
    </row>
    <row r="18" spans="1:2" x14ac:dyDescent="0.2">
      <c r="A18" s="1">
        <v>2</v>
      </c>
      <c r="B18" s="6" t="e">
        <f>ROUNDUP('C завтраками| Bed and breakfast'!#REF!*0.9,)</f>
        <v>#REF!</v>
      </c>
    </row>
    <row r="19" spans="1:2" x14ac:dyDescent="0.2">
      <c r="A19" s="7" t="s">
        <v>4</v>
      </c>
      <c r="B19" s="6"/>
    </row>
    <row r="20" spans="1:2" x14ac:dyDescent="0.2">
      <c r="A20" s="3" t="s">
        <v>1</v>
      </c>
      <c r="B20" s="6" t="e">
        <f>ROUNDUP('C завтраками| Bed and breakfast'!#REF!*0.9,)</f>
        <v>#REF!</v>
      </c>
    </row>
    <row r="21" spans="1:2" ht="11.45" customHeight="1" x14ac:dyDescent="0.2">
      <c r="A21" s="21"/>
    </row>
    <row r="22" spans="1:2" ht="11.45" customHeight="1" x14ac:dyDescent="0.2">
      <c r="A22" s="64" t="s">
        <v>11</v>
      </c>
    </row>
    <row r="23" spans="1:2" ht="11.45" customHeight="1" x14ac:dyDescent="0.2">
      <c r="A23" s="4" t="s">
        <v>12</v>
      </c>
    </row>
    <row r="24" spans="1:2" ht="11.45" customHeight="1" x14ac:dyDescent="0.2">
      <c r="A24" s="4" t="s">
        <v>13</v>
      </c>
    </row>
    <row r="25" spans="1:2" ht="11.45" customHeight="1" x14ac:dyDescent="0.2">
      <c r="A25" s="4" t="s">
        <v>14</v>
      </c>
    </row>
    <row r="26" spans="1:2" x14ac:dyDescent="0.2">
      <c r="A26" s="142" t="s">
        <v>103</v>
      </c>
    </row>
    <row r="27" spans="1:2" s="39" customFormat="1" ht="24" x14ac:dyDescent="0.25">
      <c r="A27" s="99" t="s">
        <v>146</v>
      </c>
    </row>
    <row r="29" spans="1:2" ht="135" x14ac:dyDescent="0.2">
      <c r="A29" s="128" t="s">
        <v>135</v>
      </c>
    </row>
    <row r="30" spans="1:2" ht="12.75" thickBot="1" x14ac:dyDescent="0.25">
      <c r="A30" s="109" t="s">
        <v>18</v>
      </c>
    </row>
    <row r="31" spans="1:2" ht="12.75" thickBot="1" x14ac:dyDescent="0.25">
      <c r="A31" s="153" t="s">
        <v>161</v>
      </c>
    </row>
    <row r="32" spans="1:2" x14ac:dyDescent="0.2">
      <c r="A32" s="111" t="s">
        <v>162</v>
      </c>
    </row>
    <row r="33" spans="1:1" x14ac:dyDescent="0.2">
      <c r="A33" s="58"/>
    </row>
    <row r="34" spans="1:1" ht="25.5" x14ac:dyDescent="0.2">
      <c r="A34" s="106" t="s">
        <v>78</v>
      </c>
    </row>
    <row r="35" spans="1:1" ht="42" x14ac:dyDescent="0.2">
      <c r="A35" s="105" t="s">
        <v>136</v>
      </c>
    </row>
    <row r="36" spans="1:1" ht="42" x14ac:dyDescent="0.2">
      <c r="A36" s="105" t="s">
        <v>137</v>
      </c>
    </row>
    <row r="37" spans="1:1" ht="21" x14ac:dyDescent="0.2">
      <c r="A37" s="105" t="s">
        <v>138</v>
      </c>
    </row>
    <row r="38" spans="1:1" ht="31.5" x14ac:dyDescent="0.2">
      <c r="A38" s="105" t="s">
        <v>139</v>
      </c>
    </row>
    <row r="39" spans="1:1" ht="31.5" x14ac:dyDescent="0.2">
      <c r="A39" s="105" t="s">
        <v>140</v>
      </c>
    </row>
    <row r="40" spans="1:1" ht="31.5" x14ac:dyDescent="0.2">
      <c r="A40" s="105" t="s">
        <v>141</v>
      </c>
    </row>
    <row r="41" spans="1:1" ht="21" x14ac:dyDescent="0.2">
      <c r="A41" s="105" t="s">
        <v>142</v>
      </c>
    </row>
    <row r="42" spans="1:1" ht="31.5" x14ac:dyDescent="0.2">
      <c r="A42" s="105" t="s">
        <v>143</v>
      </c>
    </row>
    <row r="43" spans="1:1" ht="31.5" x14ac:dyDescent="0.2">
      <c r="A43" s="105" t="s">
        <v>144</v>
      </c>
    </row>
    <row r="44" spans="1:1" ht="21" x14ac:dyDescent="0.2">
      <c r="A44" s="105" t="s">
        <v>145</v>
      </c>
    </row>
    <row r="45" spans="1:1" x14ac:dyDescent="0.2">
      <c r="A45" s="69"/>
    </row>
    <row r="46" spans="1:1" ht="42" x14ac:dyDescent="0.2">
      <c r="A46" s="84" t="s">
        <v>51</v>
      </c>
    </row>
    <row r="47" spans="1:1" ht="21" x14ac:dyDescent="0.2">
      <c r="A47" s="107" t="s">
        <v>47</v>
      </c>
    </row>
    <row r="48" spans="1:1" ht="42.75" x14ac:dyDescent="0.2">
      <c r="A48" s="81" t="s">
        <v>48</v>
      </c>
    </row>
    <row r="49" spans="1:1" ht="21" x14ac:dyDescent="0.2">
      <c r="A49" s="54" t="s">
        <v>49</v>
      </c>
    </row>
    <row r="50" spans="1:1" x14ac:dyDescent="0.2">
      <c r="A50" s="56"/>
    </row>
    <row r="51" spans="1:1" x14ac:dyDescent="0.2">
      <c r="A51" s="57" t="s">
        <v>16</v>
      </c>
    </row>
    <row r="52" spans="1:1" ht="24" x14ac:dyDescent="0.2">
      <c r="A52" s="58" t="s">
        <v>25</v>
      </c>
    </row>
    <row r="53" spans="1:1" ht="24" x14ac:dyDescent="0.2">
      <c r="A53" s="58" t="s">
        <v>26</v>
      </c>
    </row>
  </sheetData>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zoomScale="110" zoomScaleNormal="110" workbookViewId="0">
      <selection activeCell="B1" sqref="B1:D1048576"/>
    </sheetView>
  </sheetViews>
  <sheetFormatPr defaultColWidth="9.140625" defaultRowHeight="12" x14ac:dyDescent="0.2"/>
  <cols>
    <col min="1" max="1" width="75.28515625" style="5" customWidth="1"/>
    <col min="2" max="16384" width="9.140625" style="5"/>
  </cols>
  <sheetData>
    <row r="1" spans="1:2" ht="12" customHeight="1" x14ac:dyDescent="0.2">
      <c r="A1" s="18" t="s">
        <v>17</v>
      </c>
    </row>
    <row r="2" spans="1:2" ht="12" customHeight="1" x14ac:dyDescent="0.2">
      <c r="A2" s="108" t="s">
        <v>79</v>
      </c>
    </row>
    <row r="3" spans="1:2" ht="10.35" customHeight="1" x14ac:dyDescent="0.2">
      <c r="A3" s="16"/>
    </row>
    <row r="4" spans="1:2" ht="11.45" customHeight="1" x14ac:dyDescent="0.2">
      <c r="A4" s="30" t="s">
        <v>9</v>
      </c>
    </row>
    <row r="5" spans="1:2" s="36" customFormat="1" ht="33.75" customHeight="1" x14ac:dyDescent="0.25">
      <c r="A5" s="31" t="s">
        <v>6</v>
      </c>
      <c r="B5" s="151" t="e">
        <f>'ЯВК 2023 | COMMISSION'!B5</f>
        <v>#REF!</v>
      </c>
    </row>
    <row r="6" spans="1:2" x14ac:dyDescent="0.2">
      <c r="A6" s="31"/>
      <c r="B6" s="151" t="e">
        <f>'ЯВК 2023 | COMMISSION'!B6</f>
        <v>#REF!</v>
      </c>
    </row>
    <row r="7" spans="1:2" x14ac:dyDescent="0.2">
      <c r="A7" s="1" t="s">
        <v>7</v>
      </c>
    </row>
    <row r="8" spans="1:2" x14ac:dyDescent="0.2">
      <c r="A8" s="1">
        <v>1</v>
      </c>
      <c r="B8" s="6" t="e">
        <f>ROUNDUP('C завтраками| Bed and breakfast'!#REF!*0.9,)</f>
        <v>#REF!</v>
      </c>
    </row>
    <row r="9" spans="1:2" x14ac:dyDescent="0.2">
      <c r="A9" s="1">
        <v>2</v>
      </c>
      <c r="B9" s="6" t="e">
        <f>ROUNDUP('C завтраками| Bed and breakfast'!#REF!*0.9,)</f>
        <v>#REF!</v>
      </c>
    </row>
    <row r="10" spans="1:2" x14ac:dyDescent="0.2">
      <c r="A10" s="1" t="s">
        <v>8</v>
      </c>
      <c r="B10" s="6"/>
    </row>
    <row r="11" spans="1:2" x14ac:dyDescent="0.2">
      <c r="A11" s="1">
        <v>1</v>
      </c>
      <c r="B11" s="6" t="e">
        <f>ROUNDUP('C завтраками| Bed and breakfast'!#REF!*0.9,)</f>
        <v>#REF!</v>
      </c>
    </row>
    <row r="12" spans="1:2" x14ac:dyDescent="0.2">
      <c r="A12" s="1">
        <v>2</v>
      </c>
      <c r="B12" s="6" t="e">
        <f>ROUNDUP('C завтраками| Bed and breakfast'!#REF!*0.9,)</f>
        <v>#REF!</v>
      </c>
    </row>
    <row r="13" spans="1:2" x14ac:dyDescent="0.2">
      <c r="A13" s="2" t="s">
        <v>2</v>
      </c>
      <c r="B13" s="6"/>
    </row>
    <row r="14" spans="1:2" x14ac:dyDescent="0.2">
      <c r="A14" s="1">
        <v>1</v>
      </c>
      <c r="B14" s="6" t="e">
        <f>ROUNDUP('C завтраками| Bed and breakfast'!#REF!*0.9,)</f>
        <v>#REF!</v>
      </c>
    </row>
    <row r="15" spans="1:2" x14ac:dyDescent="0.2">
      <c r="A15" s="1">
        <v>2</v>
      </c>
      <c r="B15" s="6" t="e">
        <f>ROUNDUP('C завтраками| Bed and breakfast'!#REF!*0.9,)</f>
        <v>#REF!</v>
      </c>
    </row>
    <row r="16" spans="1:2" x14ac:dyDescent="0.2">
      <c r="A16" s="9" t="s">
        <v>131</v>
      </c>
      <c r="B16" s="6"/>
    </row>
    <row r="17" spans="1:2" x14ac:dyDescent="0.2">
      <c r="A17" s="1">
        <v>1</v>
      </c>
      <c r="B17" s="6" t="e">
        <f>ROUNDUP('C завтраками| Bed and breakfast'!#REF!*0.9,)</f>
        <v>#REF!</v>
      </c>
    </row>
    <row r="18" spans="1:2" x14ac:dyDescent="0.2">
      <c r="A18" s="1">
        <v>2</v>
      </c>
      <c r="B18" s="6" t="e">
        <f>ROUNDUP('C завтраками| Bed and breakfast'!#REF!*0.9,)</f>
        <v>#REF!</v>
      </c>
    </row>
    <row r="19" spans="1:2" x14ac:dyDescent="0.2">
      <c r="A19" s="7" t="s">
        <v>4</v>
      </c>
      <c r="B19" s="6"/>
    </row>
    <row r="20" spans="1:2" x14ac:dyDescent="0.2">
      <c r="A20" s="3" t="s">
        <v>1</v>
      </c>
      <c r="B20" s="6" t="e">
        <f>ROUNDUP('C завтраками| Bed and breakfast'!#REF!*0.9,)</f>
        <v>#REF!</v>
      </c>
    </row>
    <row r="21" spans="1:2" hidden="1" x14ac:dyDescent="0.2">
      <c r="A21" s="7" t="s">
        <v>5</v>
      </c>
      <c r="B21" s="6"/>
    </row>
    <row r="22" spans="1:2" hidden="1" x14ac:dyDescent="0.2">
      <c r="A22" s="3" t="s">
        <v>0</v>
      </c>
      <c r="B22" s="6" t="e">
        <f>'C завтраками| Bed and breakfast'!#REF!*0.9</f>
        <v>#REF!</v>
      </c>
    </row>
    <row r="23" spans="1:2" ht="17.25" customHeight="1" x14ac:dyDescent="0.2">
      <c r="A23" s="72" t="s">
        <v>44</v>
      </c>
      <c r="B23" s="45"/>
    </row>
    <row r="24" spans="1:2" x14ac:dyDescent="0.2">
      <c r="A24" s="31" t="s">
        <v>6</v>
      </c>
      <c r="B24" s="151" t="e">
        <f t="shared" ref="B24" si="0">B5</f>
        <v>#REF!</v>
      </c>
    </row>
    <row r="25" spans="1:2" ht="20.25" customHeight="1" x14ac:dyDescent="0.2">
      <c r="A25" s="31"/>
      <c r="B25" s="151" t="e">
        <f t="shared" ref="B25" si="1">B6</f>
        <v>#REF!</v>
      </c>
    </row>
    <row r="26" spans="1:2" x14ac:dyDescent="0.2">
      <c r="A26" s="1" t="s">
        <v>7</v>
      </c>
    </row>
    <row r="27" spans="1:2" x14ac:dyDescent="0.2">
      <c r="A27" s="1">
        <v>1</v>
      </c>
      <c r="B27" s="6" t="e">
        <f t="shared" ref="B27" si="2">ROUNDUP(B8*0.9,)</f>
        <v>#REF!</v>
      </c>
    </row>
    <row r="28" spans="1:2" x14ac:dyDescent="0.2">
      <c r="A28" s="1">
        <v>2</v>
      </c>
      <c r="B28" s="1" t="e">
        <f t="shared" ref="B28" si="3">ROUNDUP(B9*0.9,)</f>
        <v>#REF!</v>
      </c>
    </row>
    <row r="29" spans="1:2" x14ac:dyDescent="0.2">
      <c r="A29" s="1" t="s">
        <v>8</v>
      </c>
      <c r="B29" s="1"/>
    </row>
    <row r="30" spans="1:2" x14ac:dyDescent="0.2">
      <c r="A30" s="1">
        <v>1</v>
      </c>
      <c r="B30" s="1" t="e">
        <f t="shared" ref="B30" si="4">ROUNDUP(B11*0.9,)</f>
        <v>#REF!</v>
      </c>
    </row>
    <row r="31" spans="1:2" x14ac:dyDescent="0.2">
      <c r="A31" s="1">
        <v>2</v>
      </c>
      <c r="B31" s="1" t="e">
        <f t="shared" ref="B31" si="5">ROUNDUP(B12*0.9,)</f>
        <v>#REF!</v>
      </c>
    </row>
    <row r="32" spans="1:2" x14ac:dyDescent="0.2">
      <c r="A32" s="2" t="s">
        <v>2</v>
      </c>
      <c r="B32" s="1"/>
    </row>
    <row r="33" spans="1:2" x14ac:dyDescent="0.2">
      <c r="A33" s="1">
        <v>1</v>
      </c>
      <c r="B33" s="1" t="e">
        <f t="shared" ref="B33" si="6">ROUNDUP(B14*0.9,)</f>
        <v>#REF!</v>
      </c>
    </row>
    <row r="34" spans="1:2" x14ac:dyDescent="0.2">
      <c r="A34" s="1">
        <v>2</v>
      </c>
      <c r="B34" s="1" t="e">
        <f t="shared" ref="B34" si="7">ROUNDUP(B15*0.9,)</f>
        <v>#REF!</v>
      </c>
    </row>
    <row r="35" spans="1:2" x14ac:dyDescent="0.2">
      <c r="A35" s="9" t="s">
        <v>96</v>
      </c>
      <c r="B35" s="1"/>
    </row>
    <row r="36" spans="1:2" x14ac:dyDescent="0.2">
      <c r="A36" s="1">
        <v>1</v>
      </c>
      <c r="B36" s="1" t="e">
        <f t="shared" ref="B36" si="8">ROUNDUP(B17*0.9,)</f>
        <v>#REF!</v>
      </c>
    </row>
    <row r="37" spans="1:2" x14ac:dyDescent="0.2">
      <c r="A37" s="1">
        <v>2</v>
      </c>
      <c r="B37" s="1" t="e">
        <f t="shared" ref="B37" si="9">ROUNDUP(B18*0.9,)</f>
        <v>#REF!</v>
      </c>
    </row>
    <row r="38" spans="1:2" x14ac:dyDescent="0.2">
      <c r="A38" s="7" t="s">
        <v>4</v>
      </c>
      <c r="B38" s="1"/>
    </row>
    <row r="39" spans="1:2" x14ac:dyDescent="0.2">
      <c r="A39" s="3" t="s">
        <v>1</v>
      </c>
      <c r="B39" s="1" t="e">
        <f t="shared" ref="B39" si="10">ROUNDUP(B20*0.9,)</f>
        <v>#REF!</v>
      </c>
    </row>
    <row r="40" spans="1:2" hidden="1" x14ac:dyDescent="0.2">
      <c r="A40" s="7" t="s">
        <v>5</v>
      </c>
    </row>
    <row r="41" spans="1:2" hidden="1" x14ac:dyDescent="0.2">
      <c r="A41" s="3" t="s">
        <v>0</v>
      </c>
    </row>
    <row r="42" spans="1:2" ht="11.45" customHeight="1" x14ac:dyDescent="0.2">
      <c r="A42" s="21"/>
    </row>
    <row r="43" spans="1:2" ht="12" customHeight="1" x14ac:dyDescent="0.2">
      <c r="A43" s="64" t="s">
        <v>11</v>
      </c>
    </row>
    <row r="44" spans="1:2" ht="9.6" customHeight="1" x14ac:dyDescent="0.2">
      <c r="A44" s="4" t="s">
        <v>12</v>
      </c>
    </row>
    <row r="45" spans="1:2" ht="11.45" customHeight="1" x14ac:dyDescent="0.2">
      <c r="A45" s="4" t="s">
        <v>13</v>
      </c>
    </row>
    <row r="46" spans="1:2" ht="11.45" customHeight="1" x14ac:dyDescent="0.2">
      <c r="A46" s="4" t="s">
        <v>14</v>
      </c>
    </row>
    <row r="47" spans="1:2" ht="11.45" customHeight="1" x14ac:dyDescent="0.2">
      <c r="A47" s="142" t="s">
        <v>103</v>
      </c>
    </row>
    <row r="48" spans="1:2" s="39" customFormat="1" ht="24" x14ac:dyDescent="0.25">
      <c r="A48" s="99" t="s">
        <v>146</v>
      </c>
    </row>
    <row r="49" spans="1:1" s="39" customFormat="1" ht="15" x14ac:dyDescent="0.25">
      <c r="A49" s="99"/>
    </row>
    <row r="50" spans="1:1" ht="135" x14ac:dyDescent="0.2">
      <c r="A50" s="128" t="s">
        <v>135</v>
      </c>
    </row>
    <row r="51" spans="1:1" ht="11.45" customHeight="1" thickBot="1" x14ac:dyDescent="0.25">
      <c r="A51" s="109" t="s">
        <v>18</v>
      </c>
    </row>
    <row r="52" spans="1:1" ht="12.75" thickBot="1" x14ac:dyDescent="0.25">
      <c r="A52" s="153" t="s">
        <v>161</v>
      </c>
    </row>
    <row r="53" spans="1:1" x14ac:dyDescent="0.2">
      <c r="A53" s="111" t="s">
        <v>162</v>
      </c>
    </row>
    <row r="54" spans="1:1" x14ac:dyDescent="0.2">
      <c r="A54" s="58"/>
    </row>
    <row r="55" spans="1:1" ht="25.5" x14ac:dyDescent="0.2">
      <c r="A55" s="106" t="s">
        <v>78</v>
      </c>
    </row>
    <row r="56" spans="1:1" ht="42" x14ac:dyDescent="0.2">
      <c r="A56" s="105" t="s">
        <v>136</v>
      </c>
    </row>
    <row r="57" spans="1:1" ht="52.5" x14ac:dyDescent="0.2">
      <c r="A57" s="105" t="s">
        <v>137</v>
      </c>
    </row>
    <row r="58" spans="1:1" ht="21" x14ac:dyDescent="0.2">
      <c r="A58" s="105" t="s">
        <v>138</v>
      </c>
    </row>
    <row r="59" spans="1:1" ht="31.5" x14ac:dyDescent="0.2">
      <c r="A59" s="105" t="s">
        <v>139</v>
      </c>
    </row>
    <row r="60" spans="1:1" ht="31.5" x14ac:dyDescent="0.2">
      <c r="A60" s="105" t="s">
        <v>140</v>
      </c>
    </row>
    <row r="61" spans="1:1" ht="31.5" x14ac:dyDescent="0.2">
      <c r="A61" s="105" t="s">
        <v>141</v>
      </c>
    </row>
    <row r="62" spans="1:1" ht="21" x14ac:dyDescent="0.2">
      <c r="A62" s="105" t="s">
        <v>142</v>
      </c>
    </row>
    <row r="63" spans="1:1" ht="42" x14ac:dyDescent="0.2">
      <c r="A63" s="105" t="s">
        <v>143</v>
      </c>
    </row>
    <row r="64" spans="1:1" ht="31.5" x14ac:dyDescent="0.2">
      <c r="A64" s="105" t="s">
        <v>144</v>
      </c>
    </row>
    <row r="65" spans="1:1" ht="21" x14ac:dyDescent="0.2">
      <c r="A65" s="105" t="s">
        <v>145</v>
      </c>
    </row>
    <row r="66" spans="1:1" x14ac:dyDescent="0.2">
      <c r="A66" s="69"/>
    </row>
    <row r="67" spans="1:1" ht="42" x14ac:dyDescent="0.2">
      <c r="A67" s="84" t="s">
        <v>51</v>
      </c>
    </row>
    <row r="68" spans="1:1" ht="21" x14ac:dyDescent="0.2">
      <c r="A68" s="107" t="s">
        <v>47</v>
      </c>
    </row>
    <row r="69" spans="1:1" ht="53.25" x14ac:dyDescent="0.2">
      <c r="A69" s="81" t="s">
        <v>48</v>
      </c>
    </row>
    <row r="70" spans="1:1" ht="31.5" x14ac:dyDescent="0.2">
      <c r="A70" s="54" t="s">
        <v>49</v>
      </c>
    </row>
    <row r="71" spans="1:1" x14ac:dyDescent="0.2">
      <c r="A71" s="56"/>
    </row>
    <row r="72" spans="1:1" x14ac:dyDescent="0.2">
      <c r="A72" s="57" t="s">
        <v>16</v>
      </c>
    </row>
    <row r="73" spans="1:1" ht="24" x14ac:dyDescent="0.2">
      <c r="A73" s="58" t="s">
        <v>25</v>
      </c>
    </row>
    <row r="74" spans="1:1" ht="24" x14ac:dyDescent="0.2">
      <c r="A74" s="58" t="s">
        <v>26</v>
      </c>
    </row>
  </sheetData>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zoomScale="110" zoomScaleNormal="110" workbookViewId="0">
      <selection activeCell="B1" sqref="B1:D1048576"/>
    </sheetView>
  </sheetViews>
  <sheetFormatPr defaultColWidth="9.140625" defaultRowHeight="12" x14ac:dyDescent="0.2"/>
  <cols>
    <col min="1" max="1" width="78.28515625" style="5" customWidth="1"/>
    <col min="2" max="16384" width="9.140625" style="5"/>
  </cols>
  <sheetData>
    <row r="1" spans="1:2" ht="12" customHeight="1" x14ac:dyDescent="0.2">
      <c r="A1" s="18" t="s">
        <v>17</v>
      </c>
    </row>
    <row r="2" spans="1:2" ht="12" customHeight="1" x14ac:dyDescent="0.2">
      <c r="A2" s="108" t="s">
        <v>79</v>
      </c>
    </row>
    <row r="3" spans="1:2" ht="10.35" customHeight="1" x14ac:dyDescent="0.2">
      <c r="A3" s="16"/>
    </row>
    <row r="4" spans="1:2" ht="11.45" customHeight="1" x14ac:dyDescent="0.2">
      <c r="A4" s="30" t="s">
        <v>9</v>
      </c>
    </row>
    <row r="5" spans="1:2" s="36" customFormat="1" ht="33.75" customHeight="1" x14ac:dyDescent="0.25">
      <c r="A5" s="31" t="s">
        <v>6</v>
      </c>
      <c r="B5" s="151" t="e">
        <f>'ЯВК 2023 | COMMISSION'!B5</f>
        <v>#REF!</v>
      </c>
    </row>
    <row r="6" spans="1:2" x14ac:dyDescent="0.2">
      <c r="A6" s="31"/>
      <c r="B6" s="151" t="e">
        <f>'ЯВК 2023 | COMMISSION'!B6</f>
        <v>#REF!</v>
      </c>
    </row>
    <row r="7" spans="1:2" x14ac:dyDescent="0.2">
      <c r="A7" s="1" t="s">
        <v>7</v>
      </c>
    </row>
    <row r="8" spans="1:2" x14ac:dyDescent="0.2">
      <c r="A8" s="1">
        <v>1</v>
      </c>
      <c r="B8" s="6" t="e">
        <f>ROUNDUP('C завтраками| Bed and breakfast'!#REF!*0.9,)</f>
        <v>#REF!</v>
      </c>
    </row>
    <row r="9" spans="1:2" x14ac:dyDescent="0.2">
      <c r="A9" s="1">
        <v>2</v>
      </c>
      <c r="B9" s="6" t="e">
        <f>ROUNDUP('C завтраками| Bed and breakfast'!#REF!*0.9,)</f>
        <v>#REF!</v>
      </c>
    </row>
    <row r="10" spans="1:2" x14ac:dyDescent="0.2">
      <c r="A10" s="1" t="s">
        <v>8</v>
      </c>
      <c r="B10" s="6"/>
    </row>
    <row r="11" spans="1:2" x14ac:dyDescent="0.2">
      <c r="A11" s="1">
        <v>1</v>
      </c>
      <c r="B11" s="6" t="e">
        <f>ROUNDUP('C завтраками| Bed and breakfast'!#REF!*0.9,)</f>
        <v>#REF!</v>
      </c>
    </row>
    <row r="12" spans="1:2" x14ac:dyDescent="0.2">
      <c r="A12" s="1">
        <v>2</v>
      </c>
      <c r="B12" s="6" t="e">
        <f>ROUNDUP('C завтраками| Bed and breakfast'!#REF!*0.9,)</f>
        <v>#REF!</v>
      </c>
    </row>
    <row r="13" spans="1:2" x14ac:dyDescent="0.2">
      <c r="A13" s="2" t="s">
        <v>2</v>
      </c>
      <c r="B13" s="6"/>
    </row>
    <row r="14" spans="1:2" x14ac:dyDescent="0.2">
      <c r="A14" s="1">
        <v>1</v>
      </c>
      <c r="B14" s="6" t="e">
        <f>ROUNDUP('C завтраками| Bed and breakfast'!#REF!*0.9,)</f>
        <v>#REF!</v>
      </c>
    </row>
    <row r="15" spans="1:2" x14ac:dyDescent="0.2">
      <c r="A15" s="1">
        <v>2</v>
      </c>
      <c r="B15" s="6" t="e">
        <f>ROUNDUP('C завтраками| Bed and breakfast'!#REF!*0.9,)</f>
        <v>#REF!</v>
      </c>
    </row>
    <row r="16" spans="1:2" x14ac:dyDescent="0.2">
      <c r="A16" s="9" t="s">
        <v>131</v>
      </c>
      <c r="B16" s="6"/>
    </row>
    <row r="17" spans="1:2" x14ac:dyDescent="0.2">
      <c r="A17" s="1">
        <v>1</v>
      </c>
      <c r="B17" s="6" t="e">
        <f>ROUNDUP('C завтраками| Bed and breakfast'!#REF!*0.9,)</f>
        <v>#REF!</v>
      </c>
    </row>
    <row r="18" spans="1:2" x14ac:dyDescent="0.2">
      <c r="A18" s="1">
        <v>2</v>
      </c>
      <c r="B18" s="6" t="e">
        <f>ROUNDUP('C завтраками| Bed and breakfast'!#REF!*0.9,)</f>
        <v>#REF!</v>
      </c>
    </row>
    <row r="19" spans="1:2" x14ac:dyDescent="0.2">
      <c r="A19" s="7" t="s">
        <v>4</v>
      </c>
      <c r="B19" s="6"/>
    </row>
    <row r="20" spans="1:2" x14ac:dyDescent="0.2">
      <c r="A20" s="3" t="s">
        <v>1</v>
      </c>
      <c r="B20" s="6" t="e">
        <f>ROUNDUP('C завтраками| Bed and breakfast'!#REF!*0.9,)</f>
        <v>#REF!</v>
      </c>
    </row>
    <row r="21" spans="1:2" hidden="1" x14ac:dyDescent="0.2">
      <c r="A21" s="7" t="s">
        <v>5</v>
      </c>
      <c r="B21" s="6"/>
    </row>
    <row r="22" spans="1:2" hidden="1" x14ac:dyDescent="0.2">
      <c r="A22" s="3" t="s">
        <v>0</v>
      </c>
      <c r="B22" s="6" t="e">
        <f>'C завтраками| Bed and breakfast'!#REF!*0.9</f>
        <v>#REF!</v>
      </c>
    </row>
    <row r="23" spans="1:2" ht="17.25" customHeight="1" x14ac:dyDescent="0.2">
      <c r="A23" s="72" t="s">
        <v>44</v>
      </c>
      <c r="B23" s="45"/>
    </row>
    <row r="24" spans="1:2" x14ac:dyDescent="0.2">
      <c r="A24" s="31" t="s">
        <v>6</v>
      </c>
      <c r="B24" s="151" t="e">
        <f t="shared" ref="B24" si="0">B5</f>
        <v>#REF!</v>
      </c>
    </row>
    <row r="25" spans="1:2" ht="20.25" customHeight="1" x14ac:dyDescent="0.2">
      <c r="A25" s="31"/>
      <c r="B25" s="151" t="e">
        <f t="shared" ref="B25" si="1">B6</f>
        <v>#REF!</v>
      </c>
    </row>
    <row r="26" spans="1:2" x14ac:dyDescent="0.2">
      <c r="A26" s="1" t="s">
        <v>7</v>
      </c>
    </row>
    <row r="27" spans="1:2" x14ac:dyDescent="0.2">
      <c r="A27" s="1">
        <v>1</v>
      </c>
      <c r="B27" s="6" t="e">
        <f t="shared" ref="B27" si="2">ROUNDUP(B8*0.87,)</f>
        <v>#REF!</v>
      </c>
    </row>
    <row r="28" spans="1:2" x14ac:dyDescent="0.2">
      <c r="A28" s="1">
        <v>2</v>
      </c>
      <c r="B28" s="6" t="e">
        <f t="shared" ref="B28" si="3">ROUNDUP(B9*0.87,)</f>
        <v>#REF!</v>
      </c>
    </row>
    <row r="29" spans="1:2" x14ac:dyDescent="0.2">
      <c r="A29" s="1" t="s">
        <v>8</v>
      </c>
      <c r="B29" s="6"/>
    </row>
    <row r="30" spans="1:2" x14ac:dyDescent="0.2">
      <c r="A30" s="1">
        <v>1</v>
      </c>
      <c r="B30" s="6" t="e">
        <f t="shared" ref="B30" si="4">ROUNDUP(B11*0.87,)</f>
        <v>#REF!</v>
      </c>
    </row>
    <row r="31" spans="1:2" x14ac:dyDescent="0.2">
      <c r="A31" s="1">
        <v>2</v>
      </c>
      <c r="B31" s="6" t="e">
        <f t="shared" ref="B31" si="5">ROUNDUP(B12*0.87,)</f>
        <v>#REF!</v>
      </c>
    </row>
    <row r="32" spans="1:2" x14ac:dyDescent="0.2">
      <c r="A32" s="2" t="s">
        <v>2</v>
      </c>
      <c r="B32" s="6"/>
    </row>
    <row r="33" spans="1:2" x14ac:dyDescent="0.2">
      <c r="A33" s="1">
        <v>1</v>
      </c>
      <c r="B33" s="6" t="e">
        <f t="shared" ref="B33" si="6">ROUNDUP(B14*0.87,)</f>
        <v>#REF!</v>
      </c>
    </row>
    <row r="34" spans="1:2" x14ac:dyDescent="0.2">
      <c r="A34" s="1">
        <v>2</v>
      </c>
      <c r="B34" s="6" t="e">
        <f t="shared" ref="B34" si="7">ROUNDUP(B15*0.87,)</f>
        <v>#REF!</v>
      </c>
    </row>
    <row r="35" spans="1:2" x14ac:dyDescent="0.2">
      <c r="A35" s="9" t="s">
        <v>96</v>
      </c>
      <c r="B35" s="6"/>
    </row>
    <row r="36" spans="1:2" x14ac:dyDescent="0.2">
      <c r="A36" s="1">
        <v>1</v>
      </c>
      <c r="B36" s="6" t="e">
        <f t="shared" ref="B36" si="8">ROUNDUP(B17*0.87,)</f>
        <v>#REF!</v>
      </c>
    </row>
    <row r="37" spans="1:2" x14ac:dyDescent="0.2">
      <c r="A37" s="1">
        <v>2</v>
      </c>
      <c r="B37" s="6" t="e">
        <f t="shared" ref="B37" si="9">ROUNDUP(B18*0.87,)</f>
        <v>#REF!</v>
      </c>
    </row>
    <row r="38" spans="1:2" x14ac:dyDescent="0.2">
      <c r="A38" s="7" t="s">
        <v>4</v>
      </c>
      <c r="B38" s="6"/>
    </row>
    <row r="39" spans="1:2" x14ac:dyDescent="0.2">
      <c r="A39" s="3" t="s">
        <v>1</v>
      </c>
      <c r="B39" s="6" t="e">
        <f t="shared" ref="B39" si="10">ROUNDUP(B20*0.87,)</f>
        <v>#REF!</v>
      </c>
    </row>
    <row r="40" spans="1:2" hidden="1" x14ac:dyDescent="0.2">
      <c r="A40" s="7" t="s">
        <v>5</v>
      </c>
    </row>
    <row r="41" spans="1:2" hidden="1" x14ac:dyDescent="0.2">
      <c r="A41" s="3" t="s">
        <v>0</v>
      </c>
    </row>
    <row r="42" spans="1:2" ht="11.45" customHeight="1" x14ac:dyDescent="0.2">
      <c r="A42" s="21"/>
    </row>
    <row r="43" spans="1:2" ht="12" customHeight="1" x14ac:dyDescent="0.2">
      <c r="A43" s="64" t="s">
        <v>11</v>
      </c>
    </row>
    <row r="44" spans="1:2" ht="9.6" customHeight="1" x14ac:dyDescent="0.2">
      <c r="A44" s="4" t="s">
        <v>12</v>
      </c>
    </row>
    <row r="45" spans="1:2" ht="11.45" customHeight="1" x14ac:dyDescent="0.2">
      <c r="A45" s="4" t="s">
        <v>13</v>
      </c>
    </row>
    <row r="46" spans="1:2" ht="11.45" customHeight="1" x14ac:dyDescent="0.2">
      <c r="A46" s="4" t="s">
        <v>14</v>
      </c>
    </row>
    <row r="47" spans="1:2" x14ac:dyDescent="0.2">
      <c r="A47" s="142" t="s">
        <v>103</v>
      </c>
    </row>
    <row r="48" spans="1:2" s="39" customFormat="1" ht="24" customHeight="1" x14ac:dyDescent="0.25">
      <c r="A48" s="99" t="s">
        <v>146</v>
      </c>
    </row>
    <row r="49" spans="1:1" s="39" customFormat="1" ht="24" customHeight="1" x14ac:dyDescent="0.25">
      <c r="A49" s="99"/>
    </row>
    <row r="50" spans="1:1" ht="121.5" customHeight="1" x14ac:dyDescent="0.2">
      <c r="A50" s="128" t="s">
        <v>135</v>
      </c>
    </row>
    <row r="51" spans="1:1" ht="11.45" customHeight="1" thickBot="1" x14ac:dyDescent="0.25">
      <c r="A51" s="109" t="s">
        <v>18</v>
      </c>
    </row>
    <row r="52" spans="1:1" ht="12.75" thickBot="1" x14ac:dyDescent="0.25">
      <c r="A52" s="153" t="s">
        <v>161</v>
      </c>
    </row>
    <row r="53" spans="1:1" x14ac:dyDescent="0.2">
      <c r="A53" s="111" t="s">
        <v>162</v>
      </c>
    </row>
    <row r="54" spans="1:1" x14ac:dyDescent="0.2">
      <c r="A54" s="58"/>
    </row>
    <row r="55" spans="1:1" ht="25.5" x14ac:dyDescent="0.2">
      <c r="A55" s="106" t="s">
        <v>78</v>
      </c>
    </row>
    <row r="56" spans="1:1" ht="31.5" x14ac:dyDescent="0.2">
      <c r="A56" s="105" t="s">
        <v>136</v>
      </c>
    </row>
    <row r="57" spans="1:1" ht="42" x14ac:dyDescent="0.2">
      <c r="A57" s="105" t="s">
        <v>137</v>
      </c>
    </row>
    <row r="58" spans="1:1" ht="21" x14ac:dyDescent="0.2">
      <c r="A58" s="105" t="s">
        <v>138</v>
      </c>
    </row>
    <row r="59" spans="1:1" ht="31.5" x14ac:dyDescent="0.2">
      <c r="A59" s="105" t="s">
        <v>139</v>
      </c>
    </row>
    <row r="60" spans="1:1" ht="31.5" x14ac:dyDescent="0.2">
      <c r="A60" s="105" t="s">
        <v>140</v>
      </c>
    </row>
    <row r="61" spans="1:1" ht="31.5" x14ac:dyDescent="0.2">
      <c r="A61" s="105" t="s">
        <v>141</v>
      </c>
    </row>
    <row r="62" spans="1:1" ht="21" x14ac:dyDescent="0.2">
      <c r="A62" s="105" t="s">
        <v>142</v>
      </c>
    </row>
    <row r="63" spans="1:1" ht="31.5" x14ac:dyDescent="0.2">
      <c r="A63" s="105" t="s">
        <v>143</v>
      </c>
    </row>
    <row r="64" spans="1:1" ht="31.5" x14ac:dyDescent="0.2">
      <c r="A64" s="105" t="s">
        <v>144</v>
      </c>
    </row>
    <row r="65" spans="1:1" ht="21" x14ac:dyDescent="0.2">
      <c r="A65" s="105" t="s">
        <v>145</v>
      </c>
    </row>
    <row r="66" spans="1:1" x14ac:dyDescent="0.2">
      <c r="A66" s="69"/>
    </row>
    <row r="67" spans="1:1" ht="42" x14ac:dyDescent="0.2">
      <c r="A67" s="84" t="s">
        <v>51</v>
      </c>
    </row>
    <row r="68" spans="1:1" ht="21" x14ac:dyDescent="0.2">
      <c r="A68" s="107" t="s">
        <v>47</v>
      </c>
    </row>
    <row r="69" spans="1:1" ht="42.75" x14ac:dyDescent="0.2">
      <c r="A69" s="81" t="s">
        <v>48</v>
      </c>
    </row>
    <row r="70" spans="1:1" ht="21" x14ac:dyDescent="0.2">
      <c r="A70" s="54" t="s">
        <v>49</v>
      </c>
    </row>
    <row r="71" spans="1:1" x14ac:dyDescent="0.2">
      <c r="A71" s="56"/>
    </row>
    <row r="72" spans="1:1" x14ac:dyDescent="0.2">
      <c r="A72" s="57" t="s">
        <v>16</v>
      </c>
    </row>
    <row r="73" spans="1:1" ht="24" x14ac:dyDescent="0.2">
      <c r="A73" s="58" t="s">
        <v>25</v>
      </c>
    </row>
    <row r="74" spans="1:1" ht="24" x14ac:dyDescent="0.2">
      <c r="A74" s="58" t="s">
        <v>26</v>
      </c>
    </row>
  </sheetData>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zoomScaleNormal="100" workbookViewId="0">
      <selection activeCell="C1" sqref="C1:XFD1048576"/>
    </sheetView>
  </sheetViews>
  <sheetFormatPr defaultColWidth="8.7109375" defaultRowHeight="15" x14ac:dyDescent="0.25"/>
  <cols>
    <col min="1" max="1" width="87.42578125" style="39" customWidth="1"/>
    <col min="2" max="2" width="7" style="161" hidden="1" customWidth="1"/>
    <col min="3" max="16384" width="8.7109375" style="39"/>
  </cols>
  <sheetData>
    <row r="1" spans="1:6" x14ac:dyDescent="0.25">
      <c r="A1" s="157" t="s">
        <v>17</v>
      </c>
    </row>
    <row r="2" spans="1:6" x14ac:dyDescent="0.25">
      <c r="A2" s="156" t="s">
        <v>93</v>
      </c>
      <c r="B2" s="159" t="e">
        <f>'C завтраками| Bed and breakfast'!#REF!</f>
        <v>#REF!</v>
      </c>
      <c r="C2" s="32" t="e">
        <f>'C завтраками| Bed and breakfast'!#REF!</f>
        <v>#REF!</v>
      </c>
      <c r="D2" s="32" t="e">
        <f>'C завтраками| Bed and breakfast'!#REF!</f>
        <v>#REF!</v>
      </c>
      <c r="E2" s="32" t="e">
        <f>'C завтраками| Bed and breakfast'!#REF!</f>
        <v>#REF!</v>
      </c>
      <c r="F2" s="32" t="e">
        <f>'C завтраками| Bed and breakfast'!#REF!</f>
        <v>#REF!</v>
      </c>
    </row>
    <row r="3" spans="1:6" x14ac:dyDescent="0.25">
      <c r="A3" s="31" t="s">
        <v>6</v>
      </c>
      <c r="B3" s="159" t="e">
        <f>'C завтраками| Bed and breakfast'!#REF!</f>
        <v>#REF!</v>
      </c>
      <c r="C3" s="32" t="e">
        <f>'C завтраками| Bed and breakfast'!#REF!</f>
        <v>#REF!</v>
      </c>
      <c r="D3" s="32" t="e">
        <f>'C завтраками| Bed and breakfast'!#REF!</f>
        <v>#REF!</v>
      </c>
      <c r="E3" s="32" t="e">
        <f>'C завтраками| Bed and breakfast'!#REF!</f>
        <v>#REF!</v>
      </c>
      <c r="F3" s="32" t="e">
        <f>'C завтраками| Bed and breakfast'!#REF!</f>
        <v>#REF!</v>
      </c>
    </row>
    <row r="4" spans="1:6" x14ac:dyDescent="0.25">
      <c r="A4" s="13" t="s">
        <v>7</v>
      </c>
    </row>
    <row r="5" spans="1:6" x14ac:dyDescent="0.25">
      <c r="A5" s="13">
        <v>1</v>
      </c>
      <c r="B5" s="162" t="e">
        <f>'C завтраками| Bed and breakfast'!#REF!</f>
        <v>#REF!</v>
      </c>
      <c r="C5" s="27" t="e">
        <f>'C завтраками| Bed and breakfast'!#REF!</f>
        <v>#REF!</v>
      </c>
      <c r="D5" s="27" t="e">
        <f>'C завтраками| Bed and breakfast'!#REF!</f>
        <v>#REF!</v>
      </c>
      <c r="E5" s="27" t="e">
        <f>'C завтраками| Bed and breakfast'!#REF!</f>
        <v>#REF!</v>
      </c>
      <c r="F5" s="27" t="e">
        <f>'C завтраками| Bed and breakfast'!#REF!</f>
        <v>#REF!</v>
      </c>
    </row>
    <row r="6" spans="1:6" x14ac:dyDescent="0.25">
      <c r="A6" s="13">
        <v>2</v>
      </c>
      <c r="B6" s="162" t="e">
        <f>'C завтраками| Bed and breakfast'!#REF!</f>
        <v>#REF!</v>
      </c>
      <c r="C6" s="27" t="e">
        <f>'C завтраками| Bed and breakfast'!#REF!</f>
        <v>#REF!</v>
      </c>
      <c r="D6" s="27" t="e">
        <f>'C завтраками| Bed and breakfast'!#REF!</f>
        <v>#REF!</v>
      </c>
      <c r="E6" s="27" t="e">
        <f>'C завтраками| Bed and breakfast'!#REF!</f>
        <v>#REF!</v>
      </c>
      <c r="F6" s="27" t="e">
        <f>'C завтраками| Bed and breakfast'!#REF!</f>
        <v>#REF!</v>
      </c>
    </row>
    <row r="7" spans="1:6" ht="18.75" customHeight="1" x14ac:dyDescent="0.25">
      <c r="A7" s="13" t="s">
        <v>8</v>
      </c>
      <c r="B7" s="162"/>
      <c r="C7" s="27"/>
      <c r="D7" s="27"/>
      <c r="E7" s="27"/>
      <c r="F7" s="27"/>
    </row>
    <row r="8" spans="1:6" x14ac:dyDescent="0.25">
      <c r="A8" s="13">
        <v>1</v>
      </c>
      <c r="B8" s="162" t="e">
        <f>'C завтраками| Bed and breakfast'!#REF!</f>
        <v>#REF!</v>
      </c>
      <c r="C8" s="27" t="e">
        <f>'C завтраками| Bed and breakfast'!#REF!</f>
        <v>#REF!</v>
      </c>
      <c r="D8" s="27" t="e">
        <f>'C завтраками| Bed and breakfast'!#REF!</f>
        <v>#REF!</v>
      </c>
      <c r="E8" s="27" t="e">
        <f>'C завтраками| Bed and breakfast'!#REF!</f>
        <v>#REF!</v>
      </c>
      <c r="F8" s="27" t="e">
        <f>'C завтраками| Bed and breakfast'!#REF!</f>
        <v>#REF!</v>
      </c>
    </row>
    <row r="9" spans="1:6" x14ac:dyDescent="0.25">
      <c r="A9" s="13">
        <v>2</v>
      </c>
      <c r="B9" s="162" t="e">
        <f>'C завтраками| Bed and breakfast'!#REF!</f>
        <v>#REF!</v>
      </c>
      <c r="C9" s="27" t="e">
        <f>'C завтраками| Bed and breakfast'!#REF!</f>
        <v>#REF!</v>
      </c>
      <c r="D9" s="27" t="e">
        <f>'C завтраками| Bed and breakfast'!#REF!</f>
        <v>#REF!</v>
      </c>
      <c r="E9" s="27" t="e">
        <f>'C завтраками| Bed and breakfast'!#REF!</f>
        <v>#REF!</v>
      </c>
      <c r="F9" s="27" t="e">
        <f>'C завтраками| Bed and breakfast'!#REF!</f>
        <v>#REF!</v>
      </c>
    </row>
    <row r="10" spans="1:6" x14ac:dyDescent="0.25">
      <c r="A10" s="13" t="s">
        <v>2</v>
      </c>
      <c r="B10" s="162"/>
      <c r="C10" s="27"/>
      <c r="D10" s="27"/>
      <c r="E10" s="27"/>
      <c r="F10" s="27"/>
    </row>
    <row r="11" spans="1:6" x14ac:dyDescent="0.25">
      <c r="A11" s="13">
        <v>1</v>
      </c>
      <c r="B11" s="162" t="e">
        <f>'C завтраками| Bed and breakfast'!#REF!</f>
        <v>#REF!</v>
      </c>
      <c r="C11" s="27" t="e">
        <f>'C завтраками| Bed and breakfast'!#REF!</f>
        <v>#REF!</v>
      </c>
      <c r="D11" s="27" t="e">
        <f>'C завтраками| Bed and breakfast'!#REF!</f>
        <v>#REF!</v>
      </c>
      <c r="E11" s="27" t="e">
        <f>'C завтраками| Bed and breakfast'!#REF!</f>
        <v>#REF!</v>
      </c>
      <c r="F11" s="27" t="e">
        <f>'C завтраками| Bed and breakfast'!#REF!</f>
        <v>#REF!</v>
      </c>
    </row>
    <row r="12" spans="1:6" x14ac:dyDescent="0.25">
      <c r="A12" s="13">
        <v>2</v>
      </c>
      <c r="B12" s="162" t="e">
        <f>'C завтраками| Bed and breakfast'!#REF!</f>
        <v>#REF!</v>
      </c>
      <c r="C12" s="27" t="e">
        <f>'C завтраками| Bed and breakfast'!#REF!</f>
        <v>#REF!</v>
      </c>
      <c r="D12" s="27" t="e">
        <f>'C завтраками| Bed and breakfast'!#REF!</f>
        <v>#REF!</v>
      </c>
      <c r="E12" s="27" t="e">
        <f>'C завтраками| Bed and breakfast'!#REF!</f>
        <v>#REF!</v>
      </c>
      <c r="F12" s="27" t="e">
        <f>'C завтраками| Bed and breakfast'!#REF!</f>
        <v>#REF!</v>
      </c>
    </row>
    <row r="13" spans="1:6" x14ac:dyDescent="0.25">
      <c r="A13" s="2" t="s">
        <v>96</v>
      </c>
      <c r="B13" s="162"/>
      <c r="C13" s="27"/>
      <c r="D13" s="27"/>
      <c r="E13" s="27"/>
      <c r="F13" s="27"/>
    </row>
    <row r="14" spans="1:6" x14ac:dyDescent="0.25">
      <c r="A14" s="13">
        <v>1</v>
      </c>
      <c r="B14" s="162" t="e">
        <f>'C завтраками| Bed and breakfast'!#REF!</f>
        <v>#REF!</v>
      </c>
      <c r="C14" s="27" t="e">
        <f>'C завтраками| Bed and breakfast'!#REF!</f>
        <v>#REF!</v>
      </c>
      <c r="D14" s="27" t="e">
        <f>'C завтраками| Bed and breakfast'!#REF!</f>
        <v>#REF!</v>
      </c>
      <c r="E14" s="27" t="e">
        <f>'C завтраками| Bed and breakfast'!#REF!</f>
        <v>#REF!</v>
      </c>
      <c r="F14" s="27" t="e">
        <f>'C завтраками| Bed and breakfast'!#REF!</f>
        <v>#REF!</v>
      </c>
    </row>
    <row r="15" spans="1:6" x14ac:dyDescent="0.25">
      <c r="A15" s="13">
        <v>2</v>
      </c>
      <c r="B15" s="162" t="e">
        <f>'C завтраками| Bed and breakfast'!#REF!</f>
        <v>#REF!</v>
      </c>
      <c r="C15" s="27" t="e">
        <f>'C завтраками| Bed and breakfast'!#REF!</f>
        <v>#REF!</v>
      </c>
      <c r="D15" s="27" t="e">
        <f>'C завтраками| Bed and breakfast'!#REF!</f>
        <v>#REF!</v>
      </c>
      <c r="E15" s="27" t="e">
        <f>'C завтраками| Bed and breakfast'!#REF!</f>
        <v>#REF!</v>
      </c>
      <c r="F15" s="27" t="e">
        <f>'C завтраками| Bed and breakfast'!#REF!</f>
        <v>#REF!</v>
      </c>
    </row>
    <row r="16" spans="1:6" x14ac:dyDescent="0.25">
      <c r="A16" s="15" t="s">
        <v>4</v>
      </c>
      <c r="B16" s="162"/>
      <c r="C16" s="27"/>
      <c r="D16" s="27"/>
      <c r="E16" s="27"/>
      <c r="F16" s="27"/>
    </row>
    <row r="17" spans="1:6" x14ac:dyDescent="0.25">
      <c r="A17" s="17" t="s">
        <v>1</v>
      </c>
      <c r="B17" s="162" t="e">
        <f>'C завтраками| Bed and breakfast'!#REF!</f>
        <v>#REF!</v>
      </c>
      <c r="C17" s="27" t="e">
        <f>'C завтраками| Bed and breakfast'!#REF!</f>
        <v>#REF!</v>
      </c>
      <c r="D17" s="27" t="e">
        <f>'C завтраками| Bed and breakfast'!#REF!</f>
        <v>#REF!</v>
      </c>
      <c r="E17" s="27" t="e">
        <f>'C завтраками| Bed and breakfast'!#REF!</f>
        <v>#REF!</v>
      </c>
      <c r="F17" s="27" t="e">
        <f>'C завтраками| Bed and breakfast'!#REF!</f>
        <v>#REF!</v>
      </c>
    </row>
    <row r="18" spans="1:6" x14ac:dyDescent="0.25">
      <c r="A18" s="38"/>
      <c r="B18" s="162"/>
      <c r="C18" s="27"/>
      <c r="D18" s="27"/>
      <c r="E18" s="27"/>
      <c r="F18" s="27"/>
    </row>
    <row r="19" spans="1:6" s="40" customFormat="1" ht="12" x14ac:dyDescent="0.2">
      <c r="A19" s="155" t="s">
        <v>44</v>
      </c>
      <c r="B19" s="104" t="e">
        <f t="shared" ref="B19" si="0">B2</f>
        <v>#REF!</v>
      </c>
      <c r="C19" s="34" t="e">
        <f t="shared" ref="C19:F19" si="1">C2</f>
        <v>#REF!</v>
      </c>
      <c r="D19" s="34" t="e">
        <f t="shared" si="1"/>
        <v>#REF!</v>
      </c>
      <c r="E19" s="34" t="e">
        <f t="shared" si="1"/>
        <v>#REF!</v>
      </c>
      <c r="F19" s="34" t="e">
        <f t="shared" si="1"/>
        <v>#REF!</v>
      </c>
    </row>
    <row r="20" spans="1:6" s="40" customFormat="1" ht="11.25" x14ac:dyDescent="0.2">
      <c r="A20" s="31" t="s">
        <v>6</v>
      </c>
      <c r="B20" s="104" t="e">
        <f t="shared" ref="B20" si="2">B3</f>
        <v>#REF!</v>
      </c>
      <c r="C20" s="34" t="e">
        <f t="shared" ref="C20:F20" si="3">C3</f>
        <v>#REF!</v>
      </c>
      <c r="D20" s="34" t="e">
        <f t="shared" si="3"/>
        <v>#REF!</v>
      </c>
      <c r="E20" s="34" t="e">
        <f t="shared" si="3"/>
        <v>#REF!</v>
      </c>
      <c r="F20" s="34" t="e">
        <f t="shared" si="3"/>
        <v>#REF!</v>
      </c>
    </row>
    <row r="21" spans="1:6" x14ac:dyDescent="0.25">
      <c r="A21" s="13" t="s">
        <v>7</v>
      </c>
      <c r="B21" s="163"/>
      <c r="C21" s="5"/>
      <c r="D21" s="5"/>
      <c r="E21" s="5"/>
      <c r="F21" s="5"/>
    </row>
    <row r="22" spans="1:6" x14ac:dyDescent="0.25">
      <c r="A22" s="13">
        <v>1</v>
      </c>
      <c r="B22" s="166" t="e">
        <f t="shared" ref="B22" si="4">B5*0.85</f>
        <v>#REF!</v>
      </c>
      <c r="C22" s="130" t="e">
        <f t="shared" ref="C22:F22" si="5">C5*0.85</f>
        <v>#REF!</v>
      </c>
      <c r="D22" s="130" t="e">
        <f t="shared" si="5"/>
        <v>#REF!</v>
      </c>
      <c r="E22" s="130" t="e">
        <f t="shared" si="5"/>
        <v>#REF!</v>
      </c>
      <c r="F22" s="130" t="e">
        <f t="shared" si="5"/>
        <v>#REF!</v>
      </c>
    </row>
    <row r="23" spans="1:6" x14ac:dyDescent="0.25">
      <c r="A23" s="13">
        <v>2</v>
      </c>
      <c r="B23" s="166" t="e">
        <f t="shared" ref="B23" si="6">B6*0.85</f>
        <v>#REF!</v>
      </c>
      <c r="C23" s="130" t="e">
        <f t="shared" ref="C23:F23" si="7">C6*0.85</f>
        <v>#REF!</v>
      </c>
      <c r="D23" s="130" t="e">
        <f t="shared" si="7"/>
        <v>#REF!</v>
      </c>
      <c r="E23" s="130" t="e">
        <f t="shared" si="7"/>
        <v>#REF!</v>
      </c>
      <c r="F23" s="130" t="e">
        <f t="shared" si="7"/>
        <v>#REF!</v>
      </c>
    </row>
    <row r="24" spans="1:6" x14ac:dyDescent="0.25">
      <c r="A24" s="13" t="s">
        <v>8</v>
      </c>
      <c r="B24" s="166"/>
      <c r="C24" s="130"/>
      <c r="D24" s="130"/>
      <c r="E24" s="130"/>
      <c r="F24" s="130"/>
    </row>
    <row r="25" spans="1:6" x14ac:dyDescent="0.25">
      <c r="A25" s="13">
        <v>1</v>
      </c>
      <c r="B25" s="166" t="e">
        <f t="shared" ref="B25" si="8">B8*0.85</f>
        <v>#REF!</v>
      </c>
      <c r="C25" s="130" t="e">
        <f t="shared" ref="C25:F25" si="9">C8*0.85</f>
        <v>#REF!</v>
      </c>
      <c r="D25" s="130" t="e">
        <f t="shared" si="9"/>
        <v>#REF!</v>
      </c>
      <c r="E25" s="130" t="e">
        <f t="shared" si="9"/>
        <v>#REF!</v>
      </c>
      <c r="F25" s="130" t="e">
        <f t="shared" si="9"/>
        <v>#REF!</v>
      </c>
    </row>
    <row r="26" spans="1:6" x14ac:dyDescent="0.25">
      <c r="A26" s="13">
        <v>2</v>
      </c>
      <c r="B26" s="166" t="e">
        <f t="shared" ref="B26" si="10">B9*0.85</f>
        <v>#REF!</v>
      </c>
      <c r="C26" s="130" t="e">
        <f t="shared" ref="C26:F26" si="11">C9*0.85</f>
        <v>#REF!</v>
      </c>
      <c r="D26" s="130" t="e">
        <f t="shared" si="11"/>
        <v>#REF!</v>
      </c>
      <c r="E26" s="130" t="e">
        <f t="shared" si="11"/>
        <v>#REF!</v>
      </c>
      <c r="F26" s="130" t="e">
        <f t="shared" si="11"/>
        <v>#REF!</v>
      </c>
    </row>
    <row r="27" spans="1:6" x14ac:dyDescent="0.25">
      <c r="A27" s="13" t="s">
        <v>2</v>
      </c>
      <c r="B27" s="166"/>
      <c r="C27" s="130"/>
      <c r="D27" s="130"/>
      <c r="E27" s="130"/>
      <c r="F27" s="130"/>
    </row>
    <row r="28" spans="1:6" x14ac:dyDescent="0.25">
      <c r="A28" s="13">
        <v>1</v>
      </c>
      <c r="B28" s="166" t="e">
        <f t="shared" ref="B28" si="12">B11*0.85</f>
        <v>#REF!</v>
      </c>
      <c r="C28" s="130" t="e">
        <f t="shared" ref="C28:F28" si="13">C11*0.85</f>
        <v>#REF!</v>
      </c>
      <c r="D28" s="130" t="e">
        <f t="shared" si="13"/>
        <v>#REF!</v>
      </c>
      <c r="E28" s="130" t="e">
        <f t="shared" si="13"/>
        <v>#REF!</v>
      </c>
      <c r="F28" s="130" t="e">
        <f t="shared" si="13"/>
        <v>#REF!</v>
      </c>
    </row>
    <row r="29" spans="1:6" x14ac:dyDescent="0.25">
      <c r="A29" s="13">
        <v>2</v>
      </c>
      <c r="B29" s="166" t="e">
        <f t="shared" ref="B29" si="14">B12*0.85</f>
        <v>#REF!</v>
      </c>
      <c r="C29" s="130" t="e">
        <f t="shared" ref="C29:F29" si="15">C12*0.85</f>
        <v>#REF!</v>
      </c>
      <c r="D29" s="130" t="e">
        <f t="shared" si="15"/>
        <v>#REF!</v>
      </c>
      <c r="E29" s="130" t="e">
        <f t="shared" si="15"/>
        <v>#REF!</v>
      </c>
      <c r="F29" s="130" t="e">
        <f t="shared" si="15"/>
        <v>#REF!</v>
      </c>
    </row>
    <row r="30" spans="1:6" ht="19.5" customHeight="1" x14ac:dyDescent="0.25">
      <c r="A30" s="9" t="s">
        <v>96</v>
      </c>
      <c r="B30" s="166"/>
      <c r="C30" s="130"/>
      <c r="D30" s="130"/>
      <c r="E30" s="130"/>
      <c r="F30" s="130"/>
    </row>
    <row r="31" spans="1:6" x14ac:dyDescent="0.25">
      <c r="A31" s="13">
        <v>1</v>
      </c>
      <c r="B31" s="166" t="e">
        <f t="shared" ref="B31" si="16">B14*0.85</f>
        <v>#REF!</v>
      </c>
      <c r="C31" s="130" t="e">
        <f t="shared" ref="C31:F31" si="17">C14*0.85</f>
        <v>#REF!</v>
      </c>
      <c r="D31" s="130" t="e">
        <f t="shared" si="17"/>
        <v>#REF!</v>
      </c>
      <c r="E31" s="130" t="e">
        <f t="shared" si="17"/>
        <v>#REF!</v>
      </c>
      <c r="F31" s="130" t="e">
        <f t="shared" si="17"/>
        <v>#REF!</v>
      </c>
    </row>
    <row r="32" spans="1:6" x14ac:dyDescent="0.25">
      <c r="A32" s="13">
        <v>2</v>
      </c>
      <c r="B32" s="166" t="e">
        <f t="shared" ref="B32" si="18">B15*0.85</f>
        <v>#REF!</v>
      </c>
      <c r="C32" s="130" t="e">
        <f t="shared" ref="C32:F32" si="19">C15*0.85</f>
        <v>#REF!</v>
      </c>
      <c r="D32" s="130" t="e">
        <f t="shared" si="19"/>
        <v>#REF!</v>
      </c>
      <c r="E32" s="130" t="e">
        <f t="shared" si="19"/>
        <v>#REF!</v>
      </c>
      <c r="F32" s="130" t="e">
        <f t="shared" si="19"/>
        <v>#REF!</v>
      </c>
    </row>
    <row r="33" spans="1:6" x14ac:dyDescent="0.25">
      <c r="A33" s="15" t="s">
        <v>4</v>
      </c>
      <c r="B33" s="166"/>
      <c r="C33" s="130"/>
      <c r="D33" s="130"/>
      <c r="E33" s="130"/>
      <c r="F33" s="130"/>
    </row>
    <row r="34" spans="1:6" x14ac:dyDescent="0.25">
      <c r="A34" s="17" t="s">
        <v>1</v>
      </c>
      <c r="B34" s="166" t="e">
        <f t="shared" ref="B34" si="20">B17*0.85</f>
        <v>#REF!</v>
      </c>
      <c r="C34" s="130" t="e">
        <f t="shared" ref="C34:F34" si="21">C17*0.85</f>
        <v>#REF!</v>
      </c>
      <c r="D34" s="130" t="e">
        <f t="shared" si="21"/>
        <v>#REF!</v>
      </c>
      <c r="E34" s="130" t="e">
        <f t="shared" si="21"/>
        <v>#REF!</v>
      </c>
      <c r="F34" s="130" t="e">
        <f t="shared" si="21"/>
        <v>#REF!</v>
      </c>
    </row>
    <row r="36" spans="1:6" ht="130.9" customHeight="1" x14ac:dyDescent="0.25">
      <c r="A36" s="128" t="s">
        <v>159</v>
      </c>
    </row>
    <row r="37" spans="1:6" x14ac:dyDescent="0.25">
      <c r="A37" s="116" t="s">
        <v>18</v>
      </c>
    </row>
    <row r="38" spans="1:6" x14ac:dyDescent="0.25">
      <c r="A38" s="41" t="s">
        <v>147</v>
      </c>
    </row>
    <row r="39" spans="1:6" x14ac:dyDescent="0.25">
      <c r="A39" s="41" t="s">
        <v>148</v>
      </c>
    </row>
    <row r="40" spans="1:6" x14ac:dyDescent="0.25">
      <c r="A40" s="76"/>
    </row>
    <row r="41" spans="1:6" x14ac:dyDescent="0.25">
      <c r="A41" s="116" t="s">
        <v>11</v>
      </c>
    </row>
    <row r="42" spans="1:6" x14ac:dyDescent="0.25">
      <c r="A42" s="24" t="s">
        <v>22</v>
      </c>
    </row>
    <row r="43" spans="1:6" x14ac:dyDescent="0.25">
      <c r="A43" s="24" t="s">
        <v>23</v>
      </c>
    </row>
    <row r="44" spans="1:6" x14ac:dyDescent="0.25">
      <c r="A44" s="24" t="s">
        <v>24</v>
      </c>
    </row>
    <row r="45" spans="1:6" x14ac:dyDescent="0.25">
      <c r="A45" s="24" t="s">
        <v>27</v>
      </c>
    </row>
    <row r="46" spans="1:6" x14ac:dyDescent="0.25">
      <c r="A46" s="42" t="s">
        <v>160</v>
      </c>
    </row>
    <row r="47" spans="1:6" x14ac:dyDescent="0.25">
      <c r="A47" s="42" t="s">
        <v>94</v>
      </c>
    </row>
    <row r="48" spans="1:6" x14ac:dyDescent="0.25">
      <c r="A48" s="142" t="s">
        <v>103</v>
      </c>
    </row>
    <row r="49" spans="1:1" ht="21" x14ac:dyDescent="0.25">
      <c r="A49" s="117" t="s">
        <v>53</v>
      </c>
    </row>
    <row r="50" spans="1:1" ht="42" x14ac:dyDescent="0.25">
      <c r="A50" s="154" t="s">
        <v>149</v>
      </c>
    </row>
    <row r="51" spans="1:1" ht="21" x14ac:dyDescent="0.25">
      <c r="A51" s="154" t="s">
        <v>150</v>
      </c>
    </row>
    <row r="52" spans="1:1" ht="31.5" x14ac:dyDescent="0.25">
      <c r="A52" s="154" t="s">
        <v>151</v>
      </c>
    </row>
    <row r="53" spans="1:1" ht="31.5" x14ac:dyDescent="0.25">
      <c r="A53" s="154" t="s">
        <v>152</v>
      </c>
    </row>
    <row r="54" spans="1:1" ht="42" x14ac:dyDescent="0.25">
      <c r="A54" s="154" t="s">
        <v>153</v>
      </c>
    </row>
    <row r="55" spans="1:1" ht="21" x14ac:dyDescent="0.25">
      <c r="A55" s="154" t="s">
        <v>154</v>
      </c>
    </row>
    <row r="56" spans="1:1" ht="26.25" x14ac:dyDescent="0.25">
      <c r="A56" s="154" t="s">
        <v>155</v>
      </c>
    </row>
    <row r="57" spans="1:1" ht="25.5" x14ac:dyDescent="0.25">
      <c r="A57" s="154" t="s">
        <v>156</v>
      </c>
    </row>
    <row r="58" spans="1:1" ht="31.5" x14ac:dyDescent="0.25">
      <c r="A58" s="154" t="s">
        <v>157</v>
      </c>
    </row>
    <row r="59" spans="1:1" ht="31.5" x14ac:dyDescent="0.25">
      <c r="A59" s="154" t="s">
        <v>158</v>
      </c>
    </row>
    <row r="60" spans="1:1" ht="31.5" x14ac:dyDescent="0.25">
      <c r="A60" s="84" t="s">
        <v>51</v>
      </c>
    </row>
    <row r="61" spans="1:1" ht="21" x14ac:dyDescent="0.25">
      <c r="A61" s="107" t="s">
        <v>47</v>
      </c>
    </row>
    <row r="62" spans="1:1" ht="43.5" x14ac:dyDescent="0.25">
      <c r="A62" s="81" t="s">
        <v>48</v>
      </c>
    </row>
    <row r="63" spans="1:1" ht="21" x14ac:dyDescent="0.25">
      <c r="A63" s="54" t="s">
        <v>49</v>
      </c>
    </row>
    <row r="64" spans="1:1" x14ac:dyDescent="0.25">
      <c r="A64" s="56"/>
    </row>
    <row r="65" spans="1:1" x14ac:dyDescent="0.25">
      <c r="A65" s="57" t="s">
        <v>16</v>
      </c>
    </row>
    <row r="66" spans="1:1" ht="24" x14ac:dyDescent="0.25">
      <c r="A66" s="58" t="s">
        <v>25</v>
      </c>
    </row>
    <row r="67" spans="1:1" ht="24" x14ac:dyDescent="0.25">
      <c r="A67" s="58" t="s">
        <v>26</v>
      </c>
    </row>
    <row r="69" spans="1:1" x14ac:dyDescent="0.25">
      <c r="A69" s="164"/>
    </row>
  </sheetData>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zoomScaleNormal="100" workbookViewId="0">
      <selection activeCell="C1" sqref="C1:XFD1048576"/>
    </sheetView>
  </sheetViews>
  <sheetFormatPr defaultColWidth="8.7109375" defaultRowHeight="15" x14ac:dyDescent="0.25"/>
  <cols>
    <col min="1" max="1" width="72.28515625" style="39" customWidth="1"/>
    <col min="2" max="2" width="8.7109375" style="39" hidden="1" customWidth="1"/>
    <col min="3" max="16384" width="8.7109375" style="39"/>
  </cols>
  <sheetData>
    <row r="1" spans="1:6" x14ac:dyDescent="0.25">
      <c r="A1" s="157" t="s">
        <v>17</v>
      </c>
    </row>
    <row r="2" spans="1:6" x14ac:dyDescent="0.25">
      <c r="A2" s="156" t="s">
        <v>93</v>
      </c>
      <c r="B2" s="159" t="e">
        <f>'ЗЭГ | FIT15'!B2</f>
        <v>#REF!</v>
      </c>
      <c r="C2" s="32" t="e">
        <f>'ЗЭГ | FIT15'!C2</f>
        <v>#REF!</v>
      </c>
      <c r="D2" s="32" t="e">
        <f>'ЗЭГ | FIT15'!D2</f>
        <v>#REF!</v>
      </c>
      <c r="E2" s="32" t="e">
        <f>'ЗЭГ | FIT15'!E2</f>
        <v>#REF!</v>
      </c>
      <c r="F2" s="32" t="e">
        <f>'ЗЭГ | FIT15'!F2</f>
        <v>#REF!</v>
      </c>
    </row>
    <row r="3" spans="1:6" ht="25.5" customHeight="1" x14ac:dyDescent="0.25">
      <c r="A3" s="31" t="s">
        <v>6</v>
      </c>
      <c r="B3" s="159" t="e">
        <f>'ЗЭГ | FIT15'!B3</f>
        <v>#REF!</v>
      </c>
      <c r="C3" s="32" t="e">
        <f>'ЗЭГ | FIT15'!C3</f>
        <v>#REF!</v>
      </c>
      <c r="D3" s="32" t="e">
        <f>'ЗЭГ | FIT15'!D3</f>
        <v>#REF!</v>
      </c>
      <c r="E3" s="32" t="e">
        <f>'ЗЭГ | FIT15'!E3</f>
        <v>#REF!</v>
      </c>
      <c r="F3" s="32" t="e">
        <f>'ЗЭГ | FIT15'!F3</f>
        <v>#REF!</v>
      </c>
    </row>
    <row r="4" spans="1:6" x14ac:dyDescent="0.25">
      <c r="A4" s="13" t="s">
        <v>7</v>
      </c>
    </row>
    <row r="5" spans="1:6" x14ac:dyDescent="0.25">
      <c r="A5" s="13">
        <v>1</v>
      </c>
      <c r="B5" s="27" t="e">
        <f>'ЗЭГ | FIT15'!B5</f>
        <v>#REF!</v>
      </c>
      <c r="C5" s="27" t="e">
        <f>'ЗЭГ | FIT15'!C5</f>
        <v>#REF!</v>
      </c>
      <c r="D5" s="27" t="e">
        <f>'ЗЭГ | FIT15'!D5</f>
        <v>#REF!</v>
      </c>
      <c r="E5" s="27" t="e">
        <f>'ЗЭГ | FIT15'!E5</f>
        <v>#REF!</v>
      </c>
      <c r="F5" s="27" t="e">
        <f>'ЗЭГ | FIT15'!F5</f>
        <v>#REF!</v>
      </c>
    </row>
    <row r="6" spans="1:6" x14ac:dyDescent="0.25">
      <c r="A6" s="13">
        <v>2</v>
      </c>
      <c r="B6" s="27" t="e">
        <f>'ЗЭГ | FIT15'!B6</f>
        <v>#REF!</v>
      </c>
      <c r="C6" s="27" t="e">
        <f>'ЗЭГ | FIT15'!C6</f>
        <v>#REF!</v>
      </c>
      <c r="D6" s="27" t="e">
        <f>'ЗЭГ | FIT15'!D6</f>
        <v>#REF!</v>
      </c>
      <c r="E6" s="27" t="e">
        <f>'ЗЭГ | FIT15'!E6</f>
        <v>#REF!</v>
      </c>
      <c r="F6" s="27" t="e">
        <f>'ЗЭГ | FIT15'!F6</f>
        <v>#REF!</v>
      </c>
    </row>
    <row r="7" spans="1:6" ht="18.75" customHeight="1" x14ac:dyDescent="0.25">
      <c r="A7" s="13" t="s">
        <v>8</v>
      </c>
      <c r="B7" s="27"/>
      <c r="C7" s="27"/>
      <c r="D7" s="27"/>
      <c r="E7" s="27"/>
      <c r="F7" s="27"/>
    </row>
    <row r="8" spans="1:6" x14ac:dyDescent="0.25">
      <c r="A8" s="13">
        <v>1</v>
      </c>
      <c r="B8" s="27" t="e">
        <f>'ЗЭГ | FIT15'!B8</f>
        <v>#REF!</v>
      </c>
      <c r="C8" s="27" t="e">
        <f>'ЗЭГ | FIT15'!C8</f>
        <v>#REF!</v>
      </c>
      <c r="D8" s="27" t="e">
        <f>'ЗЭГ | FIT15'!D8</f>
        <v>#REF!</v>
      </c>
      <c r="E8" s="27" t="e">
        <f>'ЗЭГ | FIT15'!E8</f>
        <v>#REF!</v>
      </c>
      <c r="F8" s="27" t="e">
        <f>'ЗЭГ | FIT15'!F8</f>
        <v>#REF!</v>
      </c>
    </row>
    <row r="9" spans="1:6" x14ac:dyDescent="0.25">
      <c r="A9" s="13">
        <v>2</v>
      </c>
      <c r="B9" s="27" t="e">
        <f>'ЗЭГ | FIT15'!B9</f>
        <v>#REF!</v>
      </c>
      <c r="C9" s="27" t="e">
        <f>'ЗЭГ | FIT15'!C9</f>
        <v>#REF!</v>
      </c>
      <c r="D9" s="27" t="e">
        <f>'ЗЭГ | FIT15'!D9</f>
        <v>#REF!</v>
      </c>
      <c r="E9" s="27" t="e">
        <f>'ЗЭГ | FIT15'!E9</f>
        <v>#REF!</v>
      </c>
      <c r="F9" s="27" t="e">
        <f>'ЗЭГ | FIT15'!F9</f>
        <v>#REF!</v>
      </c>
    </row>
    <row r="10" spans="1:6" x14ac:dyDescent="0.25">
      <c r="A10" s="13" t="s">
        <v>2</v>
      </c>
      <c r="B10" s="27"/>
      <c r="C10" s="27"/>
      <c r="D10" s="27"/>
      <c r="E10" s="27"/>
      <c r="F10" s="27"/>
    </row>
    <row r="11" spans="1:6" x14ac:dyDescent="0.25">
      <c r="A11" s="13">
        <v>1</v>
      </c>
      <c r="B11" s="27" t="e">
        <f>'ЗЭГ | FIT15'!B11</f>
        <v>#REF!</v>
      </c>
      <c r="C11" s="27" t="e">
        <f>'ЗЭГ | FIT15'!C11</f>
        <v>#REF!</v>
      </c>
      <c r="D11" s="27" t="e">
        <f>'ЗЭГ | FIT15'!D11</f>
        <v>#REF!</v>
      </c>
      <c r="E11" s="27" t="e">
        <f>'ЗЭГ | FIT15'!E11</f>
        <v>#REF!</v>
      </c>
      <c r="F11" s="27" t="e">
        <f>'ЗЭГ | FIT15'!F11</f>
        <v>#REF!</v>
      </c>
    </row>
    <row r="12" spans="1:6" x14ac:dyDescent="0.25">
      <c r="A12" s="13">
        <v>2</v>
      </c>
      <c r="B12" s="27" t="e">
        <f>'ЗЭГ | FIT15'!B12</f>
        <v>#REF!</v>
      </c>
      <c r="C12" s="27" t="e">
        <f>'ЗЭГ | FIT15'!C12</f>
        <v>#REF!</v>
      </c>
      <c r="D12" s="27" t="e">
        <f>'ЗЭГ | FIT15'!D12</f>
        <v>#REF!</v>
      </c>
      <c r="E12" s="27" t="e">
        <f>'ЗЭГ | FIT15'!E12</f>
        <v>#REF!</v>
      </c>
      <c r="F12" s="27" t="e">
        <f>'ЗЭГ | FIT15'!F12</f>
        <v>#REF!</v>
      </c>
    </row>
    <row r="13" spans="1:6" x14ac:dyDescent="0.25">
      <c r="A13" s="2" t="s">
        <v>96</v>
      </c>
      <c r="B13" s="27"/>
      <c r="C13" s="27"/>
      <c r="D13" s="27"/>
      <c r="E13" s="27"/>
      <c r="F13" s="27"/>
    </row>
    <row r="14" spans="1:6" x14ac:dyDescent="0.25">
      <c r="A14" s="13">
        <v>1</v>
      </c>
      <c r="B14" s="27" t="e">
        <f>'ЗЭГ | FIT15'!B14</f>
        <v>#REF!</v>
      </c>
      <c r="C14" s="27" t="e">
        <f>'ЗЭГ | FIT15'!C14</f>
        <v>#REF!</v>
      </c>
      <c r="D14" s="27" t="e">
        <f>'ЗЭГ | FIT15'!D14</f>
        <v>#REF!</v>
      </c>
      <c r="E14" s="27" t="e">
        <f>'ЗЭГ | FIT15'!E14</f>
        <v>#REF!</v>
      </c>
      <c r="F14" s="27" t="e">
        <f>'ЗЭГ | FIT15'!F14</f>
        <v>#REF!</v>
      </c>
    </row>
    <row r="15" spans="1:6" x14ac:dyDescent="0.25">
      <c r="A15" s="13">
        <v>2</v>
      </c>
      <c r="B15" s="27" t="e">
        <f>'ЗЭГ | FIT15'!B15</f>
        <v>#REF!</v>
      </c>
      <c r="C15" s="27" t="e">
        <f>'ЗЭГ | FIT15'!C15</f>
        <v>#REF!</v>
      </c>
      <c r="D15" s="27" t="e">
        <f>'ЗЭГ | FIT15'!D15</f>
        <v>#REF!</v>
      </c>
      <c r="E15" s="27" t="e">
        <f>'ЗЭГ | FIT15'!E15</f>
        <v>#REF!</v>
      </c>
      <c r="F15" s="27" t="e">
        <f>'ЗЭГ | FIT15'!F15</f>
        <v>#REF!</v>
      </c>
    </row>
    <row r="16" spans="1:6" x14ac:dyDescent="0.25">
      <c r="A16" s="15" t="s">
        <v>4</v>
      </c>
      <c r="B16" s="27"/>
      <c r="C16" s="27"/>
      <c r="D16" s="27"/>
      <c r="E16" s="27"/>
      <c r="F16" s="27"/>
    </row>
    <row r="17" spans="1:6" x14ac:dyDescent="0.25">
      <c r="A17" s="17" t="s">
        <v>1</v>
      </c>
      <c r="B17" s="27" t="e">
        <f>'ЗЭГ | FIT15'!B17</f>
        <v>#REF!</v>
      </c>
      <c r="C17" s="27" t="e">
        <f>'ЗЭГ | FIT15'!C17</f>
        <v>#REF!</v>
      </c>
      <c r="D17" s="27" t="e">
        <f>'ЗЭГ | FIT15'!D17</f>
        <v>#REF!</v>
      </c>
      <c r="E17" s="27" t="e">
        <f>'ЗЭГ | FIT15'!E17</f>
        <v>#REF!</v>
      </c>
      <c r="F17" s="27" t="e">
        <f>'ЗЭГ | FIT15'!F17</f>
        <v>#REF!</v>
      </c>
    </row>
    <row r="18" spans="1:6" x14ac:dyDescent="0.25">
      <c r="A18" s="38"/>
    </row>
    <row r="19" spans="1:6" s="40" customFormat="1" ht="34.5" customHeight="1" x14ac:dyDescent="0.2">
      <c r="A19" s="155" t="s">
        <v>44</v>
      </c>
      <c r="B19" s="104" t="e">
        <f t="shared" ref="B19" si="0">B2</f>
        <v>#REF!</v>
      </c>
      <c r="C19" s="34" t="e">
        <f t="shared" ref="C19:F19" si="1">C2</f>
        <v>#REF!</v>
      </c>
      <c r="D19" s="34" t="e">
        <f t="shared" si="1"/>
        <v>#REF!</v>
      </c>
      <c r="E19" s="34" t="e">
        <f t="shared" si="1"/>
        <v>#REF!</v>
      </c>
      <c r="F19" s="34" t="e">
        <f t="shared" si="1"/>
        <v>#REF!</v>
      </c>
    </row>
    <row r="20" spans="1:6" s="40" customFormat="1" ht="34.5" customHeight="1" x14ac:dyDescent="0.2">
      <c r="A20" s="31" t="s">
        <v>6</v>
      </c>
      <c r="B20" s="104" t="e">
        <f t="shared" ref="B20" si="2">B3</f>
        <v>#REF!</v>
      </c>
      <c r="C20" s="34" t="e">
        <f t="shared" ref="C20:F20" si="3">C3</f>
        <v>#REF!</v>
      </c>
      <c r="D20" s="34" t="e">
        <f t="shared" si="3"/>
        <v>#REF!</v>
      </c>
      <c r="E20" s="34" t="e">
        <f t="shared" si="3"/>
        <v>#REF!</v>
      </c>
      <c r="F20" s="34" t="e">
        <f t="shared" si="3"/>
        <v>#REF!</v>
      </c>
    </row>
    <row r="21" spans="1:6" x14ac:dyDescent="0.25">
      <c r="A21" s="13" t="s">
        <v>7</v>
      </c>
    </row>
    <row r="22" spans="1:6" x14ac:dyDescent="0.25">
      <c r="A22" s="13">
        <v>1</v>
      </c>
      <c r="B22" s="130" t="e">
        <f t="shared" ref="B22:B34" si="4">B5*0.82</f>
        <v>#REF!</v>
      </c>
      <c r="C22" s="130" t="e">
        <f t="shared" ref="C22:F22" si="5">C5*0.82</f>
        <v>#REF!</v>
      </c>
      <c r="D22" s="130" t="e">
        <f t="shared" si="5"/>
        <v>#REF!</v>
      </c>
      <c r="E22" s="130" t="e">
        <f t="shared" si="5"/>
        <v>#REF!</v>
      </c>
      <c r="F22" s="130" t="e">
        <f t="shared" si="5"/>
        <v>#REF!</v>
      </c>
    </row>
    <row r="23" spans="1:6" x14ac:dyDescent="0.25">
      <c r="A23" s="13">
        <v>2</v>
      </c>
      <c r="B23" s="130" t="e">
        <f t="shared" ref="B23" si="6">B6*0.82</f>
        <v>#REF!</v>
      </c>
      <c r="C23" s="130" t="e">
        <f t="shared" ref="C23:F23" si="7">C6*0.82</f>
        <v>#REF!</v>
      </c>
      <c r="D23" s="130" t="e">
        <f t="shared" si="7"/>
        <v>#REF!</v>
      </c>
      <c r="E23" s="130" t="e">
        <f t="shared" si="7"/>
        <v>#REF!</v>
      </c>
      <c r="F23" s="130" t="e">
        <f t="shared" si="7"/>
        <v>#REF!</v>
      </c>
    </row>
    <row r="24" spans="1:6" ht="24" x14ac:dyDescent="0.25">
      <c r="A24" s="13" t="s">
        <v>8</v>
      </c>
      <c r="B24" s="130"/>
      <c r="C24" s="130"/>
      <c r="D24" s="130"/>
      <c r="E24" s="130"/>
      <c r="F24" s="130"/>
    </row>
    <row r="25" spans="1:6" x14ac:dyDescent="0.25">
      <c r="A25" s="13">
        <v>1</v>
      </c>
      <c r="B25" s="130" t="e">
        <f t="shared" si="4"/>
        <v>#REF!</v>
      </c>
      <c r="C25" s="130" t="e">
        <f t="shared" ref="C25:F25" si="8">C8*0.82</f>
        <v>#REF!</v>
      </c>
      <c r="D25" s="130" t="e">
        <f t="shared" si="8"/>
        <v>#REF!</v>
      </c>
      <c r="E25" s="130" t="e">
        <f t="shared" si="8"/>
        <v>#REF!</v>
      </c>
      <c r="F25" s="130" t="e">
        <f t="shared" si="8"/>
        <v>#REF!</v>
      </c>
    </row>
    <row r="26" spans="1:6" x14ac:dyDescent="0.25">
      <c r="A26" s="13">
        <v>2</v>
      </c>
      <c r="B26" s="130" t="e">
        <f t="shared" si="4"/>
        <v>#REF!</v>
      </c>
      <c r="C26" s="130" t="e">
        <f t="shared" ref="C26:F26" si="9">C9*0.82</f>
        <v>#REF!</v>
      </c>
      <c r="D26" s="130" t="e">
        <f t="shared" si="9"/>
        <v>#REF!</v>
      </c>
      <c r="E26" s="130" t="e">
        <f t="shared" si="9"/>
        <v>#REF!</v>
      </c>
      <c r="F26" s="130" t="e">
        <f t="shared" si="9"/>
        <v>#REF!</v>
      </c>
    </row>
    <row r="27" spans="1:6" x14ac:dyDescent="0.25">
      <c r="A27" s="13" t="s">
        <v>2</v>
      </c>
      <c r="B27" s="130"/>
      <c r="C27" s="130"/>
      <c r="D27" s="130"/>
      <c r="E27" s="130"/>
      <c r="F27" s="130"/>
    </row>
    <row r="28" spans="1:6" x14ac:dyDescent="0.25">
      <c r="A28" s="13">
        <v>1</v>
      </c>
      <c r="B28" s="130" t="e">
        <f t="shared" si="4"/>
        <v>#REF!</v>
      </c>
      <c r="C28" s="130" t="e">
        <f t="shared" ref="C28:F28" si="10">C11*0.82</f>
        <v>#REF!</v>
      </c>
      <c r="D28" s="130" t="e">
        <f t="shared" si="10"/>
        <v>#REF!</v>
      </c>
      <c r="E28" s="130" t="e">
        <f t="shared" si="10"/>
        <v>#REF!</v>
      </c>
      <c r="F28" s="130" t="e">
        <f t="shared" si="10"/>
        <v>#REF!</v>
      </c>
    </row>
    <row r="29" spans="1:6" x14ac:dyDescent="0.25">
      <c r="A29" s="13">
        <v>2</v>
      </c>
      <c r="B29" s="130" t="e">
        <f t="shared" si="4"/>
        <v>#REF!</v>
      </c>
      <c r="C29" s="130" t="e">
        <f t="shared" ref="C29:F29" si="11">C12*0.82</f>
        <v>#REF!</v>
      </c>
      <c r="D29" s="130" t="e">
        <f t="shared" si="11"/>
        <v>#REF!</v>
      </c>
      <c r="E29" s="130" t="e">
        <f t="shared" si="11"/>
        <v>#REF!</v>
      </c>
      <c r="F29" s="130" t="e">
        <f t="shared" si="11"/>
        <v>#REF!</v>
      </c>
    </row>
    <row r="30" spans="1:6" ht="19.5" customHeight="1" x14ac:dyDescent="0.25">
      <c r="A30" s="9" t="s">
        <v>96</v>
      </c>
      <c r="B30" s="130"/>
      <c r="C30" s="130"/>
      <c r="D30" s="130"/>
      <c r="E30" s="130"/>
      <c r="F30" s="130"/>
    </row>
    <row r="31" spans="1:6" x14ac:dyDescent="0.25">
      <c r="A31" s="13">
        <v>1</v>
      </c>
      <c r="B31" s="130" t="e">
        <f t="shared" si="4"/>
        <v>#REF!</v>
      </c>
      <c r="C31" s="130" t="e">
        <f t="shared" ref="C31:F31" si="12">C14*0.82</f>
        <v>#REF!</v>
      </c>
      <c r="D31" s="130" t="e">
        <f t="shared" si="12"/>
        <v>#REF!</v>
      </c>
      <c r="E31" s="130" t="e">
        <f t="shared" si="12"/>
        <v>#REF!</v>
      </c>
      <c r="F31" s="130" t="e">
        <f t="shared" si="12"/>
        <v>#REF!</v>
      </c>
    </row>
    <row r="32" spans="1:6" x14ac:dyDescent="0.25">
      <c r="A32" s="13">
        <v>2</v>
      </c>
      <c r="B32" s="130" t="e">
        <f t="shared" si="4"/>
        <v>#REF!</v>
      </c>
      <c r="C32" s="130" t="e">
        <f t="shared" ref="C32:F32" si="13">C15*0.82</f>
        <v>#REF!</v>
      </c>
      <c r="D32" s="130" t="e">
        <f t="shared" si="13"/>
        <v>#REF!</v>
      </c>
      <c r="E32" s="130" t="e">
        <f t="shared" si="13"/>
        <v>#REF!</v>
      </c>
      <c r="F32" s="130" t="e">
        <f t="shared" si="13"/>
        <v>#REF!</v>
      </c>
    </row>
    <row r="33" spans="1:6" x14ac:dyDescent="0.25">
      <c r="A33" s="15" t="s">
        <v>4</v>
      </c>
      <c r="B33" s="130"/>
      <c r="C33" s="130"/>
      <c r="D33" s="130"/>
      <c r="E33" s="130"/>
      <c r="F33" s="130"/>
    </row>
    <row r="34" spans="1:6" x14ac:dyDescent="0.25">
      <c r="A34" s="17" t="s">
        <v>1</v>
      </c>
      <c r="B34" s="130" t="e">
        <f t="shared" si="4"/>
        <v>#REF!</v>
      </c>
      <c r="C34" s="130" t="e">
        <f t="shared" ref="C34:F34" si="14">C17*0.82</f>
        <v>#REF!</v>
      </c>
      <c r="D34" s="130" t="e">
        <f t="shared" si="14"/>
        <v>#REF!</v>
      </c>
      <c r="E34" s="130" t="e">
        <f t="shared" si="14"/>
        <v>#REF!</v>
      </c>
      <c r="F34" s="130" t="e">
        <f t="shared" si="14"/>
        <v>#REF!</v>
      </c>
    </row>
    <row r="36" spans="1:6" ht="165" x14ac:dyDescent="0.25">
      <c r="A36" s="128" t="s">
        <v>159</v>
      </c>
    </row>
    <row r="37" spans="1:6" x14ac:dyDescent="0.25">
      <c r="A37" s="116" t="s">
        <v>18</v>
      </c>
    </row>
    <row r="38" spans="1:6" x14ac:dyDescent="0.25">
      <c r="A38" s="41" t="s">
        <v>147</v>
      </c>
    </row>
    <row r="39" spans="1:6" x14ac:dyDescent="0.25">
      <c r="A39" s="41" t="s">
        <v>148</v>
      </c>
    </row>
    <row r="40" spans="1:6" x14ac:dyDescent="0.25">
      <c r="A40" s="76"/>
    </row>
    <row r="41" spans="1:6" x14ac:dyDescent="0.25">
      <c r="A41" s="116" t="s">
        <v>11</v>
      </c>
    </row>
    <row r="42" spans="1:6" x14ac:dyDescent="0.25">
      <c r="A42" s="24" t="s">
        <v>22</v>
      </c>
    </row>
    <row r="43" spans="1:6" x14ac:dyDescent="0.25">
      <c r="A43" s="24" t="s">
        <v>23</v>
      </c>
    </row>
    <row r="44" spans="1:6" x14ac:dyDescent="0.25">
      <c r="A44" s="24" t="s">
        <v>24</v>
      </c>
    </row>
    <row r="45" spans="1:6" x14ac:dyDescent="0.25">
      <c r="A45" s="24" t="s">
        <v>27</v>
      </c>
    </row>
    <row r="46" spans="1:6" x14ac:dyDescent="0.25">
      <c r="A46" s="42" t="s">
        <v>160</v>
      </c>
    </row>
    <row r="47" spans="1:6" x14ac:dyDescent="0.25">
      <c r="A47" s="42" t="s">
        <v>94</v>
      </c>
    </row>
    <row r="48" spans="1:6" x14ac:dyDescent="0.25">
      <c r="A48" s="142" t="s">
        <v>103</v>
      </c>
    </row>
    <row r="49" spans="1:1" ht="31.5" x14ac:dyDescent="0.25">
      <c r="A49" s="117" t="s">
        <v>53</v>
      </c>
    </row>
    <row r="50" spans="1:1" ht="52.5" x14ac:dyDescent="0.25">
      <c r="A50" s="154" t="s">
        <v>149</v>
      </c>
    </row>
    <row r="51" spans="1:1" ht="31.5" x14ac:dyDescent="0.25">
      <c r="A51" s="154" t="s">
        <v>150</v>
      </c>
    </row>
    <row r="52" spans="1:1" ht="31.5" x14ac:dyDescent="0.25">
      <c r="A52" s="154" t="s">
        <v>151</v>
      </c>
    </row>
    <row r="53" spans="1:1" ht="31.5" x14ac:dyDescent="0.25">
      <c r="A53" s="154" t="s">
        <v>152</v>
      </c>
    </row>
    <row r="54" spans="1:1" ht="42" x14ac:dyDescent="0.25">
      <c r="A54" s="154" t="s">
        <v>153</v>
      </c>
    </row>
    <row r="55" spans="1:1" ht="31.5" x14ac:dyDescent="0.25">
      <c r="A55" s="154" t="s">
        <v>154</v>
      </c>
    </row>
    <row r="56" spans="1:1" ht="36.75" x14ac:dyDescent="0.25">
      <c r="A56" s="154" t="s">
        <v>155</v>
      </c>
    </row>
    <row r="57" spans="1:1" ht="25.5" x14ac:dyDescent="0.25">
      <c r="A57" s="154" t="s">
        <v>156</v>
      </c>
    </row>
    <row r="58" spans="1:1" ht="42" x14ac:dyDescent="0.25">
      <c r="A58" s="154" t="s">
        <v>157</v>
      </c>
    </row>
    <row r="59" spans="1:1" ht="31.5" x14ac:dyDescent="0.25">
      <c r="A59" s="154" t="s">
        <v>158</v>
      </c>
    </row>
    <row r="60" spans="1:1" ht="42" x14ac:dyDescent="0.25">
      <c r="A60" s="84" t="s">
        <v>51</v>
      </c>
    </row>
    <row r="61" spans="1:1" ht="21" x14ac:dyDescent="0.25">
      <c r="A61" s="107" t="s">
        <v>47</v>
      </c>
    </row>
    <row r="62" spans="1:1" ht="54" x14ac:dyDescent="0.25">
      <c r="A62" s="81" t="s">
        <v>48</v>
      </c>
    </row>
    <row r="63" spans="1:1" ht="31.5" x14ac:dyDescent="0.25">
      <c r="A63" s="54" t="s">
        <v>49</v>
      </c>
    </row>
    <row r="64" spans="1:1" x14ac:dyDescent="0.25">
      <c r="A64" s="56"/>
    </row>
    <row r="65" spans="1:1" x14ac:dyDescent="0.25">
      <c r="A65" s="57" t="s">
        <v>16</v>
      </c>
    </row>
    <row r="66" spans="1:1" ht="24" x14ac:dyDescent="0.25">
      <c r="A66" s="58" t="s">
        <v>25</v>
      </c>
    </row>
    <row r="67" spans="1:1" ht="24" x14ac:dyDescent="0.25">
      <c r="A67" s="58" t="s">
        <v>26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topLeftCell="A16" zoomScale="110" zoomScaleNormal="110" workbookViewId="0">
      <selection activeCell="A32" sqref="A32"/>
    </sheetView>
  </sheetViews>
  <sheetFormatPr defaultColWidth="9.140625" defaultRowHeight="12" x14ac:dyDescent="0.2"/>
  <cols>
    <col min="1" max="1" width="75.28515625" style="5" customWidth="1"/>
    <col min="2" max="16384" width="9.140625" style="5"/>
  </cols>
  <sheetData>
    <row r="1" spans="1:4" ht="12" customHeight="1" x14ac:dyDescent="0.2">
      <c r="A1" s="18" t="s">
        <v>17</v>
      </c>
    </row>
    <row r="2" spans="1:4" ht="12" customHeight="1" x14ac:dyDescent="0.2">
      <c r="A2" s="172" t="s">
        <v>181</v>
      </c>
    </row>
    <row r="3" spans="1:4" ht="10.35" customHeight="1" x14ac:dyDescent="0.2">
      <c r="A3" s="16"/>
    </row>
    <row r="4" spans="1:4" ht="11.45" customHeight="1" x14ac:dyDescent="0.2">
      <c r="A4" s="30" t="s">
        <v>9</v>
      </c>
    </row>
    <row r="5" spans="1:4" s="36" customFormat="1" ht="33.75" customHeight="1" x14ac:dyDescent="0.25">
      <c r="A5" s="31" t="s">
        <v>6</v>
      </c>
      <c r="B5" s="151">
        <f>'C завтраками| Bed and breakfast'!B5</f>
        <v>45770</v>
      </c>
      <c r="C5" s="151">
        <f>'C завтраками| Bed and breakfast'!C5</f>
        <v>45772</v>
      </c>
      <c r="D5" s="151">
        <f>'C завтраками| Bed and breakfast'!D5</f>
        <v>45777</v>
      </c>
    </row>
    <row r="6" spans="1:4" x14ac:dyDescent="0.2">
      <c r="A6" s="31"/>
      <c r="B6" s="151">
        <f>'C завтраками| Bed and breakfast'!B6</f>
        <v>45771</v>
      </c>
      <c r="C6" s="151">
        <f>'C завтраками| Bed and breakfast'!C6</f>
        <v>45776</v>
      </c>
      <c r="D6" s="151">
        <f>'C завтраками| Bed and breakfast'!D6</f>
        <v>45777</v>
      </c>
    </row>
    <row r="7" spans="1:4" x14ac:dyDescent="0.2">
      <c r="A7" s="1" t="s">
        <v>7</v>
      </c>
      <c r="B7" s="163"/>
      <c r="C7" s="163"/>
      <c r="D7" s="163"/>
    </row>
    <row r="8" spans="1:4" x14ac:dyDescent="0.2">
      <c r="A8" s="1">
        <v>1</v>
      </c>
      <c r="B8" s="166">
        <f>'C завтраками| Bed and breakfast'!B8*0.75</f>
        <v>4350</v>
      </c>
      <c r="C8" s="166">
        <f>'C завтраками| Bed and breakfast'!C8*0.75</f>
        <v>4350</v>
      </c>
      <c r="D8" s="166">
        <f>'C завтраками| Bed and breakfast'!D8*0.75</f>
        <v>4875</v>
      </c>
    </row>
    <row r="9" spans="1:4" x14ac:dyDescent="0.2">
      <c r="A9" s="1">
        <v>2</v>
      </c>
      <c r="B9" s="166">
        <f>'C завтраками| Bed and breakfast'!B9*0.75</f>
        <v>5475</v>
      </c>
      <c r="C9" s="166">
        <f>'C завтраками| Bed and breakfast'!C9*0.75</f>
        <v>5475</v>
      </c>
      <c r="D9" s="166">
        <f>'C завтраками| Bed and breakfast'!D9*0.75</f>
        <v>6000</v>
      </c>
    </row>
    <row r="10" spans="1:4" x14ac:dyDescent="0.2">
      <c r="A10" s="1" t="s">
        <v>8</v>
      </c>
      <c r="B10" s="166"/>
      <c r="C10" s="166"/>
      <c r="D10" s="166"/>
    </row>
    <row r="11" spans="1:4" x14ac:dyDescent="0.2">
      <c r="A11" s="1">
        <v>1</v>
      </c>
      <c r="B11" s="166">
        <f>'C завтраками| Bed and breakfast'!B11*0.75</f>
        <v>5475</v>
      </c>
      <c r="C11" s="166">
        <f>'C завтраками| Bed and breakfast'!C11*0.75</f>
        <v>5475</v>
      </c>
      <c r="D11" s="166">
        <f>'C завтраками| Bed and breakfast'!D11*0.75</f>
        <v>6000</v>
      </c>
    </row>
    <row r="12" spans="1:4" x14ac:dyDescent="0.2">
      <c r="A12" s="1">
        <v>2</v>
      </c>
      <c r="B12" s="166">
        <f>'C завтраками| Bed and breakfast'!B12*0.75</f>
        <v>6600</v>
      </c>
      <c r="C12" s="166">
        <f>'C завтраками| Bed and breakfast'!C12*0.75</f>
        <v>6600</v>
      </c>
      <c r="D12" s="166">
        <f>'C завтраками| Bed and breakfast'!D12*0.75</f>
        <v>7125</v>
      </c>
    </row>
    <row r="13" spans="1:4" x14ac:dyDescent="0.2">
      <c r="A13" s="168" t="s">
        <v>218</v>
      </c>
      <c r="B13" s="166"/>
      <c r="C13" s="166"/>
      <c r="D13" s="166"/>
    </row>
    <row r="14" spans="1:4" x14ac:dyDescent="0.2">
      <c r="A14" s="168">
        <v>1</v>
      </c>
      <c r="B14" s="166">
        <f>'C завтраками| Bed and breakfast'!B14*0.75</f>
        <v>5475</v>
      </c>
      <c r="C14" s="166">
        <f>'C завтраками| Bed and breakfast'!C14*0.75</f>
        <v>5475</v>
      </c>
      <c r="D14" s="166">
        <f>'C завтраками| Bed and breakfast'!D14*0.75</f>
        <v>6000</v>
      </c>
    </row>
    <row r="15" spans="1:4" x14ac:dyDescent="0.2">
      <c r="A15" s="168">
        <v>2</v>
      </c>
      <c r="B15" s="166">
        <f>'C завтраками| Bed and breakfast'!B15*0.75</f>
        <v>6600</v>
      </c>
      <c r="C15" s="166">
        <f>'C завтраками| Bed and breakfast'!C15*0.75</f>
        <v>6600</v>
      </c>
      <c r="D15" s="166">
        <f>'C завтраками| Bed and breakfast'!D15*0.75</f>
        <v>7125</v>
      </c>
    </row>
    <row r="16" spans="1:4" x14ac:dyDescent="0.2">
      <c r="A16" s="2" t="s">
        <v>2</v>
      </c>
      <c r="B16" s="166"/>
      <c r="C16" s="166"/>
      <c r="D16" s="166"/>
    </row>
    <row r="17" spans="1:4" x14ac:dyDescent="0.2">
      <c r="A17" s="1">
        <v>1</v>
      </c>
      <c r="B17" s="166">
        <f>'C завтраками| Bed and breakfast'!B17*0.75</f>
        <v>8475</v>
      </c>
      <c r="C17" s="166">
        <f>'C завтраками| Bed and breakfast'!C17*0.75</f>
        <v>8475</v>
      </c>
      <c r="D17" s="166">
        <f>'C завтраками| Bed and breakfast'!D17*0.75</f>
        <v>9000</v>
      </c>
    </row>
    <row r="18" spans="1:4" x14ac:dyDescent="0.2">
      <c r="A18" s="1">
        <v>2</v>
      </c>
      <c r="B18" s="166">
        <f>'C завтраками| Bed and breakfast'!B18*0.75</f>
        <v>9600</v>
      </c>
      <c r="C18" s="166">
        <f>'C завтраками| Bed and breakfast'!C18*0.75</f>
        <v>9600</v>
      </c>
      <c r="D18" s="166">
        <f>'C завтраками| Bed and breakfast'!D18*0.75</f>
        <v>10125</v>
      </c>
    </row>
    <row r="19" spans="1:4" x14ac:dyDescent="0.2">
      <c r="A19" s="9" t="s">
        <v>131</v>
      </c>
      <c r="B19" s="166"/>
      <c r="C19" s="166"/>
      <c r="D19" s="166"/>
    </row>
    <row r="20" spans="1:4" x14ac:dyDescent="0.2">
      <c r="A20" s="1">
        <v>1</v>
      </c>
      <c r="B20" s="166">
        <f>'C завтраками| Bed and breakfast'!B20*0.75</f>
        <v>10725</v>
      </c>
      <c r="C20" s="166">
        <f>'C завтраками| Bed and breakfast'!C20*0.75</f>
        <v>10725</v>
      </c>
      <c r="D20" s="166">
        <f>'C завтраками| Bed and breakfast'!D20*0.75</f>
        <v>11250</v>
      </c>
    </row>
    <row r="21" spans="1:4" x14ac:dyDescent="0.2">
      <c r="A21" s="1">
        <v>2</v>
      </c>
      <c r="B21" s="166">
        <f>'C завтраками| Bed and breakfast'!B21*0.75</f>
        <v>11850</v>
      </c>
      <c r="C21" s="166">
        <f>'C завтраками| Bed and breakfast'!C21*0.75</f>
        <v>11850</v>
      </c>
      <c r="D21" s="166">
        <f>'C завтраками| Bed and breakfast'!D21*0.75</f>
        <v>12375</v>
      </c>
    </row>
    <row r="22" spans="1:4" x14ac:dyDescent="0.2">
      <c r="A22" s="7" t="s">
        <v>4</v>
      </c>
      <c r="B22" s="166"/>
      <c r="C22" s="166"/>
      <c r="D22" s="166"/>
    </row>
    <row r="23" spans="1:4" x14ac:dyDescent="0.2">
      <c r="A23" s="3" t="s">
        <v>1</v>
      </c>
      <c r="B23" s="166">
        <f>'C завтраками| Bed and breakfast'!B23*0.75</f>
        <v>46725</v>
      </c>
      <c r="C23" s="166">
        <f>'C завтраками| Bed and breakfast'!C23*0.75</f>
        <v>46725</v>
      </c>
      <c r="D23" s="166">
        <f>'C завтраками| Bed and breakfast'!D23*0.75</f>
        <v>47250</v>
      </c>
    </row>
    <row r="24" spans="1:4" ht="9.6" customHeight="1" thickBot="1" x14ac:dyDescent="0.25"/>
    <row r="25" spans="1:4" ht="11.45" customHeight="1" thickBot="1" x14ac:dyDescent="0.25">
      <c r="A25" s="73" t="s">
        <v>11</v>
      </c>
    </row>
    <row r="26" spans="1:4" ht="11.45" customHeight="1" x14ac:dyDescent="0.2">
      <c r="A26" s="142" t="s">
        <v>12</v>
      </c>
    </row>
    <row r="27" spans="1:4" ht="11.45" customHeight="1" x14ac:dyDescent="0.2">
      <c r="A27" s="142" t="s">
        <v>13</v>
      </c>
    </row>
    <row r="28" spans="1:4" ht="26.45" customHeight="1" x14ac:dyDescent="0.2">
      <c r="A28" s="102" t="s">
        <v>14</v>
      </c>
    </row>
    <row r="29" spans="1:4" x14ac:dyDescent="0.2">
      <c r="A29" s="142" t="s">
        <v>103</v>
      </c>
    </row>
    <row r="30" spans="1:4" ht="11.45" customHeight="1" thickBot="1" x14ac:dyDescent="0.25"/>
    <row r="31" spans="1:4" ht="12.75" thickBot="1" x14ac:dyDescent="0.25">
      <c r="A31" s="173" t="s">
        <v>16</v>
      </c>
    </row>
    <row r="32" spans="1:4" ht="60.75" thickBot="1" x14ac:dyDescent="0.25">
      <c r="A32" s="174" t="s">
        <v>259</v>
      </c>
    </row>
    <row r="33" spans="1:1" ht="12.75" thickBot="1" x14ac:dyDescent="0.25">
      <c r="A33" s="75" t="s">
        <v>77</v>
      </c>
    </row>
    <row r="34" spans="1:1" ht="12.75" thickBot="1" x14ac:dyDescent="0.25">
      <c r="A34" s="113" t="s">
        <v>242</v>
      </c>
    </row>
    <row r="35" spans="1:1" x14ac:dyDescent="0.2">
      <c r="A35" s="175" t="s">
        <v>243</v>
      </c>
    </row>
    <row r="36" spans="1:1" ht="12.75" thickBot="1" x14ac:dyDescent="0.25">
      <c r="A36" s="176"/>
    </row>
    <row r="37" spans="1:1" ht="12.75" thickBot="1" x14ac:dyDescent="0.25">
      <c r="A37" s="75" t="s">
        <v>182</v>
      </c>
    </row>
    <row r="38" spans="1:1" x14ac:dyDescent="0.2">
      <c r="A38" s="177" t="s">
        <v>183</v>
      </c>
    </row>
    <row r="39" spans="1:1" x14ac:dyDescent="0.2">
      <c r="A39" s="177" t="s">
        <v>184</v>
      </c>
    </row>
  </sheetData>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workbookViewId="0">
      <selection activeCell="C1" sqref="C1:XFD1048576"/>
    </sheetView>
  </sheetViews>
  <sheetFormatPr defaultColWidth="8.7109375" defaultRowHeight="15" x14ac:dyDescent="0.25"/>
  <cols>
    <col min="1" max="1" width="73.85546875" style="39" customWidth="1"/>
    <col min="2" max="2" width="8.7109375" style="39" hidden="1" customWidth="1"/>
    <col min="3" max="16384" width="8.7109375" style="39"/>
  </cols>
  <sheetData>
    <row r="1" spans="1:6" x14ac:dyDescent="0.25">
      <c r="A1" s="157" t="s">
        <v>17</v>
      </c>
    </row>
    <row r="2" spans="1:6" x14ac:dyDescent="0.25">
      <c r="A2" s="156" t="s">
        <v>93</v>
      </c>
      <c r="B2" s="104" t="e">
        <f>'ЗЭГ | FIT15'!B2</f>
        <v>#REF!</v>
      </c>
      <c r="C2" s="34" t="e">
        <f>'ЗЭГ | FIT15'!C2</f>
        <v>#REF!</v>
      </c>
      <c r="D2" s="34" t="e">
        <f>'ЗЭГ | FIT15'!D2</f>
        <v>#REF!</v>
      </c>
      <c r="E2" s="34" t="e">
        <f>'ЗЭГ | FIT15'!E2</f>
        <v>#REF!</v>
      </c>
      <c r="F2" s="34" t="e">
        <f>'ЗЭГ | FIT15'!F2</f>
        <v>#REF!</v>
      </c>
    </row>
    <row r="3" spans="1:6" ht="25.5" customHeight="1" x14ac:dyDescent="0.25">
      <c r="A3" s="31" t="s">
        <v>6</v>
      </c>
      <c r="B3" s="104" t="e">
        <f>'ЗЭГ | FIT15'!B3</f>
        <v>#REF!</v>
      </c>
      <c r="C3" s="34" t="e">
        <f>'ЗЭГ | FIT15'!C3</f>
        <v>#REF!</v>
      </c>
      <c r="D3" s="34" t="e">
        <f>'ЗЭГ | FIT15'!D3</f>
        <v>#REF!</v>
      </c>
      <c r="E3" s="34" t="e">
        <f>'ЗЭГ | FIT15'!E3</f>
        <v>#REF!</v>
      </c>
      <c r="F3" s="34" t="e">
        <f>'ЗЭГ | FIT15'!F3</f>
        <v>#REF!</v>
      </c>
    </row>
    <row r="4" spans="1:6" x14ac:dyDescent="0.25">
      <c r="A4" s="13" t="s">
        <v>7</v>
      </c>
    </row>
    <row r="5" spans="1:6" x14ac:dyDescent="0.25">
      <c r="A5" s="13">
        <v>1</v>
      </c>
      <c r="B5" s="130" t="e">
        <f>'ЗЭГ | FIT15'!B5</f>
        <v>#REF!</v>
      </c>
      <c r="C5" s="130" t="e">
        <f>'ЗЭГ | FIT15'!C5</f>
        <v>#REF!</v>
      </c>
      <c r="D5" s="130" t="e">
        <f>'ЗЭГ | FIT15'!D5</f>
        <v>#REF!</v>
      </c>
      <c r="E5" s="130" t="e">
        <f>'ЗЭГ | FIT15'!E5</f>
        <v>#REF!</v>
      </c>
      <c r="F5" s="130" t="e">
        <f>'ЗЭГ | FIT15'!F5</f>
        <v>#REF!</v>
      </c>
    </row>
    <row r="6" spans="1:6" x14ac:dyDescent="0.25">
      <c r="A6" s="13">
        <v>2</v>
      </c>
      <c r="B6" s="130" t="e">
        <f>'ЗЭГ | FIT15'!B6</f>
        <v>#REF!</v>
      </c>
      <c r="C6" s="130" t="e">
        <f>'ЗЭГ | FIT15'!C6</f>
        <v>#REF!</v>
      </c>
      <c r="D6" s="130" t="e">
        <f>'ЗЭГ | FIT15'!D6</f>
        <v>#REF!</v>
      </c>
      <c r="E6" s="130" t="e">
        <f>'ЗЭГ | FIT15'!E6</f>
        <v>#REF!</v>
      </c>
      <c r="F6" s="130" t="e">
        <f>'ЗЭГ | FIT15'!F6</f>
        <v>#REF!</v>
      </c>
    </row>
    <row r="7" spans="1:6" ht="18.75" customHeight="1" x14ac:dyDescent="0.25">
      <c r="A7" s="13" t="s">
        <v>8</v>
      </c>
      <c r="B7" s="130"/>
      <c r="C7" s="130"/>
      <c r="D7" s="130"/>
      <c r="E7" s="130"/>
      <c r="F7" s="130"/>
    </row>
    <row r="8" spans="1:6" x14ac:dyDescent="0.25">
      <c r="A8" s="13">
        <v>1</v>
      </c>
      <c r="B8" s="130" t="e">
        <f>'ЗЭГ | FIT15'!B8</f>
        <v>#REF!</v>
      </c>
      <c r="C8" s="130" t="e">
        <f>'ЗЭГ | FIT15'!C8</f>
        <v>#REF!</v>
      </c>
      <c r="D8" s="130" t="e">
        <f>'ЗЭГ | FIT15'!D8</f>
        <v>#REF!</v>
      </c>
      <c r="E8" s="130" t="e">
        <f>'ЗЭГ | FIT15'!E8</f>
        <v>#REF!</v>
      </c>
      <c r="F8" s="130" t="e">
        <f>'ЗЭГ | FIT15'!F8</f>
        <v>#REF!</v>
      </c>
    </row>
    <row r="9" spans="1:6" x14ac:dyDescent="0.25">
      <c r="A9" s="13">
        <v>2</v>
      </c>
      <c r="B9" s="130" t="e">
        <f>'ЗЭГ | FIT15'!B9</f>
        <v>#REF!</v>
      </c>
      <c r="C9" s="130" t="e">
        <f>'ЗЭГ | FIT15'!C9</f>
        <v>#REF!</v>
      </c>
      <c r="D9" s="130" t="e">
        <f>'ЗЭГ | FIT15'!D9</f>
        <v>#REF!</v>
      </c>
      <c r="E9" s="130" t="e">
        <f>'ЗЭГ | FIT15'!E9</f>
        <v>#REF!</v>
      </c>
      <c r="F9" s="130" t="e">
        <f>'ЗЭГ | FIT15'!F9</f>
        <v>#REF!</v>
      </c>
    </row>
    <row r="10" spans="1:6" x14ac:dyDescent="0.25">
      <c r="A10" s="13" t="s">
        <v>2</v>
      </c>
      <c r="B10" s="130"/>
      <c r="C10" s="130"/>
      <c r="D10" s="130"/>
      <c r="E10" s="130"/>
      <c r="F10" s="130"/>
    </row>
    <row r="11" spans="1:6" x14ac:dyDescent="0.25">
      <c r="A11" s="13">
        <v>1</v>
      </c>
      <c r="B11" s="130" t="e">
        <f>'ЗЭГ | FIT15'!B11</f>
        <v>#REF!</v>
      </c>
      <c r="C11" s="130" t="e">
        <f>'ЗЭГ | FIT15'!C11</f>
        <v>#REF!</v>
      </c>
      <c r="D11" s="130" t="e">
        <f>'ЗЭГ | FIT15'!D11</f>
        <v>#REF!</v>
      </c>
      <c r="E11" s="130" t="e">
        <f>'ЗЭГ | FIT15'!E11</f>
        <v>#REF!</v>
      </c>
      <c r="F11" s="130" t="e">
        <f>'ЗЭГ | FIT15'!F11</f>
        <v>#REF!</v>
      </c>
    </row>
    <row r="12" spans="1:6" x14ac:dyDescent="0.25">
      <c r="A12" s="13">
        <v>2</v>
      </c>
      <c r="B12" s="130" t="e">
        <f>'ЗЭГ | FIT15'!B12</f>
        <v>#REF!</v>
      </c>
      <c r="C12" s="130" t="e">
        <f>'ЗЭГ | FIT15'!C12</f>
        <v>#REF!</v>
      </c>
      <c r="D12" s="130" t="e">
        <f>'ЗЭГ | FIT15'!D12</f>
        <v>#REF!</v>
      </c>
      <c r="E12" s="130" t="e">
        <f>'ЗЭГ | FIT15'!E12</f>
        <v>#REF!</v>
      </c>
      <c r="F12" s="130" t="e">
        <f>'ЗЭГ | FIT15'!F12</f>
        <v>#REF!</v>
      </c>
    </row>
    <row r="13" spans="1:6" x14ac:dyDescent="0.25">
      <c r="A13" s="2" t="s">
        <v>96</v>
      </c>
      <c r="B13" s="130"/>
      <c r="C13" s="130"/>
      <c r="D13" s="130"/>
      <c r="E13" s="130"/>
      <c r="F13" s="130"/>
    </row>
    <row r="14" spans="1:6" x14ac:dyDescent="0.25">
      <c r="A14" s="13">
        <v>1</v>
      </c>
      <c r="B14" s="130" t="e">
        <f>'ЗЭГ | FIT15'!B14</f>
        <v>#REF!</v>
      </c>
      <c r="C14" s="130" t="e">
        <f>'ЗЭГ | FIT15'!C14</f>
        <v>#REF!</v>
      </c>
      <c r="D14" s="130" t="e">
        <f>'ЗЭГ | FIT15'!D14</f>
        <v>#REF!</v>
      </c>
      <c r="E14" s="130" t="e">
        <f>'ЗЭГ | FIT15'!E14</f>
        <v>#REF!</v>
      </c>
      <c r="F14" s="130" t="e">
        <f>'ЗЭГ | FIT15'!F14</f>
        <v>#REF!</v>
      </c>
    </row>
    <row r="15" spans="1:6" x14ac:dyDescent="0.25">
      <c r="A15" s="13">
        <v>2</v>
      </c>
      <c r="B15" s="130" t="e">
        <f>'ЗЭГ | FIT15'!B15</f>
        <v>#REF!</v>
      </c>
      <c r="C15" s="130" t="e">
        <f>'ЗЭГ | FIT15'!C15</f>
        <v>#REF!</v>
      </c>
      <c r="D15" s="130" t="e">
        <f>'ЗЭГ | FIT15'!D15</f>
        <v>#REF!</v>
      </c>
      <c r="E15" s="130" t="e">
        <f>'ЗЭГ | FIT15'!E15</f>
        <v>#REF!</v>
      </c>
      <c r="F15" s="130" t="e">
        <f>'ЗЭГ | FIT15'!F15</f>
        <v>#REF!</v>
      </c>
    </row>
    <row r="16" spans="1:6" x14ac:dyDescent="0.25">
      <c r="A16" s="15" t="s">
        <v>4</v>
      </c>
      <c r="B16" s="130"/>
      <c r="C16" s="130"/>
      <c r="D16" s="130"/>
      <c r="E16" s="130"/>
      <c r="F16" s="130"/>
    </row>
    <row r="17" spans="1:6" x14ac:dyDescent="0.25">
      <c r="A17" s="17" t="s">
        <v>1</v>
      </c>
      <c r="B17" s="130" t="e">
        <f>'ЗЭГ | FIT15'!B17</f>
        <v>#REF!</v>
      </c>
      <c r="C17" s="130" t="e">
        <f>'ЗЭГ | FIT15'!C17</f>
        <v>#REF!</v>
      </c>
      <c r="D17" s="130" t="e">
        <f>'ЗЭГ | FIT15'!D17</f>
        <v>#REF!</v>
      </c>
      <c r="E17" s="130" t="e">
        <f>'ЗЭГ | FIT15'!E17</f>
        <v>#REF!</v>
      </c>
      <c r="F17" s="130" t="e">
        <f>'ЗЭГ | FIT15'!F17</f>
        <v>#REF!</v>
      </c>
    </row>
    <row r="18" spans="1:6" x14ac:dyDescent="0.25">
      <c r="A18" s="38"/>
    </row>
    <row r="19" spans="1:6" ht="150" x14ac:dyDescent="0.25">
      <c r="A19" s="128" t="s">
        <v>159</v>
      </c>
    </row>
    <row r="20" spans="1:6" x14ac:dyDescent="0.25">
      <c r="A20" s="116" t="s">
        <v>18</v>
      </c>
    </row>
    <row r="21" spans="1:6" x14ac:dyDescent="0.25">
      <c r="A21" s="41" t="s">
        <v>147</v>
      </c>
    </row>
    <row r="22" spans="1:6" x14ac:dyDescent="0.25">
      <c r="A22" s="41" t="s">
        <v>148</v>
      </c>
    </row>
    <row r="23" spans="1:6" x14ac:dyDescent="0.25">
      <c r="A23" s="76"/>
    </row>
    <row r="24" spans="1:6" x14ac:dyDescent="0.25">
      <c r="A24" s="116" t="s">
        <v>11</v>
      </c>
    </row>
    <row r="25" spans="1:6" x14ac:dyDescent="0.25">
      <c r="A25" s="24" t="s">
        <v>22</v>
      </c>
    </row>
    <row r="26" spans="1:6" x14ac:dyDescent="0.25">
      <c r="A26" s="24" t="s">
        <v>23</v>
      </c>
    </row>
    <row r="27" spans="1:6" x14ac:dyDescent="0.25">
      <c r="A27" s="24" t="s">
        <v>24</v>
      </c>
    </row>
    <row r="28" spans="1:6" x14ac:dyDescent="0.25">
      <c r="A28" s="24" t="s">
        <v>27</v>
      </c>
    </row>
    <row r="29" spans="1:6" x14ac:dyDescent="0.25">
      <c r="A29" s="42" t="s">
        <v>160</v>
      </c>
    </row>
    <row r="30" spans="1:6" x14ac:dyDescent="0.25">
      <c r="A30" s="42" t="s">
        <v>94</v>
      </c>
    </row>
    <row r="31" spans="1:6" x14ac:dyDescent="0.25">
      <c r="A31" s="142" t="s">
        <v>103</v>
      </c>
    </row>
    <row r="32" spans="1:6" ht="33" customHeight="1" x14ac:dyDescent="0.25">
      <c r="A32" s="117" t="s">
        <v>53</v>
      </c>
    </row>
    <row r="33" spans="1:1" ht="52.5" x14ac:dyDescent="0.25">
      <c r="A33" s="154" t="s">
        <v>149</v>
      </c>
    </row>
    <row r="34" spans="1:1" ht="31.5" x14ac:dyDescent="0.25">
      <c r="A34" s="154" t="s">
        <v>150</v>
      </c>
    </row>
    <row r="35" spans="1:1" ht="31.5" x14ac:dyDescent="0.25">
      <c r="A35" s="154" t="s">
        <v>151</v>
      </c>
    </row>
    <row r="36" spans="1:1" ht="31.5" x14ac:dyDescent="0.25">
      <c r="A36" s="154" t="s">
        <v>152</v>
      </c>
    </row>
    <row r="37" spans="1:1" ht="42" x14ac:dyDescent="0.25">
      <c r="A37" s="154" t="s">
        <v>153</v>
      </c>
    </row>
    <row r="38" spans="1:1" ht="31.5" x14ac:dyDescent="0.25">
      <c r="A38" s="154" t="s">
        <v>154</v>
      </c>
    </row>
    <row r="39" spans="1:1" ht="36.75" x14ac:dyDescent="0.25">
      <c r="A39" s="154" t="s">
        <v>155</v>
      </c>
    </row>
    <row r="40" spans="1:1" ht="25.5" x14ac:dyDescent="0.25">
      <c r="A40" s="154" t="s">
        <v>156</v>
      </c>
    </row>
    <row r="41" spans="1:1" ht="42" x14ac:dyDescent="0.25">
      <c r="A41" s="154" t="s">
        <v>157</v>
      </c>
    </row>
    <row r="42" spans="1:1" ht="31.5" x14ac:dyDescent="0.25">
      <c r="A42" s="154" t="s">
        <v>158</v>
      </c>
    </row>
    <row r="43" spans="1:1" ht="42" x14ac:dyDescent="0.25">
      <c r="A43" s="84" t="s">
        <v>51</v>
      </c>
    </row>
    <row r="44" spans="1:1" ht="21" x14ac:dyDescent="0.25">
      <c r="A44" s="107" t="s">
        <v>47</v>
      </c>
    </row>
    <row r="45" spans="1:1" ht="54" x14ac:dyDescent="0.25">
      <c r="A45" s="81" t="s">
        <v>48</v>
      </c>
    </row>
    <row r="46" spans="1:1" ht="31.5" x14ac:dyDescent="0.25">
      <c r="A46" s="54" t="s">
        <v>49</v>
      </c>
    </row>
    <row r="47" spans="1:1" x14ac:dyDescent="0.25">
      <c r="A47" s="56"/>
    </row>
    <row r="48" spans="1:1" x14ac:dyDescent="0.25">
      <c r="A48" s="57" t="s">
        <v>16</v>
      </c>
    </row>
    <row r="49" spans="1:1" ht="24" x14ac:dyDescent="0.25">
      <c r="A49" s="58" t="s">
        <v>25</v>
      </c>
    </row>
    <row r="50" spans="1:1" ht="24" x14ac:dyDescent="0.25">
      <c r="A50" s="58" t="s">
        <v>26</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zoomScaleNormal="100" workbookViewId="0">
      <selection activeCell="I32" sqref="I32"/>
    </sheetView>
  </sheetViews>
  <sheetFormatPr defaultColWidth="9.140625" defaultRowHeight="12" x14ac:dyDescent="0.2"/>
  <cols>
    <col min="1" max="1" width="91.42578125" style="5" customWidth="1"/>
    <col min="2" max="6" width="9.140625" style="5" hidden="1" customWidth="1"/>
    <col min="7" max="21" width="9.140625" style="5"/>
    <col min="22" max="27" width="9.140625" style="5" customWidth="1"/>
    <col min="28" max="38" width="9.140625" style="5" hidden="1" customWidth="1"/>
    <col min="39" max="39" width="0" style="5" hidden="1" customWidth="1"/>
    <col min="40" max="16384" width="9.140625" style="5"/>
  </cols>
  <sheetData>
    <row r="1" spans="1:47" ht="12" customHeight="1" x14ac:dyDescent="0.2">
      <c r="A1" s="8" t="s">
        <v>17</v>
      </c>
    </row>
    <row r="2" spans="1:47" ht="15.6" customHeight="1" x14ac:dyDescent="0.2">
      <c r="A2" s="144" t="s">
        <v>20</v>
      </c>
    </row>
    <row r="3" spans="1:47" ht="8.4499999999999993" customHeight="1" x14ac:dyDescent="0.2">
      <c r="A3" s="64"/>
    </row>
    <row r="4" spans="1:47" ht="11.45" customHeight="1" x14ac:dyDescent="0.2">
      <c r="A4" s="64" t="s">
        <v>9</v>
      </c>
    </row>
    <row r="5" spans="1:47" s="19" customFormat="1" ht="23.1" customHeight="1" x14ac:dyDescent="0.25">
      <c r="A5" s="150"/>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#REF!</f>
        <v>#REF!</v>
      </c>
      <c r="H5" s="151" t="e">
        <f>#REF!</f>
        <v>#REF!</v>
      </c>
      <c r="I5" s="151" t="e">
        <f>#REF!</f>
        <v>#REF!</v>
      </c>
      <c r="J5" s="151" t="e">
        <f>#REF!</f>
        <v>#REF!</v>
      </c>
      <c r="K5" s="151" t="e">
        <f>#REF!</f>
        <v>#REF!</v>
      </c>
      <c r="L5" s="151" t="e">
        <f>#REF!</f>
        <v>#REF!</v>
      </c>
      <c r="M5" s="151" t="e">
        <f>#REF!</f>
        <v>#REF!</v>
      </c>
      <c r="N5" s="151"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51" t="e">
        <f>#REF!</f>
        <v>#REF!</v>
      </c>
      <c r="AO5" s="151" t="e">
        <f>#REF!</f>
        <v>#REF!</v>
      </c>
      <c r="AP5" s="151" t="e">
        <f>#REF!</f>
        <v>#REF!</v>
      </c>
      <c r="AQ5" s="151" t="e">
        <f>#REF!</f>
        <v>#REF!</v>
      </c>
      <c r="AR5" s="151" t="e">
        <f>#REF!</f>
        <v>#REF!</v>
      </c>
      <c r="AS5" s="151" t="e">
        <f>#REF!</f>
        <v>#REF!</v>
      </c>
      <c r="AT5" s="151" t="e">
        <f>#REF!</f>
        <v>#REF!</v>
      </c>
      <c r="AU5" s="151" t="e">
        <f>#REF!</f>
        <v>#REF!</v>
      </c>
    </row>
    <row r="6" spans="1:47" s="19" customFormat="1" x14ac:dyDescent="0.25">
      <c r="A6" s="150"/>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#REF!</f>
        <v>#REF!</v>
      </c>
      <c r="H6" s="151" t="e">
        <f>#REF!</f>
        <v>#REF!</v>
      </c>
      <c r="I6" s="151" t="e">
        <f>#REF!</f>
        <v>#REF!</v>
      </c>
      <c r="J6" s="151" t="e">
        <f>#REF!</f>
        <v>#REF!</v>
      </c>
      <c r="K6" s="151" t="e">
        <f>#REF!</f>
        <v>#REF!</v>
      </c>
      <c r="L6" s="151" t="e">
        <f>#REF!</f>
        <v>#REF!</v>
      </c>
      <c r="M6" s="151" t="e">
        <f>#REF!</f>
        <v>#REF!</v>
      </c>
      <c r="N6" s="151"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51" t="e">
        <f>#REF!</f>
        <v>#REF!</v>
      </c>
      <c r="AO6" s="151" t="e">
        <f>#REF!</f>
        <v>#REF!</v>
      </c>
      <c r="AP6" s="151" t="e">
        <f>#REF!</f>
        <v>#REF!</v>
      </c>
      <c r="AQ6" s="151" t="e">
        <f>#REF!</f>
        <v>#REF!</v>
      </c>
      <c r="AR6" s="151" t="e">
        <f>#REF!</f>
        <v>#REF!</v>
      </c>
      <c r="AS6" s="151" t="e">
        <f>#REF!</f>
        <v>#REF!</v>
      </c>
      <c r="AT6" s="151" t="e">
        <f>#REF!</f>
        <v>#REF!</v>
      </c>
      <c r="AU6" s="151" t="e">
        <f>#REF!</f>
        <v>#REF!</v>
      </c>
    </row>
    <row r="7" spans="1:47" x14ac:dyDescent="0.2">
      <c r="A7" s="1" t="s">
        <v>7</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row>
    <row r="8" spans="1:47" x14ac:dyDescent="0.2">
      <c r="A8" s="23" t="s">
        <v>21</v>
      </c>
      <c r="B8" s="183" t="e">
        <f>'C завтраками| Bed and breakfast'!#REF!-1250</f>
        <v>#REF!</v>
      </c>
      <c r="C8" s="183" t="e">
        <f>'C завтраками| Bed and breakfast'!#REF!-1250</f>
        <v>#REF!</v>
      </c>
      <c r="D8" s="183" t="e">
        <f>'C завтраками| Bed and breakfast'!#REF!-1250</f>
        <v>#REF!</v>
      </c>
      <c r="E8" s="183" t="e">
        <f>'C завтраками| Bed and breakfast'!#REF!-1250</f>
        <v>#REF!</v>
      </c>
      <c r="F8" s="183" t="e">
        <f>'C завтраками| Bed and breakfast'!#REF!-1250</f>
        <v>#REF!</v>
      </c>
      <c r="G8" s="183" t="e">
        <f>#REF!</f>
        <v>#REF!</v>
      </c>
      <c r="H8" s="183" t="e">
        <f>#REF!</f>
        <v>#REF!</v>
      </c>
      <c r="I8" s="183" t="e">
        <f>#REF!</f>
        <v>#REF!</v>
      </c>
      <c r="J8" s="183" t="e">
        <f>#REF!</f>
        <v>#REF!</v>
      </c>
      <c r="K8" s="183" t="e">
        <f>#REF!</f>
        <v>#REF!</v>
      </c>
      <c r="L8" s="183" t="e">
        <f>#REF!</f>
        <v>#REF!</v>
      </c>
      <c r="M8" s="183" t="e">
        <f>#REF!</f>
        <v>#REF!</v>
      </c>
      <c r="N8" s="183" t="e">
        <f>#REF!</f>
        <v>#REF!</v>
      </c>
      <c r="O8" s="183" t="e">
        <f>#REF!</f>
        <v>#REF!</v>
      </c>
      <c r="P8" s="183" t="e">
        <f>#REF!</f>
        <v>#REF!</v>
      </c>
      <c r="Q8" s="183" t="e">
        <f>#REF!</f>
        <v>#REF!</v>
      </c>
      <c r="R8" s="183" t="e">
        <f>#REF!</f>
        <v>#REF!</v>
      </c>
      <c r="S8" s="183" t="e">
        <f>#REF!</f>
        <v>#REF!</v>
      </c>
      <c r="T8" s="183" t="e">
        <f>#REF!</f>
        <v>#REF!</v>
      </c>
      <c r="U8" s="183" t="e">
        <f>#REF!</f>
        <v>#REF!</v>
      </c>
      <c r="V8" s="183" t="e">
        <f>#REF!</f>
        <v>#REF!</v>
      </c>
      <c r="W8" s="183" t="e">
        <f>#REF!</f>
        <v>#REF!</v>
      </c>
      <c r="X8" s="183" t="e">
        <f>#REF!</f>
        <v>#REF!</v>
      </c>
      <c r="Y8" s="183" t="e">
        <f>#REF!</f>
        <v>#REF!</v>
      </c>
      <c r="Z8" s="183" t="e">
        <f>#REF!</f>
        <v>#REF!</v>
      </c>
      <c r="AA8" s="183" t="e">
        <f>#REF!</f>
        <v>#REF!</v>
      </c>
      <c r="AB8" s="183" t="e">
        <f>#REF!</f>
        <v>#REF!</v>
      </c>
      <c r="AC8" s="183" t="e">
        <f>#REF!</f>
        <v>#REF!</v>
      </c>
      <c r="AD8" s="183" t="e">
        <f>#REF!</f>
        <v>#REF!</v>
      </c>
      <c r="AE8" s="183" t="e">
        <f>#REF!</f>
        <v>#REF!</v>
      </c>
      <c r="AF8" s="183" t="e">
        <f>#REF!</f>
        <v>#REF!</v>
      </c>
      <c r="AG8" s="183" t="e">
        <f>#REF!</f>
        <v>#REF!</v>
      </c>
      <c r="AH8" s="183" t="e">
        <f>#REF!</f>
        <v>#REF!</v>
      </c>
      <c r="AI8" s="183" t="e">
        <f>#REF!</f>
        <v>#REF!</v>
      </c>
      <c r="AJ8" s="183" t="e">
        <f>#REF!</f>
        <v>#REF!</v>
      </c>
      <c r="AK8" s="183" t="e">
        <f>#REF!</f>
        <v>#REF!</v>
      </c>
      <c r="AL8" s="183" t="e">
        <f>#REF!</f>
        <v>#REF!</v>
      </c>
      <c r="AM8" s="183" t="e">
        <f>#REF!</f>
        <v>#REF!</v>
      </c>
      <c r="AN8" s="183" t="e">
        <f>#REF!</f>
        <v>#REF!</v>
      </c>
      <c r="AO8" s="183" t="e">
        <f>#REF!</f>
        <v>#REF!</v>
      </c>
      <c r="AP8" s="183" t="e">
        <f>#REF!</f>
        <v>#REF!</v>
      </c>
      <c r="AQ8" s="183" t="e">
        <f>#REF!</f>
        <v>#REF!</v>
      </c>
      <c r="AR8" s="183" t="e">
        <f>#REF!</f>
        <v>#REF!</v>
      </c>
      <c r="AS8" s="183" t="e">
        <f>#REF!</f>
        <v>#REF!</v>
      </c>
      <c r="AT8" s="183" t="e">
        <f>#REF!</f>
        <v>#REF!</v>
      </c>
      <c r="AU8" s="183" t="e">
        <f>#REF!</f>
        <v>#REF!</v>
      </c>
    </row>
    <row r="9" spans="1:47" x14ac:dyDescent="0.2">
      <c r="A9" s="1" t="s">
        <v>8</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row>
    <row r="10" spans="1:47" x14ac:dyDescent="0.2">
      <c r="A10" s="23" t="s">
        <v>21</v>
      </c>
      <c r="B10" s="183" t="e">
        <f>'C завтраками| Bed and breakfast'!#REF!-1250</f>
        <v>#REF!</v>
      </c>
      <c r="C10" s="183" t="e">
        <f>'C завтраками| Bed and breakfast'!#REF!-1250</f>
        <v>#REF!</v>
      </c>
      <c r="D10" s="183" t="e">
        <f>'C завтраками| Bed and breakfast'!#REF!-1250</f>
        <v>#REF!</v>
      </c>
      <c r="E10" s="183" t="e">
        <f>'C завтраками| Bed and breakfast'!#REF!-1250</f>
        <v>#REF!</v>
      </c>
      <c r="F10" s="183" t="e">
        <f>'C завтраками| Bed and breakfast'!#REF!-1250</f>
        <v>#REF!</v>
      </c>
      <c r="G10" s="183" t="e">
        <f>#REF!</f>
        <v>#REF!</v>
      </c>
      <c r="H10" s="183" t="e">
        <f>#REF!</f>
        <v>#REF!</v>
      </c>
      <c r="I10" s="183" t="e">
        <f>#REF!</f>
        <v>#REF!</v>
      </c>
      <c r="J10" s="183" t="e">
        <f>#REF!</f>
        <v>#REF!</v>
      </c>
      <c r="K10" s="183" t="e">
        <f>#REF!</f>
        <v>#REF!</v>
      </c>
      <c r="L10" s="183" t="e">
        <f>#REF!</f>
        <v>#REF!</v>
      </c>
      <c r="M10" s="183" t="e">
        <f>#REF!</f>
        <v>#REF!</v>
      </c>
      <c r="N10" s="183" t="e">
        <f>#REF!</f>
        <v>#REF!</v>
      </c>
      <c r="O10" s="183" t="e">
        <f>#REF!</f>
        <v>#REF!</v>
      </c>
      <c r="P10" s="183" t="e">
        <f>#REF!</f>
        <v>#REF!</v>
      </c>
      <c r="Q10" s="183" t="e">
        <f>#REF!</f>
        <v>#REF!</v>
      </c>
      <c r="R10" s="183" t="e">
        <f>#REF!</f>
        <v>#REF!</v>
      </c>
      <c r="S10" s="183" t="e">
        <f>#REF!</f>
        <v>#REF!</v>
      </c>
      <c r="T10" s="183" t="e">
        <f>#REF!</f>
        <v>#REF!</v>
      </c>
      <c r="U10" s="183" t="e">
        <f>#REF!</f>
        <v>#REF!</v>
      </c>
      <c r="V10" s="183" t="e">
        <f>#REF!</f>
        <v>#REF!</v>
      </c>
      <c r="W10" s="183" t="e">
        <f>#REF!</f>
        <v>#REF!</v>
      </c>
      <c r="X10" s="183" t="e">
        <f>#REF!</f>
        <v>#REF!</v>
      </c>
      <c r="Y10" s="183" t="e">
        <f>#REF!</f>
        <v>#REF!</v>
      </c>
      <c r="Z10" s="183" t="e">
        <f>#REF!</f>
        <v>#REF!</v>
      </c>
      <c r="AA10" s="183" t="e">
        <f>#REF!</f>
        <v>#REF!</v>
      </c>
      <c r="AB10" s="183" t="e">
        <f>#REF!</f>
        <v>#REF!</v>
      </c>
      <c r="AC10" s="183" t="e">
        <f>#REF!</f>
        <v>#REF!</v>
      </c>
      <c r="AD10" s="183" t="e">
        <f>#REF!</f>
        <v>#REF!</v>
      </c>
      <c r="AE10" s="183" t="e">
        <f>#REF!</f>
        <v>#REF!</v>
      </c>
      <c r="AF10" s="183" t="e">
        <f>#REF!</f>
        <v>#REF!</v>
      </c>
      <c r="AG10" s="183" t="e">
        <f>#REF!</f>
        <v>#REF!</v>
      </c>
      <c r="AH10" s="183" t="e">
        <f>#REF!</f>
        <v>#REF!</v>
      </c>
      <c r="AI10" s="183" t="e">
        <f>#REF!</f>
        <v>#REF!</v>
      </c>
      <c r="AJ10" s="183" t="e">
        <f>#REF!</f>
        <v>#REF!</v>
      </c>
      <c r="AK10" s="183" t="e">
        <f>#REF!</f>
        <v>#REF!</v>
      </c>
      <c r="AL10" s="183" t="e">
        <f>#REF!</f>
        <v>#REF!</v>
      </c>
      <c r="AM10" s="183" t="e">
        <f>#REF!</f>
        <v>#REF!</v>
      </c>
      <c r="AN10" s="183" t="e">
        <f>#REF!</f>
        <v>#REF!</v>
      </c>
      <c r="AO10" s="183" t="e">
        <f>#REF!</f>
        <v>#REF!</v>
      </c>
      <c r="AP10" s="183" t="e">
        <f>#REF!</f>
        <v>#REF!</v>
      </c>
      <c r="AQ10" s="183" t="e">
        <f>#REF!</f>
        <v>#REF!</v>
      </c>
      <c r="AR10" s="183" t="e">
        <f>#REF!</f>
        <v>#REF!</v>
      </c>
      <c r="AS10" s="183" t="e">
        <f>#REF!</f>
        <v>#REF!</v>
      </c>
      <c r="AT10" s="183" t="e">
        <f>#REF!</f>
        <v>#REF!</v>
      </c>
      <c r="AU10" s="183" t="e">
        <f>#REF!</f>
        <v>#REF!</v>
      </c>
    </row>
    <row r="11" spans="1:47" s="163" customFormat="1" x14ac:dyDescent="0.2">
      <c r="A11" s="168" t="s">
        <v>218</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row>
    <row r="12" spans="1:47" s="163" customFormat="1" x14ac:dyDescent="0.2">
      <c r="A12" s="199" t="s">
        <v>21</v>
      </c>
      <c r="B12" s="183" t="e">
        <f t="shared" ref="B12:D12" si="0">B10</f>
        <v>#REF!</v>
      </c>
      <c r="C12" s="183" t="e">
        <f t="shared" si="0"/>
        <v>#REF!</v>
      </c>
      <c r="D12" s="183" t="e">
        <f t="shared" si="0"/>
        <v>#REF!</v>
      </c>
      <c r="E12" s="183" t="e">
        <f t="shared" ref="E12:F12" si="1">E10</f>
        <v>#REF!</v>
      </c>
      <c r="F12" s="183" t="e">
        <f t="shared" si="1"/>
        <v>#REF!</v>
      </c>
      <c r="G12" s="183" t="e">
        <f>#REF!</f>
        <v>#REF!</v>
      </c>
      <c r="H12" s="183" t="e">
        <f>#REF!</f>
        <v>#REF!</v>
      </c>
      <c r="I12" s="183" t="e">
        <f>#REF!</f>
        <v>#REF!</v>
      </c>
      <c r="J12" s="183" t="e">
        <f>#REF!</f>
        <v>#REF!</v>
      </c>
      <c r="K12" s="183" t="e">
        <f>#REF!</f>
        <v>#REF!</v>
      </c>
      <c r="L12" s="183" t="e">
        <f>#REF!</f>
        <v>#REF!</v>
      </c>
      <c r="M12" s="183" t="e">
        <f>#REF!</f>
        <v>#REF!</v>
      </c>
      <c r="N12" s="183" t="e">
        <f>#REF!</f>
        <v>#REF!</v>
      </c>
      <c r="O12" s="183" t="e">
        <f>#REF!</f>
        <v>#REF!</v>
      </c>
      <c r="P12" s="183" t="e">
        <f>#REF!</f>
        <v>#REF!</v>
      </c>
      <c r="Q12" s="183" t="e">
        <f>#REF!</f>
        <v>#REF!</v>
      </c>
      <c r="R12" s="183" t="e">
        <f>#REF!</f>
        <v>#REF!</v>
      </c>
      <c r="S12" s="183" t="e">
        <f>#REF!</f>
        <v>#REF!</v>
      </c>
      <c r="T12" s="183" t="e">
        <f>#REF!</f>
        <v>#REF!</v>
      </c>
      <c r="U12" s="183" t="e">
        <f>#REF!</f>
        <v>#REF!</v>
      </c>
      <c r="V12" s="183" t="e">
        <f>#REF!</f>
        <v>#REF!</v>
      </c>
      <c r="W12" s="183" t="e">
        <f>#REF!</f>
        <v>#REF!</v>
      </c>
      <c r="X12" s="183" t="e">
        <f>#REF!</f>
        <v>#REF!</v>
      </c>
      <c r="Y12" s="183" t="e">
        <f>#REF!</f>
        <v>#REF!</v>
      </c>
      <c r="Z12" s="183" t="e">
        <f>#REF!</f>
        <v>#REF!</v>
      </c>
      <c r="AA12" s="183" t="e">
        <f>#REF!</f>
        <v>#REF!</v>
      </c>
      <c r="AB12" s="183" t="e">
        <f>#REF!</f>
        <v>#REF!</v>
      </c>
      <c r="AC12" s="183" t="e">
        <f>#REF!</f>
        <v>#REF!</v>
      </c>
      <c r="AD12" s="183" t="e">
        <f>#REF!</f>
        <v>#REF!</v>
      </c>
      <c r="AE12" s="183" t="e">
        <f>#REF!</f>
        <v>#REF!</v>
      </c>
      <c r="AF12" s="183" t="e">
        <f>#REF!</f>
        <v>#REF!</v>
      </c>
      <c r="AG12" s="183" t="e">
        <f>#REF!</f>
        <v>#REF!</v>
      </c>
      <c r="AH12" s="183" t="e">
        <f>#REF!</f>
        <v>#REF!</v>
      </c>
      <c r="AI12" s="183" t="e">
        <f>#REF!</f>
        <v>#REF!</v>
      </c>
      <c r="AJ12" s="183" t="e">
        <f>#REF!</f>
        <v>#REF!</v>
      </c>
      <c r="AK12" s="183" t="e">
        <f>#REF!</f>
        <v>#REF!</v>
      </c>
      <c r="AL12" s="183" t="e">
        <f>#REF!</f>
        <v>#REF!</v>
      </c>
      <c r="AM12" s="183" t="e">
        <f>#REF!</f>
        <v>#REF!</v>
      </c>
      <c r="AN12" s="183" t="e">
        <f>#REF!</f>
        <v>#REF!</v>
      </c>
      <c r="AO12" s="183" t="e">
        <f>#REF!</f>
        <v>#REF!</v>
      </c>
      <c r="AP12" s="183" t="e">
        <f>#REF!</f>
        <v>#REF!</v>
      </c>
      <c r="AQ12" s="183" t="e">
        <f>#REF!</f>
        <v>#REF!</v>
      </c>
      <c r="AR12" s="183" t="e">
        <f>#REF!</f>
        <v>#REF!</v>
      </c>
      <c r="AS12" s="183" t="e">
        <f>#REF!</f>
        <v>#REF!</v>
      </c>
      <c r="AT12" s="183" t="e">
        <f>#REF!</f>
        <v>#REF!</v>
      </c>
      <c r="AU12" s="183" t="e">
        <f>#REF!</f>
        <v>#REF!</v>
      </c>
    </row>
    <row r="13" spans="1:47" x14ac:dyDescent="0.2">
      <c r="A13" s="2" t="s">
        <v>2</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row>
    <row r="14" spans="1:47" x14ac:dyDescent="0.2">
      <c r="A14" s="23" t="s">
        <v>21</v>
      </c>
      <c r="B14" s="183" t="e">
        <f>'C завтраками| Bed and breakfast'!#REF!-1250</f>
        <v>#REF!</v>
      </c>
      <c r="C14" s="183" t="e">
        <f>'C завтраками| Bed and breakfast'!#REF!-1250</f>
        <v>#REF!</v>
      </c>
      <c r="D14" s="183" t="e">
        <f>'C завтраками| Bed and breakfast'!#REF!-1250</f>
        <v>#REF!</v>
      </c>
      <c r="E14" s="183" t="e">
        <f>'C завтраками| Bed and breakfast'!#REF!-1250</f>
        <v>#REF!</v>
      </c>
      <c r="F14" s="183" t="e">
        <f>'C завтраками| Bed and breakfast'!#REF!-1250</f>
        <v>#REF!</v>
      </c>
      <c r="G14" s="183" t="e">
        <f>#REF!</f>
        <v>#REF!</v>
      </c>
      <c r="H14" s="183" t="e">
        <f>#REF!</f>
        <v>#REF!</v>
      </c>
      <c r="I14" s="183" t="e">
        <f>#REF!</f>
        <v>#REF!</v>
      </c>
      <c r="J14" s="183" t="e">
        <f>#REF!</f>
        <v>#REF!</v>
      </c>
      <c r="K14" s="183" t="e">
        <f>#REF!</f>
        <v>#REF!</v>
      </c>
      <c r="L14" s="183" t="e">
        <f>#REF!</f>
        <v>#REF!</v>
      </c>
      <c r="M14" s="183" t="e">
        <f>#REF!</f>
        <v>#REF!</v>
      </c>
      <c r="N14" s="183" t="e">
        <f>#REF!</f>
        <v>#REF!</v>
      </c>
      <c r="O14" s="183" t="e">
        <f>#REF!</f>
        <v>#REF!</v>
      </c>
      <c r="P14" s="183" t="e">
        <f>#REF!</f>
        <v>#REF!</v>
      </c>
      <c r="Q14" s="183" t="e">
        <f>#REF!</f>
        <v>#REF!</v>
      </c>
      <c r="R14" s="183" t="e">
        <f>#REF!</f>
        <v>#REF!</v>
      </c>
      <c r="S14" s="183" t="e">
        <f>#REF!</f>
        <v>#REF!</v>
      </c>
      <c r="T14" s="183" t="e">
        <f>#REF!</f>
        <v>#REF!</v>
      </c>
      <c r="U14" s="183" t="e">
        <f>#REF!</f>
        <v>#REF!</v>
      </c>
      <c r="V14" s="183" t="e">
        <f>#REF!</f>
        <v>#REF!</v>
      </c>
      <c r="W14" s="183" t="e">
        <f>#REF!</f>
        <v>#REF!</v>
      </c>
      <c r="X14" s="183" t="e">
        <f>#REF!</f>
        <v>#REF!</v>
      </c>
      <c r="Y14" s="183" t="e">
        <f>#REF!</f>
        <v>#REF!</v>
      </c>
      <c r="Z14" s="183" t="e">
        <f>#REF!</f>
        <v>#REF!</v>
      </c>
      <c r="AA14" s="183" t="e">
        <f>#REF!</f>
        <v>#REF!</v>
      </c>
      <c r="AB14" s="183" t="e">
        <f>#REF!</f>
        <v>#REF!</v>
      </c>
      <c r="AC14" s="183" t="e">
        <f>#REF!</f>
        <v>#REF!</v>
      </c>
      <c r="AD14" s="183" t="e">
        <f>#REF!</f>
        <v>#REF!</v>
      </c>
      <c r="AE14" s="183" t="e">
        <f>#REF!</f>
        <v>#REF!</v>
      </c>
      <c r="AF14" s="183" t="e">
        <f>#REF!</f>
        <v>#REF!</v>
      </c>
      <c r="AG14" s="183" t="e">
        <f>#REF!</f>
        <v>#REF!</v>
      </c>
      <c r="AH14" s="183" t="e">
        <f>#REF!</f>
        <v>#REF!</v>
      </c>
      <c r="AI14" s="183" t="e">
        <f>#REF!</f>
        <v>#REF!</v>
      </c>
      <c r="AJ14" s="183" t="e">
        <f>#REF!</f>
        <v>#REF!</v>
      </c>
      <c r="AK14" s="183" t="e">
        <f>#REF!</f>
        <v>#REF!</v>
      </c>
      <c r="AL14" s="183" t="e">
        <f>#REF!</f>
        <v>#REF!</v>
      </c>
      <c r="AM14" s="183" t="e">
        <f>#REF!</f>
        <v>#REF!</v>
      </c>
      <c r="AN14" s="183" t="e">
        <f>#REF!</f>
        <v>#REF!</v>
      </c>
      <c r="AO14" s="183" t="e">
        <f>#REF!</f>
        <v>#REF!</v>
      </c>
      <c r="AP14" s="183" t="e">
        <f>#REF!</f>
        <v>#REF!</v>
      </c>
      <c r="AQ14" s="183" t="e">
        <f>#REF!</f>
        <v>#REF!</v>
      </c>
      <c r="AR14" s="183" t="e">
        <f>#REF!</f>
        <v>#REF!</v>
      </c>
      <c r="AS14" s="183" t="e">
        <f>#REF!</f>
        <v>#REF!</v>
      </c>
      <c r="AT14" s="183" t="e">
        <f>#REF!</f>
        <v>#REF!</v>
      </c>
      <c r="AU14" s="183" t="e">
        <f>#REF!</f>
        <v>#REF!</v>
      </c>
    </row>
    <row r="15" spans="1:47" x14ac:dyDescent="0.2">
      <c r="A15" s="9" t="s">
        <v>131</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row>
    <row r="16" spans="1:47" x14ac:dyDescent="0.2">
      <c r="A16" s="23" t="s">
        <v>21</v>
      </c>
      <c r="B16" s="183" t="e">
        <f>'C завтраками| Bed and breakfast'!#REF!-1250</f>
        <v>#REF!</v>
      </c>
      <c r="C16" s="183" t="e">
        <f>'C завтраками| Bed and breakfast'!#REF!-1250</f>
        <v>#REF!</v>
      </c>
      <c r="D16" s="183" t="e">
        <f>'C завтраками| Bed and breakfast'!#REF!-1250</f>
        <v>#REF!</v>
      </c>
      <c r="E16" s="183" t="e">
        <f>'C завтраками| Bed and breakfast'!#REF!-1250</f>
        <v>#REF!</v>
      </c>
      <c r="F16" s="183" t="e">
        <f>'C завтраками| Bed and breakfast'!#REF!-1250</f>
        <v>#REF!</v>
      </c>
      <c r="G16" s="183" t="e">
        <f>#REF!</f>
        <v>#REF!</v>
      </c>
      <c r="H16" s="183" t="e">
        <f>#REF!</f>
        <v>#REF!</v>
      </c>
      <c r="I16" s="183" t="e">
        <f>#REF!</f>
        <v>#REF!</v>
      </c>
      <c r="J16" s="183" t="e">
        <f>#REF!</f>
        <v>#REF!</v>
      </c>
      <c r="K16" s="183" t="e">
        <f>#REF!</f>
        <v>#REF!</v>
      </c>
      <c r="L16" s="183" t="e">
        <f>#REF!</f>
        <v>#REF!</v>
      </c>
      <c r="M16" s="183" t="e">
        <f>#REF!</f>
        <v>#REF!</v>
      </c>
      <c r="N16" s="183" t="e">
        <f>#REF!</f>
        <v>#REF!</v>
      </c>
      <c r="O16" s="183" t="e">
        <f>#REF!</f>
        <v>#REF!</v>
      </c>
      <c r="P16" s="183" t="e">
        <f>#REF!</f>
        <v>#REF!</v>
      </c>
      <c r="Q16" s="183" t="e">
        <f>#REF!</f>
        <v>#REF!</v>
      </c>
      <c r="R16" s="183" t="e">
        <f>#REF!</f>
        <v>#REF!</v>
      </c>
      <c r="S16" s="183" t="e">
        <f>#REF!</f>
        <v>#REF!</v>
      </c>
      <c r="T16" s="183" t="e">
        <f>#REF!</f>
        <v>#REF!</v>
      </c>
      <c r="U16" s="183" t="e">
        <f>#REF!</f>
        <v>#REF!</v>
      </c>
      <c r="V16" s="183" t="e">
        <f>#REF!</f>
        <v>#REF!</v>
      </c>
      <c r="W16" s="183" t="e">
        <f>#REF!</f>
        <v>#REF!</v>
      </c>
      <c r="X16" s="183" t="e">
        <f>#REF!</f>
        <v>#REF!</v>
      </c>
      <c r="Y16" s="183" t="e">
        <f>#REF!</f>
        <v>#REF!</v>
      </c>
      <c r="Z16" s="183" t="e">
        <f>#REF!</f>
        <v>#REF!</v>
      </c>
      <c r="AA16" s="183" t="e">
        <f>#REF!</f>
        <v>#REF!</v>
      </c>
      <c r="AB16" s="183" t="e">
        <f>#REF!</f>
        <v>#REF!</v>
      </c>
      <c r="AC16" s="183" t="e">
        <f>#REF!</f>
        <v>#REF!</v>
      </c>
      <c r="AD16" s="183" t="e">
        <f>#REF!</f>
        <v>#REF!</v>
      </c>
      <c r="AE16" s="183" t="e">
        <f>#REF!</f>
        <v>#REF!</v>
      </c>
      <c r="AF16" s="183" t="e">
        <f>#REF!</f>
        <v>#REF!</v>
      </c>
      <c r="AG16" s="183" t="e">
        <f>#REF!</f>
        <v>#REF!</v>
      </c>
      <c r="AH16" s="183" t="e">
        <f>#REF!</f>
        <v>#REF!</v>
      </c>
      <c r="AI16" s="183" t="e">
        <f>#REF!</f>
        <v>#REF!</v>
      </c>
      <c r="AJ16" s="183" t="e">
        <f>#REF!</f>
        <v>#REF!</v>
      </c>
      <c r="AK16" s="183" t="e">
        <f>#REF!</f>
        <v>#REF!</v>
      </c>
      <c r="AL16" s="183" t="e">
        <f>#REF!</f>
        <v>#REF!</v>
      </c>
      <c r="AM16" s="183" t="e">
        <f>#REF!</f>
        <v>#REF!</v>
      </c>
      <c r="AN16" s="183" t="e">
        <f>#REF!</f>
        <v>#REF!</v>
      </c>
      <c r="AO16" s="183" t="e">
        <f>#REF!</f>
        <v>#REF!</v>
      </c>
      <c r="AP16" s="183" t="e">
        <f>#REF!</f>
        <v>#REF!</v>
      </c>
      <c r="AQ16" s="183" t="e">
        <f>#REF!</f>
        <v>#REF!</v>
      </c>
      <c r="AR16" s="183" t="e">
        <f>#REF!</f>
        <v>#REF!</v>
      </c>
      <c r="AS16" s="183" t="e">
        <f>#REF!</f>
        <v>#REF!</v>
      </c>
      <c r="AT16" s="183" t="e">
        <f>#REF!</f>
        <v>#REF!</v>
      </c>
      <c r="AU16" s="183" t="e">
        <f>#REF!</f>
        <v>#REF!</v>
      </c>
    </row>
    <row r="17" spans="1:47" ht="10.35" customHeight="1" x14ac:dyDescent="0.2">
      <c r="A17" s="28"/>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row>
    <row r="18" spans="1:47" ht="30.6" customHeight="1" x14ac:dyDescent="0.2">
      <c r="A18" s="145" t="s">
        <v>44</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row>
    <row r="19" spans="1:47" s="37" customFormat="1" ht="16.899999999999999" customHeight="1" x14ac:dyDescent="0.2">
      <c r="A19" s="31"/>
      <c r="B19" s="151" t="e">
        <f t="shared" ref="B19:D19" si="2">B5</f>
        <v>#REF!</v>
      </c>
      <c r="C19" s="151" t="e">
        <f t="shared" si="2"/>
        <v>#REF!</v>
      </c>
      <c r="D19" s="151" t="e">
        <f t="shared" si="2"/>
        <v>#REF!</v>
      </c>
      <c r="E19" s="151" t="e">
        <f t="shared" ref="E19:F19" si="3">E5</f>
        <v>#REF!</v>
      </c>
      <c r="F19" s="151" t="e">
        <f t="shared" si="3"/>
        <v>#REF!</v>
      </c>
      <c r="G19" s="151" t="e">
        <f t="shared" ref="G19:AU19" si="4">G5</f>
        <v>#REF!</v>
      </c>
      <c r="H19" s="151" t="e">
        <f t="shared" si="4"/>
        <v>#REF!</v>
      </c>
      <c r="I19" s="151" t="e">
        <f t="shared" si="4"/>
        <v>#REF!</v>
      </c>
      <c r="J19" s="151" t="e">
        <f t="shared" si="4"/>
        <v>#REF!</v>
      </c>
      <c r="K19" s="151" t="e">
        <f t="shared" si="4"/>
        <v>#REF!</v>
      </c>
      <c r="L19" s="151" t="e">
        <f t="shared" si="4"/>
        <v>#REF!</v>
      </c>
      <c r="M19" s="151" t="e">
        <f t="shared" si="4"/>
        <v>#REF!</v>
      </c>
      <c r="N19" s="151" t="e">
        <f t="shared" si="4"/>
        <v>#REF!</v>
      </c>
      <c r="O19" s="151" t="e">
        <f t="shared" si="4"/>
        <v>#REF!</v>
      </c>
      <c r="P19" s="151" t="e">
        <f t="shared" si="4"/>
        <v>#REF!</v>
      </c>
      <c r="Q19" s="151" t="e">
        <f t="shared" si="4"/>
        <v>#REF!</v>
      </c>
      <c r="R19" s="151" t="e">
        <f t="shared" si="4"/>
        <v>#REF!</v>
      </c>
      <c r="S19" s="151" t="e">
        <f t="shared" si="4"/>
        <v>#REF!</v>
      </c>
      <c r="T19" s="151" t="e">
        <f t="shared" si="4"/>
        <v>#REF!</v>
      </c>
      <c r="U19" s="151" t="e">
        <f t="shared" si="4"/>
        <v>#REF!</v>
      </c>
      <c r="V19" s="151" t="e">
        <f t="shared" si="4"/>
        <v>#REF!</v>
      </c>
      <c r="W19" s="151" t="e">
        <f t="shared" si="4"/>
        <v>#REF!</v>
      </c>
      <c r="X19" s="151" t="e">
        <f t="shared" si="4"/>
        <v>#REF!</v>
      </c>
      <c r="Y19" s="151" t="e">
        <f t="shared" si="4"/>
        <v>#REF!</v>
      </c>
      <c r="Z19" s="151" t="e">
        <f t="shared" si="4"/>
        <v>#REF!</v>
      </c>
      <c r="AA19" s="151" t="e">
        <f t="shared" si="4"/>
        <v>#REF!</v>
      </c>
      <c r="AB19" s="151" t="e">
        <f t="shared" si="4"/>
        <v>#REF!</v>
      </c>
      <c r="AC19" s="151" t="e">
        <f t="shared" si="4"/>
        <v>#REF!</v>
      </c>
      <c r="AD19" s="151" t="e">
        <f t="shared" si="4"/>
        <v>#REF!</v>
      </c>
      <c r="AE19" s="151" t="e">
        <f t="shared" si="4"/>
        <v>#REF!</v>
      </c>
      <c r="AF19" s="151" t="e">
        <f t="shared" si="4"/>
        <v>#REF!</v>
      </c>
      <c r="AG19" s="151" t="e">
        <f t="shared" si="4"/>
        <v>#REF!</v>
      </c>
      <c r="AH19" s="151" t="e">
        <f t="shared" si="4"/>
        <v>#REF!</v>
      </c>
      <c r="AI19" s="151" t="e">
        <f t="shared" si="4"/>
        <v>#REF!</v>
      </c>
      <c r="AJ19" s="151" t="e">
        <f t="shared" si="4"/>
        <v>#REF!</v>
      </c>
      <c r="AK19" s="151" t="e">
        <f t="shared" si="4"/>
        <v>#REF!</v>
      </c>
      <c r="AL19" s="151" t="e">
        <f t="shared" si="4"/>
        <v>#REF!</v>
      </c>
      <c r="AM19" s="151" t="e">
        <f t="shared" si="4"/>
        <v>#REF!</v>
      </c>
      <c r="AN19" s="151" t="e">
        <f t="shared" si="4"/>
        <v>#REF!</v>
      </c>
      <c r="AO19" s="151" t="e">
        <f t="shared" si="4"/>
        <v>#REF!</v>
      </c>
      <c r="AP19" s="151" t="e">
        <f t="shared" si="4"/>
        <v>#REF!</v>
      </c>
      <c r="AQ19" s="151" t="e">
        <f t="shared" si="4"/>
        <v>#REF!</v>
      </c>
      <c r="AR19" s="151" t="e">
        <f t="shared" si="4"/>
        <v>#REF!</v>
      </c>
      <c r="AS19" s="151" t="e">
        <f t="shared" si="4"/>
        <v>#REF!</v>
      </c>
      <c r="AT19" s="151" t="e">
        <f t="shared" si="4"/>
        <v>#REF!</v>
      </c>
      <c r="AU19" s="151" t="e">
        <f t="shared" si="4"/>
        <v>#REF!</v>
      </c>
    </row>
    <row r="20" spans="1:47" s="37" customFormat="1" ht="16.149999999999999" customHeight="1" x14ac:dyDescent="0.2">
      <c r="A20" s="31"/>
      <c r="B20" s="151" t="e">
        <f t="shared" ref="B20:D20" si="5">B6</f>
        <v>#REF!</v>
      </c>
      <c r="C20" s="151" t="e">
        <f t="shared" si="5"/>
        <v>#REF!</v>
      </c>
      <c r="D20" s="151" t="e">
        <f t="shared" si="5"/>
        <v>#REF!</v>
      </c>
      <c r="E20" s="151" t="e">
        <f t="shared" ref="E20:F20" si="6">E6</f>
        <v>#REF!</v>
      </c>
      <c r="F20" s="151" t="e">
        <f t="shared" si="6"/>
        <v>#REF!</v>
      </c>
      <c r="G20" s="151" t="e">
        <f t="shared" ref="G20:AU20" si="7">G6</f>
        <v>#REF!</v>
      </c>
      <c r="H20" s="151" t="e">
        <f t="shared" si="7"/>
        <v>#REF!</v>
      </c>
      <c r="I20" s="151" t="e">
        <f t="shared" si="7"/>
        <v>#REF!</v>
      </c>
      <c r="J20" s="151" t="e">
        <f t="shared" si="7"/>
        <v>#REF!</v>
      </c>
      <c r="K20" s="151" t="e">
        <f t="shared" si="7"/>
        <v>#REF!</v>
      </c>
      <c r="L20" s="151" t="e">
        <f t="shared" si="7"/>
        <v>#REF!</v>
      </c>
      <c r="M20" s="151" t="e">
        <f t="shared" si="7"/>
        <v>#REF!</v>
      </c>
      <c r="N20" s="151" t="e">
        <f t="shared" si="7"/>
        <v>#REF!</v>
      </c>
      <c r="O20" s="151" t="e">
        <f t="shared" si="7"/>
        <v>#REF!</v>
      </c>
      <c r="P20" s="151" t="e">
        <f t="shared" si="7"/>
        <v>#REF!</v>
      </c>
      <c r="Q20" s="151" t="e">
        <f t="shared" si="7"/>
        <v>#REF!</v>
      </c>
      <c r="R20" s="151" t="e">
        <f t="shared" si="7"/>
        <v>#REF!</v>
      </c>
      <c r="S20" s="151" t="e">
        <f t="shared" si="7"/>
        <v>#REF!</v>
      </c>
      <c r="T20" s="151" t="e">
        <f t="shared" si="7"/>
        <v>#REF!</v>
      </c>
      <c r="U20" s="151" t="e">
        <f t="shared" si="7"/>
        <v>#REF!</v>
      </c>
      <c r="V20" s="151" t="e">
        <f t="shared" si="7"/>
        <v>#REF!</v>
      </c>
      <c r="W20" s="151" t="e">
        <f t="shared" si="7"/>
        <v>#REF!</v>
      </c>
      <c r="X20" s="151" t="e">
        <f t="shared" si="7"/>
        <v>#REF!</v>
      </c>
      <c r="Y20" s="151" t="e">
        <f t="shared" si="7"/>
        <v>#REF!</v>
      </c>
      <c r="Z20" s="151" t="e">
        <f t="shared" si="7"/>
        <v>#REF!</v>
      </c>
      <c r="AA20" s="151" t="e">
        <f t="shared" si="7"/>
        <v>#REF!</v>
      </c>
      <c r="AB20" s="151" t="e">
        <f t="shared" si="7"/>
        <v>#REF!</v>
      </c>
      <c r="AC20" s="151" t="e">
        <f t="shared" si="7"/>
        <v>#REF!</v>
      </c>
      <c r="AD20" s="151" t="e">
        <f t="shared" si="7"/>
        <v>#REF!</v>
      </c>
      <c r="AE20" s="151" t="e">
        <f t="shared" si="7"/>
        <v>#REF!</v>
      </c>
      <c r="AF20" s="151" t="e">
        <f t="shared" si="7"/>
        <v>#REF!</v>
      </c>
      <c r="AG20" s="151" t="e">
        <f t="shared" si="7"/>
        <v>#REF!</v>
      </c>
      <c r="AH20" s="151" t="e">
        <f t="shared" si="7"/>
        <v>#REF!</v>
      </c>
      <c r="AI20" s="151" t="e">
        <f t="shared" si="7"/>
        <v>#REF!</v>
      </c>
      <c r="AJ20" s="151" t="e">
        <f t="shared" si="7"/>
        <v>#REF!</v>
      </c>
      <c r="AK20" s="151" t="e">
        <f t="shared" si="7"/>
        <v>#REF!</v>
      </c>
      <c r="AL20" s="151" t="e">
        <f t="shared" si="7"/>
        <v>#REF!</v>
      </c>
      <c r="AM20" s="151" t="e">
        <f t="shared" si="7"/>
        <v>#REF!</v>
      </c>
      <c r="AN20" s="151" t="e">
        <f t="shared" si="7"/>
        <v>#REF!</v>
      </c>
      <c r="AO20" s="151" t="e">
        <f t="shared" si="7"/>
        <v>#REF!</v>
      </c>
      <c r="AP20" s="151" t="e">
        <f t="shared" si="7"/>
        <v>#REF!</v>
      </c>
      <c r="AQ20" s="151" t="e">
        <f t="shared" si="7"/>
        <v>#REF!</v>
      </c>
      <c r="AR20" s="151" t="e">
        <f t="shared" si="7"/>
        <v>#REF!</v>
      </c>
      <c r="AS20" s="151" t="e">
        <f t="shared" si="7"/>
        <v>#REF!</v>
      </c>
      <c r="AT20" s="151" t="e">
        <f t="shared" si="7"/>
        <v>#REF!</v>
      </c>
      <c r="AU20" s="151" t="e">
        <f t="shared" si="7"/>
        <v>#REF!</v>
      </c>
    </row>
    <row r="21" spans="1:47" ht="16.149999999999999" customHeight="1" x14ac:dyDescent="0.2">
      <c r="A21" s="1" t="s">
        <v>7</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row>
    <row r="22" spans="1:47" x14ac:dyDescent="0.2">
      <c r="A22" s="23" t="s">
        <v>21</v>
      </c>
      <c r="B22" s="183" t="e">
        <f t="shared" ref="B22:D22" si="8">ROUNDUP(B8*0.87,)</f>
        <v>#REF!</v>
      </c>
      <c r="C22" s="183" t="e">
        <f t="shared" si="8"/>
        <v>#REF!</v>
      </c>
      <c r="D22" s="183" t="e">
        <f t="shared" si="8"/>
        <v>#REF!</v>
      </c>
      <c r="E22" s="183" t="e">
        <f t="shared" ref="E22:F22" si="9">ROUNDUP(E8*0.87,)</f>
        <v>#REF!</v>
      </c>
      <c r="F22" s="183" t="e">
        <f t="shared" si="9"/>
        <v>#REF!</v>
      </c>
      <c r="G22" s="183" t="e">
        <f t="shared" ref="G22:AU22" si="10">ROUNDUP(G8*0.87,)</f>
        <v>#REF!</v>
      </c>
      <c r="H22" s="183" t="e">
        <f t="shared" si="10"/>
        <v>#REF!</v>
      </c>
      <c r="I22" s="183" t="e">
        <f t="shared" si="10"/>
        <v>#REF!</v>
      </c>
      <c r="J22" s="183" t="e">
        <f t="shared" si="10"/>
        <v>#REF!</v>
      </c>
      <c r="K22" s="183" t="e">
        <f t="shared" si="10"/>
        <v>#REF!</v>
      </c>
      <c r="L22" s="183" t="e">
        <f t="shared" si="10"/>
        <v>#REF!</v>
      </c>
      <c r="M22" s="183" t="e">
        <f t="shared" si="10"/>
        <v>#REF!</v>
      </c>
      <c r="N22" s="183" t="e">
        <f t="shared" si="10"/>
        <v>#REF!</v>
      </c>
      <c r="O22" s="183" t="e">
        <f t="shared" si="10"/>
        <v>#REF!</v>
      </c>
      <c r="P22" s="183" t="e">
        <f t="shared" si="10"/>
        <v>#REF!</v>
      </c>
      <c r="Q22" s="183" t="e">
        <f t="shared" si="10"/>
        <v>#REF!</v>
      </c>
      <c r="R22" s="183" t="e">
        <f t="shared" si="10"/>
        <v>#REF!</v>
      </c>
      <c r="S22" s="183" t="e">
        <f t="shared" si="10"/>
        <v>#REF!</v>
      </c>
      <c r="T22" s="183" t="e">
        <f t="shared" si="10"/>
        <v>#REF!</v>
      </c>
      <c r="U22" s="183" t="e">
        <f t="shared" si="10"/>
        <v>#REF!</v>
      </c>
      <c r="V22" s="183" t="e">
        <f t="shared" si="10"/>
        <v>#REF!</v>
      </c>
      <c r="W22" s="183" t="e">
        <f t="shared" si="10"/>
        <v>#REF!</v>
      </c>
      <c r="X22" s="183" t="e">
        <f t="shared" si="10"/>
        <v>#REF!</v>
      </c>
      <c r="Y22" s="183" t="e">
        <f t="shared" si="10"/>
        <v>#REF!</v>
      </c>
      <c r="Z22" s="183" t="e">
        <f t="shared" si="10"/>
        <v>#REF!</v>
      </c>
      <c r="AA22" s="183" t="e">
        <f t="shared" si="10"/>
        <v>#REF!</v>
      </c>
      <c r="AB22" s="183" t="e">
        <f t="shared" si="10"/>
        <v>#REF!</v>
      </c>
      <c r="AC22" s="183" t="e">
        <f t="shared" si="10"/>
        <v>#REF!</v>
      </c>
      <c r="AD22" s="183" t="e">
        <f t="shared" si="10"/>
        <v>#REF!</v>
      </c>
      <c r="AE22" s="183" t="e">
        <f t="shared" si="10"/>
        <v>#REF!</v>
      </c>
      <c r="AF22" s="183" t="e">
        <f t="shared" si="10"/>
        <v>#REF!</v>
      </c>
      <c r="AG22" s="183" t="e">
        <f t="shared" si="10"/>
        <v>#REF!</v>
      </c>
      <c r="AH22" s="183" t="e">
        <f t="shared" si="10"/>
        <v>#REF!</v>
      </c>
      <c r="AI22" s="183" t="e">
        <f t="shared" si="10"/>
        <v>#REF!</v>
      </c>
      <c r="AJ22" s="183" t="e">
        <f t="shared" si="10"/>
        <v>#REF!</v>
      </c>
      <c r="AK22" s="183" t="e">
        <f t="shared" si="10"/>
        <v>#REF!</v>
      </c>
      <c r="AL22" s="183" t="e">
        <f t="shared" si="10"/>
        <v>#REF!</v>
      </c>
      <c r="AM22" s="183" t="e">
        <f t="shared" si="10"/>
        <v>#REF!</v>
      </c>
      <c r="AN22" s="183" t="e">
        <f t="shared" si="10"/>
        <v>#REF!</v>
      </c>
      <c r="AO22" s="183" t="e">
        <f t="shared" si="10"/>
        <v>#REF!</v>
      </c>
      <c r="AP22" s="183" t="e">
        <f t="shared" si="10"/>
        <v>#REF!</v>
      </c>
      <c r="AQ22" s="183" t="e">
        <f t="shared" si="10"/>
        <v>#REF!</v>
      </c>
      <c r="AR22" s="183" t="e">
        <f t="shared" si="10"/>
        <v>#REF!</v>
      </c>
      <c r="AS22" s="183" t="e">
        <f t="shared" si="10"/>
        <v>#REF!</v>
      </c>
      <c r="AT22" s="183" t="e">
        <f t="shared" si="10"/>
        <v>#REF!</v>
      </c>
      <c r="AU22" s="183" t="e">
        <f t="shared" si="10"/>
        <v>#REF!</v>
      </c>
    </row>
    <row r="23" spans="1:47" x14ac:dyDescent="0.2">
      <c r="A23" s="1" t="s">
        <v>8</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row>
    <row r="24" spans="1:47" x14ac:dyDescent="0.2">
      <c r="A24" s="23" t="s">
        <v>21</v>
      </c>
      <c r="B24" s="183" t="e">
        <f t="shared" ref="B24:D24" si="11">ROUNDUP(B10*0.87,)</f>
        <v>#REF!</v>
      </c>
      <c r="C24" s="183" t="e">
        <f t="shared" si="11"/>
        <v>#REF!</v>
      </c>
      <c r="D24" s="183" t="e">
        <f t="shared" si="11"/>
        <v>#REF!</v>
      </c>
      <c r="E24" s="183" t="e">
        <f t="shared" ref="E24:F24" si="12">ROUNDUP(E10*0.87,)</f>
        <v>#REF!</v>
      </c>
      <c r="F24" s="183" t="e">
        <f t="shared" si="12"/>
        <v>#REF!</v>
      </c>
      <c r="G24" s="183" t="e">
        <f t="shared" ref="G24:AU24" si="13">ROUNDUP(G10*0.87,)</f>
        <v>#REF!</v>
      </c>
      <c r="H24" s="183" t="e">
        <f t="shared" si="13"/>
        <v>#REF!</v>
      </c>
      <c r="I24" s="183" t="e">
        <f t="shared" si="13"/>
        <v>#REF!</v>
      </c>
      <c r="J24" s="183" t="e">
        <f t="shared" si="13"/>
        <v>#REF!</v>
      </c>
      <c r="K24" s="183" t="e">
        <f t="shared" si="13"/>
        <v>#REF!</v>
      </c>
      <c r="L24" s="183" t="e">
        <f t="shared" si="13"/>
        <v>#REF!</v>
      </c>
      <c r="M24" s="183" t="e">
        <f t="shared" si="13"/>
        <v>#REF!</v>
      </c>
      <c r="N24" s="183" t="e">
        <f t="shared" si="13"/>
        <v>#REF!</v>
      </c>
      <c r="O24" s="183" t="e">
        <f t="shared" si="13"/>
        <v>#REF!</v>
      </c>
      <c r="P24" s="183" t="e">
        <f t="shared" si="13"/>
        <v>#REF!</v>
      </c>
      <c r="Q24" s="183" t="e">
        <f t="shared" si="13"/>
        <v>#REF!</v>
      </c>
      <c r="R24" s="183" t="e">
        <f t="shared" si="13"/>
        <v>#REF!</v>
      </c>
      <c r="S24" s="183" t="e">
        <f t="shared" si="13"/>
        <v>#REF!</v>
      </c>
      <c r="T24" s="183" t="e">
        <f t="shared" si="13"/>
        <v>#REF!</v>
      </c>
      <c r="U24" s="183" t="e">
        <f t="shared" si="13"/>
        <v>#REF!</v>
      </c>
      <c r="V24" s="183" t="e">
        <f t="shared" si="13"/>
        <v>#REF!</v>
      </c>
      <c r="W24" s="183" t="e">
        <f t="shared" si="13"/>
        <v>#REF!</v>
      </c>
      <c r="X24" s="183" t="e">
        <f t="shared" si="13"/>
        <v>#REF!</v>
      </c>
      <c r="Y24" s="183" t="e">
        <f t="shared" si="13"/>
        <v>#REF!</v>
      </c>
      <c r="Z24" s="183" t="e">
        <f t="shared" si="13"/>
        <v>#REF!</v>
      </c>
      <c r="AA24" s="183" t="e">
        <f t="shared" si="13"/>
        <v>#REF!</v>
      </c>
      <c r="AB24" s="183" t="e">
        <f t="shared" si="13"/>
        <v>#REF!</v>
      </c>
      <c r="AC24" s="183" t="e">
        <f t="shared" si="13"/>
        <v>#REF!</v>
      </c>
      <c r="AD24" s="183" t="e">
        <f t="shared" si="13"/>
        <v>#REF!</v>
      </c>
      <c r="AE24" s="183" t="e">
        <f t="shared" si="13"/>
        <v>#REF!</v>
      </c>
      <c r="AF24" s="183" t="e">
        <f t="shared" si="13"/>
        <v>#REF!</v>
      </c>
      <c r="AG24" s="183" t="e">
        <f t="shared" si="13"/>
        <v>#REF!</v>
      </c>
      <c r="AH24" s="183" t="e">
        <f t="shared" si="13"/>
        <v>#REF!</v>
      </c>
      <c r="AI24" s="183" t="e">
        <f t="shared" si="13"/>
        <v>#REF!</v>
      </c>
      <c r="AJ24" s="183" t="e">
        <f t="shared" si="13"/>
        <v>#REF!</v>
      </c>
      <c r="AK24" s="183" t="e">
        <f t="shared" si="13"/>
        <v>#REF!</v>
      </c>
      <c r="AL24" s="183" t="e">
        <f t="shared" si="13"/>
        <v>#REF!</v>
      </c>
      <c r="AM24" s="183" t="e">
        <f t="shared" si="13"/>
        <v>#REF!</v>
      </c>
      <c r="AN24" s="183" t="e">
        <f t="shared" si="13"/>
        <v>#REF!</v>
      </c>
      <c r="AO24" s="183" t="e">
        <f t="shared" si="13"/>
        <v>#REF!</v>
      </c>
      <c r="AP24" s="183" t="e">
        <f t="shared" si="13"/>
        <v>#REF!</v>
      </c>
      <c r="AQ24" s="183" t="e">
        <f t="shared" si="13"/>
        <v>#REF!</v>
      </c>
      <c r="AR24" s="183" t="e">
        <f t="shared" si="13"/>
        <v>#REF!</v>
      </c>
      <c r="AS24" s="183" t="e">
        <f t="shared" si="13"/>
        <v>#REF!</v>
      </c>
      <c r="AT24" s="183" t="e">
        <f t="shared" si="13"/>
        <v>#REF!</v>
      </c>
      <c r="AU24" s="183" t="e">
        <f t="shared" si="13"/>
        <v>#REF!</v>
      </c>
    </row>
    <row r="25" spans="1:47" s="163" customFormat="1" x14ac:dyDescent="0.2">
      <c r="A25" s="168" t="s">
        <v>218</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row>
    <row r="26" spans="1:47" s="163" customFormat="1" x14ac:dyDescent="0.2">
      <c r="A26" s="199" t="s">
        <v>21</v>
      </c>
      <c r="B26" s="183" t="e">
        <f t="shared" ref="B26:D26" si="14">B24</f>
        <v>#REF!</v>
      </c>
      <c r="C26" s="183" t="e">
        <f t="shared" si="14"/>
        <v>#REF!</v>
      </c>
      <c r="D26" s="183" t="e">
        <f t="shared" si="14"/>
        <v>#REF!</v>
      </c>
      <c r="E26" s="183" t="e">
        <f t="shared" ref="E26:F26" si="15">E24</f>
        <v>#REF!</v>
      </c>
      <c r="F26" s="183" t="e">
        <f t="shared" si="15"/>
        <v>#REF!</v>
      </c>
      <c r="G26" s="183" t="e">
        <f t="shared" ref="G26:AU26" si="16">G24</f>
        <v>#REF!</v>
      </c>
      <c r="H26" s="183" t="e">
        <f t="shared" si="16"/>
        <v>#REF!</v>
      </c>
      <c r="I26" s="183" t="e">
        <f t="shared" si="16"/>
        <v>#REF!</v>
      </c>
      <c r="J26" s="183" t="e">
        <f t="shared" si="16"/>
        <v>#REF!</v>
      </c>
      <c r="K26" s="183" t="e">
        <f t="shared" si="16"/>
        <v>#REF!</v>
      </c>
      <c r="L26" s="183" t="e">
        <f t="shared" si="16"/>
        <v>#REF!</v>
      </c>
      <c r="M26" s="183" t="e">
        <f t="shared" si="16"/>
        <v>#REF!</v>
      </c>
      <c r="N26" s="183" t="e">
        <f t="shared" si="16"/>
        <v>#REF!</v>
      </c>
      <c r="O26" s="183" t="e">
        <f t="shared" si="16"/>
        <v>#REF!</v>
      </c>
      <c r="P26" s="183" t="e">
        <f t="shared" si="16"/>
        <v>#REF!</v>
      </c>
      <c r="Q26" s="183" t="e">
        <f t="shared" si="16"/>
        <v>#REF!</v>
      </c>
      <c r="R26" s="183" t="e">
        <f t="shared" si="16"/>
        <v>#REF!</v>
      </c>
      <c r="S26" s="183" t="e">
        <f t="shared" si="16"/>
        <v>#REF!</v>
      </c>
      <c r="T26" s="183" t="e">
        <f t="shared" si="16"/>
        <v>#REF!</v>
      </c>
      <c r="U26" s="183" t="e">
        <f t="shared" si="16"/>
        <v>#REF!</v>
      </c>
      <c r="V26" s="183" t="e">
        <f t="shared" si="16"/>
        <v>#REF!</v>
      </c>
      <c r="W26" s="183" t="e">
        <f t="shared" si="16"/>
        <v>#REF!</v>
      </c>
      <c r="X26" s="183" t="e">
        <f t="shared" si="16"/>
        <v>#REF!</v>
      </c>
      <c r="Y26" s="183" t="e">
        <f t="shared" si="16"/>
        <v>#REF!</v>
      </c>
      <c r="Z26" s="183" t="e">
        <f t="shared" si="16"/>
        <v>#REF!</v>
      </c>
      <c r="AA26" s="183" t="e">
        <f t="shared" si="16"/>
        <v>#REF!</v>
      </c>
      <c r="AB26" s="183" t="e">
        <f t="shared" si="16"/>
        <v>#REF!</v>
      </c>
      <c r="AC26" s="183" t="e">
        <f t="shared" si="16"/>
        <v>#REF!</v>
      </c>
      <c r="AD26" s="183" t="e">
        <f t="shared" si="16"/>
        <v>#REF!</v>
      </c>
      <c r="AE26" s="183" t="e">
        <f t="shared" si="16"/>
        <v>#REF!</v>
      </c>
      <c r="AF26" s="183" t="e">
        <f t="shared" si="16"/>
        <v>#REF!</v>
      </c>
      <c r="AG26" s="183" t="e">
        <f t="shared" si="16"/>
        <v>#REF!</v>
      </c>
      <c r="AH26" s="183" t="e">
        <f t="shared" si="16"/>
        <v>#REF!</v>
      </c>
      <c r="AI26" s="183" t="e">
        <f t="shared" si="16"/>
        <v>#REF!</v>
      </c>
      <c r="AJ26" s="183" t="e">
        <f t="shared" si="16"/>
        <v>#REF!</v>
      </c>
      <c r="AK26" s="183" t="e">
        <f t="shared" si="16"/>
        <v>#REF!</v>
      </c>
      <c r="AL26" s="183" t="e">
        <f t="shared" si="16"/>
        <v>#REF!</v>
      </c>
      <c r="AM26" s="183" t="e">
        <f t="shared" si="16"/>
        <v>#REF!</v>
      </c>
      <c r="AN26" s="183" t="e">
        <f t="shared" si="16"/>
        <v>#REF!</v>
      </c>
      <c r="AO26" s="183" t="e">
        <f t="shared" si="16"/>
        <v>#REF!</v>
      </c>
      <c r="AP26" s="183" t="e">
        <f t="shared" si="16"/>
        <v>#REF!</v>
      </c>
      <c r="AQ26" s="183" t="e">
        <f t="shared" si="16"/>
        <v>#REF!</v>
      </c>
      <c r="AR26" s="183" t="e">
        <f t="shared" si="16"/>
        <v>#REF!</v>
      </c>
      <c r="AS26" s="183" t="e">
        <f t="shared" si="16"/>
        <v>#REF!</v>
      </c>
      <c r="AT26" s="183" t="e">
        <f t="shared" si="16"/>
        <v>#REF!</v>
      </c>
      <c r="AU26" s="183" t="e">
        <f t="shared" si="16"/>
        <v>#REF!</v>
      </c>
    </row>
    <row r="27" spans="1:47" x14ac:dyDescent="0.2">
      <c r="A27" s="2" t="s">
        <v>2</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row>
    <row r="28" spans="1:47" x14ac:dyDescent="0.2">
      <c r="A28" s="23" t="s">
        <v>21</v>
      </c>
      <c r="B28" s="183" t="e">
        <f t="shared" ref="B28:D28" si="17">ROUNDUP(B14*0.87,)</f>
        <v>#REF!</v>
      </c>
      <c r="C28" s="183" t="e">
        <f t="shared" si="17"/>
        <v>#REF!</v>
      </c>
      <c r="D28" s="183" t="e">
        <f t="shared" si="17"/>
        <v>#REF!</v>
      </c>
      <c r="E28" s="183" t="e">
        <f t="shared" ref="E28:F28" si="18">ROUNDUP(E14*0.87,)</f>
        <v>#REF!</v>
      </c>
      <c r="F28" s="183" t="e">
        <f t="shared" si="18"/>
        <v>#REF!</v>
      </c>
      <c r="G28" s="183" t="e">
        <f t="shared" ref="G28:AU28" si="19">ROUNDUP(G14*0.87,)</f>
        <v>#REF!</v>
      </c>
      <c r="H28" s="183" t="e">
        <f t="shared" si="19"/>
        <v>#REF!</v>
      </c>
      <c r="I28" s="183" t="e">
        <f t="shared" si="19"/>
        <v>#REF!</v>
      </c>
      <c r="J28" s="183" t="e">
        <f t="shared" si="19"/>
        <v>#REF!</v>
      </c>
      <c r="K28" s="183" t="e">
        <f t="shared" si="19"/>
        <v>#REF!</v>
      </c>
      <c r="L28" s="183" t="e">
        <f t="shared" si="19"/>
        <v>#REF!</v>
      </c>
      <c r="M28" s="183" t="e">
        <f t="shared" si="19"/>
        <v>#REF!</v>
      </c>
      <c r="N28" s="183" t="e">
        <f t="shared" si="19"/>
        <v>#REF!</v>
      </c>
      <c r="O28" s="183" t="e">
        <f t="shared" si="19"/>
        <v>#REF!</v>
      </c>
      <c r="P28" s="183" t="e">
        <f t="shared" si="19"/>
        <v>#REF!</v>
      </c>
      <c r="Q28" s="183" t="e">
        <f t="shared" si="19"/>
        <v>#REF!</v>
      </c>
      <c r="R28" s="183" t="e">
        <f t="shared" si="19"/>
        <v>#REF!</v>
      </c>
      <c r="S28" s="183" t="e">
        <f t="shared" si="19"/>
        <v>#REF!</v>
      </c>
      <c r="T28" s="183" t="e">
        <f t="shared" si="19"/>
        <v>#REF!</v>
      </c>
      <c r="U28" s="183" t="e">
        <f t="shared" si="19"/>
        <v>#REF!</v>
      </c>
      <c r="V28" s="183" t="e">
        <f t="shared" si="19"/>
        <v>#REF!</v>
      </c>
      <c r="W28" s="183" t="e">
        <f t="shared" si="19"/>
        <v>#REF!</v>
      </c>
      <c r="X28" s="183" t="e">
        <f t="shared" si="19"/>
        <v>#REF!</v>
      </c>
      <c r="Y28" s="183" t="e">
        <f t="shared" si="19"/>
        <v>#REF!</v>
      </c>
      <c r="Z28" s="183" t="e">
        <f t="shared" si="19"/>
        <v>#REF!</v>
      </c>
      <c r="AA28" s="183" t="e">
        <f t="shared" si="19"/>
        <v>#REF!</v>
      </c>
      <c r="AB28" s="183" t="e">
        <f t="shared" si="19"/>
        <v>#REF!</v>
      </c>
      <c r="AC28" s="183" t="e">
        <f t="shared" si="19"/>
        <v>#REF!</v>
      </c>
      <c r="AD28" s="183" t="e">
        <f t="shared" si="19"/>
        <v>#REF!</v>
      </c>
      <c r="AE28" s="183" t="e">
        <f t="shared" si="19"/>
        <v>#REF!</v>
      </c>
      <c r="AF28" s="183" t="e">
        <f t="shared" si="19"/>
        <v>#REF!</v>
      </c>
      <c r="AG28" s="183" t="e">
        <f t="shared" si="19"/>
        <v>#REF!</v>
      </c>
      <c r="AH28" s="183" t="e">
        <f t="shared" si="19"/>
        <v>#REF!</v>
      </c>
      <c r="AI28" s="183" t="e">
        <f t="shared" si="19"/>
        <v>#REF!</v>
      </c>
      <c r="AJ28" s="183" t="e">
        <f t="shared" si="19"/>
        <v>#REF!</v>
      </c>
      <c r="AK28" s="183" t="e">
        <f t="shared" si="19"/>
        <v>#REF!</v>
      </c>
      <c r="AL28" s="183" t="e">
        <f t="shared" si="19"/>
        <v>#REF!</v>
      </c>
      <c r="AM28" s="183" t="e">
        <f t="shared" si="19"/>
        <v>#REF!</v>
      </c>
      <c r="AN28" s="183" t="e">
        <f t="shared" si="19"/>
        <v>#REF!</v>
      </c>
      <c r="AO28" s="183" t="e">
        <f t="shared" si="19"/>
        <v>#REF!</v>
      </c>
      <c r="AP28" s="183" t="e">
        <f t="shared" si="19"/>
        <v>#REF!</v>
      </c>
      <c r="AQ28" s="183" t="e">
        <f t="shared" si="19"/>
        <v>#REF!</v>
      </c>
      <c r="AR28" s="183" t="e">
        <f t="shared" si="19"/>
        <v>#REF!</v>
      </c>
      <c r="AS28" s="183" t="e">
        <f t="shared" si="19"/>
        <v>#REF!</v>
      </c>
      <c r="AT28" s="183" t="e">
        <f t="shared" si="19"/>
        <v>#REF!</v>
      </c>
      <c r="AU28" s="183" t="e">
        <f t="shared" si="19"/>
        <v>#REF!</v>
      </c>
    </row>
    <row r="29" spans="1:47" x14ac:dyDescent="0.2">
      <c r="A29" s="2" t="s">
        <v>131</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row>
    <row r="30" spans="1:47" x14ac:dyDescent="0.2">
      <c r="A30" s="23" t="s">
        <v>21</v>
      </c>
      <c r="B30" s="183" t="e">
        <f t="shared" ref="B30:D30" si="20">ROUNDUP(B16*0.87,)</f>
        <v>#REF!</v>
      </c>
      <c r="C30" s="183" t="e">
        <f t="shared" si="20"/>
        <v>#REF!</v>
      </c>
      <c r="D30" s="183" t="e">
        <f t="shared" si="20"/>
        <v>#REF!</v>
      </c>
      <c r="E30" s="183" t="e">
        <f t="shared" ref="E30:F30" si="21">ROUNDUP(E16*0.87,)</f>
        <v>#REF!</v>
      </c>
      <c r="F30" s="183" t="e">
        <f t="shared" si="21"/>
        <v>#REF!</v>
      </c>
      <c r="G30" s="183" t="e">
        <f t="shared" ref="G30:AU30" si="22">ROUNDUP(G16*0.87,)</f>
        <v>#REF!</v>
      </c>
      <c r="H30" s="183" t="e">
        <f t="shared" si="22"/>
        <v>#REF!</v>
      </c>
      <c r="I30" s="183" t="e">
        <f t="shared" si="22"/>
        <v>#REF!</v>
      </c>
      <c r="J30" s="183" t="e">
        <f t="shared" si="22"/>
        <v>#REF!</v>
      </c>
      <c r="K30" s="183" t="e">
        <f t="shared" si="22"/>
        <v>#REF!</v>
      </c>
      <c r="L30" s="183" t="e">
        <f t="shared" si="22"/>
        <v>#REF!</v>
      </c>
      <c r="M30" s="183" t="e">
        <f t="shared" si="22"/>
        <v>#REF!</v>
      </c>
      <c r="N30" s="183" t="e">
        <f t="shared" si="22"/>
        <v>#REF!</v>
      </c>
      <c r="O30" s="183" t="e">
        <f t="shared" si="22"/>
        <v>#REF!</v>
      </c>
      <c r="P30" s="183" t="e">
        <f t="shared" si="22"/>
        <v>#REF!</v>
      </c>
      <c r="Q30" s="183" t="e">
        <f t="shared" si="22"/>
        <v>#REF!</v>
      </c>
      <c r="R30" s="183" t="e">
        <f t="shared" si="22"/>
        <v>#REF!</v>
      </c>
      <c r="S30" s="183" t="e">
        <f t="shared" si="22"/>
        <v>#REF!</v>
      </c>
      <c r="T30" s="183" t="e">
        <f t="shared" si="22"/>
        <v>#REF!</v>
      </c>
      <c r="U30" s="183" t="e">
        <f t="shared" si="22"/>
        <v>#REF!</v>
      </c>
      <c r="V30" s="183" t="e">
        <f t="shared" si="22"/>
        <v>#REF!</v>
      </c>
      <c r="W30" s="183" t="e">
        <f t="shared" si="22"/>
        <v>#REF!</v>
      </c>
      <c r="X30" s="183" t="e">
        <f t="shared" si="22"/>
        <v>#REF!</v>
      </c>
      <c r="Y30" s="183" t="e">
        <f t="shared" si="22"/>
        <v>#REF!</v>
      </c>
      <c r="Z30" s="183" t="e">
        <f t="shared" si="22"/>
        <v>#REF!</v>
      </c>
      <c r="AA30" s="183" t="e">
        <f t="shared" si="22"/>
        <v>#REF!</v>
      </c>
      <c r="AB30" s="183" t="e">
        <f t="shared" si="22"/>
        <v>#REF!</v>
      </c>
      <c r="AC30" s="183" t="e">
        <f t="shared" si="22"/>
        <v>#REF!</v>
      </c>
      <c r="AD30" s="183" t="e">
        <f t="shared" si="22"/>
        <v>#REF!</v>
      </c>
      <c r="AE30" s="183" t="e">
        <f t="shared" si="22"/>
        <v>#REF!</v>
      </c>
      <c r="AF30" s="183" t="e">
        <f t="shared" si="22"/>
        <v>#REF!</v>
      </c>
      <c r="AG30" s="183" t="e">
        <f t="shared" si="22"/>
        <v>#REF!</v>
      </c>
      <c r="AH30" s="183" t="e">
        <f t="shared" si="22"/>
        <v>#REF!</v>
      </c>
      <c r="AI30" s="183" t="e">
        <f t="shared" si="22"/>
        <v>#REF!</v>
      </c>
      <c r="AJ30" s="183" t="e">
        <f t="shared" si="22"/>
        <v>#REF!</v>
      </c>
      <c r="AK30" s="183" t="e">
        <f t="shared" si="22"/>
        <v>#REF!</v>
      </c>
      <c r="AL30" s="183" t="e">
        <f t="shared" si="22"/>
        <v>#REF!</v>
      </c>
      <c r="AM30" s="183" t="e">
        <f t="shared" si="22"/>
        <v>#REF!</v>
      </c>
      <c r="AN30" s="183" t="e">
        <f t="shared" si="22"/>
        <v>#REF!</v>
      </c>
      <c r="AO30" s="183" t="e">
        <f t="shared" si="22"/>
        <v>#REF!</v>
      </c>
      <c r="AP30" s="183" t="e">
        <f t="shared" si="22"/>
        <v>#REF!</v>
      </c>
      <c r="AQ30" s="183" t="e">
        <f t="shared" si="22"/>
        <v>#REF!</v>
      </c>
      <c r="AR30" s="183" t="e">
        <f t="shared" si="22"/>
        <v>#REF!</v>
      </c>
      <c r="AS30" s="183" t="e">
        <f t="shared" si="22"/>
        <v>#REF!</v>
      </c>
      <c r="AT30" s="183" t="e">
        <f t="shared" si="22"/>
        <v>#REF!</v>
      </c>
      <c r="AU30" s="183" t="e">
        <f t="shared" si="22"/>
        <v>#REF!</v>
      </c>
    </row>
    <row r="31" spans="1:47" ht="16.5" customHeight="1" x14ac:dyDescent="0.2"/>
    <row r="32" spans="1:47" ht="11.45" customHeight="1" x14ac:dyDescent="0.2">
      <c r="A32" s="64" t="s">
        <v>11</v>
      </c>
    </row>
    <row r="33" spans="1:1" ht="12.75" customHeight="1" x14ac:dyDescent="0.2">
      <c r="A33" s="4" t="s">
        <v>12</v>
      </c>
    </row>
    <row r="34" spans="1:1" ht="12.75" customHeight="1" x14ac:dyDescent="0.2">
      <c r="A34" s="4" t="s">
        <v>13</v>
      </c>
    </row>
    <row r="35" spans="1:1" ht="12.75" customHeight="1" x14ac:dyDescent="0.2">
      <c r="A35" s="4" t="s">
        <v>14</v>
      </c>
    </row>
    <row r="36" spans="1:1" ht="12.75" customHeight="1" x14ac:dyDescent="0.2">
      <c r="A36" s="142" t="s">
        <v>103</v>
      </c>
    </row>
    <row r="37" spans="1:1" ht="11.45" customHeight="1" x14ac:dyDescent="0.2">
      <c r="A37" s="4"/>
    </row>
    <row r="38" spans="1:1" ht="11.45" customHeight="1" x14ac:dyDescent="0.2">
      <c r="A38" s="95" t="s">
        <v>16</v>
      </c>
    </row>
    <row r="39" spans="1:1" ht="60.75" thickBot="1" x14ac:dyDescent="0.25">
      <c r="A39" s="25" t="s">
        <v>36</v>
      </c>
    </row>
    <row r="40" spans="1:1" ht="12.75" thickBot="1" x14ac:dyDescent="0.25">
      <c r="A40" s="73" t="s">
        <v>112</v>
      </c>
    </row>
    <row r="41" spans="1:1" x14ac:dyDescent="0.2">
      <c r="A41" s="131" t="s">
        <v>241</v>
      </c>
    </row>
  </sheetData>
  <pageMargins left="0.7" right="0.7" top="0.75" bottom="0.75" header="0.3" footer="0.3"/>
  <pageSetup paperSize="9" orientation="portrait" horizontalDpi="4294967295" verticalDpi="4294967295"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41"/>
  <sheetViews>
    <sheetView zoomScale="90" zoomScaleNormal="90" workbookViewId="0">
      <selection activeCell="I32" sqref="I32"/>
    </sheetView>
  </sheetViews>
  <sheetFormatPr defaultColWidth="9.140625" defaultRowHeight="12" x14ac:dyDescent="0.2"/>
  <cols>
    <col min="1" max="1" width="90.5703125" style="5" customWidth="1"/>
    <col min="2" max="8" width="9.140625" style="5" hidden="1" customWidth="1"/>
    <col min="9" max="9" width="0.140625" style="5" hidden="1" customWidth="1"/>
    <col min="10" max="24" width="9.140625" style="5"/>
    <col min="25" max="30" width="9.140625" style="5" customWidth="1"/>
    <col min="31" max="41" width="9.140625" style="5" hidden="1" customWidth="1"/>
    <col min="42" max="42" width="0" style="5" hidden="1" customWidth="1"/>
    <col min="43" max="16384" width="9.140625" style="5"/>
  </cols>
  <sheetData>
    <row r="1" spans="1:50" ht="12" customHeight="1" x14ac:dyDescent="0.2">
      <c r="A1" s="8" t="s">
        <v>17</v>
      </c>
    </row>
    <row r="2" spans="1:50" ht="15.6" customHeight="1" x14ac:dyDescent="0.2">
      <c r="A2" s="144" t="s">
        <v>20</v>
      </c>
    </row>
    <row r="3" spans="1:50" ht="8.4499999999999993" customHeight="1" x14ac:dyDescent="0.2">
      <c r="A3" s="64"/>
    </row>
    <row r="4" spans="1:50" ht="11.45" customHeight="1" x14ac:dyDescent="0.2">
      <c r="A4" s="64" t="s">
        <v>9</v>
      </c>
    </row>
    <row r="5" spans="1:50" s="19" customFormat="1" ht="23.1" customHeight="1" x14ac:dyDescent="0.25">
      <c r="A5" s="150"/>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c r="H5" s="151" t="e">
        <f>'C завтраками| Bed and breakfast'!#REF!</f>
        <v>#REF!</v>
      </c>
      <c r="I5" s="151" t="e">
        <f>'C завтраками| Bed and breakfast'!#REF!</f>
        <v>#REF!</v>
      </c>
      <c r="J5" s="151" t="e">
        <f>#REF!</f>
        <v>#REF!</v>
      </c>
      <c r="K5" s="151" t="e">
        <f>#REF!</f>
        <v>#REF!</v>
      </c>
      <c r="L5" s="151" t="e">
        <f>#REF!</f>
        <v>#REF!</v>
      </c>
      <c r="M5" s="151" t="e">
        <f>#REF!</f>
        <v>#REF!</v>
      </c>
      <c r="N5" s="151"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51" t="e">
        <f>#REF!</f>
        <v>#REF!</v>
      </c>
      <c r="AO5" s="151" t="e">
        <f>#REF!</f>
        <v>#REF!</v>
      </c>
      <c r="AP5" s="151" t="e">
        <f>#REF!</f>
        <v>#REF!</v>
      </c>
      <c r="AQ5" s="151" t="e">
        <f>#REF!</f>
        <v>#REF!</v>
      </c>
      <c r="AR5" s="151" t="e">
        <f>#REF!</f>
        <v>#REF!</v>
      </c>
      <c r="AS5" s="151" t="e">
        <f>#REF!</f>
        <v>#REF!</v>
      </c>
      <c r="AT5" s="151" t="e">
        <f>#REF!</f>
        <v>#REF!</v>
      </c>
      <c r="AU5" s="151" t="e">
        <f>#REF!</f>
        <v>#REF!</v>
      </c>
      <c r="AV5" s="151" t="e">
        <f>#REF!</f>
        <v>#REF!</v>
      </c>
      <c r="AW5" s="151" t="e">
        <f>#REF!</f>
        <v>#REF!</v>
      </c>
      <c r="AX5" s="151" t="e">
        <f>#REF!</f>
        <v>#REF!</v>
      </c>
    </row>
    <row r="6" spans="1:50" s="19" customFormat="1" ht="18.600000000000001" customHeight="1" x14ac:dyDescent="0.25">
      <c r="A6" s="150"/>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c r="H6" s="151" t="e">
        <f>'C завтраками| Bed and breakfast'!#REF!</f>
        <v>#REF!</v>
      </c>
      <c r="I6" s="151" t="e">
        <f>'C завтраками| Bed and breakfast'!#REF!</f>
        <v>#REF!</v>
      </c>
      <c r="J6" s="151" t="e">
        <f>#REF!</f>
        <v>#REF!</v>
      </c>
      <c r="K6" s="151" t="e">
        <f>#REF!</f>
        <v>#REF!</v>
      </c>
      <c r="L6" s="151" t="e">
        <f>#REF!</f>
        <v>#REF!</v>
      </c>
      <c r="M6" s="151" t="e">
        <f>#REF!</f>
        <v>#REF!</v>
      </c>
      <c r="N6" s="151"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51" t="e">
        <f>#REF!</f>
        <v>#REF!</v>
      </c>
      <c r="AO6" s="151" t="e">
        <f>#REF!</f>
        <v>#REF!</v>
      </c>
      <c r="AP6" s="151" t="e">
        <f>#REF!</f>
        <v>#REF!</v>
      </c>
      <c r="AQ6" s="151" t="e">
        <f>#REF!</f>
        <v>#REF!</v>
      </c>
      <c r="AR6" s="151" t="e">
        <f>#REF!</f>
        <v>#REF!</v>
      </c>
      <c r="AS6" s="151" t="e">
        <f>#REF!</f>
        <v>#REF!</v>
      </c>
      <c r="AT6" s="151" t="e">
        <f>#REF!</f>
        <v>#REF!</v>
      </c>
      <c r="AU6" s="151" t="e">
        <f>#REF!</f>
        <v>#REF!</v>
      </c>
      <c r="AV6" s="151" t="e">
        <f>#REF!</f>
        <v>#REF!</v>
      </c>
      <c r="AW6" s="151" t="e">
        <f>#REF!</f>
        <v>#REF!</v>
      </c>
      <c r="AX6" s="151" t="e">
        <f>#REF!</f>
        <v>#REF!</v>
      </c>
    </row>
    <row r="7" spans="1:50" x14ac:dyDescent="0.2">
      <c r="A7" s="1" t="s">
        <v>7</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x14ac:dyDescent="0.2">
      <c r="A8" s="23" t="s">
        <v>21</v>
      </c>
      <c r="B8" s="183" t="e">
        <f>'C завтраками| Bed and breakfast'!#REF!-1250</f>
        <v>#REF!</v>
      </c>
      <c r="C8" s="183" t="e">
        <f>'C завтраками| Bed and breakfast'!#REF!-1250</f>
        <v>#REF!</v>
      </c>
      <c r="D8" s="183" t="e">
        <f>'C завтраками| Bed and breakfast'!#REF!-1250</f>
        <v>#REF!</v>
      </c>
      <c r="E8" s="183" t="e">
        <f>'C завтраками| Bed and breakfast'!#REF!-1250</f>
        <v>#REF!</v>
      </c>
      <c r="F8" s="183" t="e">
        <f>'C завтраками| Bed and breakfast'!#REF!-1250</f>
        <v>#REF!</v>
      </c>
      <c r="G8" s="183" t="e">
        <f>'C завтраками| Bed and breakfast'!#REF!-1250</f>
        <v>#REF!</v>
      </c>
      <c r="H8" s="183" t="e">
        <f>'C завтраками| Bed and breakfast'!#REF!-1250</f>
        <v>#REF!</v>
      </c>
      <c r="I8" s="183" t="e">
        <f>'C завтраками| Bed and breakfast'!#REF!-1250</f>
        <v>#REF!</v>
      </c>
      <c r="J8" s="183" t="e">
        <f>#REF!</f>
        <v>#REF!</v>
      </c>
      <c r="K8" s="183" t="e">
        <f>#REF!</f>
        <v>#REF!</v>
      </c>
      <c r="L8" s="183" t="e">
        <f>#REF!</f>
        <v>#REF!</v>
      </c>
      <c r="M8" s="183" t="e">
        <f>#REF!</f>
        <v>#REF!</v>
      </c>
      <c r="N8" s="183" t="e">
        <f>#REF!</f>
        <v>#REF!</v>
      </c>
      <c r="O8" s="183" t="e">
        <f>#REF!</f>
        <v>#REF!</v>
      </c>
      <c r="P8" s="183" t="e">
        <f>#REF!</f>
        <v>#REF!</v>
      </c>
      <c r="Q8" s="183" t="e">
        <f>#REF!</f>
        <v>#REF!</v>
      </c>
      <c r="R8" s="183" t="e">
        <f>#REF!</f>
        <v>#REF!</v>
      </c>
      <c r="S8" s="183" t="e">
        <f>#REF!</f>
        <v>#REF!</v>
      </c>
      <c r="T8" s="183" t="e">
        <f>#REF!</f>
        <v>#REF!</v>
      </c>
      <c r="U8" s="183" t="e">
        <f>#REF!</f>
        <v>#REF!</v>
      </c>
      <c r="V8" s="183" t="e">
        <f>#REF!</f>
        <v>#REF!</v>
      </c>
      <c r="W8" s="183" t="e">
        <f>#REF!</f>
        <v>#REF!</v>
      </c>
      <c r="X8" s="183" t="e">
        <f>#REF!</f>
        <v>#REF!</v>
      </c>
      <c r="Y8" s="183" t="e">
        <f>#REF!</f>
        <v>#REF!</v>
      </c>
      <c r="Z8" s="183" t="e">
        <f>#REF!</f>
        <v>#REF!</v>
      </c>
      <c r="AA8" s="183" t="e">
        <f>#REF!</f>
        <v>#REF!</v>
      </c>
      <c r="AB8" s="183" t="e">
        <f>#REF!</f>
        <v>#REF!</v>
      </c>
      <c r="AC8" s="183" t="e">
        <f>#REF!</f>
        <v>#REF!</v>
      </c>
      <c r="AD8" s="183" t="e">
        <f>#REF!</f>
        <v>#REF!</v>
      </c>
      <c r="AE8" s="183" t="e">
        <f>#REF!</f>
        <v>#REF!</v>
      </c>
      <c r="AF8" s="183" t="e">
        <f>#REF!</f>
        <v>#REF!</v>
      </c>
      <c r="AG8" s="183" t="e">
        <f>#REF!</f>
        <v>#REF!</v>
      </c>
      <c r="AH8" s="183" t="e">
        <f>#REF!</f>
        <v>#REF!</v>
      </c>
      <c r="AI8" s="183" t="e">
        <f>#REF!</f>
        <v>#REF!</v>
      </c>
      <c r="AJ8" s="183" t="e">
        <f>#REF!</f>
        <v>#REF!</v>
      </c>
      <c r="AK8" s="183" t="e">
        <f>#REF!</f>
        <v>#REF!</v>
      </c>
      <c r="AL8" s="183" t="e">
        <f>#REF!</f>
        <v>#REF!</v>
      </c>
      <c r="AM8" s="183" t="e">
        <f>#REF!</f>
        <v>#REF!</v>
      </c>
      <c r="AN8" s="183" t="e">
        <f>#REF!</f>
        <v>#REF!</v>
      </c>
      <c r="AO8" s="183" t="e">
        <f>#REF!</f>
        <v>#REF!</v>
      </c>
      <c r="AP8" s="183" t="e">
        <f>#REF!</f>
        <v>#REF!</v>
      </c>
      <c r="AQ8" s="183" t="e">
        <f>#REF!</f>
        <v>#REF!</v>
      </c>
      <c r="AR8" s="183" t="e">
        <f>#REF!</f>
        <v>#REF!</v>
      </c>
      <c r="AS8" s="183" t="e">
        <f>#REF!</f>
        <v>#REF!</v>
      </c>
      <c r="AT8" s="183" t="e">
        <f>#REF!</f>
        <v>#REF!</v>
      </c>
      <c r="AU8" s="183" t="e">
        <f>#REF!</f>
        <v>#REF!</v>
      </c>
      <c r="AV8" s="183" t="e">
        <f>#REF!</f>
        <v>#REF!</v>
      </c>
      <c r="AW8" s="183" t="e">
        <f>#REF!</f>
        <v>#REF!</v>
      </c>
      <c r="AX8" s="183" t="e">
        <f>#REF!</f>
        <v>#REF!</v>
      </c>
    </row>
    <row r="9" spans="1:50" x14ac:dyDescent="0.2">
      <c r="A9" s="1" t="s">
        <v>8</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row>
    <row r="10" spans="1:50" x14ac:dyDescent="0.2">
      <c r="A10" s="23" t="s">
        <v>21</v>
      </c>
      <c r="B10" s="183" t="e">
        <f>'C завтраками| Bed and breakfast'!#REF!-1250</f>
        <v>#REF!</v>
      </c>
      <c r="C10" s="183" t="e">
        <f>'C завтраками| Bed and breakfast'!#REF!-1250</f>
        <v>#REF!</v>
      </c>
      <c r="D10" s="183" t="e">
        <f>'C завтраками| Bed and breakfast'!#REF!-1250</f>
        <v>#REF!</v>
      </c>
      <c r="E10" s="183" t="e">
        <f>'C завтраками| Bed and breakfast'!#REF!-1250</f>
        <v>#REF!</v>
      </c>
      <c r="F10" s="183" t="e">
        <f>'C завтраками| Bed and breakfast'!#REF!-1250</f>
        <v>#REF!</v>
      </c>
      <c r="G10" s="183" t="e">
        <f>'C завтраками| Bed and breakfast'!#REF!-1250</f>
        <v>#REF!</v>
      </c>
      <c r="H10" s="183" t="e">
        <f>'C завтраками| Bed and breakfast'!#REF!-1250</f>
        <v>#REF!</v>
      </c>
      <c r="I10" s="183" t="e">
        <f>'C завтраками| Bed and breakfast'!#REF!-1250</f>
        <v>#REF!</v>
      </c>
      <c r="J10" s="183" t="e">
        <f>#REF!</f>
        <v>#REF!</v>
      </c>
      <c r="K10" s="183" t="e">
        <f>#REF!</f>
        <v>#REF!</v>
      </c>
      <c r="L10" s="183" t="e">
        <f>#REF!</f>
        <v>#REF!</v>
      </c>
      <c r="M10" s="183" t="e">
        <f>#REF!</f>
        <v>#REF!</v>
      </c>
      <c r="N10" s="183" t="e">
        <f>#REF!</f>
        <v>#REF!</v>
      </c>
      <c r="O10" s="183" t="e">
        <f>#REF!</f>
        <v>#REF!</v>
      </c>
      <c r="P10" s="183" t="e">
        <f>#REF!</f>
        <v>#REF!</v>
      </c>
      <c r="Q10" s="183" t="e">
        <f>#REF!</f>
        <v>#REF!</v>
      </c>
      <c r="R10" s="183" t="e">
        <f>#REF!</f>
        <v>#REF!</v>
      </c>
      <c r="S10" s="183" t="e">
        <f>#REF!</f>
        <v>#REF!</v>
      </c>
      <c r="T10" s="183" t="e">
        <f>#REF!</f>
        <v>#REF!</v>
      </c>
      <c r="U10" s="183" t="e">
        <f>#REF!</f>
        <v>#REF!</v>
      </c>
      <c r="V10" s="183" t="e">
        <f>#REF!</f>
        <v>#REF!</v>
      </c>
      <c r="W10" s="183" t="e">
        <f>#REF!</f>
        <v>#REF!</v>
      </c>
      <c r="X10" s="183" t="e">
        <f>#REF!</f>
        <v>#REF!</v>
      </c>
      <c r="Y10" s="183" t="e">
        <f>#REF!</f>
        <v>#REF!</v>
      </c>
      <c r="Z10" s="183" t="e">
        <f>#REF!</f>
        <v>#REF!</v>
      </c>
      <c r="AA10" s="183" t="e">
        <f>#REF!</f>
        <v>#REF!</v>
      </c>
      <c r="AB10" s="183" t="e">
        <f>#REF!</f>
        <v>#REF!</v>
      </c>
      <c r="AC10" s="183" t="e">
        <f>#REF!</f>
        <v>#REF!</v>
      </c>
      <c r="AD10" s="183" t="e">
        <f>#REF!</f>
        <v>#REF!</v>
      </c>
      <c r="AE10" s="183" t="e">
        <f>#REF!</f>
        <v>#REF!</v>
      </c>
      <c r="AF10" s="183" t="e">
        <f>#REF!</f>
        <v>#REF!</v>
      </c>
      <c r="AG10" s="183" t="e">
        <f>#REF!</f>
        <v>#REF!</v>
      </c>
      <c r="AH10" s="183" t="e">
        <f>#REF!</f>
        <v>#REF!</v>
      </c>
      <c r="AI10" s="183" t="e">
        <f>#REF!</f>
        <v>#REF!</v>
      </c>
      <c r="AJ10" s="183" t="e">
        <f>#REF!</f>
        <v>#REF!</v>
      </c>
      <c r="AK10" s="183" t="e">
        <f>#REF!</f>
        <v>#REF!</v>
      </c>
      <c r="AL10" s="183" t="e">
        <f>#REF!</f>
        <v>#REF!</v>
      </c>
      <c r="AM10" s="183" t="e">
        <f>#REF!</f>
        <v>#REF!</v>
      </c>
      <c r="AN10" s="183" t="e">
        <f>#REF!</f>
        <v>#REF!</v>
      </c>
      <c r="AO10" s="183" t="e">
        <f>#REF!</f>
        <v>#REF!</v>
      </c>
      <c r="AP10" s="183" t="e">
        <f>#REF!</f>
        <v>#REF!</v>
      </c>
      <c r="AQ10" s="183" t="e">
        <f>#REF!</f>
        <v>#REF!</v>
      </c>
      <c r="AR10" s="183" t="e">
        <f>#REF!</f>
        <v>#REF!</v>
      </c>
      <c r="AS10" s="183" t="e">
        <f>#REF!</f>
        <v>#REF!</v>
      </c>
      <c r="AT10" s="183" t="e">
        <f>#REF!</f>
        <v>#REF!</v>
      </c>
      <c r="AU10" s="183" t="e">
        <f>#REF!</f>
        <v>#REF!</v>
      </c>
      <c r="AV10" s="183" t="e">
        <f>#REF!</f>
        <v>#REF!</v>
      </c>
      <c r="AW10" s="183" t="e">
        <f>#REF!</f>
        <v>#REF!</v>
      </c>
      <c r="AX10" s="183" t="e">
        <f>#REF!</f>
        <v>#REF!</v>
      </c>
    </row>
    <row r="11" spans="1:50" x14ac:dyDescent="0.2">
      <c r="A11" s="168" t="s">
        <v>218</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row>
    <row r="12" spans="1:50" x14ac:dyDescent="0.2">
      <c r="A12" s="199" t="s">
        <v>21</v>
      </c>
      <c r="B12" s="183" t="e">
        <f t="shared" ref="B12:D12" si="0">B10</f>
        <v>#REF!</v>
      </c>
      <c r="C12" s="183" t="e">
        <f t="shared" si="0"/>
        <v>#REF!</v>
      </c>
      <c r="D12" s="183" t="e">
        <f t="shared" si="0"/>
        <v>#REF!</v>
      </c>
      <c r="E12" s="183" t="e">
        <f t="shared" ref="E12:F12" si="1">E10</f>
        <v>#REF!</v>
      </c>
      <c r="F12" s="183" t="e">
        <f t="shared" si="1"/>
        <v>#REF!</v>
      </c>
      <c r="G12" s="183" t="e">
        <f t="shared" ref="G12:I12" si="2">G10</f>
        <v>#REF!</v>
      </c>
      <c r="H12" s="183" t="e">
        <f t="shared" si="2"/>
        <v>#REF!</v>
      </c>
      <c r="I12" s="183" t="e">
        <f t="shared" si="2"/>
        <v>#REF!</v>
      </c>
      <c r="J12" s="183" t="e">
        <f>#REF!</f>
        <v>#REF!</v>
      </c>
      <c r="K12" s="183" t="e">
        <f>#REF!</f>
        <v>#REF!</v>
      </c>
      <c r="L12" s="183" t="e">
        <f>#REF!</f>
        <v>#REF!</v>
      </c>
      <c r="M12" s="183" t="e">
        <f>#REF!</f>
        <v>#REF!</v>
      </c>
      <c r="N12" s="183" t="e">
        <f>#REF!</f>
        <v>#REF!</v>
      </c>
      <c r="O12" s="183" t="e">
        <f>#REF!</f>
        <v>#REF!</v>
      </c>
      <c r="P12" s="183" t="e">
        <f>#REF!</f>
        <v>#REF!</v>
      </c>
      <c r="Q12" s="183" t="e">
        <f>#REF!</f>
        <v>#REF!</v>
      </c>
      <c r="R12" s="183" t="e">
        <f>#REF!</f>
        <v>#REF!</v>
      </c>
      <c r="S12" s="183" t="e">
        <f>#REF!</f>
        <v>#REF!</v>
      </c>
      <c r="T12" s="183" t="e">
        <f>#REF!</f>
        <v>#REF!</v>
      </c>
      <c r="U12" s="183" t="e">
        <f>#REF!</f>
        <v>#REF!</v>
      </c>
      <c r="V12" s="183" t="e">
        <f>#REF!</f>
        <v>#REF!</v>
      </c>
      <c r="W12" s="183" t="e">
        <f>#REF!</f>
        <v>#REF!</v>
      </c>
      <c r="X12" s="183" t="e">
        <f>#REF!</f>
        <v>#REF!</v>
      </c>
      <c r="Y12" s="183" t="e">
        <f>#REF!</f>
        <v>#REF!</v>
      </c>
      <c r="Z12" s="183" t="e">
        <f>#REF!</f>
        <v>#REF!</v>
      </c>
      <c r="AA12" s="183" t="e">
        <f>#REF!</f>
        <v>#REF!</v>
      </c>
      <c r="AB12" s="183" t="e">
        <f>#REF!</f>
        <v>#REF!</v>
      </c>
      <c r="AC12" s="183" t="e">
        <f>#REF!</f>
        <v>#REF!</v>
      </c>
      <c r="AD12" s="183" t="e">
        <f>#REF!</f>
        <v>#REF!</v>
      </c>
      <c r="AE12" s="183" t="e">
        <f>#REF!</f>
        <v>#REF!</v>
      </c>
      <c r="AF12" s="183" t="e">
        <f>#REF!</f>
        <v>#REF!</v>
      </c>
      <c r="AG12" s="183" t="e">
        <f>#REF!</f>
        <v>#REF!</v>
      </c>
      <c r="AH12" s="183" t="e">
        <f>#REF!</f>
        <v>#REF!</v>
      </c>
      <c r="AI12" s="183" t="e">
        <f>#REF!</f>
        <v>#REF!</v>
      </c>
      <c r="AJ12" s="183" t="e">
        <f>#REF!</f>
        <v>#REF!</v>
      </c>
      <c r="AK12" s="183" t="e">
        <f>#REF!</f>
        <v>#REF!</v>
      </c>
      <c r="AL12" s="183" t="e">
        <f>#REF!</f>
        <v>#REF!</v>
      </c>
      <c r="AM12" s="183" t="e">
        <f>#REF!</f>
        <v>#REF!</v>
      </c>
      <c r="AN12" s="183" t="e">
        <f>#REF!</f>
        <v>#REF!</v>
      </c>
      <c r="AO12" s="183" t="e">
        <f>#REF!</f>
        <v>#REF!</v>
      </c>
      <c r="AP12" s="183" t="e">
        <f>#REF!</f>
        <v>#REF!</v>
      </c>
      <c r="AQ12" s="183" t="e">
        <f>#REF!</f>
        <v>#REF!</v>
      </c>
      <c r="AR12" s="183" t="e">
        <f>#REF!</f>
        <v>#REF!</v>
      </c>
      <c r="AS12" s="183" t="e">
        <f>#REF!</f>
        <v>#REF!</v>
      </c>
      <c r="AT12" s="183" t="e">
        <f>#REF!</f>
        <v>#REF!</v>
      </c>
      <c r="AU12" s="183" t="e">
        <f>#REF!</f>
        <v>#REF!</v>
      </c>
      <c r="AV12" s="183" t="e">
        <f>#REF!</f>
        <v>#REF!</v>
      </c>
      <c r="AW12" s="183" t="e">
        <f>#REF!</f>
        <v>#REF!</v>
      </c>
      <c r="AX12" s="183" t="e">
        <f>#REF!</f>
        <v>#REF!</v>
      </c>
    </row>
    <row r="13" spans="1:50" x14ac:dyDescent="0.2">
      <c r="A13" s="2" t="s">
        <v>2</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row>
    <row r="14" spans="1:50" x14ac:dyDescent="0.2">
      <c r="A14" s="23" t="s">
        <v>21</v>
      </c>
      <c r="B14" s="183" t="e">
        <f>'C завтраками| Bed and breakfast'!#REF!-1250</f>
        <v>#REF!</v>
      </c>
      <c r="C14" s="183" t="e">
        <f>'C завтраками| Bed and breakfast'!#REF!-1250</f>
        <v>#REF!</v>
      </c>
      <c r="D14" s="183" t="e">
        <f>'C завтраками| Bed and breakfast'!#REF!-1250</f>
        <v>#REF!</v>
      </c>
      <c r="E14" s="183" t="e">
        <f>'C завтраками| Bed and breakfast'!#REF!-1250</f>
        <v>#REF!</v>
      </c>
      <c r="F14" s="183" t="e">
        <f>'C завтраками| Bed and breakfast'!#REF!-1250</f>
        <v>#REF!</v>
      </c>
      <c r="G14" s="183" t="e">
        <f>'C завтраками| Bed and breakfast'!#REF!-1250</f>
        <v>#REF!</v>
      </c>
      <c r="H14" s="183" t="e">
        <f>'C завтраками| Bed and breakfast'!#REF!-1250</f>
        <v>#REF!</v>
      </c>
      <c r="I14" s="183" t="e">
        <f>'C завтраками| Bed and breakfast'!#REF!-1250</f>
        <v>#REF!</v>
      </c>
      <c r="J14" s="183" t="e">
        <f>#REF!</f>
        <v>#REF!</v>
      </c>
      <c r="K14" s="183" t="e">
        <f>#REF!</f>
        <v>#REF!</v>
      </c>
      <c r="L14" s="183" t="e">
        <f>#REF!</f>
        <v>#REF!</v>
      </c>
      <c r="M14" s="183" t="e">
        <f>#REF!</f>
        <v>#REF!</v>
      </c>
      <c r="N14" s="183" t="e">
        <f>#REF!</f>
        <v>#REF!</v>
      </c>
      <c r="O14" s="183" t="e">
        <f>#REF!</f>
        <v>#REF!</v>
      </c>
      <c r="P14" s="183" t="e">
        <f>#REF!</f>
        <v>#REF!</v>
      </c>
      <c r="Q14" s="183" t="e">
        <f>#REF!</f>
        <v>#REF!</v>
      </c>
      <c r="R14" s="183" t="e">
        <f>#REF!</f>
        <v>#REF!</v>
      </c>
      <c r="S14" s="183" t="e">
        <f>#REF!</f>
        <v>#REF!</v>
      </c>
      <c r="T14" s="183" t="e">
        <f>#REF!</f>
        <v>#REF!</v>
      </c>
      <c r="U14" s="183" t="e">
        <f>#REF!</f>
        <v>#REF!</v>
      </c>
      <c r="V14" s="183" t="e">
        <f>#REF!</f>
        <v>#REF!</v>
      </c>
      <c r="W14" s="183" t="e">
        <f>#REF!</f>
        <v>#REF!</v>
      </c>
      <c r="X14" s="183" t="e">
        <f>#REF!</f>
        <v>#REF!</v>
      </c>
      <c r="Y14" s="183" t="e">
        <f>#REF!</f>
        <v>#REF!</v>
      </c>
      <c r="Z14" s="183" t="e">
        <f>#REF!</f>
        <v>#REF!</v>
      </c>
      <c r="AA14" s="183" t="e">
        <f>#REF!</f>
        <v>#REF!</v>
      </c>
      <c r="AB14" s="183" t="e">
        <f>#REF!</f>
        <v>#REF!</v>
      </c>
      <c r="AC14" s="183" t="e">
        <f>#REF!</f>
        <v>#REF!</v>
      </c>
      <c r="AD14" s="183" t="e">
        <f>#REF!</f>
        <v>#REF!</v>
      </c>
      <c r="AE14" s="183" t="e">
        <f>#REF!</f>
        <v>#REF!</v>
      </c>
      <c r="AF14" s="183" t="e">
        <f>#REF!</f>
        <v>#REF!</v>
      </c>
      <c r="AG14" s="183" t="e">
        <f>#REF!</f>
        <v>#REF!</v>
      </c>
      <c r="AH14" s="183" t="e">
        <f>#REF!</f>
        <v>#REF!</v>
      </c>
      <c r="AI14" s="183" t="e">
        <f>#REF!</f>
        <v>#REF!</v>
      </c>
      <c r="AJ14" s="183" t="e">
        <f>#REF!</f>
        <v>#REF!</v>
      </c>
      <c r="AK14" s="183" t="e">
        <f>#REF!</f>
        <v>#REF!</v>
      </c>
      <c r="AL14" s="183" t="e">
        <f>#REF!</f>
        <v>#REF!</v>
      </c>
      <c r="AM14" s="183" t="e">
        <f>#REF!</f>
        <v>#REF!</v>
      </c>
      <c r="AN14" s="183" t="e">
        <f>#REF!</f>
        <v>#REF!</v>
      </c>
      <c r="AO14" s="183" t="e">
        <f>#REF!</f>
        <v>#REF!</v>
      </c>
      <c r="AP14" s="183" t="e">
        <f>#REF!</f>
        <v>#REF!</v>
      </c>
      <c r="AQ14" s="183" t="e">
        <f>#REF!</f>
        <v>#REF!</v>
      </c>
      <c r="AR14" s="183" t="e">
        <f>#REF!</f>
        <v>#REF!</v>
      </c>
      <c r="AS14" s="183" t="e">
        <f>#REF!</f>
        <v>#REF!</v>
      </c>
      <c r="AT14" s="183" t="e">
        <f>#REF!</f>
        <v>#REF!</v>
      </c>
      <c r="AU14" s="183" t="e">
        <f>#REF!</f>
        <v>#REF!</v>
      </c>
      <c r="AV14" s="183" t="e">
        <f>#REF!</f>
        <v>#REF!</v>
      </c>
      <c r="AW14" s="183" t="e">
        <f>#REF!</f>
        <v>#REF!</v>
      </c>
      <c r="AX14" s="183" t="e">
        <f>#REF!</f>
        <v>#REF!</v>
      </c>
    </row>
    <row r="15" spans="1:50" x14ac:dyDescent="0.2">
      <c r="A15" s="9" t="s">
        <v>131</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row>
    <row r="16" spans="1:50" x14ac:dyDescent="0.2">
      <c r="A16" s="23" t="s">
        <v>21</v>
      </c>
      <c r="B16" s="183" t="e">
        <f>'C завтраками| Bed and breakfast'!#REF!-1250</f>
        <v>#REF!</v>
      </c>
      <c r="C16" s="183" t="e">
        <f>'C завтраками| Bed and breakfast'!#REF!-1250</f>
        <v>#REF!</v>
      </c>
      <c r="D16" s="183" t="e">
        <f>'C завтраками| Bed and breakfast'!#REF!-1250</f>
        <v>#REF!</v>
      </c>
      <c r="E16" s="183" t="e">
        <f>'C завтраками| Bed and breakfast'!#REF!-1250</f>
        <v>#REF!</v>
      </c>
      <c r="F16" s="183" t="e">
        <f>'C завтраками| Bed and breakfast'!#REF!-1250</f>
        <v>#REF!</v>
      </c>
      <c r="G16" s="183" t="e">
        <f>'C завтраками| Bed and breakfast'!#REF!-1250</f>
        <v>#REF!</v>
      </c>
      <c r="H16" s="183" t="e">
        <f>'C завтраками| Bed and breakfast'!#REF!-1250</f>
        <v>#REF!</v>
      </c>
      <c r="I16" s="183" t="e">
        <f>'C завтраками| Bed and breakfast'!#REF!-1250</f>
        <v>#REF!</v>
      </c>
      <c r="J16" s="183" t="e">
        <f>#REF!</f>
        <v>#REF!</v>
      </c>
      <c r="K16" s="183" t="e">
        <f>#REF!</f>
        <v>#REF!</v>
      </c>
      <c r="L16" s="183" t="e">
        <f>#REF!</f>
        <v>#REF!</v>
      </c>
      <c r="M16" s="183" t="e">
        <f>#REF!</f>
        <v>#REF!</v>
      </c>
      <c r="N16" s="183" t="e">
        <f>#REF!</f>
        <v>#REF!</v>
      </c>
      <c r="O16" s="183" t="e">
        <f>#REF!</f>
        <v>#REF!</v>
      </c>
      <c r="P16" s="183" t="e">
        <f>#REF!</f>
        <v>#REF!</v>
      </c>
      <c r="Q16" s="183" t="e">
        <f>#REF!</f>
        <v>#REF!</v>
      </c>
      <c r="R16" s="183" t="e">
        <f>#REF!</f>
        <v>#REF!</v>
      </c>
      <c r="S16" s="183" t="e">
        <f>#REF!</f>
        <v>#REF!</v>
      </c>
      <c r="T16" s="183" t="e">
        <f>#REF!</f>
        <v>#REF!</v>
      </c>
      <c r="U16" s="183" t="e">
        <f>#REF!</f>
        <v>#REF!</v>
      </c>
      <c r="V16" s="183" t="e">
        <f>#REF!</f>
        <v>#REF!</v>
      </c>
      <c r="W16" s="183" t="e">
        <f>#REF!</f>
        <v>#REF!</v>
      </c>
      <c r="X16" s="183" t="e">
        <f>#REF!</f>
        <v>#REF!</v>
      </c>
      <c r="Y16" s="183" t="e">
        <f>#REF!</f>
        <v>#REF!</v>
      </c>
      <c r="Z16" s="183" t="e">
        <f>#REF!</f>
        <v>#REF!</v>
      </c>
      <c r="AA16" s="183" t="e">
        <f>#REF!</f>
        <v>#REF!</v>
      </c>
      <c r="AB16" s="183" t="e">
        <f>#REF!</f>
        <v>#REF!</v>
      </c>
      <c r="AC16" s="183" t="e">
        <f>#REF!</f>
        <v>#REF!</v>
      </c>
      <c r="AD16" s="183" t="e">
        <f>#REF!</f>
        <v>#REF!</v>
      </c>
      <c r="AE16" s="183" t="e">
        <f>#REF!</f>
        <v>#REF!</v>
      </c>
      <c r="AF16" s="183" t="e">
        <f>#REF!</f>
        <v>#REF!</v>
      </c>
      <c r="AG16" s="183" t="e">
        <f>#REF!</f>
        <v>#REF!</v>
      </c>
      <c r="AH16" s="183" t="e">
        <f>#REF!</f>
        <v>#REF!</v>
      </c>
      <c r="AI16" s="183" t="e">
        <f>#REF!</f>
        <v>#REF!</v>
      </c>
      <c r="AJ16" s="183" t="e">
        <f>#REF!</f>
        <v>#REF!</v>
      </c>
      <c r="AK16" s="183" t="e">
        <f>#REF!</f>
        <v>#REF!</v>
      </c>
      <c r="AL16" s="183" t="e">
        <f>#REF!</f>
        <v>#REF!</v>
      </c>
      <c r="AM16" s="183" t="e">
        <f>#REF!</f>
        <v>#REF!</v>
      </c>
      <c r="AN16" s="183" t="e">
        <f>#REF!</f>
        <v>#REF!</v>
      </c>
      <c r="AO16" s="183" t="e">
        <f>#REF!</f>
        <v>#REF!</v>
      </c>
      <c r="AP16" s="183" t="e">
        <f>#REF!</f>
        <v>#REF!</v>
      </c>
      <c r="AQ16" s="183" t="e">
        <f>#REF!</f>
        <v>#REF!</v>
      </c>
      <c r="AR16" s="183" t="e">
        <f>#REF!</f>
        <v>#REF!</v>
      </c>
      <c r="AS16" s="183" t="e">
        <f>#REF!</f>
        <v>#REF!</v>
      </c>
      <c r="AT16" s="183" t="e">
        <f>#REF!</f>
        <v>#REF!</v>
      </c>
      <c r="AU16" s="183" t="e">
        <f>#REF!</f>
        <v>#REF!</v>
      </c>
      <c r="AV16" s="183" t="e">
        <f>#REF!</f>
        <v>#REF!</v>
      </c>
      <c r="AW16" s="183" t="e">
        <f>#REF!</f>
        <v>#REF!</v>
      </c>
      <c r="AX16" s="183" t="e">
        <f>#REF!</f>
        <v>#REF!</v>
      </c>
    </row>
    <row r="17" spans="1:50" ht="10.35" customHeight="1" x14ac:dyDescent="0.2">
      <c r="A17" s="28"/>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row>
    <row r="18" spans="1:50" ht="30.6" customHeight="1" x14ac:dyDescent="0.2">
      <c r="A18" s="145" t="s">
        <v>44</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row>
    <row r="19" spans="1:50" s="37" customFormat="1" ht="16.899999999999999" customHeight="1" x14ac:dyDescent="0.2">
      <c r="A19" s="31"/>
      <c r="B19" s="151" t="e">
        <f t="shared" ref="B19:D19" si="3">B5</f>
        <v>#REF!</v>
      </c>
      <c r="C19" s="151" t="e">
        <f t="shared" si="3"/>
        <v>#REF!</v>
      </c>
      <c r="D19" s="151" t="e">
        <f t="shared" si="3"/>
        <v>#REF!</v>
      </c>
      <c r="E19" s="151" t="e">
        <f t="shared" ref="E19:F19" si="4">E5</f>
        <v>#REF!</v>
      </c>
      <c r="F19" s="151" t="e">
        <f t="shared" si="4"/>
        <v>#REF!</v>
      </c>
      <c r="G19" s="151" t="e">
        <f t="shared" ref="G19:I19" si="5">G5</f>
        <v>#REF!</v>
      </c>
      <c r="H19" s="151" t="e">
        <f t="shared" si="5"/>
        <v>#REF!</v>
      </c>
      <c r="I19" s="151" t="e">
        <f t="shared" si="5"/>
        <v>#REF!</v>
      </c>
      <c r="J19" s="151" t="e">
        <f t="shared" ref="J19:AX19" si="6">J5</f>
        <v>#REF!</v>
      </c>
      <c r="K19" s="151" t="e">
        <f t="shared" si="6"/>
        <v>#REF!</v>
      </c>
      <c r="L19" s="151" t="e">
        <f t="shared" si="6"/>
        <v>#REF!</v>
      </c>
      <c r="M19" s="151" t="e">
        <f t="shared" si="6"/>
        <v>#REF!</v>
      </c>
      <c r="N19" s="151" t="e">
        <f t="shared" si="6"/>
        <v>#REF!</v>
      </c>
      <c r="O19" s="151" t="e">
        <f t="shared" si="6"/>
        <v>#REF!</v>
      </c>
      <c r="P19" s="151" t="e">
        <f t="shared" si="6"/>
        <v>#REF!</v>
      </c>
      <c r="Q19" s="151" t="e">
        <f t="shared" si="6"/>
        <v>#REF!</v>
      </c>
      <c r="R19" s="151" t="e">
        <f t="shared" si="6"/>
        <v>#REF!</v>
      </c>
      <c r="S19" s="151" t="e">
        <f t="shared" si="6"/>
        <v>#REF!</v>
      </c>
      <c r="T19" s="151" t="e">
        <f t="shared" si="6"/>
        <v>#REF!</v>
      </c>
      <c r="U19" s="151" t="e">
        <f t="shared" si="6"/>
        <v>#REF!</v>
      </c>
      <c r="V19" s="151" t="e">
        <f t="shared" si="6"/>
        <v>#REF!</v>
      </c>
      <c r="W19" s="151" t="e">
        <f t="shared" si="6"/>
        <v>#REF!</v>
      </c>
      <c r="X19" s="151" t="e">
        <f t="shared" si="6"/>
        <v>#REF!</v>
      </c>
      <c r="Y19" s="151" t="e">
        <f t="shared" si="6"/>
        <v>#REF!</v>
      </c>
      <c r="Z19" s="151" t="e">
        <f t="shared" si="6"/>
        <v>#REF!</v>
      </c>
      <c r="AA19" s="151" t="e">
        <f t="shared" si="6"/>
        <v>#REF!</v>
      </c>
      <c r="AB19" s="151" t="e">
        <f t="shared" si="6"/>
        <v>#REF!</v>
      </c>
      <c r="AC19" s="151" t="e">
        <f t="shared" si="6"/>
        <v>#REF!</v>
      </c>
      <c r="AD19" s="151" t="e">
        <f t="shared" si="6"/>
        <v>#REF!</v>
      </c>
      <c r="AE19" s="151" t="e">
        <f t="shared" si="6"/>
        <v>#REF!</v>
      </c>
      <c r="AF19" s="151" t="e">
        <f t="shared" si="6"/>
        <v>#REF!</v>
      </c>
      <c r="AG19" s="151" t="e">
        <f t="shared" si="6"/>
        <v>#REF!</v>
      </c>
      <c r="AH19" s="151" t="e">
        <f t="shared" si="6"/>
        <v>#REF!</v>
      </c>
      <c r="AI19" s="151" t="e">
        <f t="shared" si="6"/>
        <v>#REF!</v>
      </c>
      <c r="AJ19" s="151" t="e">
        <f t="shared" si="6"/>
        <v>#REF!</v>
      </c>
      <c r="AK19" s="151" t="e">
        <f t="shared" si="6"/>
        <v>#REF!</v>
      </c>
      <c r="AL19" s="151" t="e">
        <f t="shared" si="6"/>
        <v>#REF!</v>
      </c>
      <c r="AM19" s="151" t="e">
        <f t="shared" si="6"/>
        <v>#REF!</v>
      </c>
      <c r="AN19" s="151" t="e">
        <f t="shared" si="6"/>
        <v>#REF!</v>
      </c>
      <c r="AO19" s="151" t="e">
        <f t="shared" si="6"/>
        <v>#REF!</v>
      </c>
      <c r="AP19" s="151" t="e">
        <f t="shared" si="6"/>
        <v>#REF!</v>
      </c>
      <c r="AQ19" s="151" t="e">
        <f t="shared" si="6"/>
        <v>#REF!</v>
      </c>
      <c r="AR19" s="151" t="e">
        <f t="shared" si="6"/>
        <v>#REF!</v>
      </c>
      <c r="AS19" s="151" t="e">
        <f t="shared" si="6"/>
        <v>#REF!</v>
      </c>
      <c r="AT19" s="151" t="e">
        <f t="shared" si="6"/>
        <v>#REF!</v>
      </c>
      <c r="AU19" s="151" t="e">
        <f t="shared" si="6"/>
        <v>#REF!</v>
      </c>
      <c r="AV19" s="151" t="e">
        <f t="shared" si="6"/>
        <v>#REF!</v>
      </c>
      <c r="AW19" s="151" t="e">
        <f t="shared" si="6"/>
        <v>#REF!</v>
      </c>
      <c r="AX19" s="151" t="e">
        <f t="shared" si="6"/>
        <v>#REF!</v>
      </c>
    </row>
    <row r="20" spans="1:50" s="37" customFormat="1" ht="16.149999999999999" customHeight="1" x14ac:dyDescent="0.2">
      <c r="A20" s="31"/>
      <c r="B20" s="151" t="e">
        <f t="shared" ref="B20:D20" si="7">B6</f>
        <v>#REF!</v>
      </c>
      <c r="C20" s="151" t="e">
        <f t="shared" si="7"/>
        <v>#REF!</v>
      </c>
      <c r="D20" s="151" t="e">
        <f t="shared" si="7"/>
        <v>#REF!</v>
      </c>
      <c r="E20" s="151" t="e">
        <f t="shared" ref="E20:F20" si="8">E6</f>
        <v>#REF!</v>
      </c>
      <c r="F20" s="151" t="e">
        <f t="shared" si="8"/>
        <v>#REF!</v>
      </c>
      <c r="G20" s="151" t="e">
        <f t="shared" ref="G20:I20" si="9">G6</f>
        <v>#REF!</v>
      </c>
      <c r="H20" s="151" t="e">
        <f t="shared" si="9"/>
        <v>#REF!</v>
      </c>
      <c r="I20" s="151" t="e">
        <f t="shared" si="9"/>
        <v>#REF!</v>
      </c>
      <c r="J20" s="151" t="e">
        <f t="shared" ref="J20:AX20" si="10">J6</f>
        <v>#REF!</v>
      </c>
      <c r="K20" s="151" t="e">
        <f t="shared" si="10"/>
        <v>#REF!</v>
      </c>
      <c r="L20" s="151" t="e">
        <f t="shared" si="10"/>
        <v>#REF!</v>
      </c>
      <c r="M20" s="151" t="e">
        <f t="shared" si="10"/>
        <v>#REF!</v>
      </c>
      <c r="N20" s="151" t="e">
        <f t="shared" si="10"/>
        <v>#REF!</v>
      </c>
      <c r="O20" s="151" t="e">
        <f t="shared" si="10"/>
        <v>#REF!</v>
      </c>
      <c r="P20" s="151" t="e">
        <f t="shared" si="10"/>
        <v>#REF!</v>
      </c>
      <c r="Q20" s="151" t="e">
        <f t="shared" si="10"/>
        <v>#REF!</v>
      </c>
      <c r="R20" s="151" t="e">
        <f t="shared" si="10"/>
        <v>#REF!</v>
      </c>
      <c r="S20" s="151" t="e">
        <f t="shared" si="10"/>
        <v>#REF!</v>
      </c>
      <c r="T20" s="151" t="e">
        <f t="shared" si="10"/>
        <v>#REF!</v>
      </c>
      <c r="U20" s="151" t="e">
        <f t="shared" si="10"/>
        <v>#REF!</v>
      </c>
      <c r="V20" s="151" t="e">
        <f t="shared" si="10"/>
        <v>#REF!</v>
      </c>
      <c r="W20" s="151" t="e">
        <f t="shared" si="10"/>
        <v>#REF!</v>
      </c>
      <c r="X20" s="151" t="e">
        <f t="shared" si="10"/>
        <v>#REF!</v>
      </c>
      <c r="Y20" s="151" t="e">
        <f t="shared" si="10"/>
        <v>#REF!</v>
      </c>
      <c r="Z20" s="151" t="e">
        <f t="shared" si="10"/>
        <v>#REF!</v>
      </c>
      <c r="AA20" s="151" t="e">
        <f t="shared" si="10"/>
        <v>#REF!</v>
      </c>
      <c r="AB20" s="151" t="e">
        <f t="shared" si="10"/>
        <v>#REF!</v>
      </c>
      <c r="AC20" s="151" t="e">
        <f t="shared" si="10"/>
        <v>#REF!</v>
      </c>
      <c r="AD20" s="151" t="e">
        <f t="shared" si="10"/>
        <v>#REF!</v>
      </c>
      <c r="AE20" s="151" t="e">
        <f t="shared" si="10"/>
        <v>#REF!</v>
      </c>
      <c r="AF20" s="151" t="e">
        <f t="shared" si="10"/>
        <v>#REF!</v>
      </c>
      <c r="AG20" s="151" t="e">
        <f t="shared" si="10"/>
        <v>#REF!</v>
      </c>
      <c r="AH20" s="151" t="e">
        <f t="shared" si="10"/>
        <v>#REF!</v>
      </c>
      <c r="AI20" s="151" t="e">
        <f t="shared" si="10"/>
        <v>#REF!</v>
      </c>
      <c r="AJ20" s="151" t="e">
        <f t="shared" si="10"/>
        <v>#REF!</v>
      </c>
      <c r="AK20" s="151" t="e">
        <f t="shared" si="10"/>
        <v>#REF!</v>
      </c>
      <c r="AL20" s="151" t="e">
        <f t="shared" si="10"/>
        <v>#REF!</v>
      </c>
      <c r="AM20" s="151" t="e">
        <f t="shared" si="10"/>
        <v>#REF!</v>
      </c>
      <c r="AN20" s="151" t="e">
        <f t="shared" si="10"/>
        <v>#REF!</v>
      </c>
      <c r="AO20" s="151" t="e">
        <f t="shared" si="10"/>
        <v>#REF!</v>
      </c>
      <c r="AP20" s="151" t="e">
        <f t="shared" si="10"/>
        <v>#REF!</v>
      </c>
      <c r="AQ20" s="151" t="e">
        <f t="shared" si="10"/>
        <v>#REF!</v>
      </c>
      <c r="AR20" s="151" t="e">
        <f t="shared" si="10"/>
        <v>#REF!</v>
      </c>
      <c r="AS20" s="151" t="e">
        <f t="shared" si="10"/>
        <v>#REF!</v>
      </c>
      <c r="AT20" s="151" t="e">
        <f t="shared" si="10"/>
        <v>#REF!</v>
      </c>
      <c r="AU20" s="151" t="e">
        <f t="shared" si="10"/>
        <v>#REF!</v>
      </c>
      <c r="AV20" s="151" t="e">
        <f t="shared" si="10"/>
        <v>#REF!</v>
      </c>
      <c r="AW20" s="151" t="e">
        <f t="shared" si="10"/>
        <v>#REF!</v>
      </c>
      <c r="AX20" s="151" t="e">
        <f t="shared" si="10"/>
        <v>#REF!</v>
      </c>
    </row>
    <row r="21" spans="1:50" ht="16.149999999999999" customHeight="1" x14ac:dyDescent="0.2">
      <c r="A21" s="1" t="s">
        <v>7</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row>
    <row r="22" spans="1:50" x14ac:dyDescent="0.2">
      <c r="A22" s="23" t="s">
        <v>21</v>
      </c>
      <c r="B22" s="183" t="e">
        <f t="shared" ref="B22:D22" si="11">ROUNDUP(B8*0.82,)+35</f>
        <v>#REF!</v>
      </c>
      <c r="C22" s="183" t="e">
        <f t="shared" si="11"/>
        <v>#REF!</v>
      </c>
      <c r="D22" s="183" t="e">
        <f t="shared" si="11"/>
        <v>#REF!</v>
      </c>
      <c r="E22" s="183" t="e">
        <f t="shared" ref="E22:F22" si="12">ROUNDUP(E8*0.82,)+35</f>
        <v>#REF!</v>
      </c>
      <c r="F22" s="183" t="e">
        <f t="shared" si="12"/>
        <v>#REF!</v>
      </c>
      <c r="G22" s="183" t="e">
        <f t="shared" ref="G22:I22" si="13">ROUNDUP(G8*0.82,)+35</f>
        <v>#REF!</v>
      </c>
      <c r="H22" s="183" t="e">
        <f t="shared" si="13"/>
        <v>#REF!</v>
      </c>
      <c r="I22" s="183" t="e">
        <f t="shared" si="13"/>
        <v>#REF!</v>
      </c>
      <c r="J22" s="183" t="e">
        <f t="shared" ref="J22:AX22" si="14">ROUNDUP(J8*0.82,)</f>
        <v>#REF!</v>
      </c>
      <c r="K22" s="183" t="e">
        <f t="shared" si="14"/>
        <v>#REF!</v>
      </c>
      <c r="L22" s="183" t="e">
        <f t="shared" si="14"/>
        <v>#REF!</v>
      </c>
      <c r="M22" s="183" t="e">
        <f t="shared" si="14"/>
        <v>#REF!</v>
      </c>
      <c r="N22" s="183" t="e">
        <f t="shared" si="14"/>
        <v>#REF!</v>
      </c>
      <c r="O22" s="183" t="e">
        <f t="shared" si="14"/>
        <v>#REF!</v>
      </c>
      <c r="P22" s="183" t="e">
        <f t="shared" si="14"/>
        <v>#REF!</v>
      </c>
      <c r="Q22" s="183" t="e">
        <f t="shared" si="14"/>
        <v>#REF!</v>
      </c>
      <c r="R22" s="183" t="e">
        <f t="shared" si="14"/>
        <v>#REF!</v>
      </c>
      <c r="S22" s="183" t="e">
        <f t="shared" si="14"/>
        <v>#REF!</v>
      </c>
      <c r="T22" s="183" t="e">
        <f t="shared" si="14"/>
        <v>#REF!</v>
      </c>
      <c r="U22" s="183" t="e">
        <f t="shared" si="14"/>
        <v>#REF!</v>
      </c>
      <c r="V22" s="183" t="e">
        <f t="shared" si="14"/>
        <v>#REF!</v>
      </c>
      <c r="W22" s="183" t="e">
        <f t="shared" si="14"/>
        <v>#REF!</v>
      </c>
      <c r="X22" s="183" t="e">
        <f t="shared" si="14"/>
        <v>#REF!</v>
      </c>
      <c r="Y22" s="183" t="e">
        <f t="shared" si="14"/>
        <v>#REF!</v>
      </c>
      <c r="Z22" s="183" t="e">
        <f t="shared" si="14"/>
        <v>#REF!</v>
      </c>
      <c r="AA22" s="183" t="e">
        <f t="shared" si="14"/>
        <v>#REF!</v>
      </c>
      <c r="AB22" s="183" t="e">
        <f t="shared" si="14"/>
        <v>#REF!</v>
      </c>
      <c r="AC22" s="183" t="e">
        <f t="shared" si="14"/>
        <v>#REF!</v>
      </c>
      <c r="AD22" s="183" t="e">
        <f t="shared" si="14"/>
        <v>#REF!</v>
      </c>
      <c r="AE22" s="183" t="e">
        <f t="shared" si="14"/>
        <v>#REF!</v>
      </c>
      <c r="AF22" s="183" t="e">
        <f t="shared" si="14"/>
        <v>#REF!</v>
      </c>
      <c r="AG22" s="183" t="e">
        <f t="shared" si="14"/>
        <v>#REF!</v>
      </c>
      <c r="AH22" s="183" t="e">
        <f t="shared" si="14"/>
        <v>#REF!</v>
      </c>
      <c r="AI22" s="183" t="e">
        <f t="shared" si="14"/>
        <v>#REF!</v>
      </c>
      <c r="AJ22" s="183" t="e">
        <f t="shared" si="14"/>
        <v>#REF!</v>
      </c>
      <c r="AK22" s="183" t="e">
        <f t="shared" si="14"/>
        <v>#REF!</v>
      </c>
      <c r="AL22" s="183" t="e">
        <f t="shared" si="14"/>
        <v>#REF!</v>
      </c>
      <c r="AM22" s="183" t="e">
        <f t="shared" si="14"/>
        <v>#REF!</v>
      </c>
      <c r="AN22" s="183" t="e">
        <f t="shared" si="14"/>
        <v>#REF!</v>
      </c>
      <c r="AO22" s="183" t="e">
        <f t="shared" si="14"/>
        <v>#REF!</v>
      </c>
      <c r="AP22" s="183" t="e">
        <f t="shared" si="14"/>
        <v>#REF!</v>
      </c>
      <c r="AQ22" s="183" t="e">
        <f t="shared" si="14"/>
        <v>#REF!</v>
      </c>
      <c r="AR22" s="183" t="e">
        <f t="shared" si="14"/>
        <v>#REF!</v>
      </c>
      <c r="AS22" s="183" t="e">
        <f t="shared" si="14"/>
        <v>#REF!</v>
      </c>
      <c r="AT22" s="183" t="e">
        <f t="shared" si="14"/>
        <v>#REF!</v>
      </c>
      <c r="AU22" s="183" t="e">
        <f t="shared" si="14"/>
        <v>#REF!</v>
      </c>
      <c r="AV22" s="183" t="e">
        <f t="shared" si="14"/>
        <v>#REF!</v>
      </c>
      <c r="AW22" s="183" t="e">
        <f t="shared" si="14"/>
        <v>#REF!</v>
      </c>
      <c r="AX22" s="183" t="e">
        <f t="shared" si="14"/>
        <v>#REF!</v>
      </c>
    </row>
    <row r="23" spans="1:50" x14ac:dyDescent="0.2">
      <c r="A23" s="1" t="s">
        <v>8</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row>
    <row r="24" spans="1:50" x14ac:dyDescent="0.2">
      <c r="A24" s="23" t="s">
        <v>21</v>
      </c>
      <c r="B24" s="183" t="e">
        <f t="shared" ref="B24:D24" si="15">ROUNDUP(B10*0.82,)+35</f>
        <v>#REF!</v>
      </c>
      <c r="C24" s="183" t="e">
        <f t="shared" si="15"/>
        <v>#REF!</v>
      </c>
      <c r="D24" s="183" t="e">
        <f t="shared" si="15"/>
        <v>#REF!</v>
      </c>
      <c r="E24" s="183" t="e">
        <f t="shared" ref="E24:F24" si="16">ROUNDUP(E10*0.82,)+35</f>
        <v>#REF!</v>
      </c>
      <c r="F24" s="183" t="e">
        <f t="shared" si="16"/>
        <v>#REF!</v>
      </c>
      <c r="G24" s="183" t="e">
        <f t="shared" ref="G24:I24" si="17">ROUNDUP(G10*0.82,)+35</f>
        <v>#REF!</v>
      </c>
      <c r="H24" s="183" t="e">
        <f t="shared" si="17"/>
        <v>#REF!</v>
      </c>
      <c r="I24" s="183" t="e">
        <f t="shared" si="17"/>
        <v>#REF!</v>
      </c>
      <c r="J24" s="183" t="e">
        <f t="shared" ref="J24:AX24" si="18">ROUNDUP(J10*0.82,)</f>
        <v>#REF!</v>
      </c>
      <c r="K24" s="183" t="e">
        <f t="shared" si="18"/>
        <v>#REF!</v>
      </c>
      <c r="L24" s="183" t="e">
        <f t="shared" si="18"/>
        <v>#REF!</v>
      </c>
      <c r="M24" s="183" t="e">
        <f t="shared" si="18"/>
        <v>#REF!</v>
      </c>
      <c r="N24" s="183" t="e">
        <f t="shared" si="18"/>
        <v>#REF!</v>
      </c>
      <c r="O24" s="183" t="e">
        <f t="shared" si="18"/>
        <v>#REF!</v>
      </c>
      <c r="P24" s="183" t="e">
        <f t="shared" si="18"/>
        <v>#REF!</v>
      </c>
      <c r="Q24" s="183" t="e">
        <f t="shared" si="18"/>
        <v>#REF!</v>
      </c>
      <c r="R24" s="183" t="e">
        <f t="shared" si="18"/>
        <v>#REF!</v>
      </c>
      <c r="S24" s="183" t="e">
        <f t="shared" si="18"/>
        <v>#REF!</v>
      </c>
      <c r="T24" s="183" t="e">
        <f t="shared" si="18"/>
        <v>#REF!</v>
      </c>
      <c r="U24" s="183" t="e">
        <f t="shared" si="18"/>
        <v>#REF!</v>
      </c>
      <c r="V24" s="183" t="e">
        <f t="shared" si="18"/>
        <v>#REF!</v>
      </c>
      <c r="W24" s="183" t="e">
        <f t="shared" si="18"/>
        <v>#REF!</v>
      </c>
      <c r="X24" s="183" t="e">
        <f t="shared" si="18"/>
        <v>#REF!</v>
      </c>
      <c r="Y24" s="183" t="e">
        <f t="shared" si="18"/>
        <v>#REF!</v>
      </c>
      <c r="Z24" s="183" t="e">
        <f t="shared" si="18"/>
        <v>#REF!</v>
      </c>
      <c r="AA24" s="183" t="e">
        <f t="shared" si="18"/>
        <v>#REF!</v>
      </c>
      <c r="AB24" s="183" t="e">
        <f t="shared" si="18"/>
        <v>#REF!</v>
      </c>
      <c r="AC24" s="183" t="e">
        <f t="shared" si="18"/>
        <v>#REF!</v>
      </c>
      <c r="AD24" s="183" t="e">
        <f t="shared" si="18"/>
        <v>#REF!</v>
      </c>
      <c r="AE24" s="183" t="e">
        <f t="shared" si="18"/>
        <v>#REF!</v>
      </c>
      <c r="AF24" s="183" t="e">
        <f t="shared" si="18"/>
        <v>#REF!</v>
      </c>
      <c r="AG24" s="183" t="e">
        <f t="shared" si="18"/>
        <v>#REF!</v>
      </c>
      <c r="AH24" s="183" t="e">
        <f t="shared" si="18"/>
        <v>#REF!</v>
      </c>
      <c r="AI24" s="183" t="e">
        <f t="shared" si="18"/>
        <v>#REF!</v>
      </c>
      <c r="AJ24" s="183" t="e">
        <f t="shared" si="18"/>
        <v>#REF!</v>
      </c>
      <c r="AK24" s="183" t="e">
        <f t="shared" si="18"/>
        <v>#REF!</v>
      </c>
      <c r="AL24" s="183" t="e">
        <f t="shared" si="18"/>
        <v>#REF!</v>
      </c>
      <c r="AM24" s="183" t="e">
        <f t="shared" si="18"/>
        <v>#REF!</v>
      </c>
      <c r="AN24" s="183" t="e">
        <f t="shared" si="18"/>
        <v>#REF!</v>
      </c>
      <c r="AO24" s="183" t="e">
        <f t="shared" si="18"/>
        <v>#REF!</v>
      </c>
      <c r="AP24" s="183" t="e">
        <f t="shared" si="18"/>
        <v>#REF!</v>
      </c>
      <c r="AQ24" s="183" t="e">
        <f t="shared" si="18"/>
        <v>#REF!</v>
      </c>
      <c r="AR24" s="183" t="e">
        <f t="shared" si="18"/>
        <v>#REF!</v>
      </c>
      <c r="AS24" s="183" t="e">
        <f t="shared" si="18"/>
        <v>#REF!</v>
      </c>
      <c r="AT24" s="183" t="e">
        <f t="shared" si="18"/>
        <v>#REF!</v>
      </c>
      <c r="AU24" s="183" t="e">
        <f t="shared" si="18"/>
        <v>#REF!</v>
      </c>
      <c r="AV24" s="183" t="e">
        <f t="shared" si="18"/>
        <v>#REF!</v>
      </c>
      <c r="AW24" s="183" t="e">
        <f t="shared" si="18"/>
        <v>#REF!</v>
      </c>
      <c r="AX24" s="183" t="e">
        <f t="shared" si="18"/>
        <v>#REF!</v>
      </c>
    </row>
    <row r="25" spans="1:50" x14ac:dyDescent="0.2">
      <c r="A25" s="168" t="s">
        <v>218</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row>
    <row r="26" spans="1:50" x14ac:dyDescent="0.2">
      <c r="A26" s="199" t="s">
        <v>21</v>
      </c>
      <c r="B26" s="183" t="e">
        <f t="shared" ref="B26:D26" si="19">B24</f>
        <v>#REF!</v>
      </c>
      <c r="C26" s="183" t="e">
        <f t="shared" si="19"/>
        <v>#REF!</v>
      </c>
      <c r="D26" s="183" t="e">
        <f t="shared" si="19"/>
        <v>#REF!</v>
      </c>
      <c r="E26" s="183" t="e">
        <f t="shared" ref="E26:F26" si="20">E24</f>
        <v>#REF!</v>
      </c>
      <c r="F26" s="183" t="e">
        <f t="shared" si="20"/>
        <v>#REF!</v>
      </c>
      <c r="G26" s="183" t="e">
        <f t="shared" ref="G26:I26" si="21">G24</f>
        <v>#REF!</v>
      </c>
      <c r="H26" s="183" t="e">
        <f t="shared" si="21"/>
        <v>#REF!</v>
      </c>
      <c r="I26" s="183" t="e">
        <f t="shared" si="21"/>
        <v>#REF!</v>
      </c>
      <c r="J26" s="183" t="e">
        <f t="shared" ref="J26:AX26" si="22">J24</f>
        <v>#REF!</v>
      </c>
      <c r="K26" s="183" t="e">
        <f t="shared" si="22"/>
        <v>#REF!</v>
      </c>
      <c r="L26" s="183" t="e">
        <f t="shared" si="22"/>
        <v>#REF!</v>
      </c>
      <c r="M26" s="183" t="e">
        <f t="shared" si="22"/>
        <v>#REF!</v>
      </c>
      <c r="N26" s="183" t="e">
        <f t="shared" si="22"/>
        <v>#REF!</v>
      </c>
      <c r="O26" s="183" t="e">
        <f t="shared" si="22"/>
        <v>#REF!</v>
      </c>
      <c r="P26" s="183" t="e">
        <f t="shared" si="22"/>
        <v>#REF!</v>
      </c>
      <c r="Q26" s="183" t="e">
        <f t="shared" si="22"/>
        <v>#REF!</v>
      </c>
      <c r="R26" s="183" t="e">
        <f t="shared" si="22"/>
        <v>#REF!</v>
      </c>
      <c r="S26" s="183" t="e">
        <f t="shared" si="22"/>
        <v>#REF!</v>
      </c>
      <c r="T26" s="183" t="e">
        <f t="shared" si="22"/>
        <v>#REF!</v>
      </c>
      <c r="U26" s="183" t="e">
        <f t="shared" si="22"/>
        <v>#REF!</v>
      </c>
      <c r="V26" s="183" t="e">
        <f t="shared" si="22"/>
        <v>#REF!</v>
      </c>
      <c r="W26" s="183" t="e">
        <f t="shared" si="22"/>
        <v>#REF!</v>
      </c>
      <c r="X26" s="183" t="e">
        <f t="shared" si="22"/>
        <v>#REF!</v>
      </c>
      <c r="Y26" s="183" t="e">
        <f t="shared" si="22"/>
        <v>#REF!</v>
      </c>
      <c r="Z26" s="183" t="e">
        <f t="shared" si="22"/>
        <v>#REF!</v>
      </c>
      <c r="AA26" s="183" t="e">
        <f t="shared" si="22"/>
        <v>#REF!</v>
      </c>
      <c r="AB26" s="183" t="e">
        <f t="shared" si="22"/>
        <v>#REF!</v>
      </c>
      <c r="AC26" s="183" t="e">
        <f t="shared" si="22"/>
        <v>#REF!</v>
      </c>
      <c r="AD26" s="183" t="e">
        <f t="shared" si="22"/>
        <v>#REF!</v>
      </c>
      <c r="AE26" s="183" t="e">
        <f t="shared" si="22"/>
        <v>#REF!</v>
      </c>
      <c r="AF26" s="183" t="e">
        <f t="shared" si="22"/>
        <v>#REF!</v>
      </c>
      <c r="AG26" s="183" t="e">
        <f t="shared" si="22"/>
        <v>#REF!</v>
      </c>
      <c r="AH26" s="183" t="e">
        <f t="shared" si="22"/>
        <v>#REF!</v>
      </c>
      <c r="AI26" s="183" t="e">
        <f t="shared" si="22"/>
        <v>#REF!</v>
      </c>
      <c r="AJ26" s="183" t="e">
        <f t="shared" si="22"/>
        <v>#REF!</v>
      </c>
      <c r="AK26" s="183" t="e">
        <f t="shared" si="22"/>
        <v>#REF!</v>
      </c>
      <c r="AL26" s="183" t="e">
        <f t="shared" si="22"/>
        <v>#REF!</v>
      </c>
      <c r="AM26" s="183" t="e">
        <f t="shared" si="22"/>
        <v>#REF!</v>
      </c>
      <c r="AN26" s="183" t="e">
        <f t="shared" si="22"/>
        <v>#REF!</v>
      </c>
      <c r="AO26" s="183" t="e">
        <f t="shared" si="22"/>
        <v>#REF!</v>
      </c>
      <c r="AP26" s="183" t="e">
        <f t="shared" si="22"/>
        <v>#REF!</v>
      </c>
      <c r="AQ26" s="183" t="e">
        <f t="shared" si="22"/>
        <v>#REF!</v>
      </c>
      <c r="AR26" s="183" t="e">
        <f t="shared" si="22"/>
        <v>#REF!</v>
      </c>
      <c r="AS26" s="183" t="e">
        <f t="shared" si="22"/>
        <v>#REF!</v>
      </c>
      <c r="AT26" s="183" t="e">
        <f t="shared" si="22"/>
        <v>#REF!</v>
      </c>
      <c r="AU26" s="183" t="e">
        <f t="shared" si="22"/>
        <v>#REF!</v>
      </c>
      <c r="AV26" s="183" t="e">
        <f t="shared" si="22"/>
        <v>#REF!</v>
      </c>
      <c r="AW26" s="183" t="e">
        <f t="shared" si="22"/>
        <v>#REF!</v>
      </c>
      <c r="AX26" s="183" t="e">
        <f t="shared" si="22"/>
        <v>#REF!</v>
      </c>
    </row>
    <row r="27" spans="1:50" x14ac:dyDescent="0.2">
      <c r="A27" s="2" t="s">
        <v>2</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row>
    <row r="28" spans="1:50" x14ac:dyDescent="0.2">
      <c r="A28" s="23" t="s">
        <v>21</v>
      </c>
      <c r="B28" s="183" t="e">
        <f t="shared" ref="B28:D28" si="23">ROUNDUP(B14*0.82,)+35</f>
        <v>#REF!</v>
      </c>
      <c r="C28" s="183" t="e">
        <f t="shared" si="23"/>
        <v>#REF!</v>
      </c>
      <c r="D28" s="183" t="e">
        <f t="shared" si="23"/>
        <v>#REF!</v>
      </c>
      <c r="E28" s="183" t="e">
        <f t="shared" ref="E28:F28" si="24">ROUNDUP(E14*0.82,)+35</f>
        <v>#REF!</v>
      </c>
      <c r="F28" s="183" t="e">
        <f t="shared" si="24"/>
        <v>#REF!</v>
      </c>
      <c r="G28" s="183" t="e">
        <f t="shared" ref="G28:I28" si="25">ROUNDUP(G14*0.82,)+35</f>
        <v>#REF!</v>
      </c>
      <c r="H28" s="183" t="e">
        <f t="shared" si="25"/>
        <v>#REF!</v>
      </c>
      <c r="I28" s="183" t="e">
        <f t="shared" si="25"/>
        <v>#REF!</v>
      </c>
      <c r="J28" s="183" t="e">
        <f t="shared" ref="J28:AX28" si="26">ROUNDUP(J14*0.82,)</f>
        <v>#REF!</v>
      </c>
      <c r="K28" s="183" t="e">
        <f t="shared" si="26"/>
        <v>#REF!</v>
      </c>
      <c r="L28" s="183" t="e">
        <f t="shared" si="26"/>
        <v>#REF!</v>
      </c>
      <c r="M28" s="183" t="e">
        <f t="shared" si="26"/>
        <v>#REF!</v>
      </c>
      <c r="N28" s="183" t="e">
        <f t="shared" si="26"/>
        <v>#REF!</v>
      </c>
      <c r="O28" s="183" t="e">
        <f t="shared" si="26"/>
        <v>#REF!</v>
      </c>
      <c r="P28" s="183" t="e">
        <f t="shared" si="26"/>
        <v>#REF!</v>
      </c>
      <c r="Q28" s="183" t="e">
        <f t="shared" si="26"/>
        <v>#REF!</v>
      </c>
      <c r="R28" s="183" t="e">
        <f t="shared" si="26"/>
        <v>#REF!</v>
      </c>
      <c r="S28" s="183" t="e">
        <f t="shared" si="26"/>
        <v>#REF!</v>
      </c>
      <c r="T28" s="183" t="e">
        <f t="shared" si="26"/>
        <v>#REF!</v>
      </c>
      <c r="U28" s="183" t="e">
        <f t="shared" si="26"/>
        <v>#REF!</v>
      </c>
      <c r="V28" s="183" t="e">
        <f t="shared" si="26"/>
        <v>#REF!</v>
      </c>
      <c r="W28" s="183" t="e">
        <f t="shared" si="26"/>
        <v>#REF!</v>
      </c>
      <c r="X28" s="183" t="e">
        <f t="shared" si="26"/>
        <v>#REF!</v>
      </c>
      <c r="Y28" s="183" t="e">
        <f t="shared" si="26"/>
        <v>#REF!</v>
      </c>
      <c r="Z28" s="183" t="e">
        <f t="shared" si="26"/>
        <v>#REF!</v>
      </c>
      <c r="AA28" s="183" t="e">
        <f t="shared" si="26"/>
        <v>#REF!</v>
      </c>
      <c r="AB28" s="183" t="e">
        <f t="shared" si="26"/>
        <v>#REF!</v>
      </c>
      <c r="AC28" s="183" t="e">
        <f t="shared" si="26"/>
        <v>#REF!</v>
      </c>
      <c r="AD28" s="183" t="e">
        <f t="shared" si="26"/>
        <v>#REF!</v>
      </c>
      <c r="AE28" s="183" t="e">
        <f t="shared" si="26"/>
        <v>#REF!</v>
      </c>
      <c r="AF28" s="183" t="e">
        <f t="shared" si="26"/>
        <v>#REF!</v>
      </c>
      <c r="AG28" s="183" t="e">
        <f t="shared" si="26"/>
        <v>#REF!</v>
      </c>
      <c r="AH28" s="183" t="e">
        <f t="shared" si="26"/>
        <v>#REF!</v>
      </c>
      <c r="AI28" s="183" t="e">
        <f t="shared" si="26"/>
        <v>#REF!</v>
      </c>
      <c r="AJ28" s="183" t="e">
        <f t="shared" si="26"/>
        <v>#REF!</v>
      </c>
      <c r="AK28" s="183" t="e">
        <f t="shared" si="26"/>
        <v>#REF!</v>
      </c>
      <c r="AL28" s="183" t="e">
        <f t="shared" si="26"/>
        <v>#REF!</v>
      </c>
      <c r="AM28" s="183" t="e">
        <f t="shared" si="26"/>
        <v>#REF!</v>
      </c>
      <c r="AN28" s="183" t="e">
        <f t="shared" si="26"/>
        <v>#REF!</v>
      </c>
      <c r="AO28" s="183" t="e">
        <f t="shared" si="26"/>
        <v>#REF!</v>
      </c>
      <c r="AP28" s="183" t="e">
        <f t="shared" si="26"/>
        <v>#REF!</v>
      </c>
      <c r="AQ28" s="183" t="e">
        <f t="shared" si="26"/>
        <v>#REF!</v>
      </c>
      <c r="AR28" s="183" t="e">
        <f t="shared" si="26"/>
        <v>#REF!</v>
      </c>
      <c r="AS28" s="183" t="e">
        <f t="shared" si="26"/>
        <v>#REF!</v>
      </c>
      <c r="AT28" s="183" t="e">
        <f t="shared" si="26"/>
        <v>#REF!</v>
      </c>
      <c r="AU28" s="183" t="e">
        <f t="shared" si="26"/>
        <v>#REF!</v>
      </c>
      <c r="AV28" s="183" t="e">
        <f t="shared" si="26"/>
        <v>#REF!</v>
      </c>
      <c r="AW28" s="183" t="e">
        <f t="shared" si="26"/>
        <v>#REF!</v>
      </c>
      <c r="AX28" s="183" t="e">
        <f t="shared" si="26"/>
        <v>#REF!</v>
      </c>
    </row>
    <row r="29" spans="1:50" x14ac:dyDescent="0.2">
      <c r="A29" s="2" t="s">
        <v>131</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row>
    <row r="30" spans="1:50" x14ac:dyDescent="0.2">
      <c r="A30" s="23" t="s">
        <v>21</v>
      </c>
      <c r="B30" s="183" t="e">
        <f t="shared" ref="B30:D30" si="27">ROUNDUP(B16*0.82,)+35</f>
        <v>#REF!</v>
      </c>
      <c r="C30" s="183" t="e">
        <f t="shared" si="27"/>
        <v>#REF!</v>
      </c>
      <c r="D30" s="183" t="e">
        <f t="shared" si="27"/>
        <v>#REF!</v>
      </c>
      <c r="E30" s="183" t="e">
        <f t="shared" ref="E30:F30" si="28">ROUNDUP(E16*0.82,)+35</f>
        <v>#REF!</v>
      </c>
      <c r="F30" s="183" t="e">
        <f t="shared" si="28"/>
        <v>#REF!</v>
      </c>
      <c r="G30" s="183" t="e">
        <f t="shared" ref="G30:I30" si="29">ROUNDUP(G16*0.82,)+35</f>
        <v>#REF!</v>
      </c>
      <c r="H30" s="183" t="e">
        <f t="shared" si="29"/>
        <v>#REF!</v>
      </c>
      <c r="I30" s="183" t="e">
        <f t="shared" si="29"/>
        <v>#REF!</v>
      </c>
      <c r="J30" s="183" t="e">
        <f t="shared" ref="J30:AX30" si="30">ROUNDUP(J16*0.82,)</f>
        <v>#REF!</v>
      </c>
      <c r="K30" s="183" t="e">
        <f t="shared" si="30"/>
        <v>#REF!</v>
      </c>
      <c r="L30" s="183" t="e">
        <f t="shared" si="30"/>
        <v>#REF!</v>
      </c>
      <c r="M30" s="183" t="e">
        <f t="shared" si="30"/>
        <v>#REF!</v>
      </c>
      <c r="N30" s="183" t="e">
        <f t="shared" si="30"/>
        <v>#REF!</v>
      </c>
      <c r="O30" s="183" t="e">
        <f t="shared" si="30"/>
        <v>#REF!</v>
      </c>
      <c r="P30" s="183" t="e">
        <f t="shared" si="30"/>
        <v>#REF!</v>
      </c>
      <c r="Q30" s="183" t="e">
        <f t="shared" si="30"/>
        <v>#REF!</v>
      </c>
      <c r="R30" s="183" t="e">
        <f t="shared" si="30"/>
        <v>#REF!</v>
      </c>
      <c r="S30" s="183" t="e">
        <f t="shared" si="30"/>
        <v>#REF!</v>
      </c>
      <c r="T30" s="183" t="e">
        <f t="shared" si="30"/>
        <v>#REF!</v>
      </c>
      <c r="U30" s="183" t="e">
        <f t="shared" si="30"/>
        <v>#REF!</v>
      </c>
      <c r="V30" s="183" t="e">
        <f t="shared" si="30"/>
        <v>#REF!</v>
      </c>
      <c r="W30" s="183" t="e">
        <f t="shared" si="30"/>
        <v>#REF!</v>
      </c>
      <c r="X30" s="183" t="e">
        <f t="shared" si="30"/>
        <v>#REF!</v>
      </c>
      <c r="Y30" s="183" t="e">
        <f t="shared" si="30"/>
        <v>#REF!</v>
      </c>
      <c r="Z30" s="183" t="e">
        <f t="shared" si="30"/>
        <v>#REF!</v>
      </c>
      <c r="AA30" s="183" t="e">
        <f t="shared" si="30"/>
        <v>#REF!</v>
      </c>
      <c r="AB30" s="183" t="e">
        <f t="shared" si="30"/>
        <v>#REF!</v>
      </c>
      <c r="AC30" s="183" t="e">
        <f t="shared" si="30"/>
        <v>#REF!</v>
      </c>
      <c r="AD30" s="183" t="e">
        <f t="shared" si="30"/>
        <v>#REF!</v>
      </c>
      <c r="AE30" s="183" t="e">
        <f t="shared" si="30"/>
        <v>#REF!</v>
      </c>
      <c r="AF30" s="183" t="e">
        <f t="shared" si="30"/>
        <v>#REF!</v>
      </c>
      <c r="AG30" s="183" t="e">
        <f t="shared" si="30"/>
        <v>#REF!</v>
      </c>
      <c r="AH30" s="183" t="e">
        <f t="shared" si="30"/>
        <v>#REF!</v>
      </c>
      <c r="AI30" s="183" t="e">
        <f t="shared" si="30"/>
        <v>#REF!</v>
      </c>
      <c r="AJ30" s="183" t="e">
        <f t="shared" si="30"/>
        <v>#REF!</v>
      </c>
      <c r="AK30" s="183" t="e">
        <f t="shared" si="30"/>
        <v>#REF!</v>
      </c>
      <c r="AL30" s="183" t="e">
        <f t="shared" si="30"/>
        <v>#REF!</v>
      </c>
      <c r="AM30" s="183" t="e">
        <f t="shared" si="30"/>
        <v>#REF!</v>
      </c>
      <c r="AN30" s="183" t="e">
        <f t="shared" si="30"/>
        <v>#REF!</v>
      </c>
      <c r="AO30" s="183" t="e">
        <f t="shared" si="30"/>
        <v>#REF!</v>
      </c>
      <c r="AP30" s="183" t="e">
        <f t="shared" si="30"/>
        <v>#REF!</v>
      </c>
      <c r="AQ30" s="183" t="e">
        <f t="shared" si="30"/>
        <v>#REF!</v>
      </c>
      <c r="AR30" s="183" t="e">
        <f t="shared" si="30"/>
        <v>#REF!</v>
      </c>
      <c r="AS30" s="183" t="e">
        <f t="shared" si="30"/>
        <v>#REF!</v>
      </c>
      <c r="AT30" s="183" t="e">
        <f t="shared" si="30"/>
        <v>#REF!</v>
      </c>
      <c r="AU30" s="183" t="e">
        <f t="shared" si="30"/>
        <v>#REF!</v>
      </c>
      <c r="AV30" s="183" t="e">
        <f t="shared" si="30"/>
        <v>#REF!</v>
      </c>
      <c r="AW30" s="183" t="e">
        <f t="shared" si="30"/>
        <v>#REF!</v>
      </c>
      <c r="AX30" s="183" t="e">
        <f t="shared" si="30"/>
        <v>#REF!</v>
      </c>
    </row>
    <row r="31" spans="1:50" ht="16.5" customHeight="1" x14ac:dyDescent="0.2"/>
    <row r="32" spans="1:50" ht="11.45" customHeight="1" x14ac:dyDescent="0.2">
      <c r="A32" s="64" t="s">
        <v>11</v>
      </c>
    </row>
    <row r="33" spans="1:1" ht="12.75" customHeight="1" x14ac:dyDescent="0.2">
      <c r="A33" s="4" t="s">
        <v>12</v>
      </c>
    </row>
    <row r="34" spans="1:1" ht="12.75" customHeight="1" x14ac:dyDescent="0.2">
      <c r="A34" s="4" t="s">
        <v>13</v>
      </c>
    </row>
    <row r="35" spans="1:1" ht="12.75" customHeight="1" x14ac:dyDescent="0.2">
      <c r="A35" s="4" t="s">
        <v>14</v>
      </c>
    </row>
    <row r="36" spans="1:1" ht="12.75" customHeight="1" x14ac:dyDescent="0.2">
      <c r="A36" s="142" t="s">
        <v>103</v>
      </c>
    </row>
    <row r="37" spans="1:1" ht="11.45" customHeight="1" x14ac:dyDescent="0.2">
      <c r="A37" s="4"/>
    </row>
    <row r="38" spans="1:1" ht="11.45" customHeight="1" x14ac:dyDescent="0.2">
      <c r="A38" s="95" t="s">
        <v>16</v>
      </c>
    </row>
    <row r="39" spans="1:1" ht="60.75" thickBot="1" x14ac:dyDescent="0.25">
      <c r="A39" s="25" t="s">
        <v>36</v>
      </c>
    </row>
    <row r="40" spans="1:1" ht="12.75" thickBot="1" x14ac:dyDescent="0.25">
      <c r="A40" s="73" t="s">
        <v>112</v>
      </c>
    </row>
    <row r="41" spans="1:1" x14ac:dyDescent="0.2">
      <c r="A41" s="131" t="s">
        <v>241</v>
      </c>
    </row>
  </sheetData>
  <pageMargins left="0.7" right="0.7" top="0.75" bottom="0.75" header="0.3" footer="0.3"/>
  <pageSetup paperSize="9" orientation="portrait" horizontalDpi="4294967295" verticalDpi="4294967295"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1"/>
  <sheetViews>
    <sheetView zoomScaleNormal="100" workbookViewId="0">
      <selection activeCell="I32" sqref="I32"/>
    </sheetView>
  </sheetViews>
  <sheetFormatPr defaultColWidth="9.140625" defaultRowHeight="12" x14ac:dyDescent="0.2"/>
  <cols>
    <col min="1" max="1" width="91.42578125" style="5" customWidth="1"/>
    <col min="2" max="9" width="9.140625" style="5" hidden="1" customWidth="1"/>
    <col min="10" max="24" width="9.140625" style="5"/>
    <col min="25" max="30" width="9.140625" style="5" customWidth="1"/>
    <col min="31" max="41" width="9.140625" style="5" hidden="1" customWidth="1"/>
    <col min="42" max="42" width="0" style="5" hidden="1" customWidth="1"/>
    <col min="43" max="16384" width="9.140625" style="5"/>
  </cols>
  <sheetData>
    <row r="1" spans="1:50" ht="12" customHeight="1" x14ac:dyDescent="0.2">
      <c r="A1" s="8" t="s">
        <v>17</v>
      </c>
    </row>
    <row r="2" spans="1:50" ht="15.6" customHeight="1" x14ac:dyDescent="0.2">
      <c r="A2" s="144" t="s">
        <v>20</v>
      </c>
    </row>
    <row r="3" spans="1:50" ht="8.4499999999999993" customHeight="1" x14ac:dyDescent="0.2">
      <c r="A3" s="64"/>
    </row>
    <row r="4" spans="1:50" s="163" customFormat="1" ht="11.45" customHeight="1" x14ac:dyDescent="0.2">
      <c r="A4" s="64" t="s">
        <v>9</v>
      </c>
    </row>
    <row r="5" spans="1:50" s="192" customFormat="1" ht="23.1" customHeight="1" x14ac:dyDescent="0.25">
      <c r="A5" s="150"/>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c r="H5" s="151" t="e">
        <f>'C завтраками| Bed and breakfast'!#REF!</f>
        <v>#REF!</v>
      </c>
      <c r="I5" s="151" t="e">
        <f>'C завтраками| Bed and breakfast'!#REF!</f>
        <v>#REF!</v>
      </c>
      <c r="J5" s="151" t="e">
        <f>#REF!</f>
        <v>#REF!</v>
      </c>
      <c r="K5" s="151" t="e">
        <f>#REF!</f>
        <v>#REF!</v>
      </c>
      <c r="L5" s="151" t="e">
        <f>#REF!</f>
        <v>#REF!</v>
      </c>
      <c r="M5" s="151" t="e">
        <f>#REF!</f>
        <v>#REF!</v>
      </c>
      <c r="N5" s="151"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51" t="e">
        <f>#REF!</f>
        <v>#REF!</v>
      </c>
      <c r="AO5" s="151" t="e">
        <f>#REF!</f>
        <v>#REF!</v>
      </c>
      <c r="AP5" s="151" t="e">
        <f>#REF!</f>
        <v>#REF!</v>
      </c>
      <c r="AQ5" s="151" t="e">
        <f>#REF!</f>
        <v>#REF!</v>
      </c>
      <c r="AR5" s="151" t="e">
        <f>#REF!</f>
        <v>#REF!</v>
      </c>
      <c r="AS5" s="151" t="e">
        <f>#REF!</f>
        <v>#REF!</v>
      </c>
      <c r="AT5" s="151" t="e">
        <f>#REF!</f>
        <v>#REF!</v>
      </c>
      <c r="AU5" s="151" t="e">
        <f>#REF!</f>
        <v>#REF!</v>
      </c>
      <c r="AV5" s="151" t="e">
        <f>#REF!</f>
        <v>#REF!</v>
      </c>
      <c r="AW5" s="151" t="e">
        <f>#REF!</f>
        <v>#REF!</v>
      </c>
      <c r="AX5" s="151" t="e">
        <f>#REF!</f>
        <v>#REF!</v>
      </c>
    </row>
    <row r="6" spans="1:50" s="192" customFormat="1" ht="18.600000000000001" customHeight="1" x14ac:dyDescent="0.25">
      <c r="A6" s="150"/>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c r="H6" s="151" t="e">
        <f>'C завтраками| Bed and breakfast'!#REF!</f>
        <v>#REF!</v>
      </c>
      <c r="I6" s="151" t="e">
        <f>'C завтраками| Bed and breakfast'!#REF!</f>
        <v>#REF!</v>
      </c>
      <c r="J6" s="151" t="e">
        <f>#REF!</f>
        <v>#REF!</v>
      </c>
      <c r="K6" s="151" t="e">
        <f>#REF!</f>
        <v>#REF!</v>
      </c>
      <c r="L6" s="151" t="e">
        <f>#REF!</f>
        <v>#REF!</v>
      </c>
      <c r="M6" s="151" t="e">
        <f>#REF!</f>
        <v>#REF!</v>
      </c>
      <c r="N6" s="151"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51" t="e">
        <f>#REF!</f>
        <v>#REF!</v>
      </c>
      <c r="AO6" s="151" t="e">
        <f>#REF!</f>
        <v>#REF!</v>
      </c>
      <c r="AP6" s="151" t="e">
        <f>#REF!</f>
        <v>#REF!</v>
      </c>
      <c r="AQ6" s="151" t="e">
        <f>#REF!</f>
        <v>#REF!</v>
      </c>
      <c r="AR6" s="151" t="e">
        <f>#REF!</f>
        <v>#REF!</v>
      </c>
      <c r="AS6" s="151" t="e">
        <f>#REF!</f>
        <v>#REF!</v>
      </c>
      <c r="AT6" s="151" t="e">
        <f>#REF!</f>
        <v>#REF!</v>
      </c>
      <c r="AU6" s="151" t="e">
        <f>#REF!</f>
        <v>#REF!</v>
      </c>
      <c r="AV6" s="151" t="e">
        <f>#REF!</f>
        <v>#REF!</v>
      </c>
      <c r="AW6" s="151" t="e">
        <f>#REF!</f>
        <v>#REF!</v>
      </c>
      <c r="AX6" s="151" t="e">
        <f>#REF!</f>
        <v>#REF!</v>
      </c>
    </row>
    <row r="7" spans="1:50" s="163" customFormat="1" x14ac:dyDescent="0.2">
      <c r="A7" s="1" t="s">
        <v>7</v>
      </c>
    </row>
    <row r="8" spans="1:50" s="163" customFormat="1" x14ac:dyDescent="0.2">
      <c r="A8" s="23" t="s">
        <v>21</v>
      </c>
      <c r="B8" s="183" t="e">
        <f>'C завтраками| Bed and breakfast'!#REF!-1250</f>
        <v>#REF!</v>
      </c>
      <c r="C8" s="183" t="e">
        <f>'C завтраками| Bed and breakfast'!#REF!-1250</f>
        <v>#REF!</v>
      </c>
      <c r="D8" s="183" t="e">
        <f>'C завтраками| Bed and breakfast'!#REF!-1250</f>
        <v>#REF!</v>
      </c>
      <c r="E8" s="183" t="e">
        <f>'C завтраками| Bed and breakfast'!#REF!-1250</f>
        <v>#REF!</v>
      </c>
      <c r="F8" s="183" t="e">
        <f>'C завтраками| Bed and breakfast'!#REF!-1250</f>
        <v>#REF!</v>
      </c>
      <c r="G8" s="183" t="e">
        <f>'C завтраками| Bed and breakfast'!#REF!-1250</f>
        <v>#REF!</v>
      </c>
      <c r="H8" s="183" t="e">
        <f>'C завтраками| Bed and breakfast'!#REF!-1250</f>
        <v>#REF!</v>
      </c>
      <c r="I8" s="183" t="e">
        <f>'C завтраками| Bed and breakfast'!#REF!-1250</f>
        <v>#REF!</v>
      </c>
      <c r="J8" s="183" t="e">
        <f>#REF!</f>
        <v>#REF!</v>
      </c>
      <c r="K8" s="183" t="e">
        <f>#REF!</f>
        <v>#REF!</v>
      </c>
      <c r="L8" s="183" t="e">
        <f>#REF!</f>
        <v>#REF!</v>
      </c>
      <c r="M8" s="183" t="e">
        <f>#REF!</f>
        <v>#REF!</v>
      </c>
      <c r="N8" s="183" t="e">
        <f>#REF!</f>
        <v>#REF!</v>
      </c>
      <c r="O8" s="183" t="e">
        <f>#REF!</f>
        <v>#REF!</v>
      </c>
      <c r="P8" s="183" t="e">
        <f>#REF!</f>
        <v>#REF!</v>
      </c>
      <c r="Q8" s="183" t="e">
        <f>#REF!</f>
        <v>#REF!</v>
      </c>
      <c r="R8" s="183" t="e">
        <f>#REF!</f>
        <v>#REF!</v>
      </c>
      <c r="S8" s="183" t="e">
        <f>#REF!</f>
        <v>#REF!</v>
      </c>
      <c r="T8" s="183" t="e">
        <f>#REF!</f>
        <v>#REF!</v>
      </c>
      <c r="U8" s="183" t="e">
        <f>#REF!</f>
        <v>#REF!</v>
      </c>
      <c r="V8" s="183" t="e">
        <f>#REF!</f>
        <v>#REF!</v>
      </c>
      <c r="W8" s="183" t="e">
        <f>#REF!</f>
        <v>#REF!</v>
      </c>
      <c r="X8" s="183" t="e">
        <f>#REF!</f>
        <v>#REF!</v>
      </c>
      <c r="Y8" s="183" t="e">
        <f>#REF!</f>
        <v>#REF!</v>
      </c>
      <c r="Z8" s="183" t="e">
        <f>#REF!</f>
        <v>#REF!</v>
      </c>
      <c r="AA8" s="183" t="e">
        <f>#REF!</f>
        <v>#REF!</v>
      </c>
      <c r="AB8" s="183" t="e">
        <f>#REF!</f>
        <v>#REF!</v>
      </c>
      <c r="AC8" s="183" t="e">
        <f>#REF!</f>
        <v>#REF!</v>
      </c>
      <c r="AD8" s="183" t="e">
        <f>#REF!</f>
        <v>#REF!</v>
      </c>
      <c r="AE8" s="183" t="e">
        <f>#REF!</f>
        <v>#REF!</v>
      </c>
      <c r="AF8" s="183" t="e">
        <f>#REF!</f>
        <v>#REF!</v>
      </c>
      <c r="AG8" s="183" t="e">
        <f>#REF!</f>
        <v>#REF!</v>
      </c>
      <c r="AH8" s="183" t="e">
        <f>#REF!</f>
        <v>#REF!</v>
      </c>
      <c r="AI8" s="183" t="e">
        <f>#REF!</f>
        <v>#REF!</v>
      </c>
      <c r="AJ8" s="183" t="e">
        <f>#REF!</f>
        <v>#REF!</v>
      </c>
      <c r="AK8" s="183" t="e">
        <f>#REF!</f>
        <v>#REF!</v>
      </c>
      <c r="AL8" s="183" t="e">
        <f>#REF!</f>
        <v>#REF!</v>
      </c>
      <c r="AM8" s="183" t="e">
        <f>#REF!</f>
        <v>#REF!</v>
      </c>
      <c r="AN8" s="183" t="e">
        <f>#REF!</f>
        <v>#REF!</v>
      </c>
      <c r="AO8" s="183" t="e">
        <f>#REF!</f>
        <v>#REF!</v>
      </c>
      <c r="AP8" s="183" t="e">
        <f>#REF!</f>
        <v>#REF!</v>
      </c>
      <c r="AQ8" s="183" t="e">
        <f>#REF!</f>
        <v>#REF!</v>
      </c>
      <c r="AR8" s="183" t="e">
        <f>#REF!</f>
        <v>#REF!</v>
      </c>
      <c r="AS8" s="183" t="e">
        <f>#REF!</f>
        <v>#REF!</v>
      </c>
      <c r="AT8" s="183" t="e">
        <f>#REF!</f>
        <v>#REF!</v>
      </c>
      <c r="AU8" s="183" t="e">
        <f>#REF!</f>
        <v>#REF!</v>
      </c>
      <c r="AV8" s="183" t="e">
        <f>#REF!</f>
        <v>#REF!</v>
      </c>
      <c r="AW8" s="183" t="e">
        <f>#REF!</f>
        <v>#REF!</v>
      </c>
      <c r="AX8" s="183" t="e">
        <f>#REF!</f>
        <v>#REF!</v>
      </c>
    </row>
    <row r="9" spans="1:50" s="163" customFormat="1" x14ac:dyDescent="0.2">
      <c r="A9" s="1" t="s">
        <v>8</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row>
    <row r="10" spans="1:50" s="163" customFormat="1" x14ac:dyDescent="0.2">
      <c r="A10" s="23" t="s">
        <v>21</v>
      </c>
      <c r="B10" s="183" t="e">
        <f>'C завтраками| Bed and breakfast'!#REF!-1250</f>
        <v>#REF!</v>
      </c>
      <c r="C10" s="183" t="e">
        <f>'C завтраками| Bed and breakfast'!#REF!-1250</f>
        <v>#REF!</v>
      </c>
      <c r="D10" s="183" t="e">
        <f>'C завтраками| Bed and breakfast'!#REF!-1250</f>
        <v>#REF!</v>
      </c>
      <c r="E10" s="183" t="e">
        <f>'C завтраками| Bed and breakfast'!#REF!-1250</f>
        <v>#REF!</v>
      </c>
      <c r="F10" s="183" t="e">
        <f>'C завтраками| Bed and breakfast'!#REF!-1250</f>
        <v>#REF!</v>
      </c>
      <c r="G10" s="183" t="e">
        <f>'C завтраками| Bed and breakfast'!#REF!-1250</f>
        <v>#REF!</v>
      </c>
      <c r="H10" s="183" t="e">
        <f>'C завтраками| Bed and breakfast'!#REF!-1250</f>
        <v>#REF!</v>
      </c>
      <c r="I10" s="183" t="e">
        <f>'C завтраками| Bed and breakfast'!#REF!-1250</f>
        <v>#REF!</v>
      </c>
      <c r="J10" s="183" t="e">
        <f>#REF!</f>
        <v>#REF!</v>
      </c>
      <c r="K10" s="183" t="e">
        <f>#REF!</f>
        <v>#REF!</v>
      </c>
      <c r="L10" s="183" t="e">
        <f>#REF!</f>
        <v>#REF!</v>
      </c>
      <c r="M10" s="183" t="e">
        <f>#REF!</f>
        <v>#REF!</v>
      </c>
      <c r="N10" s="183" t="e">
        <f>#REF!</f>
        <v>#REF!</v>
      </c>
      <c r="O10" s="183" t="e">
        <f>#REF!</f>
        <v>#REF!</v>
      </c>
      <c r="P10" s="183" t="e">
        <f>#REF!</f>
        <v>#REF!</v>
      </c>
      <c r="Q10" s="183" t="e">
        <f>#REF!</f>
        <v>#REF!</v>
      </c>
      <c r="R10" s="183" t="e">
        <f>#REF!</f>
        <v>#REF!</v>
      </c>
      <c r="S10" s="183" t="e">
        <f>#REF!</f>
        <v>#REF!</v>
      </c>
      <c r="T10" s="183" t="e">
        <f>#REF!</f>
        <v>#REF!</v>
      </c>
      <c r="U10" s="183" t="e">
        <f>#REF!</f>
        <v>#REF!</v>
      </c>
      <c r="V10" s="183" t="e">
        <f>#REF!</f>
        <v>#REF!</v>
      </c>
      <c r="W10" s="183" t="e">
        <f>#REF!</f>
        <v>#REF!</v>
      </c>
      <c r="X10" s="183" t="e">
        <f>#REF!</f>
        <v>#REF!</v>
      </c>
      <c r="Y10" s="183" t="e">
        <f>#REF!</f>
        <v>#REF!</v>
      </c>
      <c r="Z10" s="183" t="e">
        <f>#REF!</f>
        <v>#REF!</v>
      </c>
      <c r="AA10" s="183" t="e">
        <f>#REF!</f>
        <v>#REF!</v>
      </c>
      <c r="AB10" s="183" t="e">
        <f>#REF!</f>
        <v>#REF!</v>
      </c>
      <c r="AC10" s="183" t="e">
        <f>#REF!</f>
        <v>#REF!</v>
      </c>
      <c r="AD10" s="183" t="e">
        <f>#REF!</f>
        <v>#REF!</v>
      </c>
      <c r="AE10" s="183" t="e">
        <f>#REF!</f>
        <v>#REF!</v>
      </c>
      <c r="AF10" s="183" t="e">
        <f>#REF!</f>
        <v>#REF!</v>
      </c>
      <c r="AG10" s="183" t="e">
        <f>#REF!</f>
        <v>#REF!</v>
      </c>
      <c r="AH10" s="183" t="e">
        <f>#REF!</f>
        <v>#REF!</v>
      </c>
      <c r="AI10" s="183" t="e">
        <f>#REF!</f>
        <v>#REF!</v>
      </c>
      <c r="AJ10" s="183" t="e">
        <f>#REF!</f>
        <v>#REF!</v>
      </c>
      <c r="AK10" s="183" t="e">
        <f>#REF!</f>
        <v>#REF!</v>
      </c>
      <c r="AL10" s="183" t="e">
        <f>#REF!</f>
        <v>#REF!</v>
      </c>
      <c r="AM10" s="183" t="e">
        <f>#REF!</f>
        <v>#REF!</v>
      </c>
      <c r="AN10" s="183" t="e">
        <f>#REF!</f>
        <v>#REF!</v>
      </c>
      <c r="AO10" s="183" t="e">
        <f>#REF!</f>
        <v>#REF!</v>
      </c>
      <c r="AP10" s="183" t="e">
        <f>#REF!</f>
        <v>#REF!</v>
      </c>
      <c r="AQ10" s="183" t="e">
        <f>#REF!</f>
        <v>#REF!</v>
      </c>
      <c r="AR10" s="183" t="e">
        <f>#REF!</f>
        <v>#REF!</v>
      </c>
      <c r="AS10" s="183" t="e">
        <f>#REF!</f>
        <v>#REF!</v>
      </c>
      <c r="AT10" s="183" t="e">
        <f>#REF!</f>
        <v>#REF!</v>
      </c>
      <c r="AU10" s="183" t="e">
        <f>#REF!</f>
        <v>#REF!</v>
      </c>
      <c r="AV10" s="183" t="e">
        <f>#REF!</f>
        <v>#REF!</v>
      </c>
      <c r="AW10" s="183" t="e">
        <f>#REF!</f>
        <v>#REF!</v>
      </c>
      <c r="AX10" s="183" t="e">
        <f>#REF!</f>
        <v>#REF!</v>
      </c>
    </row>
    <row r="11" spans="1:50" s="163" customFormat="1" x14ac:dyDescent="0.2">
      <c r="A11" s="168" t="s">
        <v>218</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row>
    <row r="12" spans="1:50" s="163" customFormat="1" x14ac:dyDescent="0.2">
      <c r="A12" s="199" t="s">
        <v>21</v>
      </c>
      <c r="B12" s="183" t="e">
        <f t="shared" ref="B12:D12" si="0">B10</f>
        <v>#REF!</v>
      </c>
      <c r="C12" s="183" t="e">
        <f t="shared" si="0"/>
        <v>#REF!</v>
      </c>
      <c r="D12" s="183" t="e">
        <f t="shared" si="0"/>
        <v>#REF!</v>
      </c>
      <c r="E12" s="183" t="e">
        <f t="shared" ref="E12:G12" si="1">E10</f>
        <v>#REF!</v>
      </c>
      <c r="F12" s="183" t="e">
        <f t="shared" si="1"/>
        <v>#REF!</v>
      </c>
      <c r="G12" s="183" t="e">
        <f t="shared" si="1"/>
        <v>#REF!</v>
      </c>
      <c r="H12" s="183" t="e">
        <f t="shared" ref="H12:I12" si="2">H10</f>
        <v>#REF!</v>
      </c>
      <c r="I12" s="183" t="e">
        <f t="shared" si="2"/>
        <v>#REF!</v>
      </c>
      <c r="J12" s="183" t="e">
        <f>#REF!</f>
        <v>#REF!</v>
      </c>
      <c r="K12" s="183" t="e">
        <f>#REF!</f>
        <v>#REF!</v>
      </c>
      <c r="L12" s="183" t="e">
        <f>#REF!</f>
        <v>#REF!</v>
      </c>
      <c r="M12" s="183" t="e">
        <f>#REF!</f>
        <v>#REF!</v>
      </c>
      <c r="N12" s="183" t="e">
        <f>#REF!</f>
        <v>#REF!</v>
      </c>
      <c r="O12" s="183" t="e">
        <f>#REF!</f>
        <v>#REF!</v>
      </c>
      <c r="P12" s="183" t="e">
        <f>#REF!</f>
        <v>#REF!</v>
      </c>
      <c r="Q12" s="183" t="e">
        <f>#REF!</f>
        <v>#REF!</v>
      </c>
      <c r="R12" s="183" t="e">
        <f>#REF!</f>
        <v>#REF!</v>
      </c>
      <c r="S12" s="183" t="e">
        <f>#REF!</f>
        <v>#REF!</v>
      </c>
      <c r="T12" s="183" t="e">
        <f>#REF!</f>
        <v>#REF!</v>
      </c>
      <c r="U12" s="183" t="e">
        <f>#REF!</f>
        <v>#REF!</v>
      </c>
      <c r="V12" s="183" t="e">
        <f>#REF!</f>
        <v>#REF!</v>
      </c>
      <c r="W12" s="183" t="e">
        <f>#REF!</f>
        <v>#REF!</v>
      </c>
      <c r="X12" s="183" t="e">
        <f>#REF!</f>
        <v>#REF!</v>
      </c>
      <c r="Y12" s="183" t="e">
        <f>#REF!</f>
        <v>#REF!</v>
      </c>
      <c r="Z12" s="183" t="e">
        <f>#REF!</f>
        <v>#REF!</v>
      </c>
      <c r="AA12" s="183" t="e">
        <f>#REF!</f>
        <v>#REF!</v>
      </c>
      <c r="AB12" s="183" t="e">
        <f>#REF!</f>
        <v>#REF!</v>
      </c>
      <c r="AC12" s="183" t="e">
        <f>#REF!</f>
        <v>#REF!</v>
      </c>
      <c r="AD12" s="183" t="e">
        <f>#REF!</f>
        <v>#REF!</v>
      </c>
      <c r="AE12" s="183" t="e">
        <f>#REF!</f>
        <v>#REF!</v>
      </c>
      <c r="AF12" s="183" t="e">
        <f>#REF!</f>
        <v>#REF!</v>
      </c>
      <c r="AG12" s="183" t="e">
        <f>#REF!</f>
        <v>#REF!</v>
      </c>
      <c r="AH12" s="183" t="e">
        <f>#REF!</f>
        <v>#REF!</v>
      </c>
      <c r="AI12" s="183" t="e">
        <f>#REF!</f>
        <v>#REF!</v>
      </c>
      <c r="AJ12" s="183" t="e">
        <f>#REF!</f>
        <v>#REF!</v>
      </c>
      <c r="AK12" s="183" t="e">
        <f>#REF!</f>
        <v>#REF!</v>
      </c>
      <c r="AL12" s="183" t="e">
        <f>#REF!</f>
        <v>#REF!</v>
      </c>
      <c r="AM12" s="183" t="e">
        <f>#REF!</f>
        <v>#REF!</v>
      </c>
      <c r="AN12" s="183" t="e">
        <f>#REF!</f>
        <v>#REF!</v>
      </c>
      <c r="AO12" s="183" t="e">
        <f>#REF!</f>
        <v>#REF!</v>
      </c>
      <c r="AP12" s="183" t="e">
        <f>#REF!</f>
        <v>#REF!</v>
      </c>
      <c r="AQ12" s="183" t="e">
        <f>#REF!</f>
        <v>#REF!</v>
      </c>
      <c r="AR12" s="183" t="e">
        <f>#REF!</f>
        <v>#REF!</v>
      </c>
      <c r="AS12" s="183" t="e">
        <f>#REF!</f>
        <v>#REF!</v>
      </c>
      <c r="AT12" s="183" t="e">
        <f>#REF!</f>
        <v>#REF!</v>
      </c>
      <c r="AU12" s="183" t="e">
        <f>#REF!</f>
        <v>#REF!</v>
      </c>
      <c r="AV12" s="183" t="e">
        <f>#REF!</f>
        <v>#REF!</v>
      </c>
      <c r="AW12" s="183" t="e">
        <f>#REF!</f>
        <v>#REF!</v>
      </c>
      <c r="AX12" s="183" t="e">
        <f>#REF!</f>
        <v>#REF!</v>
      </c>
    </row>
    <row r="13" spans="1:50" s="163" customFormat="1" x14ac:dyDescent="0.2">
      <c r="A13" s="2" t="s">
        <v>2</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row>
    <row r="14" spans="1:50" s="163" customFormat="1" x14ac:dyDescent="0.2">
      <c r="A14" s="23" t="s">
        <v>21</v>
      </c>
      <c r="B14" s="183" t="e">
        <f>'C завтраками| Bed and breakfast'!#REF!-1250</f>
        <v>#REF!</v>
      </c>
      <c r="C14" s="183" t="e">
        <f>'C завтраками| Bed and breakfast'!#REF!-1250</f>
        <v>#REF!</v>
      </c>
      <c r="D14" s="183" t="e">
        <f>'C завтраками| Bed and breakfast'!#REF!-1250</f>
        <v>#REF!</v>
      </c>
      <c r="E14" s="183" t="e">
        <f>'C завтраками| Bed and breakfast'!#REF!-1250</f>
        <v>#REF!</v>
      </c>
      <c r="F14" s="183" t="e">
        <f>'C завтраками| Bed and breakfast'!#REF!-1250</f>
        <v>#REF!</v>
      </c>
      <c r="G14" s="183" t="e">
        <f>'C завтраками| Bed and breakfast'!#REF!-1250</f>
        <v>#REF!</v>
      </c>
      <c r="H14" s="183" t="e">
        <f>'C завтраками| Bed and breakfast'!#REF!-1250</f>
        <v>#REF!</v>
      </c>
      <c r="I14" s="183" t="e">
        <f>'C завтраками| Bed and breakfast'!#REF!-1250</f>
        <v>#REF!</v>
      </c>
      <c r="J14" s="183" t="e">
        <f>#REF!</f>
        <v>#REF!</v>
      </c>
      <c r="K14" s="183" t="e">
        <f>#REF!</f>
        <v>#REF!</v>
      </c>
      <c r="L14" s="183" t="e">
        <f>#REF!</f>
        <v>#REF!</v>
      </c>
      <c r="M14" s="183" t="e">
        <f>#REF!</f>
        <v>#REF!</v>
      </c>
      <c r="N14" s="183" t="e">
        <f>#REF!</f>
        <v>#REF!</v>
      </c>
      <c r="O14" s="183" t="e">
        <f>#REF!</f>
        <v>#REF!</v>
      </c>
      <c r="P14" s="183" t="e">
        <f>#REF!</f>
        <v>#REF!</v>
      </c>
      <c r="Q14" s="183" t="e">
        <f>#REF!</f>
        <v>#REF!</v>
      </c>
      <c r="R14" s="183" t="e">
        <f>#REF!</f>
        <v>#REF!</v>
      </c>
      <c r="S14" s="183" t="e">
        <f>#REF!</f>
        <v>#REF!</v>
      </c>
      <c r="T14" s="183" t="e">
        <f>#REF!</f>
        <v>#REF!</v>
      </c>
      <c r="U14" s="183" t="e">
        <f>#REF!</f>
        <v>#REF!</v>
      </c>
      <c r="V14" s="183" t="e">
        <f>#REF!</f>
        <v>#REF!</v>
      </c>
      <c r="W14" s="183" t="e">
        <f>#REF!</f>
        <v>#REF!</v>
      </c>
      <c r="X14" s="183" t="e">
        <f>#REF!</f>
        <v>#REF!</v>
      </c>
      <c r="Y14" s="183" t="e">
        <f>#REF!</f>
        <v>#REF!</v>
      </c>
      <c r="Z14" s="183" t="e">
        <f>#REF!</f>
        <v>#REF!</v>
      </c>
      <c r="AA14" s="183" t="e">
        <f>#REF!</f>
        <v>#REF!</v>
      </c>
      <c r="AB14" s="183" t="e">
        <f>#REF!</f>
        <v>#REF!</v>
      </c>
      <c r="AC14" s="183" t="e">
        <f>#REF!</f>
        <v>#REF!</v>
      </c>
      <c r="AD14" s="183" t="e">
        <f>#REF!</f>
        <v>#REF!</v>
      </c>
      <c r="AE14" s="183" t="e">
        <f>#REF!</f>
        <v>#REF!</v>
      </c>
      <c r="AF14" s="183" t="e">
        <f>#REF!</f>
        <v>#REF!</v>
      </c>
      <c r="AG14" s="183" t="e">
        <f>#REF!</f>
        <v>#REF!</v>
      </c>
      <c r="AH14" s="183" t="e">
        <f>#REF!</f>
        <v>#REF!</v>
      </c>
      <c r="AI14" s="183" t="e">
        <f>#REF!</f>
        <v>#REF!</v>
      </c>
      <c r="AJ14" s="183" t="e">
        <f>#REF!</f>
        <v>#REF!</v>
      </c>
      <c r="AK14" s="183" t="e">
        <f>#REF!</f>
        <v>#REF!</v>
      </c>
      <c r="AL14" s="183" t="e">
        <f>#REF!</f>
        <v>#REF!</v>
      </c>
      <c r="AM14" s="183" t="e">
        <f>#REF!</f>
        <v>#REF!</v>
      </c>
      <c r="AN14" s="183" t="e">
        <f>#REF!</f>
        <v>#REF!</v>
      </c>
      <c r="AO14" s="183" t="e">
        <f>#REF!</f>
        <v>#REF!</v>
      </c>
      <c r="AP14" s="183" t="e">
        <f>#REF!</f>
        <v>#REF!</v>
      </c>
      <c r="AQ14" s="183" t="e">
        <f>#REF!</f>
        <v>#REF!</v>
      </c>
      <c r="AR14" s="183" t="e">
        <f>#REF!</f>
        <v>#REF!</v>
      </c>
      <c r="AS14" s="183" t="e">
        <f>#REF!</f>
        <v>#REF!</v>
      </c>
      <c r="AT14" s="183" t="e">
        <f>#REF!</f>
        <v>#REF!</v>
      </c>
      <c r="AU14" s="183" t="e">
        <f>#REF!</f>
        <v>#REF!</v>
      </c>
      <c r="AV14" s="183" t="e">
        <f>#REF!</f>
        <v>#REF!</v>
      </c>
      <c r="AW14" s="183" t="e">
        <f>#REF!</f>
        <v>#REF!</v>
      </c>
      <c r="AX14" s="183" t="e">
        <f>#REF!</f>
        <v>#REF!</v>
      </c>
    </row>
    <row r="15" spans="1:50" s="163" customFormat="1" x14ac:dyDescent="0.2">
      <c r="A15" s="9" t="s">
        <v>131</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row>
    <row r="16" spans="1:50" s="163" customFormat="1" x14ac:dyDescent="0.2">
      <c r="A16" s="23" t="s">
        <v>21</v>
      </c>
      <c r="B16" s="183" t="e">
        <f>'C завтраками| Bed and breakfast'!#REF!-1250</f>
        <v>#REF!</v>
      </c>
      <c r="C16" s="183" t="e">
        <f>'C завтраками| Bed and breakfast'!#REF!-1250</f>
        <v>#REF!</v>
      </c>
      <c r="D16" s="183" t="e">
        <f>'C завтраками| Bed and breakfast'!#REF!-1250</f>
        <v>#REF!</v>
      </c>
      <c r="E16" s="183" t="e">
        <f>'C завтраками| Bed and breakfast'!#REF!-1250</f>
        <v>#REF!</v>
      </c>
      <c r="F16" s="183" t="e">
        <f>'C завтраками| Bed and breakfast'!#REF!-1250</f>
        <v>#REF!</v>
      </c>
      <c r="G16" s="183" t="e">
        <f>'C завтраками| Bed and breakfast'!#REF!-1250</f>
        <v>#REF!</v>
      </c>
      <c r="H16" s="183" t="e">
        <f>'C завтраками| Bed and breakfast'!#REF!-1250</f>
        <v>#REF!</v>
      </c>
      <c r="I16" s="183" t="e">
        <f>'C завтраками| Bed and breakfast'!#REF!-1250</f>
        <v>#REF!</v>
      </c>
      <c r="J16" s="183" t="e">
        <f>#REF!</f>
        <v>#REF!</v>
      </c>
      <c r="K16" s="183" t="e">
        <f>#REF!</f>
        <v>#REF!</v>
      </c>
      <c r="L16" s="183" t="e">
        <f>#REF!</f>
        <v>#REF!</v>
      </c>
      <c r="M16" s="183" t="e">
        <f>#REF!</f>
        <v>#REF!</v>
      </c>
      <c r="N16" s="183" t="e">
        <f>#REF!</f>
        <v>#REF!</v>
      </c>
      <c r="O16" s="183" t="e">
        <f>#REF!</f>
        <v>#REF!</v>
      </c>
      <c r="P16" s="183" t="e">
        <f>#REF!</f>
        <v>#REF!</v>
      </c>
      <c r="Q16" s="183" t="e">
        <f>#REF!</f>
        <v>#REF!</v>
      </c>
      <c r="R16" s="183" t="e">
        <f>#REF!</f>
        <v>#REF!</v>
      </c>
      <c r="S16" s="183" t="e">
        <f>#REF!</f>
        <v>#REF!</v>
      </c>
      <c r="T16" s="183" t="e">
        <f>#REF!</f>
        <v>#REF!</v>
      </c>
      <c r="U16" s="183" t="e">
        <f>#REF!</f>
        <v>#REF!</v>
      </c>
      <c r="V16" s="183" t="e">
        <f>#REF!</f>
        <v>#REF!</v>
      </c>
      <c r="W16" s="183" t="e">
        <f>#REF!</f>
        <v>#REF!</v>
      </c>
      <c r="X16" s="183" t="e">
        <f>#REF!</f>
        <v>#REF!</v>
      </c>
      <c r="Y16" s="183" t="e">
        <f>#REF!</f>
        <v>#REF!</v>
      </c>
      <c r="Z16" s="183" t="e">
        <f>#REF!</f>
        <v>#REF!</v>
      </c>
      <c r="AA16" s="183" t="e">
        <f>#REF!</f>
        <v>#REF!</v>
      </c>
      <c r="AB16" s="183" t="e">
        <f>#REF!</f>
        <v>#REF!</v>
      </c>
      <c r="AC16" s="183" t="e">
        <f>#REF!</f>
        <v>#REF!</v>
      </c>
      <c r="AD16" s="183" t="e">
        <f>#REF!</f>
        <v>#REF!</v>
      </c>
      <c r="AE16" s="183" t="e">
        <f>#REF!</f>
        <v>#REF!</v>
      </c>
      <c r="AF16" s="183" t="e">
        <f>#REF!</f>
        <v>#REF!</v>
      </c>
      <c r="AG16" s="183" t="e">
        <f>#REF!</f>
        <v>#REF!</v>
      </c>
      <c r="AH16" s="183" t="e">
        <f>#REF!</f>
        <v>#REF!</v>
      </c>
      <c r="AI16" s="183" t="e">
        <f>#REF!</f>
        <v>#REF!</v>
      </c>
      <c r="AJ16" s="183" t="e">
        <f>#REF!</f>
        <v>#REF!</v>
      </c>
      <c r="AK16" s="183" t="e">
        <f>#REF!</f>
        <v>#REF!</v>
      </c>
      <c r="AL16" s="183" t="e">
        <f>#REF!</f>
        <v>#REF!</v>
      </c>
      <c r="AM16" s="183" t="e">
        <f>#REF!</f>
        <v>#REF!</v>
      </c>
      <c r="AN16" s="183" t="e">
        <f>#REF!</f>
        <v>#REF!</v>
      </c>
      <c r="AO16" s="183" t="e">
        <f>#REF!</f>
        <v>#REF!</v>
      </c>
      <c r="AP16" s="183" t="e">
        <f>#REF!</f>
        <v>#REF!</v>
      </c>
      <c r="AQ16" s="183" t="e">
        <f>#REF!</f>
        <v>#REF!</v>
      </c>
      <c r="AR16" s="183" t="e">
        <f>#REF!</f>
        <v>#REF!</v>
      </c>
      <c r="AS16" s="183" t="e">
        <f>#REF!</f>
        <v>#REF!</v>
      </c>
      <c r="AT16" s="183" t="e">
        <f>#REF!</f>
        <v>#REF!</v>
      </c>
      <c r="AU16" s="183" t="e">
        <f>#REF!</f>
        <v>#REF!</v>
      </c>
      <c r="AV16" s="183" t="e">
        <f>#REF!</f>
        <v>#REF!</v>
      </c>
      <c r="AW16" s="183" t="e">
        <f>#REF!</f>
        <v>#REF!</v>
      </c>
      <c r="AX16" s="183" t="e">
        <f>#REF!</f>
        <v>#REF!</v>
      </c>
    </row>
    <row r="17" spans="1:50" s="163" customFormat="1" ht="10.35" customHeight="1" x14ac:dyDescent="0.2">
      <c r="A17" s="28"/>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row>
    <row r="18" spans="1:50" s="163" customFormat="1" ht="30.6" customHeight="1" x14ac:dyDescent="0.2">
      <c r="A18" s="145" t="s">
        <v>44</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row>
    <row r="19" spans="1:50" s="193" customFormat="1" ht="16.899999999999999" customHeight="1" x14ac:dyDescent="0.2">
      <c r="A19" s="31"/>
      <c r="B19" s="151" t="e">
        <f t="shared" ref="B19:D19" si="3">B5</f>
        <v>#REF!</v>
      </c>
      <c r="C19" s="151" t="e">
        <f t="shared" si="3"/>
        <v>#REF!</v>
      </c>
      <c r="D19" s="151" t="e">
        <f t="shared" si="3"/>
        <v>#REF!</v>
      </c>
      <c r="E19" s="151" t="e">
        <f t="shared" ref="E19:G19" si="4">E5</f>
        <v>#REF!</v>
      </c>
      <c r="F19" s="151" t="e">
        <f t="shared" si="4"/>
        <v>#REF!</v>
      </c>
      <c r="G19" s="151" t="e">
        <f t="shared" si="4"/>
        <v>#REF!</v>
      </c>
      <c r="H19" s="151" t="e">
        <f t="shared" ref="H19:I19" si="5">H5</f>
        <v>#REF!</v>
      </c>
      <c r="I19" s="151" t="e">
        <f t="shared" si="5"/>
        <v>#REF!</v>
      </c>
      <c r="J19" s="151" t="e">
        <f t="shared" ref="J19:AX19" si="6">J5</f>
        <v>#REF!</v>
      </c>
      <c r="K19" s="151" t="e">
        <f t="shared" si="6"/>
        <v>#REF!</v>
      </c>
      <c r="L19" s="151" t="e">
        <f t="shared" si="6"/>
        <v>#REF!</v>
      </c>
      <c r="M19" s="151" t="e">
        <f t="shared" si="6"/>
        <v>#REF!</v>
      </c>
      <c r="N19" s="151" t="e">
        <f t="shared" si="6"/>
        <v>#REF!</v>
      </c>
      <c r="O19" s="151" t="e">
        <f t="shared" si="6"/>
        <v>#REF!</v>
      </c>
      <c r="P19" s="151" t="e">
        <f t="shared" si="6"/>
        <v>#REF!</v>
      </c>
      <c r="Q19" s="151" t="e">
        <f t="shared" si="6"/>
        <v>#REF!</v>
      </c>
      <c r="R19" s="151" t="e">
        <f t="shared" si="6"/>
        <v>#REF!</v>
      </c>
      <c r="S19" s="151" t="e">
        <f t="shared" si="6"/>
        <v>#REF!</v>
      </c>
      <c r="T19" s="151" t="e">
        <f t="shared" si="6"/>
        <v>#REF!</v>
      </c>
      <c r="U19" s="151" t="e">
        <f t="shared" si="6"/>
        <v>#REF!</v>
      </c>
      <c r="V19" s="151" t="e">
        <f t="shared" si="6"/>
        <v>#REF!</v>
      </c>
      <c r="W19" s="151" t="e">
        <f t="shared" si="6"/>
        <v>#REF!</v>
      </c>
      <c r="X19" s="151" t="e">
        <f t="shared" si="6"/>
        <v>#REF!</v>
      </c>
      <c r="Y19" s="151" t="e">
        <f t="shared" si="6"/>
        <v>#REF!</v>
      </c>
      <c r="Z19" s="151" t="e">
        <f t="shared" si="6"/>
        <v>#REF!</v>
      </c>
      <c r="AA19" s="151" t="e">
        <f t="shared" si="6"/>
        <v>#REF!</v>
      </c>
      <c r="AB19" s="151" t="e">
        <f t="shared" si="6"/>
        <v>#REF!</v>
      </c>
      <c r="AC19" s="151" t="e">
        <f t="shared" si="6"/>
        <v>#REF!</v>
      </c>
      <c r="AD19" s="151" t="e">
        <f t="shared" si="6"/>
        <v>#REF!</v>
      </c>
      <c r="AE19" s="151" t="e">
        <f t="shared" si="6"/>
        <v>#REF!</v>
      </c>
      <c r="AF19" s="151" t="e">
        <f t="shared" si="6"/>
        <v>#REF!</v>
      </c>
      <c r="AG19" s="151" t="e">
        <f t="shared" si="6"/>
        <v>#REF!</v>
      </c>
      <c r="AH19" s="151" t="e">
        <f t="shared" si="6"/>
        <v>#REF!</v>
      </c>
      <c r="AI19" s="151" t="e">
        <f t="shared" si="6"/>
        <v>#REF!</v>
      </c>
      <c r="AJ19" s="151" t="e">
        <f t="shared" si="6"/>
        <v>#REF!</v>
      </c>
      <c r="AK19" s="151" t="e">
        <f t="shared" si="6"/>
        <v>#REF!</v>
      </c>
      <c r="AL19" s="151" t="e">
        <f t="shared" si="6"/>
        <v>#REF!</v>
      </c>
      <c r="AM19" s="151" t="e">
        <f t="shared" si="6"/>
        <v>#REF!</v>
      </c>
      <c r="AN19" s="151" t="e">
        <f t="shared" si="6"/>
        <v>#REF!</v>
      </c>
      <c r="AO19" s="151" t="e">
        <f t="shared" si="6"/>
        <v>#REF!</v>
      </c>
      <c r="AP19" s="151" t="e">
        <f t="shared" si="6"/>
        <v>#REF!</v>
      </c>
      <c r="AQ19" s="151" t="e">
        <f t="shared" si="6"/>
        <v>#REF!</v>
      </c>
      <c r="AR19" s="151" t="e">
        <f t="shared" si="6"/>
        <v>#REF!</v>
      </c>
      <c r="AS19" s="151" t="e">
        <f t="shared" si="6"/>
        <v>#REF!</v>
      </c>
      <c r="AT19" s="151" t="e">
        <f t="shared" si="6"/>
        <v>#REF!</v>
      </c>
      <c r="AU19" s="151" t="e">
        <f t="shared" si="6"/>
        <v>#REF!</v>
      </c>
      <c r="AV19" s="151" t="e">
        <f t="shared" si="6"/>
        <v>#REF!</v>
      </c>
      <c r="AW19" s="151" t="e">
        <f t="shared" si="6"/>
        <v>#REF!</v>
      </c>
      <c r="AX19" s="151" t="e">
        <f t="shared" si="6"/>
        <v>#REF!</v>
      </c>
    </row>
    <row r="20" spans="1:50" s="193" customFormat="1" ht="16.149999999999999" customHeight="1" x14ac:dyDescent="0.2">
      <c r="A20" s="31"/>
      <c r="B20" s="151" t="e">
        <f t="shared" ref="B20:D20" si="7">B6</f>
        <v>#REF!</v>
      </c>
      <c r="C20" s="151" t="e">
        <f t="shared" si="7"/>
        <v>#REF!</v>
      </c>
      <c r="D20" s="151" t="e">
        <f t="shared" si="7"/>
        <v>#REF!</v>
      </c>
      <c r="E20" s="151" t="e">
        <f t="shared" ref="E20:G20" si="8">E6</f>
        <v>#REF!</v>
      </c>
      <c r="F20" s="151" t="e">
        <f t="shared" si="8"/>
        <v>#REF!</v>
      </c>
      <c r="G20" s="151" t="e">
        <f t="shared" si="8"/>
        <v>#REF!</v>
      </c>
      <c r="H20" s="151" t="e">
        <f t="shared" ref="H20:I20" si="9">H6</f>
        <v>#REF!</v>
      </c>
      <c r="I20" s="151" t="e">
        <f t="shared" si="9"/>
        <v>#REF!</v>
      </c>
      <c r="J20" s="151" t="e">
        <f t="shared" ref="J20:AX20" si="10">J6</f>
        <v>#REF!</v>
      </c>
      <c r="K20" s="151" t="e">
        <f t="shared" si="10"/>
        <v>#REF!</v>
      </c>
      <c r="L20" s="151" t="e">
        <f t="shared" si="10"/>
        <v>#REF!</v>
      </c>
      <c r="M20" s="151" t="e">
        <f t="shared" si="10"/>
        <v>#REF!</v>
      </c>
      <c r="N20" s="151" t="e">
        <f t="shared" si="10"/>
        <v>#REF!</v>
      </c>
      <c r="O20" s="151" t="e">
        <f t="shared" si="10"/>
        <v>#REF!</v>
      </c>
      <c r="P20" s="151" t="e">
        <f t="shared" si="10"/>
        <v>#REF!</v>
      </c>
      <c r="Q20" s="151" t="e">
        <f t="shared" si="10"/>
        <v>#REF!</v>
      </c>
      <c r="R20" s="151" t="e">
        <f t="shared" si="10"/>
        <v>#REF!</v>
      </c>
      <c r="S20" s="151" t="e">
        <f t="shared" si="10"/>
        <v>#REF!</v>
      </c>
      <c r="T20" s="151" t="e">
        <f t="shared" si="10"/>
        <v>#REF!</v>
      </c>
      <c r="U20" s="151" t="e">
        <f t="shared" si="10"/>
        <v>#REF!</v>
      </c>
      <c r="V20" s="151" t="e">
        <f t="shared" si="10"/>
        <v>#REF!</v>
      </c>
      <c r="W20" s="151" t="e">
        <f t="shared" si="10"/>
        <v>#REF!</v>
      </c>
      <c r="X20" s="151" t="e">
        <f t="shared" si="10"/>
        <v>#REF!</v>
      </c>
      <c r="Y20" s="151" t="e">
        <f t="shared" si="10"/>
        <v>#REF!</v>
      </c>
      <c r="Z20" s="151" t="e">
        <f t="shared" si="10"/>
        <v>#REF!</v>
      </c>
      <c r="AA20" s="151" t="e">
        <f t="shared" si="10"/>
        <v>#REF!</v>
      </c>
      <c r="AB20" s="151" t="e">
        <f t="shared" si="10"/>
        <v>#REF!</v>
      </c>
      <c r="AC20" s="151" t="e">
        <f t="shared" si="10"/>
        <v>#REF!</v>
      </c>
      <c r="AD20" s="151" t="e">
        <f t="shared" si="10"/>
        <v>#REF!</v>
      </c>
      <c r="AE20" s="151" t="e">
        <f t="shared" si="10"/>
        <v>#REF!</v>
      </c>
      <c r="AF20" s="151" t="e">
        <f t="shared" si="10"/>
        <v>#REF!</v>
      </c>
      <c r="AG20" s="151" t="e">
        <f t="shared" si="10"/>
        <v>#REF!</v>
      </c>
      <c r="AH20" s="151" t="e">
        <f t="shared" si="10"/>
        <v>#REF!</v>
      </c>
      <c r="AI20" s="151" t="e">
        <f t="shared" si="10"/>
        <v>#REF!</v>
      </c>
      <c r="AJ20" s="151" t="e">
        <f t="shared" si="10"/>
        <v>#REF!</v>
      </c>
      <c r="AK20" s="151" t="e">
        <f t="shared" si="10"/>
        <v>#REF!</v>
      </c>
      <c r="AL20" s="151" t="e">
        <f t="shared" si="10"/>
        <v>#REF!</v>
      </c>
      <c r="AM20" s="151" t="e">
        <f t="shared" si="10"/>
        <v>#REF!</v>
      </c>
      <c r="AN20" s="151" t="e">
        <f t="shared" si="10"/>
        <v>#REF!</v>
      </c>
      <c r="AO20" s="151" t="e">
        <f t="shared" si="10"/>
        <v>#REF!</v>
      </c>
      <c r="AP20" s="151" t="e">
        <f t="shared" si="10"/>
        <v>#REF!</v>
      </c>
      <c r="AQ20" s="151" t="e">
        <f t="shared" si="10"/>
        <v>#REF!</v>
      </c>
      <c r="AR20" s="151" t="e">
        <f t="shared" si="10"/>
        <v>#REF!</v>
      </c>
      <c r="AS20" s="151" t="e">
        <f t="shared" si="10"/>
        <v>#REF!</v>
      </c>
      <c r="AT20" s="151" t="e">
        <f t="shared" si="10"/>
        <v>#REF!</v>
      </c>
      <c r="AU20" s="151" t="e">
        <f t="shared" si="10"/>
        <v>#REF!</v>
      </c>
      <c r="AV20" s="151" t="e">
        <f t="shared" si="10"/>
        <v>#REF!</v>
      </c>
      <c r="AW20" s="151" t="e">
        <f t="shared" si="10"/>
        <v>#REF!</v>
      </c>
      <c r="AX20" s="151" t="e">
        <f t="shared" si="10"/>
        <v>#REF!</v>
      </c>
    </row>
    <row r="21" spans="1:50" s="163" customFormat="1" ht="16.149999999999999" customHeight="1" x14ac:dyDescent="0.2">
      <c r="A21" s="1" t="s">
        <v>7</v>
      </c>
    </row>
    <row r="22" spans="1:50" x14ac:dyDescent="0.2">
      <c r="A22" s="23" t="s">
        <v>21</v>
      </c>
      <c r="B22" s="183" t="e">
        <f t="shared" ref="B22:D22" si="11">ROUNDUP(B8*0.85,)+25</f>
        <v>#REF!</v>
      </c>
      <c r="C22" s="183" t="e">
        <f t="shared" si="11"/>
        <v>#REF!</v>
      </c>
      <c r="D22" s="183" t="e">
        <f t="shared" si="11"/>
        <v>#REF!</v>
      </c>
      <c r="E22" s="183" t="e">
        <f t="shared" ref="E22:G22" si="12">ROUNDUP(E8*0.85,)+25</f>
        <v>#REF!</v>
      </c>
      <c r="F22" s="183" t="e">
        <f t="shared" si="12"/>
        <v>#REF!</v>
      </c>
      <c r="G22" s="183" t="e">
        <f t="shared" si="12"/>
        <v>#REF!</v>
      </c>
      <c r="H22" s="183" t="e">
        <f t="shared" ref="H22:I22" si="13">ROUNDUP(H8*0.85,)+25</f>
        <v>#REF!</v>
      </c>
      <c r="I22" s="183" t="e">
        <f t="shared" si="13"/>
        <v>#REF!</v>
      </c>
      <c r="J22" s="183" t="e">
        <f t="shared" ref="J22:AX22" si="14">ROUNDUP(J8*0.85,)+25</f>
        <v>#REF!</v>
      </c>
      <c r="K22" s="183" t="e">
        <f t="shared" si="14"/>
        <v>#REF!</v>
      </c>
      <c r="L22" s="183" t="e">
        <f t="shared" si="14"/>
        <v>#REF!</v>
      </c>
      <c r="M22" s="183" t="e">
        <f t="shared" si="14"/>
        <v>#REF!</v>
      </c>
      <c r="N22" s="183" t="e">
        <f t="shared" si="14"/>
        <v>#REF!</v>
      </c>
      <c r="O22" s="183" t="e">
        <f t="shared" si="14"/>
        <v>#REF!</v>
      </c>
      <c r="P22" s="183" t="e">
        <f t="shared" si="14"/>
        <v>#REF!</v>
      </c>
      <c r="Q22" s="183" t="e">
        <f t="shared" si="14"/>
        <v>#REF!</v>
      </c>
      <c r="R22" s="183" t="e">
        <f t="shared" si="14"/>
        <v>#REF!</v>
      </c>
      <c r="S22" s="183" t="e">
        <f t="shared" si="14"/>
        <v>#REF!</v>
      </c>
      <c r="T22" s="183" t="e">
        <f t="shared" si="14"/>
        <v>#REF!</v>
      </c>
      <c r="U22" s="183" t="e">
        <f t="shared" si="14"/>
        <v>#REF!</v>
      </c>
      <c r="V22" s="183" t="e">
        <f t="shared" si="14"/>
        <v>#REF!</v>
      </c>
      <c r="W22" s="183" t="e">
        <f t="shared" si="14"/>
        <v>#REF!</v>
      </c>
      <c r="X22" s="183" t="e">
        <f t="shared" si="14"/>
        <v>#REF!</v>
      </c>
      <c r="Y22" s="183" t="e">
        <f t="shared" si="14"/>
        <v>#REF!</v>
      </c>
      <c r="Z22" s="183" t="e">
        <f t="shared" si="14"/>
        <v>#REF!</v>
      </c>
      <c r="AA22" s="183" t="e">
        <f t="shared" si="14"/>
        <v>#REF!</v>
      </c>
      <c r="AB22" s="183" t="e">
        <f t="shared" si="14"/>
        <v>#REF!</v>
      </c>
      <c r="AC22" s="183" t="e">
        <f t="shared" si="14"/>
        <v>#REF!</v>
      </c>
      <c r="AD22" s="183" t="e">
        <f t="shared" si="14"/>
        <v>#REF!</v>
      </c>
      <c r="AE22" s="183" t="e">
        <f t="shared" si="14"/>
        <v>#REF!</v>
      </c>
      <c r="AF22" s="183" t="e">
        <f t="shared" si="14"/>
        <v>#REF!</v>
      </c>
      <c r="AG22" s="183" t="e">
        <f t="shared" si="14"/>
        <v>#REF!</v>
      </c>
      <c r="AH22" s="183" t="e">
        <f t="shared" si="14"/>
        <v>#REF!</v>
      </c>
      <c r="AI22" s="183" t="e">
        <f t="shared" si="14"/>
        <v>#REF!</v>
      </c>
      <c r="AJ22" s="183" t="e">
        <f t="shared" si="14"/>
        <v>#REF!</v>
      </c>
      <c r="AK22" s="183" t="e">
        <f t="shared" si="14"/>
        <v>#REF!</v>
      </c>
      <c r="AL22" s="183" t="e">
        <f t="shared" si="14"/>
        <v>#REF!</v>
      </c>
      <c r="AM22" s="183" t="e">
        <f t="shared" si="14"/>
        <v>#REF!</v>
      </c>
      <c r="AN22" s="183" t="e">
        <f t="shared" si="14"/>
        <v>#REF!</v>
      </c>
      <c r="AO22" s="183" t="e">
        <f t="shared" si="14"/>
        <v>#REF!</v>
      </c>
      <c r="AP22" s="183" t="e">
        <f t="shared" si="14"/>
        <v>#REF!</v>
      </c>
      <c r="AQ22" s="183" t="e">
        <f t="shared" si="14"/>
        <v>#REF!</v>
      </c>
      <c r="AR22" s="183" t="e">
        <f t="shared" si="14"/>
        <v>#REF!</v>
      </c>
      <c r="AS22" s="183" t="e">
        <f t="shared" si="14"/>
        <v>#REF!</v>
      </c>
      <c r="AT22" s="183" t="e">
        <f t="shared" si="14"/>
        <v>#REF!</v>
      </c>
      <c r="AU22" s="183" t="e">
        <f t="shared" si="14"/>
        <v>#REF!</v>
      </c>
      <c r="AV22" s="183" t="e">
        <f t="shared" si="14"/>
        <v>#REF!</v>
      </c>
      <c r="AW22" s="183" t="e">
        <f t="shared" si="14"/>
        <v>#REF!</v>
      </c>
      <c r="AX22" s="183" t="e">
        <f t="shared" si="14"/>
        <v>#REF!</v>
      </c>
    </row>
    <row r="23" spans="1:50" x14ac:dyDescent="0.2">
      <c r="A23" s="1" t="s">
        <v>8</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row>
    <row r="24" spans="1:50" x14ac:dyDescent="0.2">
      <c r="A24" s="23" t="s">
        <v>21</v>
      </c>
      <c r="B24" s="183" t="e">
        <f t="shared" ref="B24:D24" si="15">ROUNDUP(B10*0.85,)+25</f>
        <v>#REF!</v>
      </c>
      <c r="C24" s="183" t="e">
        <f t="shared" si="15"/>
        <v>#REF!</v>
      </c>
      <c r="D24" s="183" t="e">
        <f t="shared" si="15"/>
        <v>#REF!</v>
      </c>
      <c r="E24" s="183" t="e">
        <f t="shared" ref="E24:G24" si="16">ROUNDUP(E10*0.85,)+25</f>
        <v>#REF!</v>
      </c>
      <c r="F24" s="183" t="e">
        <f t="shared" si="16"/>
        <v>#REF!</v>
      </c>
      <c r="G24" s="183" t="e">
        <f t="shared" si="16"/>
        <v>#REF!</v>
      </c>
      <c r="H24" s="183" t="e">
        <f t="shared" ref="H24:I24" si="17">ROUNDUP(H10*0.85,)+25</f>
        <v>#REF!</v>
      </c>
      <c r="I24" s="183" t="e">
        <f t="shared" si="17"/>
        <v>#REF!</v>
      </c>
      <c r="J24" s="183" t="e">
        <f t="shared" ref="J24:AX24" si="18">ROUNDUP(J10*0.85,)+25</f>
        <v>#REF!</v>
      </c>
      <c r="K24" s="183" t="e">
        <f t="shared" si="18"/>
        <v>#REF!</v>
      </c>
      <c r="L24" s="183" t="e">
        <f t="shared" si="18"/>
        <v>#REF!</v>
      </c>
      <c r="M24" s="183" t="e">
        <f t="shared" si="18"/>
        <v>#REF!</v>
      </c>
      <c r="N24" s="183" t="e">
        <f t="shared" si="18"/>
        <v>#REF!</v>
      </c>
      <c r="O24" s="183" t="e">
        <f t="shared" si="18"/>
        <v>#REF!</v>
      </c>
      <c r="P24" s="183" t="e">
        <f t="shared" si="18"/>
        <v>#REF!</v>
      </c>
      <c r="Q24" s="183" t="e">
        <f t="shared" si="18"/>
        <v>#REF!</v>
      </c>
      <c r="R24" s="183" t="e">
        <f t="shared" si="18"/>
        <v>#REF!</v>
      </c>
      <c r="S24" s="183" t="e">
        <f t="shared" si="18"/>
        <v>#REF!</v>
      </c>
      <c r="T24" s="183" t="e">
        <f t="shared" si="18"/>
        <v>#REF!</v>
      </c>
      <c r="U24" s="183" t="e">
        <f t="shared" si="18"/>
        <v>#REF!</v>
      </c>
      <c r="V24" s="183" t="e">
        <f t="shared" si="18"/>
        <v>#REF!</v>
      </c>
      <c r="W24" s="183" t="e">
        <f t="shared" si="18"/>
        <v>#REF!</v>
      </c>
      <c r="X24" s="183" t="e">
        <f t="shared" si="18"/>
        <v>#REF!</v>
      </c>
      <c r="Y24" s="183" t="e">
        <f t="shared" si="18"/>
        <v>#REF!</v>
      </c>
      <c r="Z24" s="183" t="e">
        <f t="shared" si="18"/>
        <v>#REF!</v>
      </c>
      <c r="AA24" s="183" t="e">
        <f t="shared" si="18"/>
        <v>#REF!</v>
      </c>
      <c r="AB24" s="183" t="e">
        <f t="shared" si="18"/>
        <v>#REF!</v>
      </c>
      <c r="AC24" s="183" t="e">
        <f t="shared" si="18"/>
        <v>#REF!</v>
      </c>
      <c r="AD24" s="183" t="e">
        <f t="shared" si="18"/>
        <v>#REF!</v>
      </c>
      <c r="AE24" s="183" t="e">
        <f t="shared" si="18"/>
        <v>#REF!</v>
      </c>
      <c r="AF24" s="183" t="e">
        <f t="shared" si="18"/>
        <v>#REF!</v>
      </c>
      <c r="AG24" s="183" t="e">
        <f t="shared" si="18"/>
        <v>#REF!</v>
      </c>
      <c r="AH24" s="183" t="e">
        <f t="shared" si="18"/>
        <v>#REF!</v>
      </c>
      <c r="AI24" s="183" t="e">
        <f t="shared" si="18"/>
        <v>#REF!</v>
      </c>
      <c r="AJ24" s="183" t="e">
        <f t="shared" si="18"/>
        <v>#REF!</v>
      </c>
      <c r="AK24" s="183" t="e">
        <f t="shared" si="18"/>
        <v>#REF!</v>
      </c>
      <c r="AL24" s="183" t="e">
        <f t="shared" si="18"/>
        <v>#REF!</v>
      </c>
      <c r="AM24" s="183" t="e">
        <f t="shared" si="18"/>
        <v>#REF!</v>
      </c>
      <c r="AN24" s="183" t="e">
        <f t="shared" si="18"/>
        <v>#REF!</v>
      </c>
      <c r="AO24" s="183" t="e">
        <f t="shared" si="18"/>
        <v>#REF!</v>
      </c>
      <c r="AP24" s="183" t="e">
        <f t="shared" si="18"/>
        <v>#REF!</v>
      </c>
      <c r="AQ24" s="183" t="e">
        <f t="shared" si="18"/>
        <v>#REF!</v>
      </c>
      <c r="AR24" s="183" t="e">
        <f t="shared" si="18"/>
        <v>#REF!</v>
      </c>
      <c r="AS24" s="183" t="e">
        <f t="shared" si="18"/>
        <v>#REF!</v>
      </c>
      <c r="AT24" s="183" t="e">
        <f t="shared" si="18"/>
        <v>#REF!</v>
      </c>
      <c r="AU24" s="183" t="e">
        <f t="shared" si="18"/>
        <v>#REF!</v>
      </c>
      <c r="AV24" s="183" t="e">
        <f t="shared" si="18"/>
        <v>#REF!</v>
      </c>
      <c r="AW24" s="183" t="e">
        <f t="shared" si="18"/>
        <v>#REF!</v>
      </c>
      <c r="AX24" s="183" t="e">
        <f t="shared" si="18"/>
        <v>#REF!</v>
      </c>
    </row>
    <row r="25" spans="1:50" x14ac:dyDescent="0.2">
      <c r="A25" s="168" t="s">
        <v>218</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row>
    <row r="26" spans="1:50" x14ac:dyDescent="0.2">
      <c r="A26" s="199" t="s">
        <v>21</v>
      </c>
      <c r="B26" s="183" t="e">
        <f t="shared" ref="B26:D26" si="19">B24</f>
        <v>#REF!</v>
      </c>
      <c r="C26" s="183" t="e">
        <f t="shared" si="19"/>
        <v>#REF!</v>
      </c>
      <c r="D26" s="183" t="e">
        <f t="shared" si="19"/>
        <v>#REF!</v>
      </c>
      <c r="E26" s="183" t="e">
        <f t="shared" ref="E26:G26" si="20">E24</f>
        <v>#REF!</v>
      </c>
      <c r="F26" s="183" t="e">
        <f t="shared" si="20"/>
        <v>#REF!</v>
      </c>
      <c r="G26" s="183" t="e">
        <f t="shared" si="20"/>
        <v>#REF!</v>
      </c>
      <c r="H26" s="183" t="e">
        <f t="shared" ref="H26:I26" si="21">H24</f>
        <v>#REF!</v>
      </c>
      <c r="I26" s="183" t="e">
        <f t="shared" si="21"/>
        <v>#REF!</v>
      </c>
      <c r="J26" s="183" t="e">
        <f t="shared" ref="J26:AX26" si="22">J24</f>
        <v>#REF!</v>
      </c>
      <c r="K26" s="183" t="e">
        <f t="shared" si="22"/>
        <v>#REF!</v>
      </c>
      <c r="L26" s="183" t="e">
        <f t="shared" si="22"/>
        <v>#REF!</v>
      </c>
      <c r="M26" s="183" t="e">
        <f t="shared" si="22"/>
        <v>#REF!</v>
      </c>
      <c r="N26" s="183" t="e">
        <f t="shared" si="22"/>
        <v>#REF!</v>
      </c>
      <c r="O26" s="183" t="e">
        <f t="shared" si="22"/>
        <v>#REF!</v>
      </c>
      <c r="P26" s="183" t="e">
        <f t="shared" si="22"/>
        <v>#REF!</v>
      </c>
      <c r="Q26" s="183" t="e">
        <f t="shared" si="22"/>
        <v>#REF!</v>
      </c>
      <c r="R26" s="183" t="e">
        <f t="shared" si="22"/>
        <v>#REF!</v>
      </c>
      <c r="S26" s="183" t="e">
        <f t="shared" si="22"/>
        <v>#REF!</v>
      </c>
      <c r="T26" s="183" t="e">
        <f t="shared" si="22"/>
        <v>#REF!</v>
      </c>
      <c r="U26" s="183" t="e">
        <f t="shared" si="22"/>
        <v>#REF!</v>
      </c>
      <c r="V26" s="183" t="e">
        <f t="shared" si="22"/>
        <v>#REF!</v>
      </c>
      <c r="W26" s="183" t="e">
        <f t="shared" si="22"/>
        <v>#REF!</v>
      </c>
      <c r="X26" s="183" t="e">
        <f t="shared" si="22"/>
        <v>#REF!</v>
      </c>
      <c r="Y26" s="183" t="e">
        <f t="shared" si="22"/>
        <v>#REF!</v>
      </c>
      <c r="Z26" s="183" t="e">
        <f t="shared" si="22"/>
        <v>#REF!</v>
      </c>
      <c r="AA26" s="183" t="e">
        <f t="shared" si="22"/>
        <v>#REF!</v>
      </c>
      <c r="AB26" s="183" t="e">
        <f t="shared" si="22"/>
        <v>#REF!</v>
      </c>
      <c r="AC26" s="183" t="e">
        <f t="shared" si="22"/>
        <v>#REF!</v>
      </c>
      <c r="AD26" s="183" t="e">
        <f t="shared" si="22"/>
        <v>#REF!</v>
      </c>
      <c r="AE26" s="183" t="e">
        <f t="shared" si="22"/>
        <v>#REF!</v>
      </c>
      <c r="AF26" s="183" t="e">
        <f t="shared" si="22"/>
        <v>#REF!</v>
      </c>
      <c r="AG26" s="183" t="e">
        <f t="shared" si="22"/>
        <v>#REF!</v>
      </c>
      <c r="AH26" s="183" t="e">
        <f t="shared" si="22"/>
        <v>#REF!</v>
      </c>
      <c r="AI26" s="183" t="e">
        <f t="shared" si="22"/>
        <v>#REF!</v>
      </c>
      <c r="AJ26" s="183" t="e">
        <f t="shared" si="22"/>
        <v>#REF!</v>
      </c>
      <c r="AK26" s="183" t="e">
        <f t="shared" si="22"/>
        <v>#REF!</v>
      </c>
      <c r="AL26" s="183" t="e">
        <f t="shared" si="22"/>
        <v>#REF!</v>
      </c>
      <c r="AM26" s="183" t="e">
        <f t="shared" si="22"/>
        <v>#REF!</v>
      </c>
      <c r="AN26" s="183" t="e">
        <f t="shared" si="22"/>
        <v>#REF!</v>
      </c>
      <c r="AO26" s="183" t="e">
        <f t="shared" si="22"/>
        <v>#REF!</v>
      </c>
      <c r="AP26" s="183" t="e">
        <f t="shared" si="22"/>
        <v>#REF!</v>
      </c>
      <c r="AQ26" s="183" t="e">
        <f t="shared" si="22"/>
        <v>#REF!</v>
      </c>
      <c r="AR26" s="183" t="e">
        <f t="shared" si="22"/>
        <v>#REF!</v>
      </c>
      <c r="AS26" s="183" t="e">
        <f t="shared" si="22"/>
        <v>#REF!</v>
      </c>
      <c r="AT26" s="183" t="e">
        <f t="shared" si="22"/>
        <v>#REF!</v>
      </c>
      <c r="AU26" s="183" t="e">
        <f t="shared" si="22"/>
        <v>#REF!</v>
      </c>
      <c r="AV26" s="183" t="e">
        <f t="shared" si="22"/>
        <v>#REF!</v>
      </c>
      <c r="AW26" s="183" t="e">
        <f t="shared" si="22"/>
        <v>#REF!</v>
      </c>
      <c r="AX26" s="183" t="e">
        <f t="shared" si="22"/>
        <v>#REF!</v>
      </c>
    </row>
    <row r="27" spans="1:50" x14ac:dyDescent="0.2">
      <c r="A27" s="2" t="s">
        <v>2</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c r="AR27" s="183"/>
      <c r="AS27" s="183"/>
      <c r="AT27" s="183"/>
      <c r="AU27" s="183"/>
      <c r="AV27" s="183"/>
      <c r="AW27" s="183"/>
      <c r="AX27" s="183"/>
    </row>
    <row r="28" spans="1:50" x14ac:dyDescent="0.2">
      <c r="A28" s="23" t="s">
        <v>21</v>
      </c>
      <c r="B28" s="183" t="e">
        <f t="shared" ref="B28:D28" si="23">ROUNDUP(B14*0.85,)+25</f>
        <v>#REF!</v>
      </c>
      <c r="C28" s="183" t="e">
        <f t="shared" si="23"/>
        <v>#REF!</v>
      </c>
      <c r="D28" s="183" t="e">
        <f t="shared" si="23"/>
        <v>#REF!</v>
      </c>
      <c r="E28" s="183" t="e">
        <f t="shared" ref="E28:G28" si="24">ROUNDUP(E14*0.85,)+25</f>
        <v>#REF!</v>
      </c>
      <c r="F28" s="183" t="e">
        <f t="shared" si="24"/>
        <v>#REF!</v>
      </c>
      <c r="G28" s="183" t="e">
        <f t="shared" si="24"/>
        <v>#REF!</v>
      </c>
      <c r="H28" s="183" t="e">
        <f t="shared" ref="H28:I28" si="25">ROUNDUP(H14*0.85,)+25</f>
        <v>#REF!</v>
      </c>
      <c r="I28" s="183" t="e">
        <f t="shared" si="25"/>
        <v>#REF!</v>
      </c>
      <c r="J28" s="183" t="e">
        <f t="shared" ref="J28:AX28" si="26">ROUNDUP(J14*0.85,)+25</f>
        <v>#REF!</v>
      </c>
      <c r="K28" s="183" t="e">
        <f t="shared" si="26"/>
        <v>#REF!</v>
      </c>
      <c r="L28" s="183" t="e">
        <f t="shared" si="26"/>
        <v>#REF!</v>
      </c>
      <c r="M28" s="183" t="e">
        <f t="shared" si="26"/>
        <v>#REF!</v>
      </c>
      <c r="N28" s="183" t="e">
        <f t="shared" si="26"/>
        <v>#REF!</v>
      </c>
      <c r="O28" s="183" t="e">
        <f t="shared" si="26"/>
        <v>#REF!</v>
      </c>
      <c r="P28" s="183" t="e">
        <f t="shared" si="26"/>
        <v>#REF!</v>
      </c>
      <c r="Q28" s="183" t="e">
        <f t="shared" si="26"/>
        <v>#REF!</v>
      </c>
      <c r="R28" s="183" t="e">
        <f t="shared" si="26"/>
        <v>#REF!</v>
      </c>
      <c r="S28" s="183" t="e">
        <f t="shared" si="26"/>
        <v>#REF!</v>
      </c>
      <c r="T28" s="183" t="e">
        <f t="shared" si="26"/>
        <v>#REF!</v>
      </c>
      <c r="U28" s="183" t="e">
        <f t="shared" si="26"/>
        <v>#REF!</v>
      </c>
      <c r="V28" s="183" t="e">
        <f t="shared" si="26"/>
        <v>#REF!</v>
      </c>
      <c r="W28" s="183" t="e">
        <f t="shared" si="26"/>
        <v>#REF!</v>
      </c>
      <c r="X28" s="183" t="e">
        <f t="shared" si="26"/>
        <v>#REF!</v>
      </c>
      <c r="Y28" s="183" t="e">
        <f t="shared" si="26"/>
        <v>#REF!</v>
      </c>
      <c r="Z28" s="183" t="e">
        <f t="shared" si="26"/>
        <v>#REF!</v>
      </c>
      <c r="AA28" s="183" t="e">
        <f t="shared" si="26"/>
        <v>#REF!</v>
      </c>
      <c r="AB28" s="183" t="e">
        <f t="shared" si="26"/>
        <v>#REF!</v>
      </c>
      <c r="AC28" s="183" t="e">
        <f t="shared" si="26"/>
        <v>#REF!</v>
      </c>
      <c r="AD28" s="183" t="e">
        <f t="shared" si="26"/>
        <v>#REF!</v>
      </c>
      <c r="AE28" s="183" t="e">
        <f t="shared" si="26"/>
        <v>#REF!</v>
      </c>
      <c r="AF28" s="183" t="e">
        <f t="shared" si="26"/>
        <v>#REF!</v>
      </c>
      <c r="AG28" s="183" t="e">
        <f t="shared" si="26"/>
        <v>#REF!</v>
      </c>
      <c r="AH28" s="183" t="e">
        <f t="shared" si="26"/>
        <v>#REF!</v>
      </c>
      <c r="AI28" s="183" t="e">
        <f t="shared" si="26"/>
        <v>#REF!</v>
      </c>
      <c r="AJ28" s="183" t="e">
        <f t="shared" si="26"/>
        <v>#REF!</v>
      </c>
      <c r="AK28" s="183" t="e">
        <f t="shared" si="26"/>
        <v>#REF!</v>
      </c>
      <c r="AL28" s="183" t="e">
        <f t="shared" si="26"/>
        <v>#REF!</v>
      </c>
      <c r="AM28" s="183" t="e">
        <f t="shared" si="26"/>
        <v>#REF!</v>
      </c>
      <c r="AN28" s="183" t="e">
        <f t="shared" si="26"/>
        <v>#REF!</v>
      </c>
      <c r="AO28" s="183" t="e">
        <f t="shared" si="26"/>
        <v>#REF!</v>
      </c>
      <c r="AP28" s="183" t="e">
        <f t="shared" si="26"/>
        <v>#REF!</v>
      </c>
      <c r="AQ28" s="183" t="e">
        <f t="shared" si="26"/>
        <v>#REF!</v>
      </c>
      <c r="AR28" s="183" t="e">
        <f t="shared" si="26"/>
        <v>#REF!</v>
      </c>
      <c r="AS28" s="183" t="e">
        <f t="shared" si="26"/>
        <v>#REF!</v>
      </c>
      <c r="AT28" s="183" t="e">
        <f t="shared" si="26"/>
        <v>#REF!</v>
      </c>
      <c r="AU28" s="183" t="e">
        <f t="shared" si="26"/>
        <v>#REF!</v>
      </c>
      <c r="AV28" s="183" t="e">
        <f t="shared" si="26"/>
        <v>#REF!</v>
      </c>
      <c r="AW28" s="183" t="e">
        <f t="shared" si="26"/>
        <v>#REF!</v>
      </c>
      <c r="AX28" s="183" t="e">
        <f t="shared" si="26"/>
        <v>#REF!</v>
      </c>
    </row>
    <row r="29" spans="1:50" x14ac:dyDescent="0.2">
      <c r="A29" s="2" t="s">
        <v>131</v>
      </c>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row>
    <row r="30" spans="1:50" x14ac:dyDescent="0.2">
      <c r="A30" s="23" t="s">
        <v>21</v>
      </c>
      <c r="B30" s="183" t="e">
        <f t="shared" ref="B30:D30" si="27">ROUNDUP(B16*0.85,)+25</f>
        <v>#REF!</v>
      </c>
      <c r="C30" s="183" t="e">
        <f t="shared" si="27"/>
        <v>#REF!</v>
      </c>
      <c r="D30" s="183" t="e">
        <f t="shared" si="27"/>
        <v>#REF!</v>
      </c>
      <c r="E30" s="183" t="e">
        <f t="shared" ref="E30:G30" si="28">ROUNDUP(E16*0.85,)+25</f>
        <v>#REF!</v>
      </c>
      <c r="F30" s="183" t="e">
        <f t="shared" si="28"/>
        <v>#REF!</v>
      </c>
      <c r="G30" s="183" t="e">
        <f t="shared" si="28"/>
        <v>#REF!</v>
      </c>
      <c r="H30" s="183" t="e">
        <f t="shared" ref="H30:I30" si="29">ROUNDUP(H16*0.85,)+25</f>
        <v>#REF!</v>
      </c>
      <c r="I30" s="183" t="e">
        <f t="shared" si="29"/>
        <v>#REF!</v>
      </c>
      <c r="J30" s="183" t="e">
        <f t="shared" ref="J30:AX30" si="30">ROUNDUP(J16*0.85,)+25</f>
        <v>#REF!</v>
      </c>
      <c r="K30" s="183" t="e">
        <f t="shared" si="30"/>
        <v>#REF!</v>
      </c>
      <c r="L30" s="183" t="e">
        <f t="shared" si="30"/>
        <v>#REF!</v>
      </c>
      <c r="M30" s="183" t="e">
        <f t="shared" si="30"/>
        <v>#REF!</v>
      </c>
      <c r="N30" s="183" t="e">
        <f t="shared" si="30"/>
        <v>#REF!</v>
      </c>
      <c r="O30" s="183" t="e">
        <f t="shared" si="30"/>
        <v>#REF!</v>
      </c>
      <c r="P30" s="183" t="e">
        <f t="shared" si="30"/>
        <v>#REF!</v>
      </c>
      <c r="Q30" s="183" t="e">
        <f t="shared" si="30"/>
        <v>#REF!</v>
      </c>
      <c r="R30" s="183" t="e">
        <f t="shared" si="30"/>
        <v>#REF!</v>
      </c>
      <c r="S30" s="183" t="e">
        <f t="shared" si="30"/>
        <v>#REF!</v>
      </c>
      <c r="T30" s="183" t="e">
        <f t="shared" si="30"/>
        <v>#REF!</v>
      </c>
      <c r="U30" s="183" t="e">
        <f t="shared" si="30"/>
        <v>#REF!</v>
      </c>
      <c r="V30" s="183" t="e">
        <f t="shared" si="30"/>
        <v>#REF!</v>
      </c>
      <c r="W30" s="183" t="e">
        <f t="shared" si="30"/>
        <v>#REF!</v>
      </c>
      <c r="X30" s="183" t="e">
        <f t="shared" si="30"/>
        <v>#REF!</v>
      </c>
      <c r="Y30" s="183" t="e">
        <f t="shared" si="30"/>
        <v>#REF!</v>
      </c>
      <c r="Z30" s="183" t="e">
        <f t="shared" si="30"/>
        <v>#REF!</v>
      </c>
      <c r="AA30" s="183" t="e">
        <f t="shared" si="30"/>
        <v>#REF!</v>
      </c>
      <c r="AB30" s="183" t="e">
        <f t="shared" si="30"/>
        <v>#REF!</v>
      </c>
      <c r="AC30" s="183" t="e">
        <f t="shared" si="30"/>
        <v>#REF!</v>
      </c>
      <c r="AD30" s="183" t="e">
        <f t="shared" si="30"/>
        <v>#REF!</v>
      </c>
      <c r="AE30" s="183" t="e">
        <f t="shared" si="30"/>
        <v>#REF!</v>
      </c>
      <c r="AF30" s="183" t="e">
        <f t="shared" si="30"/>
        <v>#REF!</v>
      </c>
      <c r="AG30" s="183" t="e">
        <f t="shared" si="30"/>
        <v>#REF!</v>
      </c>
      <c r="AH30" s="183" t="e">
        <f t="shared" si="30"/>
        <v>#REF!</v>
      </c>
      <c r="AI30" s="183" t="e">
        <f t="shared" si="30"/>
        <v>#REF!</v>
      </c>
      <c r="AJ30" s="183" t="e">
        <f t="shared" si="30"/>
        <v>#REF!</v>
      </c>
      <c r="AK30" s="183" t="e">
        <f t="shared" si="30"/>
        <v>#REF!</v>
      </c>
      <c r="AL30" s="183" t="e">
        <f t="shared" si="30"/>
        <v>#REF!</v>
      </c>
      <c r="AM30" s="183" t="e">
        <f t="shared" si="30"/>
        <v>#REF!</v>
      </c>
      <c r="AN30" s="183" t="e">
        <f t="shared" si="30"/>
        <v>#REF!</v>
      </c>
      <c r="AO30" s="183" t="e">
        <f t="shared" si="30"/>
        <v>#REF!</v>
      </c>
      <c r="AP30" s="183" t="e">
        <f t="shared" si="30"/>
        <v>#REF!</v>
      </c>
      <c r="AQ30" s="183" t="e">
        <f t="shared" si="30"/>
        <v>#REF!</v>
      </c>
      <c r="AR30" s="183" t="e">
        <f t="shared" si="30"/>
        <v>#REF!</v>
      </c>
      <c r="AS30" s="183" t="e">
        <f t="shared" si="30"/>
        <v>#REF!</v>
      </c>
      <c r="AT30" s="183" t="e">
        <f t="shared" si="30"/>
        <v>#REF!</v>
      </c>
      <c r="AU30" s="183" t="e">
        <f t="shared" si="30"/>
        <v>#REF!</v>
      </c>
      <c r="AV30" s="183" t="e">
        <f t="shared" si="30"/>
        <v>#REF!</v>
      </c>
      <c r="AW30" s="183" t="e">
        <f t="shared" si="30"/>
        <v>#REF!</v>
      </c>
      <c r="AX30" s="183" t="e">
        <f t="shared" si="30"/>
        <v>#REF!</v>
      </c>
    </row>
    <row r="31" spans="1:50" ht="16.5" customHeight="1" x14ac:dyDescent="0.2"/>
    <row r="32" spans="1:50" ht="11.45" customHeight="1" x14ac:dyDescent="0.2">
      <c r="A32" s="64" t="s">
        <v>11</v>
      </c>
    </row>
    <row r="33" spans="1:1" ht="12.75" customHeight="1" x14ac:dyDescent="0.2">
      <c r="A33" s="4" t="s">
        <v>12</v>
      </c>
    </row>
    <row r="34" spans="1:1" ht="12.75" customHeight="1" x14ac:dyDescent="0.2">
      <c r="A34" s="4" t="s">
        <v>13</v>
      </c>
    </row>
    <row r="35" spans="1:1" ht="12.75" customHeight="1" x14ac:dyDescent="0.2">
      <c r="A35" s="4" t="s">
        <v>14</v>
      </c>
    </row>
    <row r="36" spans="1:1" ht="12.75" customHeight="1" x14ac:dyDescent="0.2">
      <c r="A36" s="142" t="s">
        <v>103</v>
      </c>
    </row>
    <row r="37" spans="1:1" ht="11.45" customHeight="1" x14ac:dyDescent="0.2">
      <c r="A37" s="4"/>
    </row>
    <row r="38" spans="1:1" ht="11.45" customHeight="1" x14ac:dyDescent="0.2">
      <c r="A38" s="95" t="s">
        <v>16</v>
      </c>
    </row>
    <row r="39" spans="1:1" ht="60.75" thickBot="1" x14ac:dyDescent="0.25">
      <c r="A39" s="25" t="s">
        <v>36</v>
      </c>
    </row>
    <row r="40" spans="1:1" ht="12.75" thickBot="1" x14ac:dyDescent="0.25">
      <c r="A40" s="73" t="s">
        <v>112</v>
      </c>
    </row>
    <row r="41" spans="1:1" x14ac:dyDescent="0.2">
      <c r="A41" s="131" t="s">
        <v>241</v>
      </c>
    </row>
  </sheetData>
  <pageMargins left="0.7" right="0.7" top="0.75" bottom="0.75" header="0.3" footer="0.3"/>
  <pageSetup paperSize="9" orientation="portrait" horizontalDpi="4294967295" verticalDpi="4294967295"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1"/>
  <sheetViews>
    <sheetView zoomScale="90" zoomScaleNormal="90" workbookViewId="0">
      <selection activeCell="I32" sqref="I32"/>
    </sheetView>
  </sheetViews>
  <sheetFormatPr defaultColWidth="9.140625" defaultRowHeight="12" x14ac:dyDescent="0.2"/>
  <cols>
    <col min="1" max="1" width="91.42578125" style="5" customWidth="1"/>
    <col min="2" max="9" width="9.140625" style="5" hidden="1" customWidth="1"/>
    <col min="10" max="24" width="9.140625" style="5"/>
    <col min="25" max="30" width="9.140625" style="5" customWidth="1"/>
    <col min="31" max="41" width="9.140625" style="5" hidden="1" customWidth="1"/>
    <col min="42" max="42" width="0" style="5" hidden="1" customWidth="1"/>
    <col min="43" max="16384" width="9.140625" style="5"/>
  </cols>
  <sheetData>
    <row r="1" spans="1:50" ht="12" customHeight="1" x14ac:dyDescent="0.2">
      <c r="A1" s="8" t="s">
        <v>17</v>
      </c>
    </row>
    <row r="2" spans="1:50" ht="15.6" customHeight="1" x14ac:dyDescent="0.2">
      <c r="A2" s="144" t="s">
        <v>20</v>
      </c>
    </row>
    <row r="3" spans="1:50" ht="8.4499999999999993" customHeight="1" x14ac:dyDescent="0.2">
      <c r="A3" s="64"/>
    </row>
    <row r="4" spans="1:50" ht="11.45" customHeight="1" x14ac:dyDescent="0.2">
      <c r="A4" s="64" t="s">
        <v>9</v>
      </c>
    </row>
    <row r="5" spans="1:50" s="19" customFormat="1" ht="23.1" customHeight="1" x14ac:dyDescent="0.25">
      <c r="A5" s="150"/>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c r="H5" s="151" t="e">
        <f>'C завтраками| Bed and breakfast'!#REF!</f>
        <v>#REF!</v>
      </c>
      <c r="I5" s="151" t="e">
        <f>'C завтраками| Bed and breakfast'!#REF!</f>
        <v>#REF!</v>
      </c>
      <c r="J5" s="151" t="e">
        <f>#REF!</f>
        <v>#REF!</v>
      </c>
      <c r="K5" s="151" t="e">
        <f>#REF!</f>
        <v>#REF!</v>
      </c>
      <c r="L5" s="151" t="e">
        <f>#REF!</f>
        <v>#REF!</v>
      </c>
      <c r="M5" s="151" t="e">
        <f>#REF!</f>
        <v>#REF!</v>
      </c>
      <c r="N5" s="151"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51" t="e">
        <f>#REF!</f>
        <v>#REF!</v>
      </c>
      <c r="AO5" s="151" t="e">
        <f>#REF!</f>
        <v>#REF!</v>
      </c>
      <c r="AP5" s="151" t="e">
        <f>#REF!</f>
        <v>#REF!</v>
      </c>
      <c r="AQ5" s="151" t="e">
        <f>#REF!</f>
        <v>#REF!</v>
      </c>
      <c r="AR5" s="151" t="e">
        <f>#REF!</f>
        <v>#REF!</v>
      </c>
      <c r="AS5" s="151" t="e">
        <f>#REF!</f>
        <v>#REF!</v>
      </c>
      <c r="AT5" s="151" t="e">
        <f>#REF!</f>
        <v>#REF!</v>
      </c>
      <c r="AU5" s="151" t="e">
        <f>#REF!</f>
        <v>#REF!</v>
      </c>
      <c r="AV5" s="151" t="e">
        <f>#REF!</f>
        <v>#REF!</v>
      </c>
      <c r="AW5" s="151" t="e">
        <f>#REF!</f>
        <v>#REF!</v>
      </c>
      <c r="AX5" s="151" t="e">
        <f>#REF!</f>
        <v>#REF!</v>
      </c>
    </row>
    <row r="6" spans="1:50" s="19" customFormat="1" ht="18.600000000000001" customHeight="1" x14ac:dyDescent="0.25">
      <c r="A6" s="150"/>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c r="H6" s="151" t="e">
        <f>'C завтраками| Bed and breakfast'!#REF!</f>
        <v>#REF!</v>
      </c>
      <c r="I6" s="151" t="e">
        <f>'C завтраками| Bed and breakfast'!#REF!</f>
        <v>#REF!</v>
      </c>
      <c r="J6" s="151" t="e">
        <f>#REF!</f>
        <v>#REF!</v>
      </c>
      <c r="K6" s="151" t="e">
        <f>#REF!</f>
        <v>#REF!</v>
      </c>
      <c r="L6" s="151" t="e">
        <f>#REF!</f>
        <v>#REF!</v>
      </c>
      <c r="M6" s="151" t="e">
        <f>#REF!</f>
        <v>#REF!</v>
      </c>
      <c r="N6" s="151"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51" t="e">
        <f>#REF!</f>
        <v>#REF!</v>
      </c>
      <c r="AO6" s="151" t="e">
        <f>#REF!</f>
        <v>#REF!</v>
      </c>
      <c r="AP6" s="151" t="e">
        <f>#REF!</f>
        <v>#REF!</v>
      </c>
      <c r="AQ6" s="151" t="e">
        <f>#REF!</f>
        <v>#REF!</v>
      </c>
      <c r="AR6" s="151" t="e">
        <f>#REF!</f>
        <v>#REF!</v>
      </c>
      <c r="AS6" s="151" t="e">
        <f>#REF!</f>
        <v>#REF!</v>
      </c>
      <c r="AT6" s="151" t="e">
        <f>#REF!</f>
        <v>#REF!</v>
      </c>
      <c r="AU6" s="151" t="e">
        <f>#REF!</f>
        <v>#REF!</v>
      </c>
      <c r="AV6" s="151" t="e">
        <f>#REF!</f>
        <v>#REF!</v>
      </c>
      <c r="AW6" s="151" t="e">
        <f>#REF!</f>
        <v>#REF!</v>
      </c>
      <c r="AX6" s="151" t="e">
        <f>#REF!</f>
        <v>#REF!</v>
      </c>
    </row>
    <row r="7" spans="1:50" x14ac:dyDescent="0.2">
      <c r="A7" s="1" t="s">
        <v>7</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row>
    <row r="8" spans="1:50" x14ac:dyDescent="0.2">
      <c r="A8" s="23" t="s">
        <v>21</v>
      </c>
      <c r="B8" s="183" t="e">
        <f>'C завтраками| Bed and breakfast'!#REF!-1250</f>
        <v>#REF!</v>
      </c>
      <c r="C8" s="183" t="e">
        <f>'C завтраками| Bed and breakfast'!#REF!-1250</f>
        <v>#REF!</v>
      </c>
      <c r="D8" s="183" t="e">
        <f>'C завтраками| Bed and breakfast'!#REF!-1250</f>
        <v>#REF!</v>
      </c>
      <c r="E8" s="183" t="e">
        <f>'C завтраками| Bed and breakfast'!#REF!-1250</f>
        <v>#REF!</v>
      </c>
      <c r="F8" s="183" t="e">
        <f>'C завтраками| Bed and breakfast'!#REF!-1250</f>
        <v>#REF!</v>
      </c>
      <c r="G8" s="183" t="e">
        <f>'C завтраками| Bed and breakfast'!#REF!-1250</f>
        <v>#REF!</v>
      </c>
      <c r="H8" s="183" t="e">
        <f>'C завтраками| Bed and breakfast'!#REF!-1250</f>
        <v>#REF!</v>
      </c>
      <c r="I8" s="183" t="e">
        <f>'C завтраками| Bed and breakfast'!#REF!-1250</f>
        <v>#REF!</v>
      </c>
      <c r="J8" s="183" t="e">
        <f>#REF!</f>
        <v>#REF!</v>
      </c>
      <c r="K8" s="183" t="e">
        <f>#REF!</f>
        <v>#REF!</v>
      </c>
      <c r="L8" s="183" t="e">
        <f>#REF!</f>
        <v>#REF!</v>
      </c>
      <c r="M8" s="183" t="e">
        <f>#REF!</f>
        <v>#REF!</v>
      </c>
      <c r="N8" s="183" t="e">
        <f>#REF!</f>
        <v>#REF!</v>
      </c>
      <c r="O8" s="183" t="e">
        <f>#REF!</f>
        <v>#REF!</v>
      </c>
      <c r="P8" s="183" t="e">
        <f>#REF!</f>
        <v>#REF!</v>
      </c>
      <c r="Q8" s="183" t="e">
        <f>#REF!</f>
        <v>#REF!</v>
      </c>
      <c r="R8" s="183" t="e">
        <f>#REF!</f>
        <v>#REF!</v>
      </c>
      <c r="S8" s="183" t="e">
        <f>#REF!</f>
        <v>#REF!</v>
      </c>
      <c r="T8" s="183" t="e">
        <f>#REF!</f>
        <v>#REF!</v>
      </c>
      <c r="U8" s="183" t="e">
        <f>#REF!</f>
        <v>#REF!</v>
      </c>
      <c r="V8" s="183" t="e">
        <f>#REF!</f>
        <v>#REF!</v>
      </c>
      <c r="W8" s="183" t="e">
        <f>#REF!</f>
        <v>#REF!</v>
      </c>
      <c r="X8" s="183" t="e">
        <f>#REF!</f>
        <v>#REF!</v>
      </c>
      <c r="Y8" s="183" t="e">
        <f>#REF!</f>
        <v>#REF!</v>
      </c>
      <c r="Z8" s="183" t="e">
        <f>#REF!</f>
        <v>#REF!</v>
      </c>
      <c r="AA8" s="183" t="e">
        <f>#REF!</f>
        <v>#REF!</v>
      </c>
      <c r="AB8" s="183" t="e">
        <f>#REF!</f>
        <v>#REF!</v>
      </c>
      <c r="AC8" s="183" t="e">
        <f>#REF!</f>
        <v>#REF!</v>
      </c>
      <c r="AD8" s="183" t="e">
        <f>#REF!</f>
        <v>#REF!</v>
      </c>
      <c r="AE8" s="183" t="e">
        <f>#REF!</f>
        <v>#REF!</v>
      </c>
      <c r="AF8" s="183" t="e">
        <f>#REF!</f>
        <v>#REF!</v>
      </c>
      <c r="AG8" s="183" t="e">
        <f>#REF!</f>
        <v>#REF!</v>
      </c>
      <c r="AH8" s="183" t="e">
        <f>#REF!</f>
        <v>#REF!</v>
      </c>
      <c r="AI8" s="183" t="e">
        <f>#REF!</f>
        <v>#REF!</v>
      </c>
      <c r="AJ8" s="183" t="e">
        <f>#REF!</f>
        <v>#REF!</v>
      </c>
      <c r="AK8" s="183" t="e">
        <f>#REF!</f>
        <v>#REF!</v>
      </c>
      <c r="AL8" s="183" t="e">
        <f>#REF!</f>
        <v>#REF!</v>
      </c>
      <c r="AM8" s="183" t="e">
        <f>#REF!</f>
        <v>#REF!</v>
      </c>
      <c r="AN8" s="183" t="e">
        <f>#REF!</f>
        <v>#REF!</v>
      </c>
      <c r="AO8" s="183" t="e">
        <f>#REF!</f>
        <v>#REF!</v>
      </c>
      <c r="AP8" s="183" t="e">
        <f>#REF!</f>
        <v>#REF!</v>
      </c>
      <c r="AQ8" s="183" t="e">
        <f>#REF!</f>
        <v>#REF!</v>
      </c>
      <c r="AR8" s="183" t="e">
        <f>#REF!</f>
        <v>#REF!</v>
      </c>
      <c r="AS8" s="183" t="e">
        <f>#REF!</f>
        <v>#REF!</v>
      </c>
      <c r="AT8" s="183" t="e">
        <f>#REF!</f>
        <v>#REF!</v>
      </c>
      <c r="AU8" s="183" t="e">
        <f>#REF!</f>
        <v>#REF!</v>
      </c>
      <c r="AV8" s="183" t="e">
        <f>#REF!</f>
        <v>#REF!</v>
      </c>
      <c r="AW8" s="183" t="e">
        <f>#REF!</f>
        <v>#REF!</v>
      </c>
      <c r="AX8" s="183" t="e">
        <f>#REF!</f>
        <v>#REF!</v>
      </c>
    </row>
    <row r="9" spans="1:50" x14ac:dyDescent="0.2">
      <c r="A9" s="1" t="s">
        <v>8</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row>
    <row r="10" spans="1:50" x14ac:dyDescent="0.2">
      <c r="A10" s="23" t="s">
        <v>21</v>
      </c>
      <c r="B10" s="183" t="e">
        <f>'C завтраками| Bed and breakfast'!#REF!-1250</f>
        <v>#REF!</v>
      </c>
      <c r="C10" s="183" t="e">
        <f>'C завтраками| Bed and breakfast'!#REF!-1250</f>
        <v>#REF!</v>
      </c>
      <c r="D10" s="183" t="e">
        <f>'C завтраками| Bed and breakfast'!#REF!-1250</f>
        <v>#REF!</v>
      </c>
      <c r="E10" s="183" t="e">
        <f>'C завтраками| Bed and breakfast'!#REF!-1250</f>
        <v>#REF!</v>
      </c>
      <c r="F10" s="183" t="e">
        <f>'C завтраками| Bed and breakfast'!#REF!-1250</f>
        <v>#REF!</v>
      </c>
      <c r="G10" s="183" t="e">
        <f>'C завтраками| Bed and breakfast'!#REF!-1250</f>
        <v>#REF!</v>
      </c>
      <c r="H10" s="183" t="e">
        <f>'C завтраками| Bed and breakfast'!#REF!-1250</f>
        <v>#REF!</v>
      </c>
      <c r="I10" s="183" t="e">
        <f>'C завтраками| Bed and breakfast'!#REF!-1250</f>
        <v>#REF!</v>
      </c>
      <c r="J10" s="183" t="e">
        <f>#REF!</f>
        <v>#REF!</v>
      </c>
      <c r="K10" s="183" t="e">
        <f>#REF!</f>
        <v>#REF!</v>
      </c>
      <c r="L10" s="183" t="e">
        <f>#REF!</f>
        <v>#REF!</v>
      </c>
      <c r="M10" s="183" t="e">
        <f>#REF!</f>
        <v>#REF!</v>
      </c>
      <c r="N10" s="183" t="e">
        <f>#REF!</f>
        <v>#REF!</v>
      </c>
      <c r="O10" s="183" t="e">
        <f>#REF!</f>
        <v>#REF!</v>
      </c>
      <c r="P10" s="183" t="e">
        <f>#REF!</f>
        <v>#REF!</v>
      </c>
      <c r="Q10" s="183" t="e">
        <f>#REF!</f>
        <v>#REF!</v>
      </c>
      <c r="R10" s="183" t="e">
        <f>#REF!</f>
        <v>#REF!</v>
      </c>
      <c r="S10" s="183" t="e">
        <f>#REF!</f>
        <v>#REF!</v>
      </c>
      <c r="T10" s="183" t="e">
        <f>#REF!</f>
        <v>#REF!</v>
      </c>
      <c r="U10" s="183" t="e">
        <f>#REF!</f>
        <v>#REF!</v>
      </c>
      <c r="V10" s="183" t="e">
        <f>#REF!</f>
        <v>#REF!</v>
      </c>
      <c r="W10" s="183" t="e">
        <f>#REF!</f>
        <v>#REF!</v>
      </c>
      <c r="X10" s="183" t="e">
        <f>#REF!</f>
        <v>#REF!</v>
      </c>
      <c r="Y10" s="183" t="e">
        <f>#REF!</f>
        <v>#REF!</v>
      </c>
      <c r="Z10" s="183" t="e">
        <f>#REF!</f>
        <v>#REF!</v>
      </c>
      <c r="AA10" s="183" t="e">
        <f>#REF!</f>
        <v>#REF!</v>
      </c>
      <c r="AB10" s="183" t="e">
        <f>#REF!</f>
        <v>#REF!</v>
      </c>
      <c r="AC10" s="183" t="e">
        <f>#REF!</f>
        <v>#REF!</v>
      </c>
      <c r="AD10" s="183" t="e">
        <f>#REF!</f>
        <v>#REF!</v>
      </c>
      <c r="AE10" s="183" t="e">
        <f>#REF!</f>
        <v>#REF!</v>
      </c>
      <c r="AF10" s="183" t="e">
        <f>#REF!</f>
        <v>#REF!</v>
      </c>
      <c r="AG10" s="183" t="e">
        <f>#REF!</f>
        <v>#REF!</v>
      </c>
      <c r="AH10" s="183" t="e">
        <f>#REF!</f>
        <v>#REF!</v>
      </c>
      <c r="AI10" s="183" t="e">
        <f>#REF!</f>
        <v>#REF!</v>
      </c>
      <c r="AJ10" s="183" t="e">
        <f>#REF!</f>
        <v>#REF!</v>
      </c>
      <c r="AK10" s="183" t="e">
        <f>#REF!</f>
        <v>#REF!</v>
      </c>
      <c r="AL10" s="183" t="e">
        <f>#REF!</f>
        <v>#REF!</v>
      </c>
      <c r="AM10" s="183" t="e">
        <f>#REF!</f>
        <v>#REF!</v>
      </c>
      <c r="AN10" s="183" t="e">
        <f>#REF!</f>
        <v>#REF!</v>
      </c>
      <c r="AO10" s="183" t="e">
        <f>#REF!</f>
        <v>#REF!</v>
      </c>
      <c r="AP10" s="183" t="e">
        <f>#REF!</f>
        <v>#REF!</v>
      </c>
      <c r="AQ10" s="183" t="e">
        <f>#REF!</f>
        <v>#REF!</v>
      </c>
      <c r="AR10" s="183" t="e">
        <f>#REF!</f>
        <v>#REF!</v>
      </c>
      <c r="AS10" s="183" t="e">
        <f>#REF!</f>
        <v>#REF!</v>
      </c>
      <c r="AT10" s="183" t="e">
        <f>#REF!</f>
        <v>#REF!</v>
      </c>
      <c r="AU10" s="183" t="e">
        <f>#REF!</f>
        <v>#REF!</v>
      </c>
      <c r="AV10" s="183" t="e">
        <f>#REF!</f>
        <v>#REF!</v>
      </c>
      <c r="AW10" s="183" t="e">
        <f>#REF!</f>
        <v>#REF!</v>
      </c>
      <c r="AX10" s="183" t="e">
        <f>#REF!</f>
        <v>#REF!</v>
      </c>
    </row>
    <row r="11" spans="1:50" x14ac:dyDescent="0.2">
      <c r="A11" s="168" t="s">
        <v>218</v>
      </c>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row>
    <row r="12" spans="1:50" x14ac:dyDescent="0.2">
      <c r="A12" s="199" t="s">
        <v>21</v>
      </c>
      <c r="B12" s="183" t="e">
        <f t="shared" ref="B12:D12" si="0">B10</f>
        <v>#REF!</v>
      </c>
      <c r="C12" s="183" t="e">
        <f t="shared" si="0"/>
        <v>#REF!</v>
      </c>
      <c r="D12" s="183" t="e">
        <f t="shared" si="0"/>
        <v>#REF!</v>
      </c>
      <c r="E12" s="183" t="e">
        <f t="shared" ref="E12:G12" si="1">E10</f>
        <v>#REF!</v>
      </c>
      <c r="F12" s="183" t="e">
        <f t="shared" si="1"/>
        <v>#REF!</v>
      </c>
      <c r="G12" s="183" t="e">
        <f t="shared" si="1"/>
        <v>#REF!</v>
      </c>
      <c r="H12" s="183" t="e">
        <f t="shared" ref="H12:I12" si="2">H10</f>
        <v>#REF!</v>
      </c>
      <c r="I12" s="183" t="e">
        <f t="shared" si="2"/>
        <v>#REF!</v>
      </c>
      <c r="J12" s="183" t="e">
        <f>#REF!</f>
        <v>#REF!</v>
      </c>
      <c r="K12" s="183" t="e">
        <f>#REF!</f>
        <v>#REF!</v>
      </c>
      <c r="L12" s="183" t="e">
        <f>#REF!</f>
        <v>#REF!</v>
      </c>
      <c r="M12" s="183" t="e">
        <f>#REF!</f>
        <v>#REF!</v>
      </c>
      <c r="N12" s="183" t="e">
        <f>#REF!</f>
        <v>#REF!</v>
      </c>
      <c r="O12" s="183" t="e">
        <f>#REF!</f>
        <v>#REF!</v>
      </c>
      <c r="P12" s="183" t="e">
        <f>#REF!</f>
        <v>#REF!</v>
      </c>
      <c r="Q12" s="183" t="e">
        <f>#REF!</f>
        <v>#REF!</v>
      </c>
      <c r="R12" s="183" t="e">
        <f>#REF!</f>
        <v>#REF!</v>
      </c>
      <c r="S12" s="183" t="e">
        <f>#REF!</f>
        <v>#REF!</v>
      </c>
      <c r="T12" s="183" t="e">
        <f>#REF!</f>
        <v>#REF!</v>
      </c>
      <c r="U12" s="183" t="e">
        <f>#REF!</f>
        <v>#REF!</v>
      </c>
      <c r="V12" s="183" t="e">
        <f>#REF!</f>
        <v>#REF!</v>
      </c>
      <c r="W12" s="183" t="e">
        <f>#REF!</f>
        <v>#REF!</v>
      </c>
      <c r="X12" s="183" t="e">
        <f>#REF!</f>
        <v>#REF!</v>
      </c>
      <c r="Y12" s="183" t="e">
        <f>#REF!</f>
        <v>#REF!</v>
      </c>
      <c r="Z12" s="183" t="e">
        <f>#REF!</f>
        <v>#REF!</v>
      </c>
      <c r="AA12" s="183" t="e">
        <f>#REF!</f>
        <v>#REF!</v>
      </c>
      <c r="AB12" s="183" t="e">
        <f>#REF!</f>
        <v>#REF!</v>
      </c>
      <c r="AC12" s="183" t="e">
        <f>#REF!</f>
        <v>#REF!</v>
      </c>
      <c r="AD12" s="183" t="e">
        <f>#REF!</f>
        <v>#REF!</v>
      </c>
      <c r="AE12" s="183" t="e">
        <f>#REF!</f>
        <v>#REF!</v>
      </c>
      <c r="AF12" s="183" t="e">
        <f>#REF!</f>
        <v>#REF!</v>
      </c>
      <c r="AG12" s="183" t="e">
        <f>#REF!</f>
        <v>#REF!</v>
      </c>
      <c r="AH12" s="183" t="e">
        <f>#REF!</f>
        <v>#REF!</v>
      </c>
      <c r="AI12" s="183" t="e">
        <f>#REF!</f>
        <v>#REF!</v>
      </c>
      <c r="AJ12" s="183" t="e">
        <f>#REF!</f>
        <v>#REF!</v>
      </c>
      <c r="AK12" s="183" t="e">
        <f>#REF!</f>
        <v>#REF!</v>
      </c>
      <c r="AL12" s="183" t="e">
        <f>#REF!</f>
        <v>#REF!</v>
      </c>
      <c r="AM12" s="183" t="e">
        <f>#REF!</f>
        <v>#REF!</v>
      </c>
      <c r="AN12" s="183" t="e">
        <f>#REF!</f>
        <v>#REF!</v>
      </c>
      <c r="AO12" s="183" t="e">
        <f>#REF!</f>
        <v>#REF!</v>
      </c>
      <c r="AP12" s="183" t="e">
        <f>#REF!</f>
        <v>#REF!</v>
      </c>
      <c r="AQ12" s="183" t="e">
        <f>#REF!</f>
        <v>#REF!</v>
      </c>
      <c r="AR12" s="183" t="e">
        <f>#REF!</f>
        <v>#REF!</v>
      </c>
      <c r="AS12" s="183" t="e">
        <f>#REF!</f>
        <v>#REF!</v>
      </c>
      <c r="AT12" s="183" t="e">
        <f>#REF!</f>
        <v>#REF!</v>
      </c>
      <c r="AU12" s="183" t="e">
        <f>#REF!</f>
        <v>#REF!</v>
      </c>
      <c r="AV12" s="183" t="e">
        <f>#REF!</f>
        <v>#REF!</v>
      </c>
      <c r="AW12" s="183" t="e">
        <f>#REF!</f>
        <v>#REF!</v>
      </c>
      <c r="AX12" s="183" t="e">
        <f>#REF!</f>
        <v>#REF!</v>
      </c>
    </row>
    <row r="13" spans="1:50" x14ac:dyDescent="0.2">
      <c r="A13" s="2" t="s">
        <v>2</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3"/>
    </row>
    <row r="14" spans="1:50" x14ac:dyDescent="0.2">
      <c r="A14" s="23" t="s">
        <v>21</v>
      </c>
      <c r="B14" s="183" t="e">
        <f>'C завтраками| Bed and breakfast'!#REF!-1250</f>
        <v>#REF!</v>
      </c>
      <c r="C14" s="183" t="e">
        <f>'C завтраками| Bed and breakfast'!#REF!-1250</f>
        <v>#REF!</v>
      </c>
      <c r="D14" s="183" t="e">
        <f>'C завтраками| Bed and breakfast'!#REF!-1250</f>
        <v>#REF!</v>
      </c>
      <c r="E14" s="183" t="e">
        <f>'C завтраками| Bed and breakfast'!#REF!-1250</f>
        <v>#REF!</v>
      </c>
      <c r="F14" s="183" t="e">
        <f>'C завтраками| Bed and breakfast'!#REF!-1250</f>
        <v>#REF!</v>
      </c>
      <c r="G14" s="183" t="e">
        <f>'C завтраками| Bed and breakfast'!#REF!-1250</f>
        <v>#REF!</v>
      </c>
      <c r="H14" s="183" t="e">
        <f>'C завтраками| Bed and breakfast'!#REF!-1250</f>
        <v>#REF!</v>
      </c>
      <c r="I14" s="183" t="e">
        <f>'C завтраками| Bed and breakfast'!#REF!-1250</f>
        <v>#REF!</v>
      </c>
      <c r="J14" s="183" t="e">
        <f>#REF!</f>
        <v>#REF!</v>
      </c>
      <c r="K14" s="183" t="e">
        <f>#REF!</f>
        <v>#REF!</v>
      </c>
      <c r="L14" s="183" t="e">
        <f>#REF!</f>
        <v>#REF!</v>
      </c>
      <c r="M14" s="183" t="e">
        <f>#REF!</f>
        <v>#REF!</v>
      </c>
      <c r="N14" s="183" t="e">
        <f>#REF!</f>
        <v>#REF!</v>
      </c>
      <c r="O14" s="183" t="e">
        <f>#REF!</f>
        <v>#REF!</v>
      </c>
      <c r="P14" s="183" t="e">
        <f>#REF!</f>
        <v>#REF!</v>
      </c>
      <c r="Q14" s="183" t="e">
        <f>#REF!</f>
        <v>#REF!</v>
      </c>
      <c r="R14" s="183" t="e">
        <f>#REF!</f>
        <v>#REF!</v>
      </c>
      <c r="S14" s="183" t="e">
        <f>#REF!</f>
        <v>#REF!</v>
      </c>
      <c r="T14" s="183" t="e">
        <f>#REF!</f>
        <v>#REF!</v>
      </c>
      <c r="U14" s="183" t="e">
        <f>#REF!</f>
        <v>#REF!</v>
      </c>
      <c r="V14" s="183" t="e">
        <f>#REF!</f>
        <v>#REF!</v>
      </c>
      <c r="W14" s="183" t="e">
        <f>#REF!</f>
        <v>#REF!</v>
      </c>
      <c r="X14" s="183" t="e">
        <f>#REF!</f>
        <v>#REF!</v>
      </c>
      <c r="Y14" s="183" t="e">
        <f>#REF!</f>
        <v>#REF!</v>
      </c>
      <c r="Z14" s="183" t="e">
        <f>#REF!</f>
        <v>#REF!</v>
      </c>
      <c r="AA14" s="183" t="e">
        <f>#REF!</f>
        <v>#REF!</v>
      </c>
      <c r="AB14" s="183" t="e">
        <f>#REF!</f>
        <v>#REF!</v>
      </c>
      <c r="AC14" s="183" t="e">
        <f>#REF!</f>
        <v>#REF!</v>
      </c>
      <c r="AD14" s="183" t="e">
        <f>#REF!</f>
        <v>#REF!</v>
      </c>
      <c r="AE14" s="183" t="e">
        <f>#REF!</f>
        <v>#REF!</v>
      </c>
      <c r="AF14" s="183" t="e">
        <f>#REF!</f>
        <v>#REF!</v>
      </c>
      <c r="AG14" s="183" t="e">
        <f>#REF!</f>
        <v>#REF!</v>
      </c>
      <c r="AH14" s="183" t="e">
        <f>#REF!</f>
        <v>#REF!</v>
      </c>
      <c r="AI14" s="183" t="e">
        <f>#REF!</f>
        <v>#REF!</v>
      </c>
      <c r="AJ14" s="183" t="e">
        <f>#REF!</f>
        <v>#REF!</v>
      </c>
      <c r="AK14" s="183" t="e">
        <f>#REF!</f>
        <v>#REF!</v>
      </c>
      <c r="AL14" s="183" t="e">
        <f>#REF!</f>
        <v>#REF!</v>
      </c>
      <c r="AM14" s="183" t="e">
        <f>#REF!</f>
        <v>#REF!</v>
      </c>
      <c r="AN14" s="183" t="e">
        <f>#REF!</f>
        <v>#REF!</v>
      </c>
      <c r="AO14" s="183" t="e">
        <f>#REF!</f>
        <v>#REF!</v>
      </c>
      <c r="AP14" s="183" t="e">
        <f>#REF!</f>
        <v>#REF!</v>
      </c>
      <c r="AQ14" s="183" t="e">
        <f>#REF!</f>
        <v>#REF!</v>
      </c>
      <c r="AR14" s="183" t="e">
        <f>#REF!</f>
        <v>#REF!</v>
      </c>
      <c r="AS14" s="183" t="e">
        <f>#REF!</f>
        <v>#REF!</v>
      </c>
      <c r="AT14" s="183" t="e">
        <f>#REF!</f>
        <v>#REF!</v>
      </c>
      <c r="AU14" s="183" t="e">
        <f>#REF!</f>
        <v>#REF!</v>
      </c>
      <c r="AV14" s="183" t="e">
        <f>#REF!</f>
        <v>#REF!</v>
      </c>
      <c r="AW14" s="183" t="e">
        <f>#REF!</f>
        <v>#REF!</v>
      </c>
      <c r="AX14" s="183" t="e">
        <f>#REF!</f>
        <v>#REF!</v>
      </c>
    </row>
    <row r="15" spans="1:50" x14ac:dyDescent="0.2">
      <c r="A15" s="9" t="s">
        <v>131</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row>
    <row r="16" spans="1:50" x14ac:dyDescent="0.2">
      <c r="A16" s="23" t="s">
        <v>21</v>
      </c>
      <c r="B16" s="183" t="e">
        <f>'C завтраками| Bed and breakfast'!#REF!-1250</f>
        <v>#REF!</v>
      </c>
      <c r="C16" s="183" t="e">
        <f>'C завтраками| Bed and breakfast'!#REF!-1250</f>
        <v>#REF!</v>
      </c>
      <c r="D16" s="183" t="e">
        <f>'C завтраками| Bed and breakfast'!#REF!-1250</f>
        <v>#REF!</v>
      </c>
      <c r="E16" s="183" t="e">
        <f>'C завтраками| Bed and breakfast'!#REF!-1250</f>
        <v>#REF!</v>
      </c>
      <c r="F16" s="183" t="e">
        <f>'C завтраками| Bed and breakfast'!#REF!-1250</f>
        <v>#REF!</v>
      </c>
      <c r="G16" s="183" t="e">
        <f>'C завтраками| Bed and breakfast'!#REF!-1250</f>
        <v>#REF!</v>
      </c>
      <c r="H16" s="183" t="e">
        <f>'C завтраками| Bed and breakfast'!#REF!-1250</f>
        <v>#REF!</v>
      </c>
      <c r="I16" s="183" t="e">
        <f>'C завтраками| Bed and breakfast'!#REF!-1250</f>
        <v>#REF!</v>
      </c>
      <c r="J16" s="183" t="e">
        <f>#REF!</f>
        <v>#REF!</v>
      </c>
      <c r="K16" s="183" t="e">
        <f>#REF!</f>
        <v>#REF!</v>
      </c>
      <c r="L16" s="183" t="e">
        <f>#REF!</f>
        <v>#REF!</v>
      </c>
      <c r="M16" s="183" t="e">
        <f>#REF!</f>
        <v>#REF!</v>
      </c>
      <c r="N16" s="183" t="e">
        <f>#REF!</f>
        <v>#REF!</v>
      </c>
      <c r="O16" s="183" t="e">
        <f>#REF!</f>
        <v>#REF!</v>
      </c>
      <c r="P16" s="183" t="e">
        <f>#REF!</f>
        <v>#REF!</v>
      </c>
      <c r="Q16" s="183" t="e">
        <f>#REF!</f>
        <v>#REF!</v>
      </c>
      <c r="R16" s="183" t="e">
        <f>#REF!</f>
        <v>#REF!</v>
      </c>
      <c r="S16" s="183" t="e">
        <f>#REF!</f>
        <v>#REF!</v>
      </c>
      <c r="T16" s="183" t="e">
        <f>#REF!</f>
        <v>#REF!</v>
      </c>
      <c r="U16" s="183" t="e">
        <f>#REF!</f>
        <v>#REF!</v>
      </c>
      <c r="V16" s="183" t="e">
        <f>#REF!</f>
        <v>#REF!</v>
      </c>
      <c r="W16" s="183" t="e">
        <f>#REF!</f>
        <v>#REF!</v>
      </c>
      <c r="X16" s="183" t="e">
        <f>#REF!</f>
        <v>#REF!</v>
      </c>
      <c r="Y16" s="183" t="e">
        <f>#REF!</f>
        <v>#REF!</v>
      </c>
      <c r="Z16" s="183" t="e">
        <f>#REF!</f>
        <v>#REF!</v>
      </c>
      <c r="AA16" s="183" t="e">
        <f>#REF!</f>
        <v>#REF!</v>
      </c>
      <c r="AB16" s="183" t="e">
        <f>#REF!</f>
        <v>#REF!</v>
      </c>
      <c r="AC16" s="183" t="e">
        <f>#REF!</f>
        <v>#REF!</v>
      </c>
      <c r="AD16" s="183" t="e">
        <f>#REF!</f>
        <v>#REF!</v>
      </c>
      <c r="AE16" s="183" t="e">
        <f>#REF!</f>
        <v>#REF!</v>
      </c>
      <c r="AF16" s="183" t="e">
        <f>#REF!</f>
        <v>#REF!</v>
      </c>
      <c r="AG16" s="183" t="e">
        <f>#REF!</f>
        <v>#REF!</v>
      </c>
      <c r="AH16" s="183" t="e">
        <f>#REF!</f>
        <v>#REF!</v>
      </c>
      <c r="AI16" s="183" t="e">
        <f>#REF!</f>
        <v>#REF!</v>
      </c>
      <c r="AJ16" s="183" t="e">
        <f>#REF!</f>
        <v>#REF!</v>
      </c>
      <c r="AK16" s="183" t="e">
        <f>#REF!</f>
        <v>#REF!</v>
      </c>
      <c r="AL16" s="183" t="e">
        <f>#REF!</f>
        <v>#REF!</v>
      </c>
      <c r="AM16" s="183" t="e">
        <f>#REF!</f>
        <v>#REF!</v>
      </c>
      <c r="AN16" s="183" t="e">
        <f>#REF!</f>
        <v>#REF!</v>
      </c>
      <c r="AO16" s="183" t="e">
        <f>#REF!</f>
        <v>#REF!</v>
      </c>
      <c r="AP16" s="183" t="e">
        <f>#REF!</f>
        <v>#REF!</v>
      </c>
      <c r="AQ16" s="183" t="e">
        <f>#REF!</f>
        <v>#REF!</v>
      </c>
      <c r="AR16" s="183" t="e">
        <f>#REF!</f>
        <v>#REF!</v>
      </c>
      <c r="AS16" s="183" t="e">
        <f>#REF!</f>
        <v>#REF!</v>
      </c>
      <c r="AT16" s="183" t="e">
        <f>#REF!</f>
        <v>#REF!</v>
      </c>
      <c r="AU16" s="183" t="e">
        <f>#REF!</f>
        <v>#REF!</v>
      </c>
      <c r="AV16" s="183" t="e">
        <f>#REF!</f>
        <v>#REF!</v>
      </c>
      <c r="AW16" s="183" t="e">
        <f>#REF!</f>
        <v>#REF!</v>
      </c>
      <c r="AX16" s="183" t="e">
        <f>#REF!</f>
        <v>#REF!</v>
      </c>
    </row>
    <row r="17" spans="1:50" ht="10.35" customHeight="1" x14ac:dyDescent="0.2">
      <c r="A17" s="28"/>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row>
    <row r="18" spans="1:50" ht="30.6" customHeight="1" x14ac:dyDescent="0.2">
      <c r="A18" s="145" t="s">
        <v>44</v>
      </c>
      <c r="B18" s="184"/>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row>
    <row r="19" spans="1:50" s="37" customFormat="1" ht="16.899999999999999" customHeight="1" x14ac:dyDescent="0.2">
      <c r="A19" s="31"/>
      <c r="B19" s="151" t="e">
        <f t="shared" ref="B19:D19" si="3">B5</f>
        <v>#REF!</v>
      </c>
      <c r="C19" s="151" t="e">
        <f t="shared" si="3"/>
        <v>#REF!</v>
      </c>
      <c r="D19" s="151" t="e">
        <f t="shared" si="3"/>
        <v>#REF!</v>
      </c>
      <c r="E19" s="151" t="e">
        <f t="shared" ref="E19:G19" si="4">E5</f>
        <v>#REF!</v>
      </c>
      <c r="F19" s="151" t="e">
        <f t="shared" si="4"/>
        <v>#REF!</v>
      </c>
      <c r="G19" s="151" t="e">
        <f t="shared" si="4"/>
        <v>#REF!</v>
      </c>
      <c r="H19" s="151" t="e">
        <f t="shared" ref="H19:I19" si="5">H5</f>
        <v>#REF!</v>
      </c>
      <c r="I19" s="151" t="e">
        <f t="shared" si="5"/>
        <v>#REF!</v>
      </c>
      <c r="J19" s="151" t="e">
        <f t="shared" ref="J19:AX19" si="6">J5</f>
        <v>#REF!</v>
      </c>
      <c r="K19" s="151" t="e">
        <f t="shared" si="6"/>
        <v>#REF!</v>
      </c>
      <c r="L19" s="151" t="e">
        <f t="shared" si="6"/>
        <v>#REF!</v>
      </c>
      <c r="M19" s="151" t="e">
        <f t="shared" si="6"/>
        <v>#REF!</v>
      </c>
      <c r="N19" s="151" t="e">
        <f t="shared" si="6"/>
        <v>#REF!</v>
      </c>
      <c r="O19" s="151" t="e">
        <f t="shared" si="6"/>
        <v>#REF!</v>
      </c>
      <c r="P19" s="151" t="e">
        <f t="shared" si="6"/>
        <v>#REF!</v>
      </c>
      <c r="Q19" s="151" t="e">
        <f t="shared" si="6"/>
        <v>#REF!</v>
      </c>
      <c r="R19" s="151" t="e">
        <f t="shared" si="6"/>
        <v>#REF!</v>
      </c>
      <c r="S19" s="151" t="e">
        <f t="shared" si="6"/>
        <v>#REF!</v>
      </c>
      <c r="T19" s="151" t="e">
        <f t="shared" si="6"/>
        <v>#REF!</v>
      </c>
      <c r="U19" s="151" t="e">
        <f t="shared" si="6"/>
        <v>#REF!</v>
      </c>
      <c r="V19" s="151" t="e">
        <f t="shared" si="6"/>
        <v>#REF!</v>
      </c>
      <c r="W19" s="151" t="e">
        <f t="shared" si="6"/>
        <v>#REF!</v>
      </c>
      <c r="X19" s="151" t="e">
        <f t="shared" si="6"/>
        <v>#REF!</v>
      </c>
      <c r="Y19" s="151" t="e">
        <f t="shared" si="6"/>
        <v>#REF!</v>
      </c>
      <c r="Z19" s="151" t="e">
        <f t="shared" si="6"/>
        <v>#REF!</v>
      </c>
      <c r="AA19" s="151" t="e">
        <f t="shared" si="6"/>
        <v>#REF!</v>
      </c>
      <c r="AB19" s="151" t="e">
        <f t="shared" si="6"/>
        <v>#REF!</v>
      </c>
      <c r="AC19" s="151" t="e">
        <f t="shared" si="6"/>
        <v>#REF!</v>
      </c>
      <c r="AD19" s="151" t="e">
        <f t="shared" si="6"/>
        <v>#REF!</v>
      </c>
      <c r="AE19" s="151" t="e">
        <f t="shared" si="6"/>
        <v>#REF!</v>
      </c>
      <c r="AF19" s="151" t="e">
        <f t="shared" si="6"/>
        <v>#REF!</v>
      </c>
      <c r="AG19" s="151" t="e">
        <f t="shared" si="6"/>
        <v>#REF!</v>
      </c>
      <c r="AH19" s="151" t="e">
        <f t="shared" si="6"/>
        <v>#REF!</v>
      </c>
      <c r="AI19" s="151" t="e">
        <f t="shared" si="6"/>
        <v>#REF!</v>
      </c>
      <c r="AJ19" s="151" t="e">
        <f t="shared" si="6"/>
        <v>#REF!</v>
      </c>
      <c r="AK19" s="151" t="e">
        <f t="shared" si="6"/>
        <v>#REF!</v>
      </c>
      <c r="AL19" s="151" t="e">
        <f t="shared" si="6"/>
        <v>#REF!</v>
      </c>
      <c r="AM19" s="151" t="e">
        <f t="shared" si="6"/>
        <v>#REF!</v>
      </c>
      <c r="AN19" s="151" t="e">
        <f t="shared" si="6"/>
        <v>#REF!</v>
      </c>
      <c r="AO19" s="151" t="e">
        <f t="shared" si="6"/>
        <v>#REF!</v>
      </c>
      <c r="AP19" s="151" t="e">
        <f t="shared" si="6"/>
        <v>#REF!</v>
      </c>
      <c r="AQ19" s="151" t="e">
        <f t="shared" si="6"/>
        <v>#REF!</v>
      </c>
      <c r="AR19" s="151" t="e">
        <f t="shared" si="6"/>
        <v>#REF!</v>
      </c>
      <c r="AS19" s="151" t="e">
        <f t="shared" si="6"/>
        <v>#REF!</v>
      </c>
      <c r="AT19" s="151" t="e">
        <f t="shared" si="6"/>
        <v>#REF!</v>
      </c>
      <c r="AU19" s="151" t="e">
        <f t="shared" si="6"/>
        <v>#REF!</v>
      </c>
      <c r="AV19" s="151" t="e">
        <f t="shared" si="6"/>
        <v>#REF!</v>
      </c>
      <c r="AW19" s="151" t="e">
        <f t="shared" si="6"/>
        <v>#REF!</v>
      </c>
      <c r="AX19" s="151" t="e">
        <f t="shared" si="6"/>
        <v>#REF!</v>
      </c>
    </row>
    <row r="20" spans="1:50" s="37" customFormat="1" ht="16.149999999999999" customHeight="1" x14ac:dyDescent="0.2">
      <c r="A20" s="31"/>
      <c r="B20" s="151" t="e">
        <f t="shared" ref="B20:D20" si="7">B6</f>
        <v>#REF!</v>
      </c>
      <c r="C20" s="151" t="e">
        <f t="shared" si="7"/>
        <v>#REF!</v>
      </c>
      <c r="D20" s="151" t="e">
        <f t="shared" si="7"/>
        <v>#REF!</v>
      </c>
      <c r="E20" s="151" t="e">
        <f t="shared" ref="E20:G20" si="8">E6</f>
        <v>#REF!</v>
      </c>
      <c r="F20" s="151" t="e">
        <f t="shared" si="8"/>
        <v>#REF!</v>
      </c>
      <c r="G20" s="151" t="e">
        <f t="shared" si="8"/>
        <v>#REF!</v>
      </c>
      <c r="H20" s="151" t="e">
        <f t="shared" ref="H20:I20" si="9">H6</f>
        <v>#REF!</v>
      </c>
      <c r="I20" s="151" t="e">
        <f t="shared" si="9"/>
        <v>#REF!</v>
      </c>
      <c r="J20" s="151" t="e">
        <f t="shared" ref="J20:AX20" si="10">J6</f>
        <v>#REF!</v>
      </c>
      <c r="K20" s="151" t="e">
        <f t="shared" si="10"/>
        <v>#REF!</v>
      </c>
      <c r="L20" s="151" t="e">
        <f t="shared" si="10"/>
        <v>#REF!</v>
      </c>
      <c r="M20" s="151" t="e">
        <f t="shared" si="10"/>
        <v>#REF!</v>
      </c>
      <c r="N20" s="151" t="e">
        <f t="shared" si="10"/>
        <v>#REF!</v>
      </c>
      <c r="O20" s="151" t="e">
        <f t="shared" si="10"/>
        <v>#REF!</v>
      </c>
      <c r="P20" s="151" t="e">
        <f t="shared" si="10"/>
        <v>#REF!</v>
      </c>
      <c r="Q20" s="151" t="e">
        <f t="shared" si="10"/>
        <v>#REF!</v>
      </c>
      <c r="R20" s="151" t="e">
        <f t="shared" si="10"/>
        <v>#REF!</v>
      </c>
      <c r="S20" s="151" t="e">
        <f t="shared" si="10"/>
        <v>#REF!</v>
      </c>
      <c r="T20" s="151" t="e">
        <f t="shared" si="10"/>
        <v>#REF!</v>
      </c>
      <c r="U20" s="151" t="e">
        <f t="shared" si="10"/>
        <v>#REF!</v>
      </c>
      <c r="V20" s="151" t="e">
        <f t="shared" si="10"/>
        <v>#REF!</v>
      </c>
      <c r="W20" s="151" t="e">
        <f t="shared" si="10"/>
        <v>#REF!</v>
      </c>
      <c r="X20" s="151" t="e">
        <f t="shared" si="10"/>
        <v>#REF!</v>
      </c>
      <c r="Y20" s="151" t="e">
        <f t="shared" si="10"/>
        <v>#REF!</v>
      </c>
      <c r="Z20" s="151" t="e">
        <f t="shared" si="10"/>
        <v>#REF!</v>
      </c>
      <c r="AA20" s="151" t="e">
        <f t="shared" si="10"/>
        <v>#REF!</v>
      </c>
      <c r="AB20" s="151" t="e">
        <f t="shared" si="10"/>
        <v>#REF!</v>
      </c>
      <c r="AC20" s="151" t="e">
        <f t="shared" si="10"/>
        <v>#REF!</v>
      </c>
      <c r="AD20" s="151" t="e">
        <f t="shared" si="10"/>
        <v>#REF!</v>
      </c>
      <c r="AE20" s="151" t="e">
        <f t="shared" si="10"/>
        <v>#REF!</v>
      </c>
      <c r="AF20" s="151" t="e">
        <f t="shared" si="10"/>
        <v>#REF!</v>
      </c>
      <c r="AG20" s="151" t="e">
        <f t="shared" si="10"/>
        <v>#REF!</v>
      </c>
      <c r="AH20" s="151" t="e">
        <f t="shared" si="10"/>
        <v>#REF!</v>
      </c>
      <c r="AI20" s="151" t="e">
        <f t="shared" si="10"/>
        <v>#REF!</v>
      </c>
      <c r="AJ20" s="151" t="e">
        <f t="shared" si="10"/>
        <v>#REF!</v>
      </c>
      <c r="AK20" s="151" t="e">
        <f t="shared" si="10"/>
        <v>#REF!</v>
      </c>
      <c r="AL20" s="151" t="e">
        <f t="shared" si="10"/>
        <v>#REF!</v>
      </c>
      <c r="AM20" s="151" t="e">
        <f t="shared" si="10"/>
        <v>#REF!</v>
      </c>
      <c r="AN20" s="151" t="e">
        <f t="shared" si="10"/>
        <v>#REF!</v>
      </c>
      <c r="AO20" s="151" t="e">
        <f t="shared" si="10"/>
        <v>#REF!</v>
      </c>
      <c r="AP20" s="151" t="e">
        <f t="shared" si="10"/>
        <v>#REF!</v>
      </c>
      <c r="AQ20" s="151" t="e">
        <f t="shared" si="10"/>
        <v>#REF!</v>
      </c>
      <c r="AR20" s="151" t="e">
        <f t="shared" si="10"/>
        <v>#REF!</v>
      </c>
      <c r="AS20" s="151" t="e">
        <f t="shared" si="10"/>
        <v>#REF!</v>
      </c>
      <c r="AT20" s="151" t="e">
        <f t="shared" si="10"/>
        <v>#REF!</v>
      </c>
      <c r="AU20" s="151" t="e">
        <f t="shared" si="10"/>
        <v>#REF!</v>
      </c>
      <c r="AV20" s="151" t="e">
        <f t="shared" si="10"/>
        <v>#REF!</v>
      </c>
      <c r="AW20" s="151" t="e">
        <f t="shared" si="10"/>
        <v>#REF!</v>
      </c>
      <c r="AX20" s="151" t="e">
        <f t="shared" si="10"/>
        <v>#REF!</v>
      </c>
    </row>
    <row r="21" spans="1:50" ht="16.149999999999999" customHeight="1" x14ac:dyDescent="0.2">
      <c r="A21" s="1" t="s">
        <v>7</v>
      </c>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row>
    <row r="22" spans="1:50" x14ac:dyDescent="0.2">
      <c r="A22" s="23" t="s">
        <v>21</v>
      </c>
      <c r="B22" s="183" t="e">
        <f t="shared" ref="B22:D22" si="11">ROUNDUP(B8*0.85,)</f>
        <v>#REF!</v>
      </c>
      <c r="C22" s="183" t="e">
        <f t="shared" si="11"/>
        <v>#REF!</v>
      </c>
      <c r="D22" s="183" t="e">
        <f t="shared" si="11"/>
        <v>#REF!</v>
      </c>
      <c r="E22" s="183" t="e">
        <f t="shared" ref="E22:G22" si="12">ROUNDUP(E8*0.85,)</f>
        <v>#REF!</v>
      </c>
      <c r="F22" s="183" t="e">
        <f t="shared" si="12"/>
        <v>#REF!</v>
      </c>
      <c r="G22" s="183" t="e">
        <f t="shared" si="12"/>
        <v>#REF!</v>
      </c>
      <c r="H22" s="183" t="e">
        <f t="shared" ref="H22:I22" si="13">ROUNDUP(H8*0.85,)</f>
        <v>#REF!</v>
      </c>
      <c r="I22" s="183" t="e">
        <f t="shared" si="13"/>
        <v>#REF!</v>
      </c>
      <c r="J22" s="183" t="e">
        <f t="shared" ref="J22:AX22" si="14">ROUNDUP(J8*0.85,)</f>
        <v>#REF!</v>
      </c>
      <c r="K22" s="183" t="e">
        <f t="shared" si="14"/>
        <v>#REF!</v>
      </c>
      <c r="L22" s="183" t="e">
        <f t="shared" si="14"/>
        <v>#REF!</v>
      </c>
      <c r="M22" s="183" t="e">
        <f t="shared" si="14"/>
        <v>#REF!</v>
      </c>
      <c r="N22" s="183" t="e">
        <f t="shared" si="14"/>
        <v>#REF!</v>
      </c>
      <c r="O22" s="183" t="e">
        <f t="shared" si="14"/>
        <v>#REF!</v>
      </c>
      <c r="P22" s="183" t="e">
        <f t="shared" si="14"/>
        <v>#REF!</v>
      </c>
      <c r="Q22" s="183" t="e">
        <f t="shared" si="14"/>
        <v>#REF!</v>
      </c>
      <c r="R22" s="183" t="e">
        <f t="shared" si="14"/>
        <v>#REF!</v>
      </c>
      <c r="S22" s="183" t="e">
        <f t="shared" si="14"/>
        <v>#REF!</v>
      </c>
      <c r="T22" s="183" t="e">
        <f t="shared" si="14"/>
        <v>#REF!</v>
      </c>
      <c r="U22" s="183" t="e">
        <f t="shared" si="14"/>
        <v>#REF!</v>
      </c>
      <c r="V22" s="183" t="e">
        <f t="shared" si="14"/>
        <v>#REF!</v>
      </c>
      <c r="W22" s="183" t="e">
        <f t="shared" si="14"/>
        <v>#REF!</v>
      </c>
      <c r="X22" s="183" t="e">
        <f t="shared" si="14"/>
        <v>#REF!</v>
      </c>
      <c r="Y22" s="183" t="e">
        <f t="shared" si="14"/>
        <v>#REF!</v>
      </c>
      <c r="Z22" s="183" t="e">
        <f t="shared" si="14"/>
        <v>#REF!</v>
      </c>
      <c r="AA22" s="183" t="e">
        <f t="shared" si="14"/>
        <v>#REF!</v>
      </c>
      <c r="AB22" s="183" t="e">
        <f t="shared" si="14"/>
        <v>#REF!</v>
      </c>
      <c r="AC22" s="183" t="e">
        <f t="shared" si="14"/>
        <v>#REF!</v>
      </c>
      <c r="AD22" s="183" t="e">
        <f t="shared" si="14"/>
        <v>#REF!</v>
      </c>
      <c r="AE22" s="183" t="e">
        <f t="shared" si="14"/>
        <v>#REF!</v>
      </c>
      <c r="AF22" s="183" t="e">
        <f t="shared" si="14"/>
        <v>#REF!</v>
      </c>
      <c r="AG22" s="183" t="e">
        <f t="shared" si="14"/>
        <v>#REF!</v>
      </c>
      <c r="AH22" s="183" t="e">
        <f t="shared" si="14"/>
        <v>#REF!</v>
      </c>
      <c r="AI22" s="183" t="e">
        <f t="shared" si="14"/>
        <v>#REF!</v>
      </c>
      <c r="AJ22" s="183" t="e">
        <f t="shared" si="14"/>
        <v>#REF!</v>
      </c>
      <c r="AK22" s="183" t="e">
        <f t="shared" si="14"/>
        <v>#REF!</v>
      </c>
      <c r="AL22" s="183" t="e">
        <f t="shared" si="14"/>
        <v>#REF!</v>
      </c>
      <c r="AM22" s="183" t="e">
        <f t="shared" si="14"/>
        <v>#REF!</v>
      </c>
      <c r="AN22" s="183" t="e">
        <f t="shared" si="14"/>
        <v>#REF!</v>
      </c>
      <c r="AO22" s="183" t="e">
        <f t="shared" si="14"/>
        <v>#REF!</v>
      </c>
      <c r="AP22" s="183" t="e">
        <f t="shared" si="14"/>
        <v>#REF!</v>
      </c>
      <c r="AQ22" s="183" t="e">
        <f t="shared" si="14"/>
        <v>#REF!</v>
      </c>
      <c r="AR22" s="183" t="e">
        <f t="shared" si="14"/>
        <v>#REF!</v>
      </c>
      <c r="AS22" s="183" t="e">
        <f t="shared" si="14"/>
        <v>#REF!</v>
      </c>
      <c r="AT22" s="183" t="e">
        <f t="shared" si="14"/>
        <v>#REF!</v>
      </c>
      <c r="AU22" s="183" t="e">
        <f t="shared" si="14"/>
        <v>#REF!</v>
      </c>
      <c r="AV22" s="183" t="e">
        <f t="shared" si="14"/>
        <v>#REF!</v>
      </c>
      <c r="AW22" s="183" t="e">
        <f t="shared" si="14"/>
        <v>#REF!</v>
      </c>
      <c r="AX22" s="183" t="e">
        <f t="shared" si="14"/>
        <v>#REF!</v>
      </c>
    </row>
    <row r="23" spans="1:50" x14ac:dyDescent="0.2">
      <c r="A23" s="1" t="s">
        <v>8</v>
      </c>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U23" s="183"/>
      <c r="AV23" s="183"/>
      <c r="AW23" s="183"/>
      <c r="AX23" s="183"/>
    </row>
    <row r="24" spans="1:50" x14ac:dyDescent="0.2">
      <c r="A24" s="23" t="s">
        <v>21</v>
      </c>
      <c r="B24" s="12" t="e">
        <f t="shared" ref="B24:D24" si="15">ROUNDUP(B10*0.85,)</f>
        <v>#REF!</v>
      </c>
      <c r="C24" s="12" t="e">
        <f t="shared" si="15"/>
        <v>#REF!</v>
      </c>
      <c r="D24" s="12" t="e">
        <f t="shared" si="15"/>
        <v>#REF!</v>
      </c>
      <c r="E24" s="12" t="e">
        <f t="shared" ref="E24:G24" si="16">ROUNDUP(E10*0.85,)</f>
        <v>#REF!</v>
      </c>
      <c r="F24" s="12" t="e">
        <f t="shared" si="16"/>
        <v>#REF!</v>
      </c>
      <c r="G24" s="12" t="e">
        <f t="shared" si="16"/>
        <v>#REF!</v>
      </c>
      <c r="H24" s="12" t="e">
        <f t="shared" ref="H24:I24" si="17">ROUNDUP(H10*0.85,)</f>
        <v>#REF!</v>
      </c>
      <c r="I24" s="12" t="e">
        <f t="shared" si="17"/>
        <v>#REF!</v>
      </c>
      <c r="J24" s="12" t="e">
        <f t="shared" ref="J24:AX24" si="18">ROUNDUP(J10*0.85,)</f>
        <v>#REF!</v>
      </c>
      <c r="K24" s="12" t="e">
        <f t="shared" si="18"/>
        <v>#REF!</v>
      </c>
      <c r="L24" s="12" t="e">
        <f t="shared" si="18"/>
        <v>#REF!</v>
      </c>
      <c r="M24" s="12" t="e">
        <f t="shared" si="18"/>
        <v>#REF!</v>
      </c>
      <c r="N24" s="12" t="e">
        <f t="shared" si="18"/>
        <v>#REF!</v>
      </c>
      <c r="O24" s="12" t="e">
        <f t="shared" si="18"/>
        <v>#REF!</v>
      </c>
      <c r="P24" s="12" t="e">
        <f t="shared" si="18"/>
        <v>#REF!</v>
      </c>
      <c r="Q24" s="12" t="e">
        <f t="shared" si="18"/>
        <v>#REF!</v>
      </c>
      <c r="R24" s="12" t="e">
        <f t="shared" si="18"/>
        <v>#REF!</v>
      </c>
      <c r="S24" s="12" t="e">
        <f t="shared" si="18"/>
        <v>#REF!</v>
      </c>
      <c r="T24" s="12" t="e">
        <f t="shared" si="18"/>
        <v>#REF!</v>
      </c>
      <c r="U24" s="12" t="e">
        <f t="shared" si="18"/>
        <v>#REF!</v>
      </c>
      <c r="V24" s="12" t="e">
        <f t="shared" si="18"/>
        <v>#REF!</v>
      </c>
      <c r="W24" s="12" t="e">
        <f t="shared" si="18"/>
        <v>#REF!</v>
      </c>
      <c r="X24" s="12" t="e">
        <f t="shared" si="18"/>
        <v>#REF!</v>
      </c>
      <c r="Y24" s="12" t="e">
        <f t="shared" si="18"/>
        <v>#REF!</v>
      </c>
      <c r="Z24" s="12" t="e">
        <f t="shared" si="18"/>
        <v>#REF!</v>
      </c>
      <c r="AA24" s="12" t="e">
        <f t="shared" si="18"/>
        <v>#REF!</v>
      </c>
      <c r="AB24" s="12" t="e">
        <f t="shared" si="18"/>
        <v>#REF!</v>
      </c>
      <c r="AC24" s="12" t="e">
        <f t="shared" si="18"/>
        <v>#REF!</v>
      </c>
      <c r="AD24" s="12" t="e">
        <f t="shared" si="18"/>
        <v>#REF!</v>
      </c>
      <c r="AE24" s="12" t="e">
        <f t="shared" si="18"/>
        <v>#REF!</v>
      </c>
      <c r="AF24" s="12" t="e">
        <f t="shared" si="18"/>
        <v>#REF!</v>
      </c>
      <c r="AG24" s="12" t="e">
        <f t="shared" si="18"/>
        <v>#REF!</v>
      </c>
      <c r="AH24" s="12" t="e">
        <f t="shared" si="18"/>
        <v>#REF!</v>
      </c>
      <c r="AI24" s="12" t="e">
        <f t="shared" si="18"/>
        <v>#REF!</v>
      </c>
      <c r="AJ24" s="12" t="e">
        <f t="shared" si="18"/>
        <v>#REF!</v>
      </c>
      <c r="AK24" s="12" t="e">
        <f t="shared" si="18"/>
        <v>#REF!</v>
      </c>
      <c r="AL24" s="12" t="e">
        <f t="shared" si="18"/>
        <v>#REF!</v>
      </c>
      <c r="AM24" s="12" t="e">
        <f t="shared" si="18"/>
        <v>#REF!</v>
      </c>
      <c r="AN24" s="12" t="e">
        <f t="shared" si="18"/>
        <v>#REF!</v>
      </c>
      <c r="AO24" s="12" t="e">
        <f t="shared" si="18"/>
        <v>#REF!</v>
      </c>
      <c r="AP24" s="12" t="e">
        <f t="shared" si="18"/>
        <v>#REF!</v>
      </c>
      <c r="AQ24" s="12" t="e">
        <f t="shared" si="18"/>
        <v>#REF!</v>
      </c>
      <c r="AR24" s="12" t="e">
        <f t="shared" si="18"/>
        <v>#REF!</v>
      </c>
      <c r="AS24" s="12" t="e">
        <f t="shared" si="18"/>
        <v>#REF!</v>
      </c>
      <c r="AT24" s="12" t="e">
        <f t="shared" si="18"/>
        <v>#REF!</v>
      </c>
      <c r="AU24" s="12" t="e">
        <f t="shared" si="18"/>
        <v>#REF!</v>
      </c>
      <c r="AV24" s="12" t="e">
        <f t="shared" si="18"/>
        <v>#REF!</v>
      </c>
      <c r="AW24" s="12" t="e">
        <f t="shared" si="18"/>
        <v>#REF!</v>
      </c>
      <c r="AX24" s="12" t="e">
        <f t="shared" si="18"/>
        <v>#REF!</v>
      </c>
    </row>
    <row r="25" spans="1:50" x14ac:dyDescent="0.2">
      <c r="A25" s="168" t="s">
        <v>218</v>
      </c>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row>
    <row r="26" spans="1:50" x14ac:dyDescent="0.2">
      <c r="A26" s="199" t="s">
        <v>21</v>
      </c>
      <c r="B26" s="183" t="e">
        <f t="shared" ref="B26:D26" si="19">B24</f>
        <v>#REF!</v>
      </c>
      <c r="C26" s="183" t="e">
        <f t="shared" si="19"/>
        <v>#REF!</v>
      </c>
      <c r="D26" s="183" t="e">
        <f t="shared" si="19"/>
        <v>#REF!</v>
      </c>
      <c r="E26" s="183" t="e">
        <f t="shared" ref="E26:G26" si="20">E24</f>
        <v>#REF!</v>
      </c>
      <c r="F26" s="183" t="e">
        <f t="shared" si="20"/>
        <v>#REF!</v>
      </c>
      <c r="G26" s="183" t="e">
        <f t="shared" si="20"/>
        <v>#REF!</v>
      </c>
      <c r="H26" s="183" t="e">
        <f t="shared" ref="H26:I26" si="21">H24</f>
        <v>#REF!</v>
      </c>
      <c r="I26" s="183" t="e">
        <f t="shared" si="21"/>
        <v>#REF!</v>
      </c>
      <c r="J26" s="183" t="e">
        <f t="shared" ref="J26:AX26" si="22">J24</f>
        <v>#REF!</v>
      </c>
      <c r="K26" s="183" t="e">
        <f t="shared" si="22"/>
        <v>#REF!</v>
      </c>
      <c r="L26" s="183" t="e">
        <f t="shared" si="22"/>
        <v>#REF!</v>
      </c>
      <c r="M26" s="183" t="e">
        <f t="shared" si="22"/>
        <v>#REF!</v>
      </c>
      <c r="N26" s="183" t="e">
        <f t="shared" si="22"/>
        <v>#REF!</v>
      </c>
      <c r="O26" s="183" t="e">
        <f t="shared" si="22"/>
        <v>#REF!</v>
      </c>
      <c r="P26" s="183" t="e">
        <f t="shared" si="22"/>
        <v>#REF!</v>
      </c>
      <c r="Q26" s="183" t="e">
        <f t="shared" si="22"/>
        <v>#REF!</v>
      </c>
      <c r="R26" s="183" t="e">
        <f t="shared" si="22"/>
        <v>#REF!</v>
      </c>
      <c r="S26" s="183" t="e">
        <f t="shared" si="22"/>
        <v>#REF!</v>
      </c>
      <c r="T26" s="183" t="e">
        <f t="shared" si="22"/>
        <v>#REF!</v>
      </c>
      <c r="U26" s="183" t="e">
        <f t="shared" si="22"/>
        <v>#REF!</v>
      </c>
      <c r="V26" s="183" t="e">
        <f t="shared" si="22"/>
        <v>#REF!</v>
      </c>
      <c r="W26" s="183" t="e">
        <f t="shared" si="22"/>
        <v>#REF!</v>
      </c>
      <c r="X26" s="183" t="e">
        <f t="shared" si="22"/>
        <v>#REF!</v>
      </c>
      <c r="Y26" s="183" t="e">
        <f t="shared" si="22"/>
        <v>#REF!</v>
      </c>
      <c r="Z26" s="183" t="e">
        <f t="shared" si="22"/>
        <v>#REF!</v>
      </c>
      <c r="AA26" s="183" t="e">
        <f t="shared" si="22"/>
        <v>#REF!</v>
      </c>
      <c r="AB26" s="183" t="e">
        <f t="shared" si="22"/>
        <v>#REF!</v>
      </c>
      <c r="AC26" s="183" t="e">
        <f t="shared" si="22"/>
        <v>#REF!</v>
      </c>
      <c r="AD26" s="183" t="e">
        <f t="shared" si="22"/>
        <v>#REF!</v>
      </c>
      <c r="AE26" s="183" t="e">
        <f t="shared" si="22"/>
        <v>#REF!</v>
      </c>
      <c r="AF26" s="183" t="e">
        <f t="shared" si="22"/>
        <v>#REF!</v>
      </c>
      <c r="AG26" s="183" t="e">
        <f t="shared" si="22"/>
        <v>#REF!</v>
      </c>
      <c r="AH26" s="183" t="e">
        <f t="shared" si="22"/>
        <v>#REF!</v>
      </c>
      <c r="AI26" s="183" t="e">
        <f t="shared" si="22"/>
        <v>#REF!</v>
      </c>
      <c r="AJ26" s="183" t="e">
        <f t="shared" si="22"/>
        <v>#REF!</v>
      </c>
      <c r="AK26" s="183" t="e">
        <f t="shared" si="22"/>
        <v>#REF!</v>
      </c>
      <c r="AL26" s="183" t="e">
        <f t="shared" si="22"/>
        <v>#REF!</v>
      </c>
      <c r="AM26" s="183" t="e">
        <f t="shared" si="22"/>
        <v>#REF!</v>
      </c>
      <c r="AN26" s="183" t="e">
        <f t="shared" si="22"/>
        <v>#REF!</v>
      </c>
      <c r="AO26" s="183" t="e">
        <f t="shared" si="22"/>
        <v>#REF!</v>
      </c>
      <c r="AP26" s="183" t="e">
        <f t="shared" si="22"/>
        <v>#REF!</v>
      </c>
      <c r="AQ26" s="183" t="e">
        <f t="shared" si="22"/>
        <v>#REF!</v>
      </c>
      <c r="AR26" s="183" t="e">
        <f t="shared" si="22"/>
        <v>#REF!</v>
      </c>
      <c r="AS26" s="183" t="e">
        <f t="shared" si="22"/>
        <v>#REF!</v>
      </c>
      <c r="AT26" s="183" t="e">
        <f t="shared" si="22"/>
        <v>#REF!</v>
      </c>
      <c r="AU26" s="183" t="e">
        <f t="shared" si="22"/>
        <v>#REF!</v>
      </c>
      <c r="AV26" s="183" t="e">
        <f t="shared" si="22"/>
        <v>#REF!</v>
      </c>
      <c r="AW26" s="183" t="e">
        <f t="shared" si="22"/>
        <v>#REF!</v>
      </c>
      <c r="AX26" s="183" t="e">
        <f t="shared" si="22"/>
        <v>#REF!</v>
      </c>
    </row>
    <row r="27" spans="1:50" x14ac:dyDescent="0.2">
      <c r="A27" s="2" t="s">
        <v>2</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row>
    <row r="28" spans="1:50" x14ac:dyDescent="0.2">
      <c r="A28" s="23" t="s">
        <v>21</v>
      </c>
      <c r="B28" s="12" t="e">
        <f t="shared" ref="B28:D28" si="23">ROUNDUP(B14*0.85,)</f>
        <v>#REF!</v>
      </c>
      <c r="C28" s="12" t="e">
        <f t="shared" si="23"/>
        <v>#REF!</v>
      </c>
      <c r="D28" s="12" t="e">
        <f t="shared" si="23"/>
        <v>#REF!</v>
      </c>
      <c r="E28" s="12" t="e">
        <f t="shared" ref="E28:G28" si="24">ROUNDUP(E14*0.85,)</f>
        <v>#REF!</v>
      </c>
      <c r="F28" s="12" t="e">
        <f t="shared" si="24"/>
        <v>#REF!</v>
      </c>
      <c r="G28" s="12" t="e">
        <f t="shared" si="24"/>
        <v>#REF!</v>
      </c>
      <c r="H28" s="12" t="e">
        <f t="shared" ref="H28:I28" si="25">ROUNDUP(H14*0.85,)</f>
        <v>#REF!</v>
      </c>
      <c r="I28" s="12" t="e">
        <f t="shared" si="25"/>
        <v>#REF!</v>
      </c>
      <c r="J28" s="12" t="e">
        <f t="shared" ref="J28:AX28" si="26">ROUNDUP(J14*0.85,)</f>
        <v>#REF!</v>
      </c>
      <c r="K28" s="12" t="e">
        <f t="shared" si="26"/>
        <v>#REF!</v>
      </c>
      <c r="L28" s="12" t="e">
        <f t="shared" si="26"/>
        <v>#REF!</v>
      </c>
      <c r="M28" s="12" t="e">
        <f t="shared" si="26"/>
        <v>#REF!</v>
      </c>
      <c r="N28" s="12" t="e">
        <f t="shared" si="26"/>
        <v>#REF!</v>
      </c>
      <c r="O28" s="12" t="e">
        <f t="shared" si="26"/>
        <v>#REF!</v>
      </c>
      <c r="P28" s="12" t="e">
        <f t="shared" si="26"/>
        <v>#REF!</v>
      </c>
      <c r="Q28" s="12" t="e">
        <f t="shared" si="26"/>
        <v>#REF!</v>
      </c>
      <c r="R28" s="12" t="e">
        <f t="shared" si="26"/>
        <v>#REF!</v>
      </c>
      <c r="S28" s="12" t="e">
        <f t="shared" si="26"/>
        <v>#REF!</v>
      </c>
      <c r="T28" s="12" t="e">
        <f t="shared" si="26"/>
        <v>#REF!</v>
      </c>
      <c r="U28" s="12" t="e">
        <f t="shared" si="26"/>
        <v>#REF!</v>
      </c>
      <c r="V28" s="12" t="e">
        <f t="shared" si="26"/>
        <v>#REF!</v>
      </c>
      <c r="W28" s="12" t="e">
        <f t="shared" si="26"/>
        <v>#REF!</v>
      </c>
      <c r="X28" s="12" t="e">
        <f t="shared" si="26"/>
        <v>#REF!</v>
      </c>
      <c r="Y28" s="12" t="e">
        <f t="shared" si="26"/>
        <v>#REF!</v>
      </c>
      <c r="Z28" s="12" t="e">
        <f t="shared" si="26"/>
        <v>#REF!</v>
      </c>
      <c r="AA28" s="12" t="e">
        <f t="shared" si="26"/>
        <v>#REF!</v>
      </c>
      <c r="AB28" s="12" t="e">
        <f t="shared" si="26"/>
        <v>#REF!</v>
      </c>
      <c r="AC28" s="12" t="e">
        <f t="shared" si="26"/>
        <v>#REF!</v>
      </c>
      <c r="AD28" s="12" t="e">
        <f t="shared" si="26"/>
        <v>#REF!</v>
      </c>
      <c r="AE28" s="12" t="e">
        <f t="shared" si="26"/>
        <v>#REF!</v>
      </c>
      <c r="AF28" s="12" t="e">
        <f t="shared" si="26"/>
        <v>#REF!</v>
      </c>
      <c r="AG28" s="12" t="e">
        <f t="shared" si="26"/>
        <v>#REF!</v>
      </c>
      <c r="AH28" s="12" t="e">
        <f t="shared" si="26"/>
        <v>#REF!</v>
      </c>
      <c r="AI28" s="12" t="e">
        <f t="shared" si="26"/>
        <v>#REF!</v>
      </c>
      <c r="AJ28" s="12" t="e">
        <f t="shared" si="26"/>
        <v>#REF!</v>
      </c>
      <c r="AK28" s="12" t="e">
        <f t="shared" si="26"/>
        <v>#REF!</v>
      </c>
      <c r="AL28" s="12" t="e">
        <f t="shared" si="26"/>
        <v>#REF!</v>
      </c>
      <c r="AM28" s="12" t="e">
        <f t="shared" si="26"/>
        <v>#REF!</v>
      </c>
      <c r="AN28" s="12" t="e">
        <f t="shared" si="26"/>
        <v>#REF!</v>
      </c>
      <c r="AO28" s="12" t="e">
        <f t="shared" si="26"/>
        <v>#REF!</v>
      </c>
      <c r="AP28" s="12" t="e">
        <f t="shared" si="26"/>
        <v>#REF!</v>
      </c>
      <c r="AQ28" s="12" t="e">
        <f t="shared" si="26"/>
        <v>#REF!</v>
      </c>
      <c r="AR28" s="12" t="e">
        <f t="shared" si="26"/>
        <v>#REF!</v>
      </c>
      <c r="AS28" s="12" t="e">
        <f t="shared" si="26"/>
        <v>#REF!</v>
      </c>
      <c r="AT28" s="12" t="e">
        <f t="shared" si="26"/>
        <v>#REF!</v>
      </c>
      <c r="AU28" s="12" t="e">
        <f t="shared" si="26"/>
        <v>#REF!</v>
      </c>
      <c r="AV28" s="12" t="e">
        <f t="shared" si="26"/>
        <v>#REF!</v>
      </c>
      <c r="AW28" s="12" t="e">
        <f t="shared" si="26"/>
        <v>#REF!</v>
      </c>
      <c r="AX28" s="12" t="e">
        <f t="shared" si="26"/>
        <v>#REF!</v>
      </c>
    </row>
    <row r="29" spans="1:50" x14ac:dyDescent="0.2">
      <c r="A29" s="2" t="s">
        <v>131</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row>
    <row r="30" spans="1:50" x14ac:dyDescent="0.2">
      <c r="A30" s="23" t="s">
        <v>21</v>
      </c>
      <c r="B30" s="12" t="e">
        <f t="shared" ref="B30:D30" si="27">ROUNDUP(B16*0.85,)</f>
        <v>#REF!</v>
      </c>
      <c r="C30" s="12" t="e">
        <f t="shared" si="27"/>
        <v>#REF!</v>
      </c>
      <c r="D30" s="12" t="e">
        <f t="shared" si="27"/>
        <v>#REF!</v>
      </c>
      <c r="E30" s="12" t="e">
        <f t="shared" ref="E30:G30" si="28">ROUNDUP(E16*0.85,)</f>
        <v>#REF!</v>
      </c>
      <c r="F30" s="12" t="e">
        <f t="shared" si="28"/>
        <v>#REF!</v>
      </c>
      <c r="G30" s="12" t="e">
        <f t="shared" si="28"/>
        <v>#REF!</v>
      </c>
      <c r="H30" s="12" t="e">
        <f t="shared" ref="H30:I30" si="29">ROUNDUP(H16*0.85,)</f>
        <v>#REF!</v>
      </c>
      <c r="I30" s="12" t="e">
        <f t="shared" si="29"/>
        <v>#REF!</v>
      </c>
      <c r="J30" s="12" t="e">
        <f t="shared" ref="J30:AX30" si="30">ROUNDUP(J16*0.85,)</f>
        <v>#REF!</v>
      </c>
      <c r="K30" s="12" t="e">
        <f t="shared" si="30"/>
        <v>#REF!</v>
      </c>
      <c r="L30" s="12" t="e">
        <f t="shared" si="30"/>
        <v>#REF!</v>
      </c>
      <c r="M30" s="12" t="e">
        <f t="shared" si="30"/>
        <v>#REF!</v>
      </c>
      <c r="N30" s="12" t="e">
        <f t="shared" si="30"/>
        <v>#REF!</v>
      </c>
      <c r="O30" s="12" t="e">
        <f t="shared" si="30"/>
        <v>#REF!</v>
      </c>
      <c r="P30" s="12" t="e">
        <f t="shared" si="30"/>
        <v>#REF!</v>
      </c>
      <c r="Q30" s="12" t="e">
        <f t="shared" si="30"/>
        <v>#REF!</v>
      </c>
      <c r="R30" s="12" t="e">
        <f t="shared" si="30"/>
        <v>#REF!</v>
      </c>
      <c r="S30" s="12" t="e">
        <f t="shared" si="30"/>
        <v>#REF!</v>
      </c>
      <c r="T30" s="12" t="e">
        <f t="shared" si="30"/>
        <v>#REF!</v>
      </c>
      <c r="U30" s="12" t="e">
        <f t="shared" si="30"/>
        <v>#REF!</v>
      </c>
      <c r="V30" s="12" t="e">
        <f t="shared" si="30"/>
        <v>#REF!</v>
      </c>
      <c r="W30" s="12" t="e">
        <f t="shared" si="30"/>
        <v>#REF!</v>
      </c>
      <c r="X30" s="12" t="e">
        <f t="shared" si="30"/>
        <v>#REF!</v>
      </c>
      <c r="Y30" s="12" t="e">
        <f t="shared" si="30"/>
        <v>#REF!</v>
      </c>
      <c r="Z30" s="12" t="e">
        <f t="shared" si="30"/>
        <v>#REF!</v>
      </c>
      <c r="AA30" s="12" t="e">
        <f t="shared" si="30"/>
        <v>#REF!</v>
      </c>
      <c r="AB30" s="12" t="e">
        <f t="shared" si="30"/>
        <v>#REF!</v>
      </c>
      <c r="AC30" s="12" t="e">
        <f t="shared" si="30"/>
        <v>#REF!</v>
      </c>
      <c r="AD30" s="12" t="e">
        <f t="shared" si="30"/>
        <v>#REF!</v>
      </c>
      <c r="AE30" s="12" t="e">
        <f t="shared" si="30"/>
        <v>#REF!</v>
      </c>
      <c r="AF30" s="12" t="e">
        <f t="shared" si="30"/>
        <v>#REF!</v>
      </c>
      <c r="AG30" s="12" t="e">
        <f t="shared" si="30"/>
        <v>#REF!</v>
      </c>
      <c r="AH30" s="12" t="e">
        <f t="shared" si="30"/>
        <v>#REF!</v>
      </c>
      <c r="AI30" s="12" t="e">
        <f t="shared" si="30"/>
        <v>#REF!</v>
      </c>
      <c r="AJ30" s="12" t="e">
        <f t="shared" si="30"/>
        <v>#REF!</v>
      </c>
      <c r="AK30" s="12" t="e">
        <f t="shared" si="30"/>
        <v>#REF!</v>
      </c>
      <c r="AL30" s="12" t="e">
        <f t="shared" si="30"/>
        <v>#REF!</v>
      </c>
      <c r="AM30" s="12" t="e">
        <f t="shared" si="30"/>
        <v>#REF!</v>
      </c>
      <c r="AN30" s="12" t="e">
        <f t="shared" si="30"/>
        <v>#REF!</v>
      </c>
      <c r="AO30" s="12" t="e">
        <f t="shared" si="30"/>
        <v>#REF!</v>
      </c>
      <c r="AP30" s="12" t="e">
        <f t="shared" si="30"/>
        <v>#REF!</v>
      </c>
      <c r="AQ30" s="12" t="e">
        <f t="shared" si="30"/>
        <v>#REF!</v>
      </c>
      <c r="AR30" s="12" t="e">
        <f t="shared" si="30"/>
        <v>#REF!</v>
      </c>
      <c r="AS30" s="12" t="e">
        <f t="shared" si="30"/>
        <v>#REF!</v>
      </c>
      <c r="AT30" s="12" t="e">
        <f t="shared" si="30"/>
        <v>#REF!</v>
      </c>
      <c r="AU30" s="12" t="e">
        <f t="shared" si="30"/>
        <v>#REF!</v>
      </c>
      <c r="AV30" s="12" t="e">
        <f t="shared" si="30"/>
        <v>#REF!</v>
      </c>
      <c r="AW30" s="12" t="e">
        <f t="shared" si="30"/>
        <v>#REF!</v>
      </c>
      <c r="AX30" s="12" t="e">
        <f t="shared" si="30"/>
        <v>#REF!</v>
      </c>
    </row>
    <row r="31" spans="1:50" ht="16.5" customHeight="1" x14ac:dyDescent="0.2"/>
    <row r="32" spans="1:50" ht="11.45" customHeight="1" x14ac:dyDescent="0.2">
      <c r="A32" s="64" t="s">
        <v>11</v>
      </c>
    </row>
    <row r="33" spans="1:1" ht="12.75" customHeight="1" x14ac:dyDescent="0.2">
      <c r="A33" s="4" t="s">
        <v>12</v>
      </c>
    </row>
    <row r="34" spans="1:1" ht="12.75" customHeight="1" x14ac:dyDescent="0.2">
      <c r="A34" s="4" t="s">
        <v>13</v>
      </c>
    </row>
    <row r="35" spans="1:1" ht="12.75" customHeight="1" x14ac:dyDescent="0.2">
      <c r="A35" s="4" t="s">
        <v>14</v>
      </c>
    </row>
    <row r="36" spans="1:1" ht="12.75" customHeight="1" x14ac:dyDescent="0.2">
      <c r="A36" s="142" t="s">
        <v>103</v>
      </c>
    </row>
    <row r="37" spans="1:1" ht="11.45" customHeight="1" x14ac:dyDescent="0.2">
      <c r="A37" s="4"/>
    </row>
    <row r="38" spans="1:1" ht="11.45" customHeight="1" x14ac:dyDescent="0.2">
      <c r="A38" s="95" t="s">
        <v>16</v>
      </c>
    </row>
    <row r="39" spans="1:1" ht="60.75" thickBot="1" x14ac:dyDescent="0.25">
      <c r="A39" s="25" t="s">
        <v>36</v>
      </c>
    </row>
    <row r="40" spans="1:1" ht="12.75" thickBot="1" x14ac:dyDescent="0.25">
      <c r="A40" s="73" t="s">
        <v>112</v>
      </c>
    </row>
    <row r="41" spans="1:1" x14ac:dyDescent="0.2">
      <c r="A41" s="131" t="s">
        <v>241</v>
      </c>
    </row>
  </sheetData>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2"/>
  <sheetViews>
    <sheetView topLeftCell="A13" zoomScaleNormal="100" workbookViewId="0">
      <selection activeCell="B6" sqref="B6"/>
    </sheetView>
  </sheetViews>
  <sheetFormatPr defaultColWidth="8.7109375" defaultRowHeight="15" x14ac:dyDescent="0.25"/>
  <cols>
    <col min="1" max="1" width="87.42578125" style="39" customWidth="1"/>
    <col min="2" max="16384" width="8.7109375" style="39"/>
  </cols>
  <sheetData>
    <row r="1" spans="1:2" x14ac:dyDescent="0.25">
      <c r="A1" s="157" t="s">
        <v>17</v>
      </c>
    </row>
    <row r="2" spans="1:2" x14ac:dyDescent="0.25">
      <c r="A2" s="156" t="s">
        <v>172</v>
      </c>
      <c r="B2" s="165" t="e">
        <f>'C завтраками| Bed and breakfast'!#REF!</f>
        <v>#REF!</v>
      </c>
    </row>
    <row r="3" spans="1:2" ht="25.5" customHeight="1" x14ac:dyDescent="0.25">
      <c r="A3" s="31" t="s">
        <v>6</v>
      </c>
      <c r="B3" s="165" t="e">
        <f>'C завтраками| Bed and breakfast'!#REF!</f>
        <v>#REF!</v>
      </c>
    </row>
    <row r="4" spans="1:2" x14ac:dyDescent="0.25">
      <c r="A4" s="13" t="s">
        <v>7</v>
      </c>
      <c r="B4" s="161"/>
    </row>
    <row r="5" spans="1:2" x14ac:dyDescent="0.25">
      <c r="A5" s="13">
        <v>1</v>
      </c>
      <c r="B5" s="162" t="e">
        <f>'C завтраками| Bed and breakfast'!#REF!*0.85</f>
        <v>#REF!</v>
      </c>
    </row>
    <row r="6" spans="1:2" x14ac:dyDescent="0.25">
      <c r="A6" s="13">
        <v>2</v>
      </c>
      <c r="B6" s="162" t="e">
        <f>'C завтраками| Bed and breakfast'!#REF!*0.85</f>
        <v>#REF!</v>
      </c>
    </row>
    <row r="7" spans="1:2" ht="18.75" customHeight="1" x14ac:dyDescent="0.25">
      <c r="A7" s="13" t="s">
        <v>8</v>
      </c>
      <c r="B7" s="162"/>
    </row>
    <row r="8" spans="1:2" x14ac:dyDescent="0.25">
      <c r="A8" s="13">
        <v>1</v>
      </c>
      <c r="B8" s="162" t="e">
        <f>'C завтраками| Bed and breakfast'!#REF!*0.85</f>
        <v>#REF!</v>
      </c>
    </row>
    <row r="9" spans="1:2" x14ac:dyDescent="0.25">
      <c r="A9" s="13">
        <v>2</v>
      </c>
      <c r="B9" s="162" t="e">
        <f>'C завтраками| Bed and breakfast'!#REF!*0.85</f>
        <v>#REF!</v>
      </c>
    </row>
    <row r="10" spans="1:2" x14ac:dyDescent="0.25">
      <c r="A10" s="13" t="s">
        <v>2</v>
      </c>
      <c r="B10" s="162"/>
    </row>
    <row r="11" spans="1:2" x14ac:dyDescent="0.25">
      <c r="A11" s="13">
        <v>1</v>
      </c>
      <c r="B11" s="162" t="e">
        <f>'C завтраками| Bed and breakfast'!#REF!*0.85</f>
        <v>#REF!</v>
      </c>
    </row>
    <row r="12" spans="1:2" x14ac:dyDescent="0.25">
      <c r="A12" s="13">
        <v>2</v>
      </c>
      <c r="B12" s="162" t="e">
        <f>'C завтраками| Bed and breakfast'!#REF!*0.85</f>
        <v>#REF!</v>
      </c>
    </row>
    <row r="13" spans="1:2" x14ac:dyDescent="0.25">
      <c r="A13" s="2" t="s">
        <v>96</v>
      </c>
      <c r="B13" s="162"/>
    </row>
    <row r="14" spans="1:2" x14ac:dyDescent="0.25">
      <c r="A14" s="13">
        <v>1</v>
      </c>
      <c r="B14" s="162" t="e">
        <f>'C завтраками| Bed and breakfast'!#REF!*0.85</f>
        <v>#REF!</v>
      </c>
    </row>
    <row r="15" spans="1:2" x14ac:dyDescent="0.25">
      <c r="A15" s="13">
        <v>2</v>
      </c>
      <c r="B15" s="162" t="e">
        <f>'C завтраками| Bed and breakfast'!#REF!*0.85</f>
        <v>#REF!</v>
      </c>
    </row>
    <row r="16" spans="1:2" x14ac:dyDescent="0.25">
      <c r="A16" s="15" t="s">
        <v>4</v>
      </c>
      <c r="B16" s="162"/>
    </row>
    <row r="17" spans="1:2" x14ac:dyDescent="0.25">
      <c r="A17" s="17" t="s">
        <v>1</v>
      </c>
      <c r="B17" s="162" t="e">
        <f>'C завтраками| Bed and breakfast'!#REF!*0.85</f>
        <v>#REF!</v>
      </c>
    </row>
    <row r="18" spans="1:2" x14ac:dyDescent="0.25">
      <c r="A18" s="38"/>
      <c r="B18" s="161"/>
    </row>
    <row r="19" spans="1:2" s="40" customFormat="1" ht="34.5" customHeight="1" x14ac:dyDescent="0.2">
      <c r="A19" s="155" t="s">
        <v>44</v>
      </c>
      <c r="B19" s="151" t="e">
        <f t="shared" ref="B19" si="0">B2</f>
        <v>#REF!</v>
      </c>
    </row>
    <row r="20" spans="1:2" s="40" customFormat="1" ht="34.5" customHeight="1" x14ac:dyDescent="0.2">
      <c r="A20" s="31" t="s">
        <v>6</v>
      </c>
      <c r="B20" s="151" t="e">
        <f t="shared" ref="B20" si="1">B3</f>
        <v>#REF!</v>
      </c>
    </row>
    <row r="21" spans="1:2" x14ac:dyDescent="0.25">
      <c r="A21" s="13" t="s">
        <v>7</v>
      </c>
      <c r="B21" s="161"/>
    </row>
    <row r="22" spans="1:2" x14ac:dyDescent="0.25">
      <c r="A22" s="13">
        <v>1</v>
      </c>
      <c r="B22" s="167" t="e">
        <f t="shared" ref="B22" si="2">ROUNDUP(B5*0.9,)</f>
        <v>#REF!</v>
      </c>
    </row>
    <row r="23" spans="1:2" x14ac:dyDescent="0.25">
      <c r="A23" s="13">
        <v>2</v>
      </c>
      <c r="B23" s="168" t="e">
        <f t="shared" ref="B23" si="3">ROUNDUP(B6*0.9,)</f>
        <v>#REF!</v>
      </c>
    </row>
    <row r="24" spans="1:2" x14ac:dyDescent="0.25">
      <c r="A24" s="13" t="s">
        <v>8</v>
      </c>
      <c r="B24" s="168"/>
    </row>
    <row r="25" spans="1:2" x14ac:dyDescent="0.25">
      <c r="A25" s="13">
        <v>1</v>
      </c>
      <c r="B25" s="168" t="e">
        <f t="shared" ref="B25" si="4">ROUNDUP(B8*0.9,)</f>
        <v>#REF!</v>
      </c>
    </row>
    <row r="26" spans="1:2" x14ac:dyDescent="0.25">
      <c r="A26" s="13">
        <v>2</v>
      </c>
      <c r="B26" s="168" t="e">
        <f t="shared" ref="B26" si="5">ROUNDUP(B9*0.9,)</f>
        <v>#REF!</v>
      </c>
    </row>
    <row r="27" spans="1:2" x14ac:dyDescent="0.25">
      <c r="A27" s="13" t="s">
        <v>2</v>
      </c>
      <c r="B27" s="168"/>
    </row>
    <row r="28" spans="1:2" x14ac:dyDescent="0.25">
      <c r="A28" s="13">
        <v>1</v>
      </c>
      <c r="B28" s="168" t="e">
        <f t="shared" ref="B28" si="6">ROUNDUP(B11*0.9,)</f>
        <v>#REF!</v>
      </c>
    </row>
    <row r="29" spans="1:2" x14ac:dyDescent="0.25">
      <c r="A29" s="13">
        <v>2</v>
      </c>
      <c r="B29" s="168" t="e">
        <f t="shared" ref="B29" si="7">ROUNDUP(B12*0.9,)</f>
        <v>#REF!</v>
      </c>
    </row>
    <row r="30" spans="1:2" ht="19.5" customHeight="1" x14ac:dyDescent="0.25">
      <c r="A30" s="9" t="s">
        <v>96</v>
      </c>
      <c r="B30" s="168"/>
    </row>
    <row r="31" spans="1:2" x14ac:dyDescent="0.25">
      <c r="A31" s="13">
        <v>1</v>
      </c>
      <c r="B31" s="168" t="e">
        <f t="shared" ref="B31" si="8">ROUNDUP(B14*0.9,)</f>
        <v>#REF!</v>
      </c>
    </row>
    <row r="32" spans="1:2" x14ac:dyDescent="0.25">
      <c r="A32" s="13">
        <v>2</v>
      </c>
      <c r="B32" s="168" t="e">
        <f t="shared" ref="B32" si="9">ROUNDUP(B15*0.9,)</f>
        <v>#REF!</v>
      </c>
    </row>
    <row r="33" spans="1:2" x14ac:dyDescent="0.25">
      <c r="A33" s="15" t="s">
        <v>4</v>
      </c>
      <c r="B33" s="168"/>
    </row>
    <row r="34" spans="1:2" x14ac:dyDescent="0.25">
      <c r="A34" s="17" t="s">
        <v>1</v>
      </c>
      <c r="B34" s="168" t="e">
        <f t="shared" ref="B34" si="10">ROUNDUP(B17*0.9,)</f>
        <v>#REF!</v>
      </c>
    </row>
    <row r="35" spans="1:2" x14ac:dyDescent="0.25">
      <c r="B35" s="161"/>
    </row>
    <row r="36" spans="1:2" ht="130.9" customHeight="1" x14ac:dyDescent="0.25">
      <c r="A36" s="128" t="s">
        <v>163</v>
      </c>
    </row>
    <row r="37" spans="1:2" x14ac:dyDescent="0.25">
      <c r="A37" s="116" t="s">
        <v>18</v>
      </c>
    </row>
    <row r="38" spans="1:2" x14ac:dyDescent="0.25">
      <c r="A38" s="41" t="s">
        <v>164</v>
      </c>
    </row>
    <row r="39" spans="1:2" x14ac:dyDescent="0.25">
      <c r="A39" s="41" t="s">
        <v>165</v>
      </c>
    </row>
    <row r="40" spans="1:2" x14ac:dyDescent="0.25">
      <c r="A40" s="76"/>
    </row>
    <row r="41" spans="1:2" x14ac:dyDescent="0.25">
      <c r="A41" s="116" t="s">
        <v>11</v>
      </c>
    </row>
    <row r="42" spans="1:2" x14ac:dyDescent="0.25">
      <c r="A42" s="24" t="s">
        <v>22</v>
      </c>
    </row>
    <row r="43" spans="1:2" x14ac:dyDescent="0.25">
      <c r="A43" s="24" t="s">
        <v>23</v>
      </c>
    </row>
    <row r="44" spans="1:2" x14ac:dyDescent="0.25">
      <c r="A44" s="24" t="s">
        <v>24</v>
      </c>
    </row>
    <row r="45" spans="1:2" x14ac:dyDescent="0.25">
      <c r="A45" s="24" t="s">
        <v>27</v>
      </c>
    </row>
    <row r="46" spans="1:2" x14ac:dyDescent="0.25">
      <c r="A46" s="42" t="s">
        <v>160</v>
      </c>
    </row>
    <row r="47" spans="1:2" x14ac:dyDescent="0.25">
      <c r="A47" s="42" t="s">
        <v>94</v>
      </c>
    </row>
    <row r="48" spans="1:2" x14ac:dyDescent="0.25">
      <c r="A48" s="142" t="s">
        <v>103</v>
      </c>
    </row>
    <row r="49" spans="1:1" ht="21" x14ac:dyDescent="0.25">
      <c r="A49" s="117" t="s">
        <v>166</v>
      </c>
    </row>
    <row r="50" spans="1:1" ht="31.5" x14ac:dyDescent="0.25">
      <c r="A50" s="158" t="s">
        <v>167</v>
      </c>
    </row>
    <row r="51" spans="1:1" x14ac:dyDescent="0.25">
      <c r="A51" s="158" t="s">
        <v>168</v>
      </c>
    </row>
    <row r="52" spans="1:1" ht="21" x14ac:dyDescent="0.25">
      <c r="A52" s="158" t="s">
        <v>169</v>
      </c>
    </row>
    <row r="53" spans="1:1" ht="21" x14ac:dyDescent="0.25">
      <c r="A53" s="158" t="s">
        <v>170</v>
      </c>
    </row>
    <row r="54" spans="1:1" ht="31.5" x14ac:dyDescent="0.25">
      <c r="A54" s="158" t="s">
        <v>171</v>
      </c>
    </row>
    <row r="55" spans="1:1" ht="31.5" x14ac:dyDescent="0.25">
      <c r="A55" s="84" t="s">
        <v>51</v>
      </c>
    </row>
    <row r="56" spans="1:1" ht="21" x14ac:dyDescent="0.25">
      <c r="A56" s="107" t="s">
        <v>47</v>
      </c>
    </row>
    <row r="57" spans="1:1" ht="43.5" x14ac:dyDescent="0.25">
      <c r="A57" s="81" t="s">
        <v>48</v>
      </c>
    </row>
    <row r="58" spans="1:1" ht="21" x14ac:dyDescent="0.25">
      <c r="A58" s="54" t="s">
        <v>49</v>
      </c>
    </row>
    <row r="59" spans="1:1" x14ac:dyDescent="0.25">
      <c r="A59" s="56"/>
    </row>
    <row r="60" spans="1:1" x14ac:dyDescent="0.25">
      <c r="A60" s="57" t="s">
        <v>16</v>
      </c>
    </row>
    <row r="61" spans="1:1" ht="24" x14ac:dyDescent="0.25">
      <c r="A61" s="58" t="s">
        <v>25</v>
      </c>
    </row>
    <row r="62" spans="1:1" ht="24" x14ac:dyDescent="0.25">
      <c r="A62" s="58" t="s">
        <v>26</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2"/>
  <sheetViews>
    <sheetView zoomScaleNormal="100" workbookViewId="0">
      <selection activeCell="B1" sqref="B1:E1048576"/>
    </sheetView>
  </sheetViews>
  <sheetFormatPr defaultColWidth="8.7109375" defaultRowHeight="15" x14ac:dyDescent="0.25"/>
  <cols>
    <col min="1" max="1" width="72.28515625" style="39" customWidth="1"/>
    <col min="2" max="16384" width="8.7109375" style="39"/>
  </cols>
  <sheetData>
    <row r="1" spans="1:2" x14ac:dyDescent="0.25">
      <c r="A1" s="157" t="s">
        <v>17</v>
      </c>
    </row>
    <row r="2" spans="1:2" x14ac:dyDescent="0.25">
      <c r="A2" s="156" t="s">
        <v>172</v>
      </c>
      <c r="B2" s="165" t="e">
        <f>'Наполни лето | FIT15'!B2</f>
        <v>#REF!</v>
      </c>
    </row>
    <row r="3" spans="1:2" ht="25.5" customHeight="1" x14ac:dyDescent="0.25">
      <c r="A3" s="31" t="s">
        <v>6</v>
      </c>
      <c r="B3" s="165" t="e">
        <f>'Наполни лето | FIT15'!B3</f>
        <v>#REF!</v>
      </c>
    </row>
    <row r="4" spans="1:2" x14ac:dyDescent="0.25">
      <c r="A4" s="13" t="s">
        <v>7</v>
      </c>
      <c r="B4" s="161"/>
    </row>
    <row r="5" spans="1:2" x14ac:dyDescent="0.25">
      <c r="A5" s="13">
        <v>1</v>
      </c>
      <c r="B5" s="162" t="e">
        <f>'Наполни лето | FIT15'!B5</f>
        <v>#REF!</v>
      </c>
    </row>
    <row r="6" spans="1:2" x14ac:dyDescent="0.25">
      <c r="A6" s="13">
        <v>2</v>
      </c>
      <c r="B6" s="162" t="e">
        <f>'Наполни лето | FIT15'!B6</f>
        <v>#REF!</v>
      </c>
    </row>
    <row r="7" spans="1:2" ht="18.75" customHeight="1" x14ac:dyDescent="0.25">
      <c r="A7" s="13" t="s">
        <v>8</v>
      </c>
      <c r="B7" s="162"/>
    </row>
    <row r="8" spans="1:2" x14ac:dyDescent="0.25">
      <c r="A8" s="13">
        <v>1</v>
      </c>
      <c r="B8" s="162" t="e">
        <f>'Наполни лето | FIT15'!B8</f>
        <v>#REF!</v>
      </c>
    </row>
    <row r="9" spans="1:2" x14ac:dyDescent="0.25">
      <c r="A9" s="13">
        <v>2</v>
      </c>
      <c r="B9" s="162" t="e">
        <f>'Наполни лето | FIT15'!B9</f>
        <v>#REF!</v>
      </c>
    </row>
    <row r="10" spans="1:2" x14ac:dyDescent="0.25">
      <c r="A10" s="13" t="s">
        <v>2</v>
      </c>
      <c r="B10" s="162"/>
    </row>
    <row r="11" spans="1:2" x14ac:dyDescent="0.25">
      <c r="A11" s="13">
        <v>1</v>
      </c>
      <c r="B11" s="162" t="e">
        <f>'Наполни лето | FIT15'!B11</f>
        <v>#REF!</v>
      </c>
    </row>
    <row r="12" spans="1:2" x14ac:dyDescent="0.25">
      <c r="A12" s="13">
        <v>2</v>
      </c>
      <c r="B12" s="162" t="e">
        <f>'Наполни лето | FIT15'!B12</f>
        <v>#REF!</v>
      </c>
    </row>
    <row r="13" spans="1:2" x14ac:dyDescent="0.25">
      <c r="A13" s="2" t="s">
        <v>96</v>
      </c>
      <c r="B13" s="162"/>
    </row>
    <row r="14" spans="1:2" x14ac:dyDescent="0.25">
      <c r="A14" s="13">
        <v>1</v>
      </c>
      <c r="B14" s="162" t="e">
        <f>'Наполни лето | FIT15'!B14</f>
        <v>#REF!</v>
      </c>
    </row>
    <row r="15" spans="1:2" x14ac:dyDescent="0.25">
      <c r="A15" s="13">
        <v>2</v>
      </c>
      <c r="B15" s="162" t="e">
        <f>'Наполни лето | FIT15'!B15</f>
        <v>#REF!</v>
      </c>
    </row>
    <row r="16" spans="1:2" x14ac:dyDescent="0.25">
      <c r="A16" s="15" t="s">
        <v>4</v>
      </c>
      <c r="B16" s="162"/>
    </row>
    <row r="17" spans="1:2" x14ac:dyDescent="0.25">
      <c r="A17" s="17" t="s">
        <v>1</v>
      </c>
      <c r="B17" s="162" t="e">
        <f>'Наполни лето | FIT15'!B17</f>
        <v>#REF!</v>
      </c>
    </row>
    <row r="18" spans="1:2" x14ac:dyDescent="0.25">
      <c r="A18" s="38"/>
      <c r="B18" s="161"/>
    </row>
    <row r="19" spans="1:2" s="40" customFormat="1" ht="34.5" customHeight="1" x14ac:dyDescent="0.2">
      <c r="A19" s="155" t="s">
        <v>44</v>
      </c>
      <c r="B19" s="151" t="e">
        <f t="shared" ref="B19" si="0">B2</f>
        <v>#REF!</v>
      </c>
    </row>
    <row r="20" spans="1:2" s="40" customFormat="1" ht="34.5" customHeight="1" x14ac:dyDescent="0.2">
      <c r="A20" s="31" t="s">
        <v>6</v>
      </c>
      <c r="B20" s="151" t="e">
        <f t="shared" ref="B20" si="1">B3</f>
        <v>#REF!</v>
      </c>
    </row>
    <row r="21" spans="1:2" x14ac:dyDescent="0.25">
      <c r="A21" s="13" t="s">
        <v>7</v>
      </c>
      <c r="B21" s="161"/>
    </row>
    <row r="22" spans="1:2" x14ac:dyDescent="0.25">
      <c r="A22" s="13">
        <v>1</v>
      </c>
      <c r="B22" s="167" t="e">
        <f t="shared" ref="B22" si="2">ROUNDUP(B5*0.87,)</f>
        <v>#REF!</v>
      </c>
    </row>
    <row r="23" spans="1:2" x14ac:dyDescent="0.25">
      <c r="A23" s="13">
        <v>2</v>
      </c>
      <c r="B23" s="168" t="e">
        <f t="shared" ref="B23" si="3">ROUNDUP(B6*0.87,)</f>
        <v>#REF!</v>
      </c>
    </row>
    <row r="24" spans="1:2" ht="24" x14ac:dyDescent="0.25">
      <c r="A24" s="13" t="s">
        <v>8</v>
      </c>
      <c r="B24" s="168"/>
    </row>
    <row r="25" spans="1:2" x14ac:dyDescent="0.25">
      <c r="A25" s="13">
        <v>1</v>
      </c>
      <c r="B25" s="168" t="e">
        <f t="shared" ref="B25" si="4">ROUNDUP(B8*0.87,)</f>
        <v>#REF!</v>
      </c>
    </row>
    <row r="26" spans="1:2" x14ac:dyDescent="0.25">
      <c r="A26" s="13">
        <v>2</v>
      </c>
      <c r="B26" s="168" t="e">
        <f t="shared" ref="B26" si="5">ROUNDUP(B9*0.87,)</f>
        <v>#REF!</v>
      </c>
    </row>
    <row r="27" spans="1:2" x14ac:dyDescent="0.25">
      <c r="A27" s="13" t="s">
        <v>2</v>
      </c>
      <c r="B27" s="168"/>
    </row>
    <row r="28" spans="1:2" x14ac:dyDescent="0.25">
      <c r="A28" s="13">
        <v>1</v>
      </c>
      <c r="B28" s="168" t="e">
        <f t="shared" ref="B28" si="6">ROUNDUP(B11*0.87,)</f>
        <v>#REF!</v>
      </c>
    </row>
    <row r="29" spans="1:2" x14ac:dyDescent="0.25">
      <c r="A29" s="13">
        <v>2</v>
      </c>
      <c r="B29" s="168" t="e">
        <f t="shared" ref="B29" si="7">ROUNDUP(B12*0.87,)</f>
        <v>#REF!</v>
      </c>
    </row>
    <row r="30" spans="1:2" ht="19.5" customHeight="1" x14ac:dyDescent="0.25">
      <c r="A30" s="9" t="s">
        <v>96</v>
      </c>
      <c r="B30" s="168"/>
    </row>
    <row r="31" spans="1:2" x14ac:dyDescent="0.25">
      <c r="A31" s="13">
        <v>1</v>
      </c>
      <c r="B31" s="168" t="e">
        <f t="shared" ref="B31" si="8">ROUNDUP(B14*0.87,)</f>
        <v>#REF!</v>
      </c>
    </row>
    <row r="32" spans="1:2" x14ac:dyDescent="0.25">
      <c r="A32" s="13">
        <v>2</v>
      </c>
      <c r="B32" s="168" t="e">
        <f t="shared" ref="B32" si="9">ROUNDUP(B15*0.87,)</f>
        <v>#REF!</v>
      </c>
    </row>
    <row r="33" spans="1:2" x14ac:dyDescent="0.25">
      <c r="A33" s="15" t="s">
        <v>4</v>
      </c>
      <c r="B33" s="168"/>
    </row>
    <row r="34" spans="1:2" x14ac:dyDescent="0.25">
      <c r="A34" s="17" t="s">
        <v>1</v>
      </c>
      <c r="B34" s="168" t="e">
        <f t="shared" ref="B34" si="10">ROUNDUP(B17*0.87,)</f>
        <v>#REF!</v>
      </c>
    </row>
    <row r="36" spans="1:2" ht="165" x14ac:dyDescent="0.25">
      <c r="A36" s="128" t="s">
        <v>163</v>
      </c>
    </row>
    <row r="37" spans="1:2" x14ac:dyDescent="0.25">
      <c r="A37" s="116" t="s">
        <v>18</v>
      </c>
    </row>
    <row r="38" spans="1:2" x14ac:dyDescent="0.25">
      <c r="A38" s="41" t="s">
        <v>164</v>
      </c>
    </row>
    <row r="39" spans="1:2" x14ac:dyDescent="0.25">
      <c r="A39" s="41" t="s">
        <v>165</v>
      </c>
    </row>
    <row r="40" spans="1:2" x14ac:dyDescent="0.25">
      <c r="A40" s="76"/>
    </row>
    <row r="41" spans="1:2" x14ac:dyDescent="0.25">
      <c r="A41" s="116" t="s">
        <v>11</v>
      </c>
    </row>
    <row r="42" spans="1:2" x14ac:dyDescent="0.25">
      <c r="A42" s="24" t="s">
        <v>22</v>
      </c>
    </row>
    <row r="43" spans="1:2" x14ac:dyDescent="0.25">
      <c r="A43" s="24" t="s">
        <v>23</v>
      </c>
    </row>
    <row r="44" spans="1:2" x14ac:dyDescent="0.25">
      <c r="A44" s="24" t="s">
        <v>24</v>
      </c>
    </row>
    <row r="45" spans="1:2" x14ac:dyDescent="0.25">
      <c r="A45" s="24" t="s">
        <v>27</v>
      </c>
    </row>
    <row r="46" spans="1:2" x14ac:dyDescent="0.25">
      <c r="A46" s="42" t="s">
        <v>160</v>
      </c>
    </row>
    <row r="47" spans="1:2" x14ac:dyDescent="0.25">
      <c r="A47" s="42" t="s">
        <v>94</v>
      </c>
    </row>
    <row r="48" spans="1:2" x14ac:dyDescent="0.25">
      <c r="A48" s="142" t="s">
        <v>103</v>
      </c>
    </row>
    <row r="49" spans="1:1" ht="21" x14ac:dyDescent="0.25">
      <c r="A49" s="117" t="s">
        <v>166</v>
      </c>
    </row>
    <row r="50" spans="1:1" ht="42" x14ac:dyDescent="0.25">
      <c r="A50" s="158" t="s">
        <v>167</v>
      </c>
    </row>
    <row r="51" spans="1:1" x14ac:dyDescent="0.25">
      <c r="A51" s="158" t="s">
        <v>168</v>
      </c>
    </row>
    <row r="52" spans="1:1" ht="31.5" x14ac:dyDescent="0.25">
      <c r="A52" s="158" t="s">
        <v>169</v>
      </c>
    </row>
    <row r="53" spans="1:1" ht="21" x14ac:dyDescent="0.25">
      <c r="A53" s="158" t="s">
        <v>170</v>
      </c>
    </row>
    <row r="54" spans="1:1" ht="31.5" x14ac:dyDescent="0.25">
      <c r="A54" s="158" t="s">
        <v>171</v>
      </c>
    </row>
    <row r="55" spans="1:1" ht="42" x14ac:dyDescent="0.25">
      <c r="A55" s="84" t="s">
        <v>51</v>
      </c>
    </row>
    <row r="56" spans="1:1" ht="21" x14ac:dyDescent="0.25">
      <c r="A56" s="107" t="s">
        <v>47</v>
      </c>
    </row>
    <row r="57" spans="1:1" ht="54" x14ac:dyDescent="0.25">
      <c r="A57" s="81" t="s">
        <v>48</v>
      </c>
    </row>
    <row r="58" spans="1:1" ht="31.5" x14ac:dyDescent="0.25">
      <c r="A58" s="54" t="s">
        <v>49</v>
      </c>
    </row>
    <row r="59" spans="1:1" x14ac:dyDescent="0.25">
      <c r="A59" s="56"/>
    </row>
    <row r="60" spans="1:1" x14ac:dyDescent="0.25">
      <c r="A60" s="57" t="s">
        <v>16</v>
      </c>
    </row>
    <row r="61" spans="1:1" ht="24" x14ac:dyDescent="0.25">
      <c r="A61" s="58" t="s">
        <v>25</v>
      </c>
    </row>
    <row r="62" spans="1:1" ht="24" x14ac:dyDescent="0.25">
      <c r="A62" s="58" t="s">
        <v>26</v>
      </c>
    </row>
  </sheetData>
  <pageMargins left="0.7" right="0.7" top="0.75" bottom="0.75" header="0.3" footer="0.3"/>
  <pageSetup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45"/>
  <sheetViews>
    <sheetView zoomScaleNormal="100" workbookViewId="0">
      <selection activeCell="B1" sqref="B1:E1048576"/>
    </sheetView>
  </sheetViews>
  <sheetFormatPr defaultColWidth="8.7109375" defaultRowHeight="15" x14ac:dyDescent="0.25"/>
  <cols>
    <col min="1" max="1" width="73.85546875" style="39" customWidth="1"/>
    <col min="2" max="16384" width="8.7109375" style="39"/>
  </cols>
  <sheetData>
    <row r="1" spans="1:2" x14ac:dyDescent="0.25">
      <c r="A1" s="157" t="s">
        <v>17</v>
      </c>
    </row>
    <row r="2" spans="1:2" x14ac:dyDescent="0.25">
      <c r="A2" s="156" t="s">
        <v>172</v>
      </c>
      <c r="B2" s="151" t="e">
        <f>'Наполни лето | FIT15'!B2</f>
        <v>#REF!</v>
      </c>
    </row>
    <row r="3" spans="1:2" ht="25.5" customHeight="1" x14ac:dyDescent="0.25">
      <c r="A3" s="31" t="s">
        <v>6</v>
      </c>
      <c r="B3" s="151" t="e">
        <f>'Наполни лето | FIT15'!B3</f>
        <v>#REF!</v>
      </c>
    </row>
    <row r="4" spans="1:2" x14ac:dyDescent="0.25">
      <c r="A4" s="13" t="s">
        <v>7</v>
      </c>
      <c r="B4" s="161"/>
    </row>
    <row r="5" spans="1:2" x14ac:dyDescent="0.25">
      <c r="A5" s="13">
        <v>1</v>
      </c>
      <c r="B5" s="166" t="e">
        <f>'Наполни лето | FIT15'!B5</f>
        <v>#REF!</v>
      </c>
    </row>
    <row r="6" spans="1:2" x14ac:dyDescent="0.25">
      <c r="A6" s="13">
        <v>2</v>
      </c>
      <c r="B6" s="166" t="e">
        <f>'Наполни лето | FIT15'!B6</f>
        <v>#REF!</v>
      </c>
    </row>
    <row r="7" spans="1:2" ht="18.75" customHeight="1" x14ac:dyDescent="0.25">
      <c r="A7" s="13" t="s">
        <v>8</v>
      </c>
      <c r="B7" s="166"/>
    </row>
    <row r="8" spans="1:2" x14ac:dyDescent="0.25">
      <c r="A8" s="13">
        <v>1</v>
      </c>
      <c r="B8" s="166" t="e">
        <f>'Наполни лето | FIT15'!B8</f>
        <v>#REF!</v>
      </c>
    </row>
    <row r="9" spans="1:2" x14ac:dyDescent="0.25">
      <c r="A9" s="13">
        <v>2</v>
      </c>
      <c r="B9" s="166" t="e">
        <f>'Наполни лето | FIT15'!B9</f>
        <v>#REF!</v>
      </c>
    </row>
    <row r="10" spans="1:2" x14ac:dyDescent="0.25">
      <c r="A10" s="13" t="s">
        <v>2</v>
      </c>
      <c r="B10" s="166"/>
    </row>
    <row r="11" spans="1:2" x14ac:dyDescent="0.25">
      <c r="A11" s="13">
        <v>1</v>
      </c>
      <c r="B11" s="166" t="e">
        <f>'Наполни лето | FIT15'!B11</f>
        <v>#REF!</v>
      </c>
    </row>
    <row r="12" spans="1:2" x14ac:dyDescent="0.25">
      <c r="A12" s="13">
        <v>2</v>
      </c>
      <c r="B12" s="166" t="e">
        <f>'Наполни лето | FIT15'!B12</f>
        <v>#REF!</v>
      </c>
    </row>
    <row r="13" spans="1:2" x14ac:dyDescent="0.25">
      <c r="A13" s="2" t="s">
        <v>96</v>
      </c>
      <c r="B13" s="166"/>
    </row>
    <row r="14" spans="1:2" x14ac:dyDescent="0.25">
      <c r="A14" s="13">
        <v>1</v>
      </c>
      <c r="B14" s="166" t="e">
        <f>'Наполни лето | FIT15'!B14</f>
        <v>#REF!</v>
      </c>
    </row>
    <row r="15" spans="1:2" x14ac:dyDescent="0.25">
      <c r="A15" s="13">
        <v>2</v>
      </c>
      <c r="B15" s="166" t="e">
        <f>'Наполни лето | FIT15'!B15</f>
        <v>#REF!</v>
      </c>
    </row>
    <row r="16" spans="1:2" x14ac:dyDescent="0.25">
      <c r="A16" s="15" t="s">
        <v>4</v>
      </c>
      <c r="B16" s="166"/>
    </row>
    <row r="17" spans="1:2" x14ac:dyDescent="0.25">
      <c r="A17" s="17" t="s">
        <v>1</v>
      </c>
      <c r="B17" s="166" t="e">
        <f>'Наполни лето | FIT15'!B17</f>
        <v>#REF!</v>
      </c>
    </row>
    <row r="18" spans="1:2" x14ac:dyDescent="0.25">
      <c r="A18" s="38"/>
    </row>
    <row r="19" spans="1:2" ht="150" x14ac:dyDescent="0.25">
      <c r="A19" s="128" t="s">
        <v>163</v>
      </c>
    </row>
    <row r="20" spans="1:2" x14ac:dyDescent="0.25">
      <c r="A20" s="116" t="s">
        <v>18</v>
      </c>
    </row>
    <row r="21" spans="1:2" x14ac:dyDescent="0.25">
      <c r="A21" s="41" t="s">
        <v>164</v>
      </c>
    </row>
    <row r="22" spans="1:2" x14ac:dyDescent="0.25">
      <c r="A22" s="41" t="s">
        <v>165</v>
      </c>
    </row>
    <row r="23" spans="1:2" x14ac:dyDescent="0.25">
      <c r="A23" s="76"/>
    </row>
    <row r="24" spans="1:2" x14ac:dyDescent="0.25">
      <c r="A24" s="116" t="s">
        <v>11</v>
      </c>
    </row>
    <row r="25" spans="1:2" x14ac:dyDescent="0.25">
      <c r="A25" s="24" t="s">
        <v>22</v>
      </c>
    </row>
    <row r="26" spans="1:2" x14ac:dyDescent="0.25">
      <c r="A26" s="24" t="s">
        <v>23</v>
      </c>
    </row>
    <row r="27" spans="1:2" x14ac:dyDescent="0.25">
      <c r="A27" s="24" t="s">
        <v>24</v>
      </c>
    </row>
    <row r="28" spans="1:2" x14ac:dyDescent="0.25">
      <c r="A28" s="24" t="s">
        <v>27</v>
      </c>
    </row>
    <row r="29" spans="1:2" x14ac:dyDescent="0.25">
      <c r="A29" s="42" t="s">
        <v>160</v>
      </c>
    </row>
    <row r="30" spans="1:2" x14ac:dyDescent="0.25">
      <c r="A30" s="42" t="s">
        <v>94</v>
      </c>
    </row>
    <row r="31" spans="1:2" x14ac:dyDescent="0.25">
      <c r="A31" s="142" t="s">
        <v>103</v>
      </c>
    </row>
    <row r="32" spans="1:2" ht="33" customHeight="1" x14ac:dyDescent="0.25">
      <c r="A32" s="117" t="s">
        <v>166</v>
      </c>
    </row>
    <row r="33" spans="1:1" ht="42" x14ac:dyDescent="0.25">
      <c r="A33" s="158" t="s">
        <v>167</v>
      </c>
    </row>
    <row r="34" spans="1:1" x14ac:dyDescent="0.25">
      <c r="A34" s="158" t="s">
        <v>168</v>
      </c>
    </row>
    <row r="35" spans="1:1" ht="31.5" x14ac:dyDescent="0.25">
      <c r="A35" s="158" t="s">
        <v>169</v>
      </c>
    </row>
    <row r="36" spans="1:1" ht="21" x14ac:dyDescent="0.25">
      <c r="A36" s="158" t="s">
        <v>170</v>
      </c>
    </row>
    <row r="37" spans="1:1" ht="31.5" x14ac:dyDescent="0.25">
      <c r="A37" s="158" t="s">
        <v>171</v>
      </c>
    </row>
    <row r="38" spans="1:1" ht="42" x14ac:dyDescent="0.25">
      <c r="A38" s="84" t="s">
        <v>51</v>
      </c>
    </row>
    <row r="39" spans="1:1" ht="21" x14ac:dyDescent="0.25">
      <c r="A39" s="107" t="s">
        <v>47</v>
      </c>
    </row>
    <row r="40" spans="1:1" ht="54" x14ac:dyDescent="0.25">
      <c r="A40" s="81" t="s">
        <v>48</v>
      </c>
    </row>
    <row r="41" spans="1:1" ht="31.5" x14ac:dyDescent="0.25">
      <c r="A41" s="54" t="s">
        <v>49</v>
      </c>
    </row>
    <row r="42" spans="1:1" x14ac:dyDescent="0.25">
      <c r="A42" s="56"/>
    </row>
    <row r="43" spans="1:1" x14ac:dyDescent="0.25">
      <c r="A43" s="57" t="s">
        <v>16</v>
      </c>
    </row>
    <row r="44" spans="1:1" ht="24" x14ac:dyDescent="0.25">
      <c r="A44" s="58" t="s">
        <v>25</v>
      </c>
    </row>
    <row r="45" spans="1:1" ht="24" x14ac:dyDescent="0.25">
      <c r="A45" s="58" t="s">
        <v>26</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P64"/>
  <sheetViews>
    <sheetView zoomScale="85" zoomScaleNormal="85" workbookViewId="0">
      <selection activeCell="I32" sqref="I32"/>
    </sheetView>
  </sheetViews>
  <sheetFormatPr defaultColWidth="9.140625" defaultRowHeight="12" x14ac:dyDescent="0.2"/>
  <cols>
    <col min="1" max="1" width="91.5703125" style="5" customWidth="1"/>
    <col min="2" max="10" width="9.140625" style="5" customWidth="1"/>
    <col min="11" max="11" width="9.140625" style="5"/>
    <col min="12" max="18" width="9.140625" style="5" customWidth="1"/>
    <col min="19" max="20" width="9.140625" style="5" hidden="1" customWidth="1"/>
    <col min="21" max="21" width="0" style="5" hidden="1" customWidth="1"/>
    <col min="22" max="35" width="9.140625" style="5"/>
    <col min="36" max="37" width="9.140625" style="5" customWidth="1"/>
    <col min="38" max="38" width="9.140625" style="5"/>
    <col min="39" max="39" width="9.140625" style="5" customWidth="1"/>
    <col min="40" max="40" width="9.140625" style="5" hidden="1" customWidth="1"/>
    <col min="41" max="41" width="0" style="5" hidden="1" customWidth="1"/>
    <col min="42" max="16384" width="9.140625" style="5"/>
  </cols>
  <sheetData>
    <row r="1" spans="1:42" ht="12" customHeight="1" x14ac:dyDescent="0.2">
      <c r="A1" s="18" t="s">
        <v>17</v>
      </c>
    </row>
    <row r="2" spans="1:42" ht="12" customHeight="1" x14ac:dyDescent="0.2">
      <c r="A2" s="64" t="s">
        <v>173</v>
      </c>
    </row>
    <row r="3" spans="1:42" ht="10.35" customHeight="1" x14ac:dyDescent="0.2">
      <c r="A3" s="16"/>
    </row>
    <row r="4" spans="1:42" ht="11.45" customHeight="1" x14ac:dyDescent="0.2">
      <c r="A4" s="30" t="s">
        <v>9</v>
      </c>
    </row>
    <row r="5" spans="1:42" s="36" customFormat="1" ht="33.75" customHeight="1" x14ac:dyDescent="0.25">
      <c r="A5" s="31" t="s">
        <v>6</v>
      </c>
      <c r="B5" s="151">
        <f>'C завтраками| Bed and breakfast'!B5</f>
        <v>45770</v>
      </c>
      <c r="C5" s="151">
        <f>'C завтраками| Bed and breakfast'!C5</f>
        <v>45772</v>
      </c>
      <c r="D5" s="151">
        <f>'C завтраками| Bed and breakfast'!D5</f>
        <v>45777</v>
      </c>
      <c r="E5" s="151">
        <f>'C завтраками| Bed and breakfast'!E5</f>
        <v>45778</v>
      </c>
      <c r="F5" s="151">
        <f>'C завтраками| Bed and breakfast'!F5</f>
        <v>45780</v>
      </c>
      <c r="G5" s="151">
        <f>'C завтраками| Bed and breakfast'!G5</f>
        <v>45781</v>
      </c>
      <c r="H5" s="151">
        <f>'C завтраками| Bed and breakfast'!H5</f>
        <v>45782</v>
      </c>
      <c r="I5" s="151">
        <f>'C завтраками| Bed and breakfast'!I5</f>
        <v>45785</v>
      </c>
      <c r="J5" s="151">
        <f>'C завтраками| Bed and breakfast'!J5</f>
        <v>45786</v>
      </c>
      <c r="K5" s="151">
        <f>'C завтраками| Bed and breakfast'!K5</f>
        <v>45788</v>
      </c>
      <c r="L5" s="151">
        <f>'C завтраками| Bed and breakfast'!L5</f>
        <v>45793</v>
      </c>
      <c r="M5" s="151">
        <f>'C завтраками| Bed and breakfast'!M5</f>
        <v>45808</v>
      </c>
      <c r="N5" s="151">
        <f>'C завтраками| Bed and breakfast'!N5</f>
        <v>45810</v>
      </c>
      <c r="O5" s="151">
        <f>'C завтраками| Bed and breakfast'!O5</f>
        <v>45815</v>
      </c>
      <c r="P5" s="151">
        <f>'C завтраками| Bed and breakfast'!P5</f>
        <v>45817</v>
      </c>
      <c r="Q5" s="151">
        <f>'C завтраками| Bed and breakfast'!Q5</f>
        <v>45820</v>
      </c>
      <c r="R5" s="151">
        <f>'C завтраками| Bed and breakfast'!R5</f>
        <v>45823</v>
      </c>
      <c r="S5" s="151">
        <f>'C завтраками| Bed and breakfast'!S5</f>
        <v>45837</v>
      </c>
      <c r="T5" s="151">
        <f>'C завтраками| Bed and breakfast'!T5</f>
        <v>45839</v>
      </c>
      <c r="U5" s="151">
        <f>'C завтраками| Bed and breakfast'!U5</f>
        <v>45849</v>
      </c>
      <c r="V5" s="151">
        <f>'C завтраками| Bed and breakfast'!V5</f>
        <v>45851</v>
      </c>
      <c r="W5" s="151">
        <f>'C завтраками| Bed and breakfast'!W5</f>
        <v>45852</v>
      </c>
      <c r="X5" s="151">
        <f>'C завтраками| Bed and breakfast'!X5</f>
        <v>45856</v>
      </c>
      <c r="Y5" s="151">
        <f>'C завтраками| Bed and breakfast'!Y5</f>
        <v>45858</v>
      </c>
      <c r="Z5" s="151">
        <f>'C завтраками| Bed and breakfast'!Z5</f>
        <v>45859</v>
      </c>
      <c r="AA5" s="151">
        <f>'C завтраками| Bed and breakfast'!AA5</f>
        <v>45863</v>
      </c>
      <c r="AB5" s="151">
        <f>'C завтраками| Bed and breakfast'!AB5</f>
        <v>45865</v>
      </c>
      <c r="AC5" s="151">
        <f>'C завтраками| Bed and breakfast'!AC5</f>
        <v>45870</v>
      </c>
      <c r="AD5" s="151">
        <f>'C завтраками| Bed and breakfast'!AD5</f>
        <v>45872</v>
      </c>
      <c r="AE5" s="151">
        <f>'C завтраками| Bed and breakfast'!AE5</f>
        <v>45877</v>
      </c>
      <c r="AF5" s="151">
        <f>'C завтраками| Bed and breakfast'!AF5</f>
        <v>45879</v>
      </c>
      <c r="AG5" s="151">
        <f>'C завтраками| Bed and breakfast'!AG5</f>
        <v>45884</v>
      </c>
      <c r="AH5" s="151">
        <f>'C завтраками| Bed and breakfast'!AH5</f>
        <v>45886</v>
      </c>
      <c r="AI5" s="151">
        <f>'C завтраками| Bed and breakfast'!AI5</f>
        <v>45891</v>
      </c>
      <c r="AJ5" s="151">
        <f>'C завтраками| Bed and breakfast'!AJ5</f>
        <v>45893</v>
      </c>
      <c r="AK5" s="151">
        <f>'C завтраками| Bed and breakfast'!AK5</f>
        <v>45901</v>
      </c>
      <c r="AL5" s="151">
        <f>'C завтраками| Bed and breakfast'!AL5</f>
        <v>45905</v>
      </c>
      <c r="AM5" s="151">
        <f>'C завтраками| Bed and breakfast'!AM5</f>
        <v>45907</v>
      </c>
      <c r="AN5" s="151">
        <f>'C завтраками| Bed and breakfast'!AN5</f>
        <v>45909</v>
      </c>
      <c r="AO5" s="151">
        <f>'C завтраками| Bed and breakfast'!AO5</f>
        <v>45926</v>
      </c>
      <c r="AP5" s="151">
        <f>'C завтраками| Bed and breakfast'!AP5</f>
        <v>45928</v>
      </c>
    </row>
    <row r="6" spans="1:42" x14ac:dyDescent="0.2">
      <c r="A6" s="31"/>
      <c r="B6" s="151">
        <f>'C завтраками| Bed and breakfast'!B6</f>
        <v>45771</v>
      </c>
      <c r="C6" s="151">
        <f>'C завтраками| Bed and breakfast'!C6</f>
        <v>45776</v>
      </c>
      <c r="D6" s="151">
        <f>'C завтраками| Bed and breakfast'!D6</f>
        <v>45777</v>
      </c>
      <c r="E6" s="151">
        <f>'C завтраками| Bed and breakfast'!E6</f>
        <v>45779</v>
      </c>
      <c r="F6" s="151">
        <f>'C завтраками| Bed and breakfast'!F6</f>
        <v>45780</v>
      </c>
      <c r="G6" s="151">
        <f>'C завтраками| Bed and breakfast'!G6</f>
        <v>45781</v>
      </c>
      <c r="H6" s="151">
        <f>'C завтраками| Bed and breakfast'!H6</f>
        <v>45784</v>
      </c>
      <c r="I6" s="151">
        <f>'C завтраками| Bed and breakfast'!I6</f>
        <v>45785</v>
      </c>
      <c r="J6" s="151">
        <f>'C завтраками| Bed and breakfast'!J6</f>
        <v>45787</v>
      </c>
      <c r="K6" s="151">
        <f>'C завтраками| Bed and breakfast'!K6</f>
        <v>45792</v>
      </c>
      <c r="L6" s="151">
        <f>'C завтраками| Bed and breakfast'!L6</f>
        <v>45807</v>
      </c>
      <c r="M6" s="151">
        <f>'C завтраками| Bed and breakfast'!M6</f>
        <v>45809</v>
      </c>
      <c r="N6" s="151">
        <f>'C завтраками| Bed and breakfast'!N6</f>
        <v>45814</v>
      </c>
      <c r="O6" s="151">
        <f>'C завтраками| Bed and breakfast'!O6</f>
        <v>45816</v>
      </c>
      <c r="P6" s="151">
        <f>'C завтраками| Bed and breakfast'!P6</f>
        <v>45819</v>
      </c>
      <c r="Q6" s="151">
        <f>'C завтраками| Bed and breakfast'!Q6</f>
        <v>45822</v>
      </c>
      <c r="R6" s="151">
        <f>'C завтраками| Bed and breakfast'!R6</f>
        <v>45836</v>
      </c>
      <c r="S6" s="151">
        <f>'C завтраками| Bed and breakfast'!S6</f>
        <v>45838</v>
      </c>
      <c r="T6" s="151">
        <f>'C завтраками| Bed and breakfast'!T6</f>
        <v>45848</v>
      </c>
      <c r="U6" s="151">
        <f>'C завтраками| Bed and breakfast'!U6</f>
        <v>45850</v>
      </c>
      <c r="V6" s="151">
        <f>'C завтраками| Bed and breakfast'!V6</f>
        <v>45851</v>
      </c>
      <c r="W6" s="151">
        <f>'C завтраками| Bed and breakfast'!W6</f>
        <v>45855</v>
      </c>
      <c r="X6" s="151">
        <f>'C завтраками| Bed and breakfast'!X6</f>
        <v>45857</v>
      </c>
      <c r="Y6" s="151">
        <f>'C завтраками| Bed and breakfast'!Y6</f>
        <v>45858</v>
      </c>
      <c r="Z6" s="151">
        <f>'C завтраками| Bed and breakfast'!Z6</f>
        <v>45862</v>
      </c>
      <c r="AA6" s="151">
        <f>'C завтраками| Bed and breakfast'!AA6</f>
        <v>45864</v>
      </c>
      <c r="AB6" s="151">
        <f>'C завтраками| Bed and breakfast'!AB6</f>
        <v>45869</v>
      </c>
      <c r="AC6" s="151">
        <f>'C завтраками| Bed and breakfast'!AC6</f>
        <v>45871</v>
      </c>
      <c r="AD6" s="151">
        <f>'C завтраками| Bed and breakfast'!AD6</f>
        <v>45876</v>
      </c>
      <c r="AE6" s="151">
        <f>'C завтраками| Bed and breakfast'!AE6</f>
        <v>45878</v>
      </c>
      <c r="AF6" s="151">
        <f>'C завтраками| Bed and breakfast'!AF6</f>
        <v>45883</v>
      </c>
      <c r="AG6" s="151">
        <f>'C завтраками| Bed and breakfast'!AG6</f>
        <v>45885</v>
      </c>
      <c r="AH6" s="151">
        <f>'C завтраками| Bed and breakfast'!AH6</f>
        <v>45890</v>
      </c>
      <c r="AI6" s="151">
        <f>'C завтраками| Bed and breakfast'!AI6</f>
        <v>45892</v>
      </c>
      <c r="AJ6" s="151">
        <f>'C завтраками| Bed and breakfast'!AJ6</f>
        <v>45900</v>
      </c>
      <c r="AK6" s="151">
        <f>'C завтраками| Bed and breakfast'!AK6</f>
        <v>45904</v>
      </c>
      <c r="AL6" s="151">
        <f>'C завтраками| Bed and breakfast'!AL6</f>
        <v>45906</v>
      </c>
      <c r="AM6" s="151">
        <f>'C завтраками| Bed and breakfast'!AM6</f>
        <v>45908</v>
      </c>
      <c r="AN6" s="151">
        <f>'C завтраками| Bed and breakfast'!AN6</f>
        <v>45925</v>
      </c>
      <c r="AO6" s="151">
        <f>'C завтраками| Bed and breakfast'!AO6</f>
        <v>45927</v>
      </c>
      <c r="AP6" s="151">
        <f>'C завтраками| Bed and breakfast'!AP6</f>
        <v>45930</v>
      </c>
    </row>
    <row r="7" spans="1:42" s="163" customFormat="1" x14ac:dyDescent="0.2">
      <c r="A7" s="1" t="s">
        <v>7</v>
      </c>
    </row>
    <row r="8" spans="1:42" x14ac:dyDescent="0.2">
      <c r="A8" s="1">
        <v>1</v>
      </c>
      <c r="B8" s="167">
        <f>'C завтраками| Bed and breakfast'!B8*0.9</f>
        <v>5220</v>
      </c>
      <c r="C8" s="167">
        <f>'C завтраками| Bed and breakfast'!C8*0.9</f>
        <v>5220</v>
      </c>
      <c r="D8" s="167">
        <f>'C завтраками| Bed and breakfast'!D8*0.9</f>
        <v>5850</v>
      </c>
      <c r="E8" s="167">
        <f>'C завтраками| Bed and breakfast'!E8*0.9</f>
        <v>7740</v>
      </c>
      <c r="F8" s="167">
        <f>'C завтраками| Bed and breakfast'!F8*0.9</f>
        <v>7110</v>
      </c>
      <c r="G8" s="167">
        <f>'C завтраками| Bed and breakfast'!G8*0.9</f>
        <v>6480</v>
      </c>
      <c r="H8" s="167">
        <f>'C завтраками| Bed and breakfast'!H8*0.9</f>
        <v>5850</v>
      </c>
      <c r="I8" s="167">
        <f>'C завтраками| Bed and breakfast'!I8*0.9</f>
        <v>5850</v>
      </c>
      <c r="J8" s="167">
        <f>'C завтраками| Bed and breakfast'!J8*0.9</f>
        <v>6480</v>
      </c>
      <c r="K8" s="167">
        <f>'C завтраками| Bed and breakfast'!K8*0.9</f>
        <v>5220</v>
      </c>
      <c r="L8" s="167">
        <f>'C завтраками| Bed and breakfast'!L8*0.9</f>
        <v>5850</v>
      </c>
      <c r="M8" s="167">
        <f>'C завтраками| Bed and breakfast'!M8*0.9</f>
        <v>9540</v>
      </c>
      <c r="N8" s="167">
        <f>'C завтраками| Bed and breakfast'!N8*0.9</f>
        <v>9540</v>
      </c>
      <c r="O8" s="167">
        <f>'C завтраками| Bed and breakfast'!O8*0.9</f>
        <v>9540</v>
      </c>
      <c r="P8" s="167">
        <f>'C завтраками| Bed and breakfast'!P8*0.9</f>
        <v>6480</v>
      </c>
      <c r="Q8" s="167">
        <f>'C завтраками| Bed and breakfast'!Q8*0.9</f>
        <v>6480</v>
      </c>
      <c r="R8" s="167">
        <f>'C завтраками| Bed and breakfast'!R8*0.9</f>
        <v>6480</v>
      </c>
      <c r="S8" s="167">
        <f>'C завтраками| Bed and breakfast'!S8*0.9</f>
        <v>10890</v>
      </c>
      <c r="T8" s="167">
        <f>'C завтраками| Bed and breakfast'!T8*0.9</f>
        <v>10890</v>
      </c>
      <c r="U8" s="167">
        <f>'C завтраками| Bed and breakfast'!U8*0.9</f>
        <v>10890</v>
      </c>
      <c r="V8" s="167">
        <f>'C завтраками| Bed and breakfast'!V8*0.9</f>
        <v>7740</v>
      </c>
      <c r="W8" s="167">
        <f>'C завтраками| Bed and breakfast'!W8*0.9</f>
        <v>7740</v>
      </c>
      <c r="X8" s="167">
        <f>'C завтраками| Bed and breakfast'!X8*0.9</f>
        <v>8190</v>
      </c>
      <c r="Y8" s="167">
        <f>'C завтраками| Bed and breakfast'!Y8*0.9</f>
        <v>7740</v>
      </c>
      <c r="Z8" s="167">
        <f>'C завтраками| Bed and breakfast'!Z8*0.9</f>
        <v>8640</v>
      </c>
      <c r="AA8" s="167">
        <f>'C завтраками| Bed and breakfast'!AA8*0.9</f>
        <v>9090</v>
      </c>
      <c r="AB8" s="167">
        <f>'C завтраками| Bed and breakfast'!AB8*0.9</f>
        <v>7740</v>
      </c>
      <c r="AC8" s="167">
        <f>'C завтраками| Bed and breakfast'!AC8*0.9</f>
        <v>9540</v>
      </c>
      <c r="AD8" s="167">
        <f>'C завтраками| Bed and breakfast'!AD8*0.9</f>
        <v>8640</v>
      </c>
      <c r="AE8" s="167">
        <f>'C завтраками| Bed and breakfast'!AE8*0.9</f>
        <v>9540</v>
      </c>
      <c r="AF8" s="167">
        <f>'C завтраками| Bed and breakfast'!AF8*0.9</f>
        <v>8640</v>
      </c>
      <c r="AG8" s="167">
        <f>'C завтраками| Bed and breakfast'!AG8*0.9</f>
        <v>9540</v>
      </c>
      <c r="AH8" s="167">
        <f>'C завтраками| Bed and breakfast'!AH8*0.9</f>
        <v>7740</v>
      </c>
      <c r="AI8" s="167">
        <f>'C завтраками| Bed and breakfast'!AI8*0.9</f>
        <v>8640</v>
      </c>
      <c r="AJ8" s="167">
        <f>'C завтраками| Bed and breakfast'!AJ8*0.9</f>
        <v>6480</v>
      </c>
      <c r="AK8" s="167">
        <f>'C завтраками| Bed and breakfast'!AK8*0.9</f>
        <v>6480</v>
      </c>
      <c r="AL8" s="167">
        <f>'C завтраками| Bed and breakfast'!AL8*0.9</f>
        <v>7110</v>
      </c>
      <c r="AM8" s="167">
        <f>'C завтраками| Bed and breakfast'!AM8*0.9</f>
        <v>6480</v>
      </c>
      <c r="AN8" s="167">
        <f>'C завтраками| Bed and breakfast'!AN8*0.9</f>
        <v>8640</v>
      </c>
      <c r="AO8" s="167">
        <f>'C завтраками| Bed and breakfast'!AO8*0.9</f>
        <v>6480</v>
      </c>
      <c r="AP8" s="167">
        <f>'C завтраками| Bed and breakfast'!AP8*0.9</f>
        <v>6480</v>
      </c>
    </row>
    <row r="9" spans="1:42" x14ac:dyDescent="0.2">
      <c r="A9" s="1">
        <v>2</v>
      </c>
      <c r="B9" s="167">
        <f>'C завтраками| Bed and breakfast'!B9*0.9</f>
        <v>6570</v>
      </c>
      <c r="C9" s="167">
        <f>'C завтраками| Bed and breakfast'!C9*0.9</f>
        <v>6570</v>
      </c>
      <c r="D9" s="167">
        <f>'C завтраками| Bed and breakfast'!D9*0.9</f>
        <v>7200</v>
      </c>
      <c r="E9" s="167">
        <f>'C завтраками| Bed and breakfast'!E9*0.9</f>
        <v>9090</v>
      </c>
      <c r="F9" s="167">
        <f>'C завтраками| Bed and breakfast'!F9*0.9</f>
        <v>8460</v>
      </c>
      <c r="G9" s="167">
        <f>'C завтраками| Bed and breakfast'!G9*0.9</f>
        <v>7830</v>
      </c>
      <c r="H9" s="167">
        <f>'C завтраками| Bed and breakfast'!H9*0.9</f>
        <v>7200</v>
      </c>
      <c r="I9" s="167">
        <f>'C завтраками| Bed and breakfast'!I9*0.9</f>
        <v>7200</v>
      </c>
      <c r="J9" s="167">
        <f>'C завтраками| Bed and breakfast'!J9*0.9</f>
        <v>7830</v>
      </c>
      <c r="K9" s="167">
        <f>'C завтраками| Bed and breakfast'!K9*0.9</f>
        <v>6570</v>
      </c>
      <c r="L9" s="167">
        <f>'C завтраками| Bed and breakfast'!L9*0.9</f>
        <v>7200</v>
      </c>
      <c r="M9" s="167">
        <f>'C завтраками| Bed and breakfast'!M9*0.9</f>
        <v>10890</v>
      </c>
      <c r="N9" s="167">
        <f>'C завтраками| Bed and breakfast'!N9*0.9</f>
        <v>10890</v>
      </c>
      <c r="O9" s="167">
        <f>'C завтраками| Bed and breakfast'!O9*0.9</f>
        <v>10890</v>
      </c>
      <c r="P9" s="167">
        <f>'C завтраками| Bed and breakfast'!P9*0.9</f>
        <v>7830</v>
      </c>
      <c r="Q9" s="167">
        <f>'C завтраками| Bed and breakfast'!Q9*0.9</f>
        <v>7830</v>
      </c>
      <c r="R9" s="167">
        <f>'C завтраками| Bed and breakfast'!R9*0.9</f>
        <v>7830</v>
      </c>
      <c r="S9" s="167">
        <f>'C завтраками| Bed and breakfast'!S9*0.9</f>
        <v>12240</v>
      </c>
      <c r="T9" s="167">
        <f>'C завтраками| Bed and breakfast'!T9*0.9</f>
        <v>12240</v>
      </c>
      <c r="U9" s="167">
        <f>'C завтраками| Bed and breakfast'!U9*0.9</f>
        <v>12240</v>
      </c>
      <c r="V9" s="167">
        <f>'C завтраками| Bed and breakfast'!V9*0.9</f>
        <v>9090</v>
      </c>
      <c r="W9" s="167">
        <f>'C завтраками| Bed and breakfast'!W9*0.9</f>
        <v>9090</v>
      </c>
      <c r="X9" s="167">
        <f>'C завтраками| Bed and breakfast'!X9*0.9</f>
        <v>9540</v>
      </c>
      <c r="Y9" s="167">
        <f>'C завтраками| Bed and breakfast'!Y9*0.9</f>
        <v>9090</v>
      </c>
      <c r="Z9" s="167">
        <f>'C завтраками| Bed and breakfast'!Z9*0.9</f>
        <v>9990</v>
      </c>
      <c r="AA9" s="167">
        <f>'C завтраками| Bed and breakfast'!AA9*0.9</f>
        <v>10440</v>
      </c>
      <c r="AB9" s="167">
        <f>'C завтраками| Bed and breakfast'!AB9*0.9</f>
        <v>9090</v>
      </c>
      <c r="AC9" s="167">
        <f>'C завтраками| Bed and breakfast'!AC9*0.9</f>
        <v>10890</v>
      </c>
      <c r="AD9" s="167">
        <f>'C завтраками| Bed and breakfast'!AD9*0.9</f>
        <v>9990</v>
      </c>
      <c r="AE9" s="167">
        <f>'C завтраками| Bed and breakfast'!AE9*0.9</f>
        <v>10890</v>
      </c>
      <c r="AF9" s="167">
        <f>'C завтраками| Bed and breakfast'!AF9*0.9</f>
        <v>9990</v>
      </c>
      <c r="AG9" s="167">
        <f>'C завтраками| Bed and breakfast'!AG9*0.9</f>
        <v>10890</v>
      </c>
      <c r="AH9" s="167">
        <f>'C завтраками| Bed and breakfast'!AH9*0.9</f>
        <v>9090</v>
      </c>
      <c r="AI9" s="167">
        <f>'C завтраками| Bed and breakfast'!AI9*0.9</f>
        <v>9990</v>
      </c>
      <c r="AJ9" s="167">
        <f>'C завтраками| Bed and breakfast'!AJ9*0.9</f>
        <v>7830</v>
      </c>
      <c r="AK9" s="167">
        <f>'C завтраками| Bed and breakfast'!AK9*0.9</f>
        <v>7830</v>
      </c>
      <c r="AL9" s="167">
        <f>'C завтраками| Bed and breakfast'!AL9*0.9</f>
        <v>8460</v>
      </c>
      <c r="AM9" s="167">
        <f>'C завтраками| Bed and breakfast'!AM9*0.9</f>
        <v>7830</v>
      </c>
      <c r="AN9" s="167">
        <f>'C завтраками| Bed and breakfast'!AN9*0.9</f>
        <v>9990</v>
      </c>
      <c r="AO9" s="167">
        <f>'C завтраками| Bed and breakfast'!AO9*0.9</f>
        <v>7830</v>
      </c>
      <c r="AP9" s="167">
        <f>'C завтраками| Bed and breakfast'!AP9*0.9</f>
        <v>7830</v>
      </c>
    </row>
    <row r="10" spans="1:42" s="163" customFormat="1" x14ac:dyDescent="0.2">
      <c r="A10" s="1"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'C завтраками| Bed and breakfast'!B11*0.9</f>
        <v>6570</v>
      </c>
      <c r="C11" s="167">
        <f>'C завтраками| Bed and breakfast'!C11*0.9</f>
        <v>6570</v>
      </c>
      <c r="D11" s="167">
        <f>'C завтраками| Bed and breakfast'!D11*0.9</f>
        <v>7200</v>
      </c>
      <c r="E11" s="167">
        <f>'C завтраками| Bed and breakfast'!E11*0.9</f>
        <v>9090</v>
      </c>
      <c r="F11" s="167">
        <f>'C завтраками| Bed and breakfast'!F11*0.9</f>
        <v>8460</v>
      </c>
      <c r="G11" s="167">
        <f>'C завтраками| Bed and breakfast'!G11*0.9</f>
        <v>7830</v>
      </c>
      <c r="H11" s="167">
        <f>'C завтраками| Bed and breakfast'!H11*0.9</f>
        <v>7200</v>
      </c>
      <c r="I11" s="167">
        <f>'C завтраками| Bed and breakfast'!I11*0.9</f>
        <v>7200</v>
      </c>
      <c r="J11" s="167">
        <f>'C завтраками| Bed and breakfast'!J11*0.9</f>
        <v>7830</v>
      </c>
      <c r="K11" s="167">
        <f>'C завтраками| Bed and breakfast'!K11*0.9</f>
        <v>6570</v>
      </c>
      <c r="L11" s="167">
        <f>'C завтраками| Bed and breakfast'!L11*0.9</f>
        <v>7200</v>
      </c>
      <c r="M11" s="167">
        <f>'C завтраками| Bed and breakfast'!M11*0.9</f>
        <v>10890</v>
      </c>
      <c r="N11" s="167">
        <f>'C завтраками| Bed and breakfast'!N11*0.9</f>
        <v>10890</v>
      </c>
      <c r="O11" s="167">
        <f>'C завтраками| Bed and breakfast'!O11*0.9</f>
        <v>10890</v>
      </c>
      <c r="P11" s="167">
        <f>'C завтраками| Bed and breakfast'!P11*0.9</f>
        <v>7830</v>
      </c>
      <c r="Q11" s="167">
        <f>'C завтраками| Bed and breakfast'!Q11*0.9</f>
        <v>7830</v>
      </c>
      <c r="R11" s="167">
        <f>'C завтраками| Bed and breakfast'!R11*0.9</f>
        <v>7830</v>
      </c>
      <c r="S11" s="167">
        <f>'C завтраками| Bed and breakfast'!S11*0.9</f>
        <v>12240</v>
      </c>
      <c r="T11" s="167">
        <f>'C завтраками| Bed and breakfast'!T11*0.9</f>
        <v>12690</v>
      </c>
      <c r="U11" s="167">
        <f>'C завтраками| Bed and breakfast'!U11*0.9</f>
        <v>12690</v>
      </c>
      <c r="V11" s="167">
        <f>'C завтраками| Bed and breakfast'!V11*0.9</f>
        <v>9540</v>
      </c>
      <c r="W11" s="167">
        <f>'C завтраками| Bed and breakfast'!W11*0.9</f>
        <v>9540</v>
      </c>
      <c r="X11" s="167">
        <f>'C завтраками| Bed and breakfast'!X11*0.9</f>
        <v>9990</v>
      </c>
      <c r="Y11" s="167">
        <f>'C завтраками| Bed and breakfast'!Y11*0.9</f>
        <v>9540</v>
      </c>
      <c r="Z11" s="167">
        <f>'C завтраками| Bed and breakfast'!Z11*0.9</f>
        <v>10440</v>
      </c>
      <c r="AA11" s="167">
        <f>'C завтраками| Bed and breakfast'!AA11*0.9</f>
        <v>10890</v>
      </c>
      <c r="AB11" s="167">
        <f>'C завтраками| Bed and breakfast'!AB11*0.9</f>
        <v>9540</v>
      </c>
      <c r="AC11" s="167">
        <f>'C завтраками| Bed and breakfast'!AC11*0.9</f>
        <v>11340</v>
      </c>
      <c r="AD11" s="167">
        <f>'C завтраками| Bed and breakfast'!AD11*0.9</f>
        <v>10440</v>
      </c>
      <c r="AE11" s="167">
        <f>'C завтраками| Bed and breakfast'!AE11*0.9</f>
        <v>11340</v>
      </c>
      <c r="AF11" s="167">
        <f>'C завтраками| Bed and breakfast'!AF11*0.9</f>
        <v>10440</v>
      </c>
      <c r="AG11" s="167">
        <f>'C завтраками| Bed and breakfast'!AG11*0.9</f>
        <v>11340</v>
      </c>
      <c r="AH11" s="167">
        <f>'C завтраками| Bed and breakfast'!AH11*0.9</f>
        <v>9540</v>
      </c>
      <c r="AI11" s="167">
        <f>'C завтраками| Bed and breakfast'!AI11*0.9</f>
        <v>10440</v>
      </c>
      <c r="AJ11" s="167">
        <f>'C завтраками| Bed and breakfast'!AJ11*0.9</f>
        <v>8280</v>
      </c>
      <c r="AK11" s="167">
        <f>'C завтраками| Bed and breakfast'!AK11*0.9</f>
        <v>8280</v>
      </c>
      <c r="AL11" s="167">
        <f>'C завтраками| Bed and breakfast'!AL11*0.9</f>
        <v>8910</v>
      </c>
      <c r="AM11" s="167">
        <f>'C завтраками| Bed and breakfast'!AM11*0.9</f>
        <v>8280</v>
      </c>
      <c r="AN11" s="167">
        <f>'C завтраками| Bed and breakfast'!AN11*0.9</f>
        <v>10440</v>
      </c>
      <c r="AO11" s="167">
        <f>'C завтраками| Bed and breakfast'!AO11*0.9</f>
        <v>8280</v>
      </c>
      <c r="AP11" s="167">
        <f>'C завтраками| Bed and breakfast'!AP11*0.9</f>
        <v>8280</v>
      </c>
    </row>
    <row r="12" spans="1:42" x14ac:dyDescent="0.2">
      <c r="A12" s="1">
        <v>2</v>
      </c>
      <c r="B12" s="167">
        <f>'C завтраками| Bed and breakfast'!B12*0.9</f>
        <v>7920</v>
      </c>
      <c r="C12" s="167">
        <f>'C завтраками| Bed and breakfast'!C12*0.9</f>
        <v>7920</v>
      </c>
      <c r="D12" s="167">
        <f>'C завтраками| Bed and breakfast'!D12*0.9</f>
        <v>8550</v>
      </c>
      <c r="E12" s="167">
        <f>'C завтраками| Bed and breakfast'!E12*0.9</f>
        <v>10440</v>
      </c>
      <c r="F12" s="167">
        <f>'C завтраками| Bed and breakfast'!F12*0.9</f>
        <v>9810</v>
      </c>
      <c r="G12" s="167">
        <f>'C завтраками| Bed and breakfast'!G12*0.9</f>
        <v>9180</v>
      </c>
      <c r="H12" s="167">
        <f>'C завтраками| Bed and breakfast'!H12*0.9</f>
        <v>8550</v>
      </c>
      <c r="I12" s="167">
        <f>'C завтраками| Bed and breakfast'!I12*0.9</f>
        <v>8550</v>
      </c>
      <c r="J12" s="167">
        <f>'C завтраками| Bed and breakfast'!J12*0.9</f>
        <v>9180</v>
      </c>
      <c r="K12" s="167">
        <f>'C завтраками| Bed and breakfast'!K12*0.9</f>
        <v>7920</v>
      </c>
      <c r="L12" s="167">
        <f>'C завтраками| Bed and breakfast'!L12*0.9</f>
        <v>8550</v>
      </c>
      <c r="M12" s="167">
        <f>'C завтраками| Bed and breakfast'!M12*0.9</f>
        <v>12240</v>
      </c>
      <c r="N12" s="167">
        <f>'C завтраками| Bed and breakfast'!N12*0.9</f>
        <v>12240</v>
      </c>
      <c r="O12" s="167">
        <f>'C завтраками| Bed and breakfast'!O12*0.9</f>
        <v>12240</v>
      </c>
      <c r="P12" s="167">
        <f>'C завтраками| Bed and breakfast'!P12*0.9</f>
        <v>9180</v>
      </c>
      <c r="Q12" s="167">
        <f>'C завтраками| Bed and breakfast'!Q12*0.9</f>
        <v>9180</v>
      </c>
      <c r="R12" s="167">
        <f>'C завтраками| Bed and breakfast'!R12*0.9</f>
        <v>9180</v>
      </c>
      <c r="S12" s="167">
        <f>'C завтраками| Bed and breakfast'!S12*0.9</f>
        <v>13590</v>
      </c>
      <c r="T12" s="167">
        <f>'C завтраками| Bed and breakfast'!T12*0.9</f>
        <v>14040</v>
      </c>
      <c r="U12" s="167">
        <f>'C завтраками| Bed and breakfast'!U12*0.9</f>
        <v>14040</v>
      </c>
      <c r="V12" s="167">
        <f>'C завтраками| Bed and breakfast'!V12*0.9</f>
        <v>10890</v>
      </c>
      <c r="W12" s="167">
        <f>'C завтраками| Bed and breakfast'!W12*0.9</f>
        <v>10890</v>
      </c>
      <c r="X12" s="167">
        <f>'C завтраками| Bed and breakfast'!X12*0.9</f>
        <v>11340</v>
      </c>
      <c r="Y12" s="167">
        <f>'C завтраками| Bed and breakfast'!Y12*0.9</f>
        <v>10890</v>
      </c>
      <c r="Z12" s="167">
        <f>'C завтраками| Bed and breakfast'!Z12*0.9</f>
        <v>11790</v>
      </c>
      <c r="AA12" s="167">
        <f>'C завтраками| Bed and breakfast'!AA12*0.9</f>
        <v>12240</v>
      </c>
      <c r="AB12" s="167">
        <f>'C завтраками| Bed and breakfast'!AB12*0.9</f>
        <v>10890</v>
      </c>
      <c r="AC12" s="167">
        <f>'C завтраками| Bed and breakfast'!AC12*0.9</f>
        <v>12690</v>
      </c>
      <c r="AD12" s="167">
        <f>'C завтраками| Bed and breakfast'!AD12*0.9</f>
        <v>11790</v>
      </c>
      <c r="AE12" s="167">
        <f>'C завтраками| Bed and breakfast'!AE12*0.9</f>
        <v>12690</v>
      </c>
      <c r="AF12" s="167">
        <f>'C завтраками| Bed and breakfast'!AF12*0.9</f>
        <v>11790</v>
      </c>
      <c r="AG12" s="167">
        <f>'C завтраками| Bed and breakfast'!AG12*0.9</f>
        <v>12690</v>
      </c>
      <c r="AH12" s="167">
        <f>'C завтраками| Bed and breakfast'!AH12*0.9</f>
        <v>10890</v>
      </c>
      <c r="AI12" s="167">
        <f>'C завтраками| Bed and breakfast'!AI12*0.9</f>
        <v>11790</v>
      </c>
      <c r="AJ12" s="167">
        <f>'C завтраками| Bed and breakfast'!AJ12*0.9</f>
        <v>9630</v>
      </c>
      <c r="AK12" s="167">
        <f>'C завтраками| Bed and breakfast'!AK12*0.9</f>
        <v>9630</v>
      </c>
      <c r="AL12" s="167">
        <f>'C завтраками| Bed and breakfast'!AL12*0.9</f>
        <v>10260</v>
      </c>
      <c r="AM12" s="167">
        <f>'C завтраками| Bed and breakfast'!AM12*0.9</f>
        <v>9630</v>
      </c>
      <c r="AN12" s="167">
        <f>'C завтраками| Bed and breakfast'!AN12*0.9</f>
        <v>11790</v>
      </c>
      <c r="AO12" s="167">
        <f>'C завтраками| Bed and breakfast'!AO12*0.9</f>
        <v>9630</v>
      </c>
      <c r="AP12" s="167">
        <f>'C завтраками| Bed and breakfast'!AP12*0.9</f>
        <v>9630</v>
      </c>
    </row>
    <row r="13" spans="1:42" s="163" customFormat="1"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row>
    <row r="14" spans="1:42" s="163" customFormat="1" x14ac:dyDescent="0.2">
      <c r="A14" s="168">
        <v>1</v>
      </c>
      <c r="B14" s="167">
        <f t="shared" ref="B14:AP14" si="0">B11</f>
        <v>6570</v>
      </c>
      <c r="C14" s="167">
        <f t="shared" si="0"/>
        <v>6570</v>
      </c>
      <c r="D14" s="167">
        <f t="shared" si="0"/>
        <v>7200</v>
      </c>
      <c r="E14" s="167">
        <f t="shared" si="0"/>
        <v>9090</v>
      </c>
      <c r="F14" s="167">
        <f t="shared" si="0"/>
        <v>8460</v>
      </c>
      <c r="G14" s="167">
        <f t="shared" si="0"/>
        <v>7830</v>
      </c>
      <c r="H14" s="167">
        <f t="shared" si="0"/>
        <v>7200</v>
      </c>
      <c r="I14" s="167">
        <f t="shared" si="0"/>
        <v>7200</v>
      </c>
      <c r="J14" s="167">
        <f t="shared" si="0"/>
        <v>7830</v>
      </c>
      <c r="K14" s="167">
        <f t="shared" si="0"/>
        <v>6570</v>
      </c>
      <c r="L14" s="167">
        <f t="shared" si="0"/>
        <v>7200</v>
      </c>
      <c r="M14" s="167">
        <f t="shared" si="0"/>
        <v>10890</v>
      </c>
      <c r="N14" s="167">
        <f t="shared" si="0"/>
        <v>10890</v>
      </c>
      <c r="O14" s="167">
        <f t="shared" si="0"/>
        <v>10890</v>
      </c>
      <c r="P14" s="167">
        <f t="shared" si="0"/>
        <v>7830</v>
      </c>
      <c r="Q14" s="167">
        <f t="shared" si="0"/>
        <v>7830</v>
      </c>
      <c r="R14" s="167">
        <f t="shared" si="0"/>
        <v>7830</v>
      </c>
      <c r="S14" s="167">
        <f t="shared" si="0"/>
        <v>12240</v>
      </c>
      <c r="T14" s="167">
        <f t="shared" si="0"/>
        <v>12690</v>
      </c>
      <c r="U14" s="167">
        <f t="shared" si="0"/>
        <v>12690</v>
      </c>
      <c r="V14" s="167">
        <f t="shared" si="0"/>
        <v>9540</v>
      </c>
      <c r="W14" s="167">
        <f t="shared" si="0"/>
        <v>9540</v>
      </c>
      <c r="X14" s="167">
        <f t="shared" si="0"/>
        <v>9990</v>
      </c>
      <c r="Y14" s="167">
        <f t="shared" si="0"/>
        <v>9540</v>
      </c>
      <c r="Z14" s="167">
        <f t="shared" si="0"/>
        <v>10440</v>
      </c>
      <c r="AA14" s="167">
        <f t="shared" si="0"/>
        <v>10890</v>
      </c>
      <c r="AB14" s="167">
        <f t="shared" si="0"/>
        <v>9540</v>
      </c>
      <c r="AC14" s="167">
        <f t="shared" si="0"/>
        <v>11340</v>
      </c>
      <c r="AD14" s="167">
        <f t="shared" si="0"/>
        <v>10440</v>
      </c>
      <c r="AE14" s="167">
        <f t="shared" si="0"/>
        <v>11340</v>
      </c>
      <c r="AF14" s="167">
        <f t="shared" si="0"/>
        <v>10440</v>
      </c>
      <c r="AG14" s="167">
        <f t="shared" si="0"/>
        <v>11340</v>
      </c>
      <c r="AH14" s="167">
        <f t="shared" si="0"/>
        <v>9540</v>
      </c>
      <c r="AI14" s="167">
        <f t="shared" si="0"/>
        <v>10440</v>
      </c>
      <c r="AJ14" s="167">
        <f t="shared" si="0"/>
        <v>8280</v>
      </c>
      <c r="AK14" s="167">
        <f t="shared" si="0"/>
        <v>8280</v>
      </c>
      <c r="AL14" s="167">
        <f t="shared" si="0"/>
        <v>8910</v>
      </c>
      <c r="AM14" s="167">
        <f t="shared" si="0"/>
        <v>8280</v>
      </c>
      <c r="AN14" s="167">
        <f t="shared" si="0"/>
        <v>10440</v>
      </c>
      <c r="AO14" s="167">
        <f t="shared" si="0"/>
        <v>8280</v>
      </c>
      <c r="AP14" s="167">
        <f t="shared" si="0"/>
        <v>8280</v>
      </c>
    </row>
    <row r="15" spans="1:42" s="163" customFormat="1" x14ac:dyDescent="0.2">
      <c r="A15" s="168">
        <v>2</v>
      </c>
      <c r="B15" s="167">
        <f t="shared" ref="B15:AP15" si="1">B12</f>
        <v>7920</v>
      </c>
      <c r="C15" s="167">
        <f t="shared" si="1"/>
        <v>7920</v>
      </c>
      <c r="D15" s="167">
        <f t="shared" si="1"/>
        <v>8550</v>
      </c>
      <c r="E15" s="167">
        <f t="shared" si="1"/>
        <v>10440</v>
      </c>
      <c r="F15" s="167">
        <f t="shared" si="1"/>
        <v>9810</v>
      </c>
      <c r="G15" s="167">
        <f t="shared" si="1"/>
        <v>9180</v>
      </c>
      <c r="H15" s="167">
        <f t="shared" si="1"/>
        <v>8550</v>
      </c>
      <c r="I15" s="167">
        <f t="shared" si="1"/>
        <v>8550</v>
      </c>
      <c r="J15" s="167">
        <f t="shared" si="1"/>
        <v>9180</v>
      </c>
      <c r="K15" s="167">
        <f t="shared" si="1"/>
        <v>7920</v>
      </c>
      <c r="L15" s="167">
        <f t="shared" si="1"/>
        <v>8550</v>
      </c>
      <c r="M15" s="167">
        <f t="shared" si="1"/>
        <v>12240</v>
      </c>
      <c r="N15" s="167">
        <f t="shared" si="1"/>
        <v>12240</v>
      </c>
      <c r="O15" s="167">
        <f t="shared" si="1"/>
        <v>12240</v>
      </c>
      <c r="P15" s="167">
        <f t="shared" si="1"/>
        <v>9180</v>
      </c>
      <c r="Q15" s="167">
        <f t="shared" si="1"/>
        <v>9180</v>
      </c>
      <c r="R15" s="167">
        <f t="shared" si="1"/>
        <v>9180</v>
      </c>
      <c r="S15" s="167">
        <f t="shared" si="1"/>
        <v>13590</v>
      </c>
      <c r="T15" s="167">
        <f t="shared" si="1"/>
        <v>14040</v>
      </c>
      <c r="U15" s="167">
        <f t="shared" si="1"/>
        <v>14040</v>
      </c>
      <c r="V15" s="167">
        <f t="shared" si="1"/>
        <v>10890</v>
      </c>
      <c r="W15" s="167">
        <f t="shared" si="1"/>
        <v>10890</v>
      </c>
      <c r="X15" s="167">
        <f t="shared" si="1"/>
        <v>11340</v>
      </c>
      <c r="Y15" s="167">
        <f t="shared" si="1"/>
        <v>10890</v>
      </c>
      <c r="Z15" s="167">
        <f t="shared" si="1"/>
        <v>11790</v>
      </c>
      <c r="AA15" s="167">
        <f t="shared" si="1"/>
        <v>12240</v>
      </c>
      <c r="AB15" s="167">
        <f t="shared" si="1"/>
        <v>10890</v>
      </c>
      <c r="AC15" s="167">
        <f t="shared" si="1"/>
        <v>12690</v>
      </c>
      <c r="AD15" s="167">
        <f t="shared" si="1"/>
        <v>11790</v>
      </c>
      <c r="AE15" s="167">
        <f t="shared" si="1"/>
        <v>12690</v>
      </c>
      <c r="AF15" s="167">
        <f t="shared" si="1"/>
        <v>11790</v>
      </c>
      <c r="AG15" s="167">
        <f t="shared" si="1"/>
        <v>12690</v>
      </c>
      <c r="AH15" s="167">
        <f t="shared" si="1"/>
        <v>10890</v>
      </c>
      <c r="AI15" s="167">
        <f t="shared" si="1"/>
        <v>11790</v>
      </c>
      <c r="AJ15" s="167">
        <f t="shared" si="1"/>
        <v>9630</v>
      </c>
      <c r="AK15" s="167">
        <f t="shared" si="1"/>
        <v>9630</v>
      </c>
      <c r="AL15" s="167">
        <f t="shared" si="1"/>
        <v>10260</v>
      </c>
      <c r="AM15" s="167">
        <f t="shared" si="1"/>
        <v>9630</v>
      </c>
      <c r="AN15" s="167">
        <f t="shared" si="1"/>
        <v>11790</v>
      </c>
      <c r="AO15" s="167">
        <f t="shared" si="1"/>
        <v>9630</v>
      </c>
      <c r="AP15" s="167">
        <f t="shared" si="1"/>
        <v>9630</v>
      </c>
    </row>
    <row r="16" spans="1:42" s="163" customFormat="1" x14ac:dyDescent="0.2">
      <c r="A16" s="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'C завтраками| Bed and breakfast'!B17*0.9</f>
        <v>10170</v>
      </c>
      <c r="C17" s="167">
        <f>'C завтраками| Bed and breakfast'!C17*0.9</f>
        <v>10170</v>
      </c>
      <c r="D17" s="167">
        <f>'C завтраками| Bed and breakfast'!D17*0.9</f>
        <v>10800</v>
      </c>
      <c r="E17" s="167">
        <f>'C завтраками| Bed and breakfast'!E17*0.9</f>
        <v>12690</v>
      </c>
      <c r="F17" s="167">
        <f>'C завтраками| Bed and breakfast'!F17*0.9</f>
        <v>12060</v>
      </c>
      <c r="G17" s="167">
        <f>'C завтраками| Bed and breakfast'!G17*0.9</f>
        <v>11430</v>
      </c>
      <c r="H17" s="167">
        <f>'C завтраками| Bed and breakfast'!H17*0.9</f>
        <v>10800</v>
      </c>
      <c r="I17" s="167">
        <f>'C завтраками| Bed and breakfast'!I17*0.9</f>
        <v>10800</v>
      </c>
      <c r="J17" s="167">
        <f>'C завтраками| Bed and breakfast'!J17*0.9</f>
        <v>11430</v>
      </c>
      <c r="K17" s="167">
        <f>'C завтраками| Bed and breakfast'!K17*0.9</f>
        <v>10170</v>
      </c>
      <c r="L17" s="167">
        <f>'C завтраками| Bed and breakfast'!L17*0.9</f>
        <v>10800</v>
      </c>
      <c r="M17" s="167">
        <f>'C завтраками| Bed and breakfast'!M17*0.9</f>
        <v>14490</v>
      </c>
      <c r="N17" s="167">
        <f>'C завтраками| Bed and breakfast'!N17*0.9</f>
        <v>14490</v>
      </c>
      <c r="O17" s="167">
        <f>'C завтраками| Bed and breakfast'!O17*0.9</f>
        <v>14490</v>
      </c>
      <c r="P17" s="167">
        <f>'C завтраками| Bed and breakfast'!P17*0.9</f>
        <v>11430</v>
      </c>
      <c r="Q17" s="167">
        <f>'C завтраками| Bed and breakfast'!Q17*0.9</f>
        <v>11430</v>
      </c>
      <c r="R17" s="167">
        <f>'C завтраками| Bed and breakfast'!R17*0.9</f>
        <v>11430</v>
      </c>
      <c r="S17" s="167">
        <f>'C завтраками| Bed and breakfast'!S17*0.9</f>
        <v>15840</v>
      </c>
      <c r="T17" s="167">
        <f>'C завтраками| Bed and breakfast'!T17*0.9</f>
        <v>15840</v>
      </c>
      <c r="U17" s="167">
        <f>'C завтраками| Bed and breakfast'!U17*0.9</f>
        <v>15840</v>
      </c>
      <c r="V17" s="167">
        <f>'C завтраками| Bed and breakfast'!V17*0.9</f>
        <v>12690</v>
      </c>
      <c r="W17" s="167">
        <f>'C завтраками| Bed and breakfast'!W17*0.9</f>
        <v>12690</v>
      </c>
      <c r="X17" s="167">
        <f>'C завтраками| Bed and breakfast'!X17*0.9</f>
        <v>13140</v>
      </c>
      <c r="Y17" s="167">
        <f>'C завтраками| Bed and breakfast'!Y17*0.9</f>
        <v>12690</v>
      </c>
      <c r="Z17" s="167">
        <f>'C завтраками| Bed and breakfast'!Z17*0.9</f>
        <v>13590</v>
      </c>
      <c r="AA17" s="167">
        <f>'C завтраками| Bed and breakfast'!AA17*0.9</f>
        <v>14040</v>
      </c>
      <c r="AB17" s="167">
        <f>'C завтраками| Bed and breakfast'!AB17*0.9</f>
        <v>12690</v>
      </c>
      <c r="AC17" s="167">
        <f>'C завтраками| Bed and breakfast'!AC17*0.9</f>
        <v>14490</v>
      </c>
      <c r="AD17" s="167">
        <f>'C завтраками| Bed and breakfast'!AD17*0.9</f>
        <v>13590</v>
      </c>
      <c r="AE17" s="167">
        <f>'C завтраками| Bed and breakfast'!AE17*0.9</f>
        <v>14490</v>
      </c>
      <c r="AF17" s="167">
        <f>'C завтраками| Bed and breakfast'!AF17*0.9</f>
        <v>13590</v>
      </c>
      <c r="AG17" s="167">
        <f>'C завтраками| Bed and breakfast'!AG17*0.9</f>
        <v>14490</v>
      </c>
      <c r="AH17" s="167">
        <f>'C завтраками| Bed and breakfast'!AH17*0.9</f>
        <v>12690</v>
      </c>
      <c r="AI17" s="167">
        <f>'C завтраками| Bed and breakfast'!AI17*0.9</f>
        <v>13590</v>
      </c>
      <c r="AJ17" s="167">
        <f>'C завтраками| Bed and breakfast'!AJ17*0.9</f>
        <v>11430</v>
      </c>
      <c r="AK17" s="167">
        <f>'C завтраками| Bed and breakfast'!AK17*0.9</f>
        <v>11430</v>
      </c>
      <c r="AL17" s="167">
        <f>'C завтраками| Bed and breakfast'!AL17*0.9</f>
        <v>12060</v>
      </c>
      <c r="AM17" s="167">
        <f>'C завтраками| Bed and breakfast'!AM17*0.9</f>
        <v>11430</v>
      </c>
      <c r="AN17" s="167">
        <f>'C завтраками| Bed and breakfast'!AN17*0.9</f>
        <v>13590</v>
      </c>
      <c r="AO17" s="167">
        <f>'C завтраками| Bed and breakfast'!AO17*0.9</f>
        <v>11430</v>
      </c>
      <c r="AP17" s="167">
        <f>'C завтраками| Bed and breakfast'!AP17*0.9</f>
        <v>11430</v>
      </c>
    </row>
    <row r="18" spans="1:42" x14ac:dyDescent="0.2">
      <c r="A18" s="1">
        <v>2</v>
      </c>
      <c r="B18" s="167">
        <f>'C завтраками| Bed and breakfast'!B18*0.9</f>
        <v>11520</v>
      </c>
      <c r="C18" s="167">
        <f>'C завтраками| Bed and breakfast'!C18*0.9</f>
        <v>11520</v>
      </c>
      <c r="D18" s="167">
        <f>'C завтраками| Bed and breakfast'!D18*0.9</f>
        <v>12150</v>
      </c>
      <c r="E18" s="167">
        <f>'C завтраками| Bed and breakfast'!E18*0.9</f>
        <v>14040</v>
      </c>
      <c r="F18" s="167">
        <f>'C завтраками| Bed and breakfast'!F18*0.9</f>
        <v>13410</v>
      </c>
      <c r="G18" s="167">
        <f>'C завтраками| Bed and breakfast'!G18*0.9</f>
        <v>12780</v>
      </c>
      <c r="H18" s="167">
        <f>'C завтраками| Bed and breakfast'!H18*0.9</f>
        <v>12150</v>
      </c>
      <c r="I18" s="167">
        <f>'C завтраками| Bed and breakfast'!I18*0.9</f>
        <v>12150</v>
      </c>
      <c r="J18" s="167">
        <f>'C завтраками| Bed and breakfast'!J18*0.9</f>
        <v>12780</v>
      </c>
      <c r="K18" s="167">
        <f>'C завтраками| Bed and breakfast'!K18*0.9</f>
        <v>11520</v>
      </c>
      <c r="L18" s="167">
        <f>'C завтраками| Bed and breakfast'!L18*0.9</f>
        <v>12150</v>
      </c>
      <c r="M18" s="167">
        <f>'C завтраками| Bed and breakfast'!M18*0.9</f>
        <v>15840</v>
      </c>
      <c r="N18" s="167">
        <f>'C завтраками| Bed and breakfast'!N18*0.9</f>
        <v>15840</v>
      </c>
      <c r="O18" s="167">
        <f>'C завтраками| Bed and breakfast'!O18*0.9</f>
        <v>15840</v>
      </c>
      <c r="P18" s="167">
        <f>'C завтраками| Bed and breakfast'!P18*0.9</f>
        <v>12780</v>
      </c>
      <c r="Q18" s="167">
        <f>'C завтраками| Bed and breakfast'!Q18*0.9</f>
        <v>12780</v>
      </c>
      <c r="R18" s="167">
        <f>'C завтраками| Bed and breakfast'!R18*0.9</f>
        <v>12780</v>
      </c>
      <c r="S18" s="167">
        <f>'C завтраками| Bed and breakfast'!S18*0.9</f>
        <v>17190</v>
      </c>
      <c r="T18" s="167">
        <f>'C завтраками| Bed and breakfast'!T18*0.9</f>
        <v>17190</v>
      </c>
      <c r="U18" s="167">
        <f>'C завтраками| Bed and breakfast'!U18*0.9</f>
        <v>17190</v>
      </c>
      <c r="V18" s="167">
        <f>'C завтраками| Bed and breakfast'!V18*0.9</f>
        <v>14040</v>
      </c>
      <c r="W18" s="167">
        <f>'C завтраками| Bed and breakfast'!W18*0.9</f>
        <v>14040</v>
      </c>
      <c r="X18" s="167">
        <f>'C завтраками| Bed and breakfast'!X18*0.9</f>
        <v>14490</v>
      </c>
      <c r="Y18" s="167">
        <f>'C завтраками| Bed and breakfast'!Y18*0.9</f>
        <v>14040</v>
      </c>
      <c r="Z18" s="167">
        <f>'C завтраками| Bed and breakfast'!Z18*0.9</f>
        <v>14940</v>
      </c>
      <c r="AA18" s="167">
        <f>'C завтраками| Bed and breakfast'!AA18*0.9</f>
        <v>15390</v>
      </c>
      <c r="AB18" s="167">
        <f>'C завтраками| Bed and breakfast'!AB18*0.9</f>
        <v>14040</v>
      </c>
      <c r="AC18" s="167">
        <f>'C завтраками| Bed and breakfast'!AC18*0.9</f>
        <v>15840</v>
      </c>
      <c r="AD18" s="167">
        <f>'C завтраками| Bed and breakfast'!AD18*0.9</f>
        <v>14940</v>
      </c>
      <c r="AE18" s="167">
        <f>'C завтраками| Bed and breakfast'!AE18*0.9</f>
        <v>15840</v>
      </c>
      <c r="AF18" s="167">
        <f>'C завтраками| Bed and breakfast'!AF18*0.9</f>
        <v>14940</v>
      </c>
      <c r="AG18" s="167">
        <f>'C завтраками| Bed and breakfast'!AG18*0.9</f>
        <v>15840</v>
      </c>
      <c r="AH18" s="167">
        <f>'C завтраками| Bed and breakfast'!AH18*0.9</f>
        <v>14040</v>
      </c>
      <c r="AI18" s="167">
        <f>'C завтраками| Bed and breakfast'!AI18*0.9</f>
        <v>14940</v>
      </c>
      <c r="AJ18" s="167">
        <f>'C завтраками| Bed and breakfast'!AJ18*0.9</f>
        <v>12780</v>
      </c>
      <c r="AK18" s="167">
        <f>'C завтраками| Bed and breakfast'!AK18*0.9</f>
        <v>12780</v>
      </c>
      <c r="AL18" s="167">
        <f>'C завтраками| Bed and breakfast'!AL18*0.9</f>
        <v>13410</v>
      </c>
      <c r="AM18" s="167">
        <f>'C завтраками| Bed and breakfast'!AM18*0.9</f>
        <v>12780</v>
      </c>
      <c r="AN18" s="167">
        <f>'C завтраками| Bed and breakfast'!AN18*0.9</f>
        <v>14940</v>
      </c>
      <c r="AO18" s="167">
        <f>'C завтраками| Bed and breakfast'!AO18*0.9</f>
        <v>12780</v>
      </c>
      <c r="AP18" s="167">
        <f>'C завтраками| Bed and breakfast'!AP18*0.9</f>
        <v>12780</v>
      </c>
    </row>
    <row r="19" spans="1:42" s="163" customFormat="1" x14ac:dyDescent="0.2">
      <c r="A19" s="9"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'C завтраками| Bed and breakfast'!B20*0.9</f>
        <v>12870</v>
      </c>
      <c r="C20" s="167">
        <f>'C завтраками| Bed and breakfast'!C20*0.9</f>
        <v>12870</v>
      </c>
      <c r="D20" s="167">
        <f>'C завтраками| Bed and breakfast'!D20*0.9</f>
        <v>13500</v>
      </c>
      <c r="E20" s="167">
        <f>'C завтраками| Bed and breakfast'!E20*0.9</f>
        <v>15390</v>
      </c>
      <c r="F20" s="167">
        <f>'C завтраками| Bed and breakfast'!F20*0.9</f>
        <v>14760</v>
      </c>
      <c r="G20" s="167">
        <f>'C завтраками| Bed and breakfast'!G20*0.9</f>
        <v>14130</v>
      </c>
      <c r="H20" s="167">
        <f>'C завтраками| Bed and breakfast'!H20*0.9</f>
        <v>13500</v>
      </c>
      <c r="I20" s="167">
        <f>'C завтраками| Bed and breakfast'!I20*0.9</f>
        <v>13500</v>
      </c>
      <c r="J20" s="167">
        <f>'C завтраками| Bed and breakfast'!J20*0.9</f>
        <v>14130</v>
      </c>
      <c r="K20" s="167">
        <f>'C завтраками| Bed and breakfast'!K20*0.9</f>
        <v>12870</v>
      </c>
      <c r="L20" s="167">
        <f>'C завтраками| Bed and breakfast'!L20*0.9</f>
        <v>13500</v>
      </c>
      <c r="M20" s="167">
        <f>'C завтраками| Bed and breakfast'!M20*0.9</f>
        <v>17190</v>
      </c>
      <c r="N20" s="167">
        <f>'C завтраками| Bed and breakfast'!N20*0.9</f>
        <v>17190</v>
      </c>
      <c r="O20" s="167">
        <f>'C завтраками| Bed and breakfast'!O20*0.9</f>
        <v>17190</v>
      </c>
      <c r="P20" s="167">
        <f>'C завтраками| Bed and breakfast'!P20*0.9</f>
        <v>14130</v>
      </c>
      <c r="Q20" s="167">
        <f>'C завтраками| Bed and breakfast'!Q20*0.9</f>
        <v>14130</v>
      </c>
      <c r="R20" s="167">
        <f>'C завтраками| Bed and breakfast'!R20*0.9</f>
        <v>14130</v>
      </c>
      <c r="S20" s="167">
        <f>'C завтраками| Bed and breakfast'!S20*0.9</f>
        <v>18540</v>
      </c>
      <c r="T20" s="167">
        <f>'C завтраками| Bed and breakfast'!T20*0.9</f>
        <v>18540</v>
      </c>
      <c r="U20" s="167">
        <f>'C завтраками| Bed and breakfast'!U20*0.9</f>
        <v>18540</v>
      </c>
      <c r="V20" s="167">
        <f>'C завтраками| Bed and breakfast'!V20*0.9</f>
        <v>15390</v>
      </c>
      <c r="W20" s="167">
        <f>'C завтраками| Bed and breakfast'!W20*0.9</f>
        <v>15390</v>
      </c>
      <c r="X20" s="167">
        <f>'C завтраками| Bed and breakfast'!X20*0.9</f>
        <v>15840</v>
      </c>
      <c r="Y20" s="167">
        <f>'C завтраками| Bed and breakfast'!Y20*0.9</f>
        <v>15390</v>
      </c>
      <c r="Z20" s="167">
        <f>'C завтраками| Bed and breakfast'!Z20*0.9</f>
        <v>16290</v>
      </c>
      <c r="AA20" s="167">
        <f>'C завтраками| Bed and breakfast'!AA20*0.9</f>
        <v>16740</v>
      </c>
      <c r="AB20" s="167">
        <f>'C завтраками| Bed and breakfast'!AB20*0.9</f>
        <v>15390</v>
      </c>
      <c r="AC20" s="167">
        <f>'C завтраками| Bed and breakfast'!AC20*0.9</f>
        <v>17190</v>
      </c>
      <c r="AD20" s="167">
        <f>'C завтраками| Bed and breakfast'!AD20*0.9</f>
        <v>16290</v>
      </c>
      <c r="AE20" s="167">
        <f>'C завтраками| Bed and breakfast'!AE20*0.9</f>
        <v>17190</v>
      </c>
      <c r="AF20" s="167">
        <f>'C завтраками| Bed and breakfast'!AF20*0.9</f>
        <v>16290</v>
      </c>
      <c r="AG20" s="167">
        <f>'C завтраками| Bed and breakfast'!AG20*0.9</f>
        <v>17190</v>
      </c>
      <c r="AH20" s="167">
        <f>'C завтраками| Bed and breakfast'!AH20*0.9</f>
        <v>15390</v>
      </c>
      <c r="AI20" s="167">
        <f>'C завтраками| Bed and breakfast'!AI20*0.9</f>
        <v>16290</v>
      </c>
      <c r="AJ20" s="167">
        <f>'C завтраками| Bed and breakfast'!AJ20*0.9</f>
        <v>14130</v>
      </c>
      <c r="AK20" s="167">
        <f>'C завтраками| Bed and breakfast'!AK20*0.9</f>
        <v>14130</v>
      </c>
      <c r="AL20" s="167">
        <f>'C завтраками| Bed and breakfast'!AL20*0.9</f>
        <v>14760</v>
      </c>
      <c r="AM20" s="167">
        <f>'C завтраками| Bed and breakfast'!AM20*0.9</f>
        <v>14130</v>
      </c>
      <c r="AN20" s="167">
        <f>'C завтраками| Bed and breakfast'!AN20*0.9</f>
        <v>16290</v>
      </c>
      <c r="AO20" s="167">
        <f>'C завтраками| Bed and breakfast'!AO20*0.9</f>
        <v>14130</v>
      </c>
      <c r="AP20" s="167">
        <f>'C завтраками| Bed and breakfast'!AP20*0.9</f>
        <v>14130</v>
      </c>
    </row>
    <row r="21" spans="1:42" x14ac:dyDescent="0.2">
      <c r="A21" s="1">
        <v>2</v>
      </c>
      <c r="B21" s="167">
        <f>'C завтраками| Bed and breakfast'!B21*0.9</f>
        <v>14220</v>
      </c>
      <c r="C21" s="167">
        <f>'C завтраками| Bed and breakfast'!C21*0.9</f>
        <v>14220</v>
      </c>
      <c r="D21" s="167">
        <f>'C завтраками| Bed and breakfast'!D21*0.9</f>
        <v>14850</v>
      </c>
      <c r="E21" s="167">
        <f>'C завтраками| Bed and breakfast'!E21*0.9</f>
        <v>16740</v>
      </c>
      <c r="F21" s="167">
        <f>'C завтраками| Bed and breakfast'!F21*0.9</f>
        <v>16110</v>
      </c>
      <c r="G21" s="167">
        <f>'C завтраками| Bed and breakfast'!G21*0.9</f>
        <v>15480</v>
      </c>
      <c r="H21" s="167">
        <f>'C завтраками| Bed and breakfast'!H21*0.9</f>
        <v>14850</v>
      </c>
      <c r="I21" s="167">
        <f>'C завтраками| Bed and breakfast'!I21*0.9</f>
        <v>14850</v>
      </c>
      <c r="J21" s="167">
        <f>'C завтраками| Bed and breakfast'!J21*0.9</f>
        <v>15480</v>
      </c>
      <c r="K21" s="167">
        <f>'C завтраками| Bed and breakfast'!K21*0.9</f>
        <v>14220</v>
      </c>
      <c r="L21" s="167">
        <f>'C завтраками| Bed and breakfast'!L21*0.9</f>
        <v>14850</v>
      </c>
      <c r="M21" s="167">
        <f>'C завтраками| Bed and breakfast'!M21*0.9</f>
        <v>18540</v>
      </c>
      <c r="N21" s="167">
        <f>'C завтраками| Bed and breakfast'!N21*0.9</f>
        <v>18540</v>
      </c>
      <c r="O21" s="167">
        <f>'C завтраками| Bed and breakfast'!O21*0.9</f>
        <v>18540</v>
      </c>
      <c r="P21" s="167">
        <f>'C завтраками| Bed and breakfast'!P21*0.9</f>
        <v>15480</v>
      </c>
      <c r="Q21" s="167">
        <f>'C завтраками| Bed and breakfast'!Q21*0.9</f>
        <v>15480</v>
      </c>
      <c r="R21" s="167">
        <f>'C завтраками| Bed and breakfast'!R21*0.9</f>
        <v>15480</v>
      </c>
      <c r="S21" s="167">
        <f>'C завтраками| Bed and breakfast'!S21*0.9</f>
        <v>19890</v>
      </c>
      <c r="T21" s="167">
        <f>'C завтраками| Bed and breakfast'!T21*0.9</f>
        <v>19890</v>
      </c>
      <c r="U21" s="167">
        <f>'C завтраками| Bed and breakfast'!U21*0.9</f>
        <v>19890</v>
      </c>
      <c r="V21" s="167">
        <f>'C завтраками| Bed and breakfast'!V21*0.9</f>
        <v>16740</v>
      </c>
      <c r="W21" s="167">
        <f>'C завтраками| Bed and breakfast'!W21*0.9</f>
        <v>16740</v>
      </c>
      <c r="X21" s="167">
        <f>'C завтраками| Bed and breakfast'!X21*0.9</f>
        <v>17190</v>
      </c>
      <c r="Y21" s="167">
        <f>'C завтраками| Bed and breakfast'!Y21*0.9</f>
        <v>16740</v>
      </c>
      <c r="Z21" s="167">
        <f>'C завтраками| Bed and breakfast'!Z21*0.9</f>
        <v>17640</v>
      </c>
      <c r="AA21" s="167">
        <f>'C завтраками| Bed and breakfast'!AA21*0.9</f>
        <v>18090</v>
      </c>
      <c r="AB21" s="167">
        <f>'C завтраками| Bed and breakfast'!AB21*0.9</f>
        <v>16740</v>
      </c>
      <c r="AC21" s="167">
        <f>'C завтраками| Bed and breakfast'!AC21*0.9</f>
        <v>18540</v>
      </c>
      <c r="AD21" s="167">
        <f>'C завтраками| Bed and breakfast'!AD21*0.9</f>
        <v>17640</v>
      </c>
      <c r="AE21" s="167">
        <f>'C завтраками| Bed and breakfast'!AE21*0.9</f>
        <v>18540</v>
      </c>
      <c r="AF21" s="167">
        <f>'C завтраками| Bed and breakfast'!AF21*0.9</f>
        <v>17640</v>
      </c>
      <c r="AG21" s="167">
        <f>'C завтраками| Bed and breakfast'!AG21*0.9</f>
        <v>18540</v>
      </c>
      <c r="AH21" s="167">
        <f>'C завтраками| Bed and breakfast'!AH21*0.9</f>
        <v>16740</v>
      </c>
      <c r="AI21" s="167">
        <f>'C завтраками| Bed and breakfast'!AI21*0.9</f>
        <v>17640</v>
      </c>
      <c r="AJ21" s="167">
        <f>'C завтраками| Bed and breakfast'!AJ21*0.9</f>
        <v>15480</v>
      </c>
      <c r="AK21" s="167">
        <f>'C завтраками| Bed and breakfast'!AK21*0.9</f>
        <v>15480</v>
      </c>
      <c r="AL21" s="167">
        <f>'C завтраками| Bed and breakfast'!AL21*0.9</f>
        <v>16110</v>
      </c>
      <c r="AM21" s="167">
        <f>'C завтраками| Bed and breakfast'!AM21*0.9</f>
        <v>15480</v>
      </c>
      <c r="AN21" s="167">
        <f>'C завтраками| Bed and breakfast'!AN21*0.9</f>
        <v>17640</v>
      </c>
      <c r="AO21" s="167">
        <f>'C завтраками| Bed and breakfast'!AO21*0.9</f>
        <v>15480</v>
      </c>
      <c r="AP21" s="167">
        <f>'C завтраками| Bed and breakfast'!AP21*0.9</f>
        <v>15480</v>
      </c>
    </row>
    <row r="22" spans="1:42" s="163" customFormat="1" x14ac:dyDescent="0.2">
      <c r="A22" s="7"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'C завтраками| Bed and breakfast'!B23*0.9</f>
        <v>56070</v>
      </c>
      <c r="C23" s="167">
        <f>'C завтраками| Bed and breakfast'!C23*0.9</f>
        <v>56070</v>
      </c>
      <c r="D23" s="167">
        <f>'C завтраками| Bed and breakfast'!D23*0.9</f>
        <v>56700</v>
      </c>
      <c r="E23" s="167">
        <f>'C завтраками| Bed and breakfast'!E23*0.9</f>
        <v>58590</v>
      </c>
      <c r="F23" s="167">
        <f>'C завтраками| Bed and breakfast'!F23*0.9</f>
        <v>57960</v>
      </c>
      <c r="G23" s="167">
        <f>'C завтраками| Bed and breakfast'!G23*0.9</f>
        <v>57330</v>
      </c>
      <c r="H23" s="167">
        <f>'C завтраками| Bed and breakfast'!H23*0.9</f>
        <v>56700</v>
      </c>
      <c r="I23" s="167">
        <f>'C завтраками| Bed and breakfast'!I23*0.9</f>
        <v>56700</v>
      </c>
      <c r="J23" s="167">
        <f>'C завтраками| Bed and breakfast'!J23*0.9</f>
        <v>57330</v>
      </c>
      <c r="K23" s="167">
        <f>'C завтраками| Bed and breakfast'!K23*0.9</f>
        <v>56070</v>
      </c>
      <c r="L23" s="167">
        <f>'C завтраками| Bed and breakfast'!L23*0.9</f>
        <v>56700</v>
      </c>
      <c r="M23" s="167">
        <f>'C завтраками| Bed and breakfast'!M23*0.9</f>
        <v>60390</v>
      </c>
      <c r="N23" s="167">
        <f>'C завтраками| Bed and breakfast'!N23*0.9</f>
        <v>60390</v>
      </c>
      <c r="O23" s="167">
        <f>'C завтраками| Bed and breakfast'!O23*0.9</f>
        <v>60390</v>
      </c>
      <c r="P23" s="167">
        <f>'C завтраками| Bed and breakfast'!P23*0.9</f>
        <v>57330</v>
      </c>
      <c r="Q23" s="167">
        <f>'C завтраками| Bed and breakfast'!Q23*0.9</f>
        <v>57330</v>
      </c>
      <c r="R23" s="167">
        <f>'C завтраками| Bed and breakfast'!R23*0.9</f>
        <v>57330</v>
      </c>
      <c r="S23" s="167">
        <f>'C завтраками| Bed and breakfast'!S23*0.9</f>
        <v>61740</v>
      </c>
      <c r="T23" s="167">
        <f>'C завтраками| Bed and breakfast'!T23*0.9</f>
        <v>61740</v>
      </c>
      <c r="U23" s="167">
        <f>'C завтраками| Bed and breakfast'!U23*0.9</f>
        <v>61740</v>
      </c>
      <c r="V23" s="167">
        <f>'C завтраками| Bed and breakfast'!V23*0.9</f>
        <v>58590</v>
      </c>
      <c r="W23" s="167">
        <f>'C завтраками| Bed and breakfast'!W23*0.9</f>
        <v>58590</v>
      </c>
      <c r="X23" s="167">
        <f>'C завтраками| Bed and breakfast'!X23*0.9</f>
        <v>59040</v>
      </c>
      <c r="Y23" s="167">
        <f>'C завтраками| Bed and breakfast'!Y23*0.9</f>
        <v>58590</v>
      </c>
      <c r="Z23" s="167">
        <f>'C завтраками| Bed and breakfast'!Z23*0.9</f>
        <v>59490</v>
      </c>
      <c r="AA23" s="167">
        <f>'C завтраками| Bed and breakfast'!AA23*0.9</f>
        <v>59940</v>
      </c>
      <c r="AB23" s="167">
        <f>'C завтраками| Bed and breakfast'!AB23*0.9</f>
        <v>58590</v>
      </c>
      <c r="AC23" s="167">
        <f>'C завтраками| Bed and breakfast'!AC23*0.9</f>
        <v>60390</v>
      </c>
      <c r="AD23" s="167">
        <f>'C завтраками| Bed and breakfast'!AD23*0.9</f>
        <v>59490</v>
      </c>
      <c r="AE23" s="167">
        <f>'C завтраками| Bed and breakfast'!AE23*0.9</f>
        <v>60390</v>
      </c>
      <c r="AF23" s="167">
        <f>'C завтраками| Bed and breakfast'!AF23*0.9</f>
        <v>59490</v>
      </c>
      <c r="AG23" s="167">
        <f>'C завтраками| Bed and breakfast'!AG23*0.9</f>
        <v>60390</v>
      </c>
      <c r="AH23" s="167">
        <f>'C завтраками| Bed and breakfast'!AH23*0.9</f>
        <v>58590</v>
      </c>
      <c r="AI23" s="167">
        <f>'C завтраками| Bed and breakfast'!AI23*0.9</f>
        <v>59490</v>
      </c>
      <c r="AJ23" s="167">
        <f>'C завтраками| Bed and breakfast'!AJ23*0.9</f>
        <v>57330</v>
      </c>
      <c r="AK23" s="167">
        <f>'C завтраками| Bed and breakfast'!AK23*0.9</f>
        <v>57330</v>
      </c>
      <c r="AL23" s="167">
        <f>'C завтраками| Bed and breakfast'!AL23*0.9</f>
        <v>57960</v>
      </c>
      <c r="AM23" s="167">
        <f>'C завтраками| Bed and breakfast'!AM23*0.9</f>
        <v>57330</v>
      </c>
      <c r="AN23" s="167">
        <f>'C завтраками| Bed and breakfast'!AN23*0.9</f>
        <v>59490</v>
      </c>
      <c r="AO23" s="167">
        <f>'C завтраками| Bed and breakfast'!AO23*0.9</f>
        <v>57330</v>
      </c>
      <c r="AP23" s="167">
        <f>'C завтраками| Bed and breakfast'!AP23*0.9</f>
        <v>57330</v>
      </c>
    </row>
    <row r="24" spans="1:42" hidden="1" x14ac:dyDescent="0.2">
      <c r="A24" s="7" t="s">
        <v>5</v>
      </c>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row>
    <row r="25" spans="1:42" hidden="1" x14ac:dyDescent="0.2">
      <c r="A25" s="3" t="s">
        <v>0</v>
      </c>
      <c r="B25" s="167" t="e">
        <f>'C завтраками| Bed and breakfast'!#REF!*0.9</f>
        <v>#REF!</v>
      </c>
      <c r="C25" s="167" t="e">
        <f>'C завтраками| Bed and breakfast'!#REF!*0.9</f>
        <v>#REF!</v>
      </c>
      <c r="D25" s="167" t="e">
        <f>'C завтраками| Bed and breakfast'!#REF!*0.9</f>
        <v>#REF!</v>
      </c>
      <c r="E25" s="167" t="e">
        <f>'C завтраками| Bed and breakfast'!#REF!*0.9</f>
        <v>#REF!</v>
      </c>
      <c r="F25" s="167" t="e">
        <f>'C завтраками| Bed and breakfast'!#REF!*0.9</f>
        <v>#REF!</v>
      </c>
      <c r="G25" s="167" t="e">
        <f>'C завтраками| Bed and breakfast'!#REF!*0.9</f>
        <v>#REF!</v>
      </c>
      <c r="H25" s="167" t="e">
        <f>'C завтраками| Bed and breakfast'!#REF!*0.9</f>
        <v>#REF!</v>
      </c>
      <c r="I25" s="167" t="e">
        <f>'C завтраками| Bed and breakfast'!#REF!*0.9</f>
        <v>#REF!</v>
      </c>
      <c r="J25" s="167" t="e">
        <f>'C завтраками| Bed and breakfast'!#REF!*0.9</f>
        <v>#REF!</v>
      </c>
      <c r="K25" s="167" t="e">
        <f>'C завтраками| Bed and breakfast'!#REF!*0.9</f>
        <v>#REF!</v>
      </c>
      <c r="L25" s="167" t="e">
        <f>'C завтраками| Bed and breakfast'!#REF!*0.9</f>
        <v>#REF!</v>
      </c>
      <c r="M25" s="167" t="e">
        <f>'C завтраками| Bed and breakfast'!#REF!*0.9</f>
        <v>#REF!</v>
      </c>
      <c r="N25" s="167" t="e">
        <f>'C завтраками| Bed and breakfast'!#REF!*0.9</f>
        <v>#REF!</v>
      </c>
      <c r="O25" s="167" t="e">
        <f>'C завтраками| Bed and breakfast'!#REF!*0.9</f>
        <v>#REF!</v>
      </c>
      <c r="P25" s="167" t="e">
        <f>'C завтраками| Bed and breakfast'!#REF!*0.9</f>
        <v>#REF!</v>
      </c>
      <c r="Q25" s="167" t="e">
        <f>'C завтраками| Bed and breakfast'!#REF!*0.9</f>
        <v>#REF!</v>
      </c>
      <c r="R25" s="167" t="e">
        <f>'C завтраками| Bed and breakfast'!#REF!*0.9</f>
        <v>#REF!</v>
      </c>
      <c r="S25" s="167" t="e">
        <f>'C завтраками| Bed and breakfast'!#REF!*0.9</f>
        <v>#REF!</v>
      </c>
      <c r="T25" s="167" t="e">
        <f>'C завтраками| Bed and breakfast'!#REF!*0.9</f>
        <v>#REF!</v>
      </c>
      <c r="U25" s="167" t="e">
        <f>'C завтраками| Bed and breakfast'!#REF!*0.9</f>
        <v>#REF!</v>
      </c>
      <c r="V25" s="167" t="e">
        <f>'C завтраками| Bed and breakfast'!#REF!*0.9</f>
        <v>#REF!</v>
      </c>
      <c r="W25" s="167" t="e">
        <f>'C завтраками| Bed and breakfast'!#REF!*0.9</f>
        <v>#REF!</v>
      </c>
      <c r="X25" s="167" t="e">
        <f>'C завтраками| Bed and breakfast'!#REF!*0.9</f>
        <v>#REF!</v>
      </c>
      <c r="Y25" s="167" t="e">
        <f>'C завтраками| Bed and breakfast'!#REF!*0.9</f>
        <v>#REF!</v>
      </c>
      <c r="Z25" s="167" t="e">
        <f>'C завтраками| Bed and breakfast'!#REF!*0.9</f>
        <v>#REF!</v>
      </c>
      <c r="AA25" s="167" t="e">
        <f>'C завтраками| Bed and breakfast'!#REF!*0.9</f>
        <v>#REF!</v>
      </c>
      <c r="AB25" s="167" t="e">
        <f>'C завтраками| Bed and breakfast'!#REF!*0.9</f>
        <v>#REF!</v>
      </c>
      <c r="AC25" s="167" t="e">
        <f>'C завтраками| Bed and breakfast'!#REF!*0.9</f>
        <v>#REF!</v>
      </c>
      <c r="AD25" s="167" t="e">
        <f>'C завтраками| Bed and breakfast'!#REF!*0.9</f>
        <v>#REF!</v>
      </c>
      <c r="AE25" s="167" t="e">
        <f>'C завтраками| Bed and breakfast'!#REF!*0.9</f>
        <v>#REF!</v>
      </c>
      <c r="AF25" s="167" t="e">
        <f>'C завтраками| Bed and breakfast'!#REF!*0.9</f>
        <v>#REF!</v>
      </c>
      <c r="AG25" s="167" t="e">
        <f>'C завтраками| Bed and breakfast'!#REF!*0.9</f>
        <v>#REF!</v>
      </c>
      <c r="AH25" s="167" t="e">
        <f>'C завтраками| Bed and breakfast'!#REF!*0.9</f>
        <v>#REF!</v>
      </c>
      <c r="AI25" s="167" t="e">
        <f>'C завтраками| Bed and breakfast'!#REF!*0.9</f>
        <v>#REF!</v>
      </c>
      <c r="AJ25" s="167" t="e">
        <f>'C завтраками| Bed and breakfast'!#REF!*0.9</f>
        <v>#REF!</v>
      </c>
      <c r="AK25" s="167" t="e">
        <f>'C завтраками| Bed and breakfast'!#REF!*0.9</f>
        <v>#REF!</v>
      </c>
      <c r="AL25" s="167" t="e">
        <f>'C завтраками| Bed and breakfast'!#REF!*0.9</f>
        <v>#REF!</v>
      </c>
      <c r="AM25" s="167" t="e">
        <f>'C завтраками| Bed and breakfast'!#REF!*0.9</f>
        <v>#REF!</v>
      </c>
      <c r="AN25" s="167" t="e">
        <f>'C завтраками| Bed and breakfast'!#REF!*0.9</f>
        <v>#REF!</v>
      </c>
      <c r="AO25" s="167" t="e">
        <f>'C завтраками| Bed and breakfast'!#REF!*0.9</f>
        <v>#REF!</v>
      </c>
      <c r="AP25" s="167" t="e">
        <f>'C завтраками| Bed and breakfast'!#REF!*0.9</f>
        <v>#REF!</v>
      </c>
    </row>
    <row r="26" spans="1:42" s="163" customFormat="1" ht="17.25" customHeight="1" x14ac:dyDescent="0.2">
      <c r="A26" s="72" t="s">
        <v>44</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row>
    <row r="27" spans="1:42" x14ac:dyDescent="0.2">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ht="20.25" customHeight="1"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s="163" customFormat="1" x14ac:dyDescent="0.2">
      <c r="A29" s="1" t="s">
        <v>7</v>
      </c>
    </row>
    <row r="30" spans="1:42" x14ac:dyDescent="0.2">
      <c r="A30" s="1">
        <v>1</v>
      </c>
      <c r="B30" s="167">
        <f t="shared" ref="B30:AP30" si="4">ROUNDUP(B8*0.9,)</f>
        <v>4698</v>
      </c>
      <c r="C30" s="167">
        <f t="shared" si="4"/>
        <v>4698</v>
      </c>
      <c r="D30" s="167">
        <f t="shared" si="4"/>
        <v>5265</v>
      </c>
      <c r="E30" s="167">
        <f t="shared" si="4"/>
        <v>6966</v>
      </c>
      <c r="F30" s="167">
        <f t="shared" si="4"/>
        <v>6399</v>
      </c>
      <c r="G30" s="167">
        <f t="shared" si="4"/>
        <v>5832</v>
      </c>
      <c r="H30" s="167">
        <f t="shared" si="4"/>
        <v>5265</v>
      </c>
      <c r="I30" s="167">
        <f t="shared" si="4"/>
        <v>5265</v>
      </c>
      <c r="J30" s="167">
        <f t="shared" si="4"/>
        <v>5832</v>
      </c>
      <c r="K30" s="167">
        <f t="shared" si="4"/>
        <v>4698</v>
      </c>
      <c r="L30" s="167">
        <f t="shared" si="4"/>
        <v>5265</v>
      </c>
      <c r="M30" s="167">
        <f t="shared" si="4"/>
        <v>8586</v>
      </c>
      <c r="N30" s="167">
        <f t="shared" si="4"/>
        <v>8586</v>
      </c>
      <c r="O30" s="167">
        <f t="shared" si="4"/>
        <v>8586</v>
      </c>
      <c r="P30" s="167">
        <f t="shared" si="4"/>
        <v>5832</v>
      </c>
      <c r="Q30" s="167">
        <f t="shared" si="4"/>
        <v>5832</v>
      </c>
      <c r="R30" s="167">
        <f t="shared" si="4"/>
        <v>5832</v>
      </c>
      <c r="S30" s="167">
        <f t="shared" si="4"/>
        <v>9801</v>
      </c>
      <c r="T30" s="167">
        <f t="shared" si="4"/>
        <v>9801</v>
      </c>
      <c r="U30" s="167">
        <f t="shared" si="4"/>
        <v>9801</v>
      </c>
      <c r="V30" s="167">
        <f t="shared" si="4"/>
        <v>6966</v>
      </c>
      <c r="W30" s="167">
        <f t="shared" si="4"/>
        <v>6966</v>
      </c>
      <c r="X30" s="167">
        <f t="shared" si="4"/>
        <v>7371</v>
      </c>
      <c r="Y30" s="167">
        <f t="shared" si="4"/>
        <v>6966</v>
      </c>
      <c r="Z30" s="167">
        <f t="shared" si="4"/>
        <v>7776</v>
      </c>
      <c r="AA30" s="167">
        <f t="shared" si="4"/>
        <v>8181</v>
      </c>
      <c r="AB30" s="167">
        <f t="shared" si="4"/>
        <v>6966</v>
      </c>
      <c r="AC30" s="167">
        <f t="shared" si="4"/>
        <v>8586</v>
      </c>
      <c r="AD30" s="167">
        <f t="shared" si="4"/>
        <v>7776</v>
      </c>
      <c r="AE30" s="167">
        <f t="shared" si="4"/>
        <v>8586</v>
      </c>
      <c r="AF30" s="167">
        <f t="shared" si="4"/>
        <v>7776</v>
      </c>
      <c r="AG30" s="167">
        <f t="shared" si="4"/>
        <v>8586</v>
      </c>
      <c r="AH30" s="167">
        <f t="shared" si="4"/>
        <v>6966</v>
      </c>
      <c r="AI30" s="167">
        <f t="shared" si="4"/>
        <v>7776</v>
      </c>
      <c r="AJ30" s="167">
        <f t="shared" si="4"/>
        <v>5832</v>
      </c>
      <c r="AK30" s="167">
        <f t="shared" si="4"/>
        <v>5832</v>
      </c>
      <c r="AL30" s="167">
        <f t="shared" si="4"/>
        <v>6399</v>
      </c>
      <c r="AM30" s="167">
        <f t="shared" si="4"/>
        <v>5832</v>
      </c>
      <c r="AN30" s="167">
        <f t="shared" si="4"/>
        <v>7776</v>
      </c>
      <c r="AO30" s="167">
        <f t="shared" si="4"/>
        <v>5832</v>
      </c>
      <c r="AP30" s="167">
        <f t="shared" si="4"/>
        <v>5832</v>
      </c>
    </row>
    <row r="31" spans="1:42" x14ac:dyDescent="0.2">
      <c r="A31" s="1">
        <v>2</v>
      </c>
      <c r="B31" s="168">
        <f t="shared" ref="B31:AP31" si="5">ROUNDUP(B9*0.9,)</f>
        <v>5913</v>
      </c>
      <c r="C31" s="168">
        <f t="shared" si="5"/>
        <v>5913</v>
      </c>
      <c r="D31" s="168">
        <f t="shared" si="5"/>
        <v>6480</v>
      </c>
      <c r="E31" s="168">
        <f t="shared" si="5"/>
        <v>8181</v>
      </c>
      <c r="F31" s="168">
        <f t="shared" si="5"/>
        <v>7614</v>
      </c>
      <c r="G31" s="168">
        <f t="shared" si="5"/>
        <v>7047</v>
      </c>
      <c r="H31" s="168">
        <f t="shared" si="5"/>
        <v>6480</v>
      </c>
      <c r="I31" s="168">
        <f t="shared" si="5"/>
        <v>6480</v>
      </c>
      <c r="J31" s="168">
        <f t="shared" si="5"/>
        <v>7047</v>
      </c>
      <c r="K31" s="168">
        <f t="shared" si="5"/>
        <v>5913</v>
      </c>
      <c r="L31" s="168">
        <f t="shared" si="5"/>
        <v>6480</v>
      </c>
      <c r="M31" s="168">
        <f t="shared" si="5"/>
        <v>9801</v>
      </c>
      <c r="N31" s="168">
        <f t="shared" si="5"/>
        <v>9801</v>
      </c>
      <c r="O31" s="168">
        <f t="shared" si="5"/>
        <v>9801</v>
      </c>
      <c r="P31" s="168">
        <f t="shared" si="5"/>
        <v>7047</v>
      </c>
      <c r="Q31" s="168">
        <f t="shared" si="5"/>
        <v>7047</v>
      </c>
      <c r="R31" s="168">
        <f t="shared" si="5"/>
        <v>7047</v>
      </c>
      <c r="S31" s="168">
        <f t="shared" si="5"/>
        <v>11016</v>
      </c>
      <c r="T31" s="168">
        <f t="shared" si="5"/>
        <v>11016</v>
      </c>
      <c r="U31" s="168">
        <f t="shared" si="5"/>
        <v>11016</v>
      </c>
      <c r="V31" s="168">
        <f t="shared" si="5"/>
        <v>8181</v>
      </c>
      <c r="W31" s="168">
        <f t="shared" si="5"/>
        <v>8181</v>
      </c>
      <c r="X31" s="168">
        <f t="shared" si="5"/>
        <v>8586</v>
      </c>
      <c r="Y31" s="168">
        <f t="shared" si="5"/>
        <v>8181</v>
      </c>
      <c r="Z31" s="168">
        <f t="shared" si="5"/>
        <v>8991</v>
      </c>
      <c r="AA31" s="168">
        <f t="shared" si="5"/>
        <v>9396</v>
      </c>
      <c r="AB31" s="168">
        <f t="shared" si="5"/>
        <v>8181</v>
      </c>
      <c r="AC31" s="168">
        <f t="shared" si="5"/>
        <v>9801</v>
      </c>
      <c r="AD31" s="168">
        <f t="shared" si="5"/>
        <v>8991</v>
      </c>
      <c r="AE31" s="168">
        <f t="shared" si="5"/>
        <v>9801</v>
      </c>
      <c r="AF31" s="168">
        <f t="shared" si="5"/>
        <v>8991</v>
      </c>
      <c r="AG31" s="168">
        <f t="shared" si="5"/>
        <v>9801</v>
      </c>
      <c r="AH31" s="168">
        <f t="shared" si="5"/>
        <v>8181</v>
      </c>
      <c r="AI31" s="168">
        <f t="shared" si="5"/>
        <v>8991</v>
      </c>
      <c r="AJ31" s="168">
        <f t="shared" si="5"/>
        <v>7047</v>
      </c>
      <c r="AK31" s="168">
        <f t="shared" si="5"/>
        <v>7047</v>
      </c>
      <c r="AL31" s="168">
        <f t="shared" si="5"/>
        <v>7614</v>
      </c>
      <c r="AM31" s="168">
        <f t="shared" si="5"/>
        <v>7047</v>
      </c>
      <c r="AN31" s="168">
        <f t="shared" si="5"/>
        <v>8991</v>
      </c>
      <c r="AO31" s="168">
        <f t="shared" si="5"/>
        <v>7047</v>
      </c>
      <c r="AP31" s="168">
        <f t="shared" si="5"/>
        <v>7047</v>
      </c>
    </row>
    <row r="32" spans="1:42" s="163" customFormat="1" x14ac:dyDescent="0.2">
      <c r="A32" s="1" t="s">
        <v>8</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x14ac:dyDescent="0.2">
      <c r="A33" s="1">
        <v>1</v>
      </c>
      <c r="B33" s="168">
        <f t="shared" ref="B33:AP33" si="6">ROUNDUP(B11*0.9,)</f>
        <v>5913</v>
      </c>
      <c r="C33" s="168">
        <f t="shared" si="6"/>
        <v>5913</v>
      </c>
      <c r="D33" s="168">
        <f t="shared" si="6"/>
        <v>6480</v>
      </c>
      <c r="E33" s="168">
        <f t="shared" si="6"/>
        <v>8181</v>
      </c>
      <c r="F33" s="168">
        <f t="shared" si="6"/>
        <v>7614</v>
      </c>
      <c r="G33" s="168">
        <f t="shared" si="6"/>
        <v>7047</v>
      </c>
      <c r="H33" s="168">
        <f t="shared" si="6"/>
        <v>6480</v>
      </c>
      <c r="I33" s="168">
        <f t="shared" si="6"/>
        <v>6480</v>
      </c>
      <c r="J33" s="168">
        <f t="shared" si="6"/>
        <v>7047</v>
      </c>
      <c r="K33" s="168">
        <f t="shared" si="6"/>
        <v>5913</v>
      </c>
      <c r="L33" s="168">
        <f t="shared" si="6"/>
        <v>6480</v>
      </c>
      <c r="M33" s="168">
        <f t="shared" si="6"/>
        <v>9801</v>
      </c>
      <c r="N33" s="168">
        <f t="shared" si="6"/>
        <v>9801</v>
      </c>
      <c r="O33" s="168">
        <f t="shared" si="6"/>
        <v>9801</v>
      </c>
      <c r="P33" s="168">
        <f t="shared" si="6"/>
        <v>7047</v>
      </c>
      <c r="Q33" s="168">
        <f t="shared" si="6"/>
        <v>7047</v>
      </c>
      <c r="R33" s="168">
        <f t="shared" si="6"/>
        <v>7047</v>
      </c>
      <c r="S33" s="168">
        <f t="shared" si="6"/>
        <v>11016</v>
      </c>
      <c r="T33" s="168">
        <f t="shared" si="6"/>
        <v>11421</v>
      </c>
      <c r="U33" s="168">
        <f t="shared" si="6"/>
        <v>11421</v>
      </c>
      <c r="V33" s="168">
        <f t="shared" si="6"/>
        <v>8586</v>
      </c>
      <c r="W33" s="168">
        <f t="shared" si="6"/>
        <v>8586</v>
      </c>
      <c r="X33" s="168">
        <f t="shared" si="6"/>
        <v>8991</v>
      </c>
      <c r="Y33" s="168">
        <f t="shared" si="6"/>
        <v>8586</v>
      </c>
      <c r="Z33" s="168">
        <f t="shared" si="6"/>
        <v>9396</v>
      </c>
      <c r="AA33" s="168">
        <f t="shared" si="6"/>
        <v>9801</v>
      </c>
      <c r="AB33" s="168">
        <f t="shared" si="6"/>
        <v>8586</v>
      </c>
      <c r="AC33" s="168">
        <f t="shared" si="6"/>
        <v>10206</v>
      </c>
      <c r="AD33" s="168">
        <f t="shared" si="6"/>
        <v>9396</v>
      </c>
      <c r="AE33" s="168">
        <f t="shared" si="6"/>
        <v>10206</v>
      </c>
      <c r="AF33" s="168">
        <f t="shared" si="6"/>
        <v>9396</v>
      </c>
      <c r="AG33" s="168">
        <f t="shared" si="6"/>
        <v>10206</v>
      </c>
      <c r="AH33" s="168">
        <f t="shared" si="6"/>
        <v>8586</v>
      </c>
      <c r="AI33" s="168">
        <f t="shared" si="6"/>
        <v>9396</v>
      </c>
      <c r="AJ33" s="168">
        <f t="shared" si="6"/>
        <v>7452</v>
      </c>
      <c r="AK33" s="168">
        <f t="shared" si="6"/>
        <v>7452</v>
      </c>
      <c r="AL33" s="168">
        <f t="shared" si="6"/>
        <v>8019</v>
      </c>
      <c r="AM33" s="168">
        <f t="shared" si="6"/>
        <v>7452</v>
      </c>
      <c r="AN33" s="168">
        <f t="shared" si="6"/>
        <v>9396</v>
      </c>
      <c r="AO33" s="168">
        <f t="shared" si="6"/>
        <v>7452</v>
      </c>
      <c r="AP33" s="168">
        <f t="shared" si="6"/>
        <v>7452</v>
      </c>
    </row>
    <row r="34" spans="1:42" x14ac:dyDescent="0.2">
      <c r="A34" s="1">
        <v>2</v>
      </c>
      <c r="B34" s="168">
        <f t="shared" ref="B34:AP34" si="7">ROUNDUP(B12*0.9,)</f>
        <v>7128</v>
      </c>
      <c r="C34" s="168">
        <f t="shared" si="7"/>
        <v>7128</v>
      </c>
      <c r="D34" s="168">
        <f t="shared" si="7"/>
        <v>7695</v>
      </c>
      <c r="E34" s="168">
        <f t="shared" si="7"/>
        <v>9396</v>
      </c>
      <c r="F34" s="168">
        <f t="shared" si="7"/>
        <v>8829</v>
      </c>
      <c r="G34" s="168">
        <f t="shared" si="7"/>
        <v>8262</v>
      </c>
      <c r="H34" s="168">
        <f t="shared" si="7"/>
        <v>7695</v>
      </c>
      <c r="I34" s="168">
        <f t="shared" si="7"/>
        <v>7695</v>
      </c>
      <c r="J34" s="168">
        <f t="shared" si="7"/>
        <v>8262</v>
      </c>
      <c r="K34" s="168">
        <f t="shared" si="7"/>
        <v>7128</v>
      </c>
      <c r="L34" s="168">
        <f t="shared" si="7"/>
        <v>7695</v>
      </c>
      <c r="M34" s="168">
        <f t="shared" si="7"/>
        <v>11016</v>
      </c>
      <c r="N34" s="168">
        <f t="shared" si="7"/>
        <v>11016</v>
      </c>
      <c r="O34" s="168">
        <f t="shared" si="7"/>
        <v>11016</v>
      </c>
      <c r="P34" s="168">
        <f t="shared" si="7"/>
        <v>8262</v>
      </c>
      <c r="Q34" s="168">
        <f t="shared" si="7"/>
        <v>8262</v>
      </c>
      <c r="R34" s="168">
        <f t="shared" si="7"/>
        <v>8262</v>
      </c>
      <c r="S34" s="168">
        <f t="shared" si="7"/>
        <v>12231</v>
      </c>
      <c r="T34" s="168">
        <f t="shared" si="7"/>
        <v>12636</v>
      </c>
      <c r="U34" s="168">
        <f t="shared" si="7"/>
        <v>12636</v>
      </c>
      <c r="V34" s="168">
        <f t="shared" si="7"/>
        <v>9801</v>
      </c>
      <c r="W34" s="168">
        <f t="shared" si="7"/>
        <v>9801</v>
      </c>
      <c r="X34" s="168">
        <f t="shared" si="7"/>
        <v>10206</v>
      </c>
      <c r="Y34" s="168">
        <f t="shared" si="7"/>
        <v>9801</v>
      </c>
      <c r="Z34" s="168">
        <f t="shared" si="7"/>
        <v>10611</v>
      </c>
      <c r="AA34" s="168">
        <f t="shared" si="7"/>
        <v>11016</v>
      </c>
      <c r="AB34" s="168">
        <f t="shared" si="7"/>
        <v>9801</v>
      </c>
      <c r="AC34" s="168">
        <f t="shared" si="7"/>
        <v>11421</v>
      </c>
      <c r="AD34" s="168">
        <f t="shared" si="7"/>
        <v>10611</v>
      </c>
      <c r="AE34" s="168">
        <f t="shared" si="7"/>
        <v>11421</v>
      </c>
      <c r="AF34" s="168">
        <f t="shared" si="7"/>
        <v>10611</v>
      </c>
      <c r="AG34" s="168">
        <f t="shared" si="7"/>
        <v>11421</v>
      </c>
      <c r="AH34" s="168">
        <f t="shared" si="7"/>
        <v>9801</v>
      </c>
      <c r="AI34" s="168">
        <f t="shared" si="7"/>
        <v>10611</v>
      </c>
      <c r="AJ34" s="168">
        <f t="shared" si="7"/>
        <v>8667</v>
      </c>
      <c r="AK34" s="168">
        <f t="shared" si="7"/>
        <v>8667</v>
      </c>
      <c r="AL34" s="168">
        <f t="shared" si="7"/>
        <v>9234</v>
      </c>
      <c r="AM34" s="168">
        <f t="shared" si="7"/>
        <v>8667</v>
      </c>
      <c r="AN34" s="168">
        <f t="shared" si="7"/>
        <v>10611</v>
      </c>
      <c r="AO34" s="168">
        <f t="shared" si="7"/>
        <v>8667</v>
      </c>
      <c r="AP34" s="168">
        <f t="shared" si="7"/>
        <v>8667</v>
      </c>
    </row>
    <row r="35" spans="1:42" s="163" customFormat="1"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row>
    <row r="36" spans="1:42" s="163" customFormat="1" x14ac:dyDescent="0.2">
      <c r="A36" s="168">
        <v>1</v>
      </c>
      <c r="B36" s="167">
        <f t="shared" ref="B36:AP36" si="8">B33</f>
        <v>5913</v>
      </c>
      <c r="C36" s="167">
        <f t="shared" si="8"/>
        <v>5913</v>
      </c>
      <c r="D36" s="167">
        <f t="shared" si="8"/>
        <v>6480</v>
      </c>
      <c r="E36" s="167">
        <f t="shared" si="8"/>
        <v>8181</v>
      </c>
      <c r="F36" s="167">
        <f t="shared" si="8"/>
        <v>7614</v>
      </c>
      <c r="G36" s="167">
        <f t="shared" si="8"/>
        <v>7047</v>
      </c>
      <c r="H36" s="167">
        <f t="shared" si="8"/>
        <v>6480</v>
      </c>
      <c r="I36" s="167">
        <f t="shared" si="8"/>
        <v>6480</v>
      </c>
      <c r="J36" s="167">
        <f t="shared" si="8"/>
        <v>7047</v>
      </c>
      <c r="K36" s="167">
        <f t="shared" si="8"/>
        <v>5913</v>
      </c>
      <c r="L36" s="167">
        <f t="shared" si="8"/>
        <v>6480</v>
      </c>
      <c r="M36" s="167">
        <f t="shared" si="8"/>
        <v>9801</v>
      </c>
      <c r="N36" s="167">
        <f t="shared" si="8"/>
        <v>9801</v>
      </c>
      <c r="O36" s="167">
        <f t="shared" si="8"/>
        <v>9801</v>
      </c>
      <c r="P36" s="167">
        <f t="shared" si="8"/>
        <v>7047</v>
      </c>
      <c r="Q36" s="167">
        <f t="shared" si="8"/>
        <v>7047</v>
      </c>
      <c r="R36" s="167">
        <f t="shared" si="8"/>
        <v>7047</v>
      </c>
      <c r="S36" s="167">
        <f t="shared" si="8"/>
        <v>11016</v>
      </c>
      <c r="T36" s="167">
        <f t="shared" si="8"/>
        <v>11421</v>
      </c>
      <c r="U36" s="167">
        <f t="shared" si="8"/>
        <v>11421</v>
      </c>
      <c r="V36" s="167">
        <f t="shared" si="8"/>
        <v>8586</v>
      </c>
      <c r="W36" s="167">
        <f t="shared" si="8"/>
        <v>8586</v>
      </c>
      <c r="X36" s="167">
        <f t="shared" si="8"/>
        <v>8991</v>
      </c>
      <c r="Y36" s="167">
        <f t="shared" si="8"/>
        <v>8586</v>
      </c>
      <c r="Z36" s="167">
        <f t="shared" si="8"/>
        <v>9396</v>
      </c>
      <c r="AA36" s="167">
        <f t="shared" si="8"/>
        <v>9801</v>
      </c>
      <c r="AB36" s="167">
        <f t="shared" si="8"/>
        <v>8586</v>
      </c>
      <c r="AC36" s="167">
        <f t="shared" si="8"/>
        <v>10206</v>
      </c>
      <c r="AD36" s="167">
        <f t="shared" si="8"/>
        <v>9396</v>
      </c>
      <c r="AE36" s="167">
        <f t="shared" si="8"/>
        <v>10206</v>
      </c>
      <c r="AF36" s="167">
        <f t="shared" si="8"/>
        <v>9396</v>
      </c>
      <c r="AG36" s="167">
        <f t="shared" si="8"/>
        <v>10206</v>
      </c>
      <c r="AH36" s="167">
        <f t="shared" si="8"/>
        <v>8586</v>
      </c>
      <c r="AI36" s="167">
        <f t="shared" si="8"/>
        <v>9396</v>
      </c>
      <c r="AJ36" s="167">
        <f t="shared" si="8"/>
        <v>7452</v>
      </c>
      <c r="AK36" s="167">
        <f t="shared" si="8"/>
        <v>7452</v>
      </c>
      <c r="AL36" s="167">
        <f t="shared" si="8"/>
        <v>8019</v>
      </c>
      <c r="AM36" s="167">
        <f t="shared" si="8"/>
        <v>7452</v>
      </c>
      <c r="AN36" s="167">
        <f t="shared" si="8"/>
        <v>9396</v>
      </c>
      <c r="AO36" s="167">
        <f t="shared" si="8"/>
        <v>7452</v>
      </c>
      <c r="AP36" s="167">
        <f t="shared" si="8"/>
        <v>7452</v>
      </c>
    </row>
    <row r="37" spans="1:42" s="163" customFormat="1" x14ac:dyDescent="0.2">
      <c r="A37" s="168">
        <v>2</v>
      </c>
      <c r="B37" s="167">
        <f t="shared" ref="B37:AP37" si="9">B34</f>
        <v>7128</v>
      </c>
      <c r="C37" s="167">
        <f t="shared" si="9"/>
        <v>7128</v>
      </c>
      <c r="D37" s="167">
        <f t="shared" si="9"/>
        <v>7695</v>
      </c>
      <c r="E37" s="167">
        <f t="shared" si="9"/>
        <v>9396</v>
      </c>
      <c r="F37" s="167">
        <f t="shared" si="9"/>
        <v>8829</v>
      </c>
      <c r="G37" s="167">
        <f t="shared" si="9"/>
        <v>8262</v>
      </c>
      <c r="H37" s="167">
        <f t="shared" si="9"/>
        <v>7695</v>
      </c>
      <c r="I37" s="167">
        <f t="shared" si="9"/>
        <v>7695</v>
      </c>
      <c r="J37" s="167">
        <f t="shared" si="9"/>
        <v>8262</v>
      </c>
      <c r="K37" s="167">
        <f t="shared" si="9"/>
        <v>7128</v>
      </c>
      <c r="L37" s="167">
        <f t="shared" si="9"/>
        <v>7695</v>
      </c>
      <c r="M37" s="167">
        <f t="shared" si="9"/>
        <v>11016</v>
      </c>
      <c r="N37" s="167">
        <f t="shared" si="9"/>
        <v>11016</v>
      </c>
      <c r="O37" s="167">
        <f t="shared" si="9"/>
        <v>11016</v>
      </c>
      <c r="P37" s="167">
        <f t="shared" si="9"/>
        <v>8262</v>
      </c>
      <c r="Q37" s="167">
        <f t="shared" si="9"/>
        <v>8262</v>
      </c>
      <c r="R37" s="167">
        <f t="shared" si="9"/>
        <v>8262</v>
      </c>
      <c r="S37" s="167">
        <f t="shared" si="9"/>
        <v>12231</v>
      </c>
      <c r="T37" s="167">
        <f t="shared" si="9"/>
        <v>12636</v>
      </c>
      <c r="U37" s="167">
        <f t="shared" si="9"/>
        <v>12636</v>
      </c>
      <c r="V37" s="167">
        <f t="shared" si="9"/>
        <v>9801</v>
      </c>
      <c r="W37" s="167">
        <f t="shared" si="9"/>
        <v>9801</v>
      </c>
      <c r="X37" s="167">
        <f t="shared" si="9"/>
        <v>10206</v>
      </c>
      <c r="Y37" s="167">
        <f t="shared" si="9"/>
        <v>9801</v>
      </c>
      <c r="Z37" s="167">
        <f t="shared" si="9"/>
        <v>10611</v>
      </c>
      <c r="AA37" s="167">
        <f t="shared" si="9"/>
        <v>11016</v>
      </c>
      <c r="AB37" s="167">
        <f t="shared" si="9"/>
        <v>9801</v>
      </c>
      <c r="AC37" s="167">
        <f t="shared" si="9"/>
        <v>11421</v>
      </c>
      <c r="AD37" s="167">
        <f t="shared" si="9"/>
        <v>10611</v>
      </c>
      <c r="AE37" s="167">
        <f t="shared" si="9"/>
        <v>11421</v>
      </c>
      <c r="AF37" s="167">
        <f t="shared" si="9"/>
        <v>10611</v>
      </c>
      <c r="AG37" s="167">
        <f t="shared" si="9"/>
        <v>11421</v>
      </c>
      <c r="AH37" s="167">
        <f t="shared" si="9"/>
        <v>9801</v>
      </c>
      <c r="AI37" s="167">
        <f t="shared" si="9"/>
        <v>10611</v>
      </c>
      <c r="AJ37" s="167">
        <f t="shared" si="9"/>
        <v>8667</v>
      </c>
      <c r="AK37" s="167">
        <f t="shared" si="9"/>
        <v>8667</v>
      </c>
      <c r="AL37" s="167">
        <f t="shared" si="9"/>
        <v>9234</v>
      </c>
      <c r="AM37" s="167">
        <f t="shared" si="9"/>
        <v>8667</v>
      </c>
      <c r="AN37" s="167">
        <f t="shared" si="9"/>
        <v>10611</v>
      </c>
      <c r="AO37" s="167">
        <f t="shared" si="9"/>
        <v>8667</v>
      </c>
      <c r="AP37" s="167">
        <f t="shared" si="9"/>
        <v>8667</v>
      </c>
    </row>
    <row r="38" spans="1:42" s="163" customFormat="1" x14ac:dyDescent="0.2">
      <c r="A38" s="2" t="s">
        <v>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x14ac:dyDescent="0.2">
      <c r="A39" s="1">
        <v>1</v>
      </c>
      <c r="B39" s="168">
        <f t="shared" ref="B39:AP39" si="10">ROUNDUP(B17*0.9,)</f>
        <v>9153</v>
      </c>
      <c r="C39" s="168">
        <f t="shared" si="10"/>
        <v>9153</v>
      </c>
      <c r="D39" s="168">
        <f t="shared" si="10"/>
        <v>9720</v>
      </c>
      <c r="E39" s="168">
        <f t="shared" si="10"/>
        <v>11421</v>
      </c>
      <c r="F39" s="168">
        <f t="shared" si="10"/>
        <v>10854</v>
      </c>
      <c r="G39" s="168">
        <f t="shared" si="10"/>
        <v>10287</v>
      </c>
      <c r="H39" s="168">
        <f t="shared" si="10"/>
        <v>9720</v>
      </c>
      <c r="I39" s="168">
        <f t="shared" si="10"/>
        <v>9720</v>
      </c>
      <c r="J39" s="168">
        <f t="shared" si="10"/>
        <v>10287</v>
      </c>
      <c r="K39" s="168">
        <f t="shared" si="10"/>
        <v>9153</v>
      </c>
      <c r="L39" s="168">
        <f t="shared" si="10"/>
        <v>9720</v>
      </c>
      <c r="M39" s="168">
        <f t="shared" si="10"/>
        <v>13041</v>
      </c>
      <c r="N39" s="168">
        <f t="shared" si="10"/>
        <v>13041</v>
      </c>
      <c r="O39" s="168">
        <f t="shared" si="10"/>
        <v>13041</v>
      </c>
      <c r="P39" s="168">
        <f t="shared" si="10"/>
        <v>10287</v>
      </c>
      <c r="Q39" s="168">
        <f t="shared" si="10"/>
        <v>10287</v>
      </c>
      <c r="R39" s="168">
        <f t="shared" si="10"/>
        <v>10287</v>
      </c>
      <c r="S39" s="168">
        <f t="shared" si="10"/>
        <v>14256</v>
      </c>
      <c r="T39" s="168">
        <f t="shared" si="10"/>
        <v>14256</v>
      </c>
      <c r="U39" s="168">
        <f t="shared" si="10"/>
        <v>14256</v>
      </c>
      <c r="V39" s="168">
        <f t="shared" si="10"/>
        <v>11421</v>
      </c>
      <c r="W39" s="168">
        <f t="shared" si="10"/>
        <v>11421</v>
      </c>
      <c r="X39" s="168">
        <f t="shared" si="10"/>
        <v>11826</v>
      </c>
      <c r="Y39" s="168">
        <f t="shared" si="10"/>
        <v>11421</v>
      </c>
      <c r="Z39" s="168">
        <f t="shared" si="10"/>
        <v>12231</v>
      </c>
      <c r="AA39" s="168">
        <f t="shared" si="10"/>
        <v>12636</v>
      </c>
      <c r="AB39" s="168">
        <f t="shared" si="10"/>
        <v>11421</v>
      </c>
      <c r="AC39" s="168">
        <f t="shared" si="10"/>
        <v>13041</v>
      </c>
      <c r="AD39" s="168">
        <f t="shared" si="10"/>
        <v>12231</v>
      </c>
      <c r="AE39" s="168">
        <f t="shared" si="10"/>
        <v>13041</v>
      </c>
      <c r="AF39" s="168">
        <f t="shared" si="10"/>
        <v>12231</v>
      </c>
      <c r="AG39" s="168">
        <f t="shared" si="10"/>
        <v>13041</v>
      </c>
      <c r="AH39" s="168">
        <f t="shared" si="10"/>
        <v>11421</v>
      </c>
      <c r="AI39" s="168">
        <f t="shared" si="10"/>
        <v>12231</v>
      </c>
      <c r="AJ39" s="168">
        <f t="shared" si="10"/>
        <v>10287</v>
      </c>
      <c r="AK39" s="168">
        <f t="shared" si="10"/>
        <v>10287</v>
      </c>
      <c r="AL39" s="168">
        <f t="shared" si="10"/>
        <v>10854</v>
      </c>
      <c r="AM39" s="168">
        <f t="shared" si="10"/>
        <v>10287</v>
      </c>
      <c r="AN39" s="168">
        <f t="shared" si="10"/>
        <v>12231</v>
      </c>
      <c r="AO39" s="168">
        <f t="shared" si="10"/>
        <v>10287</v>
      </c>
      <c r="AP39" s="168">
        <f t="shared" si="10"/>
        <v>10287</v>
      </c>
    </row>
    <row r="40" spans="1:42" x14ac:dyDescent="0.2">
      <c r="A40" s="1">
        <v>2</v>
      </c>
      <c r="B40" s="168">
        <f t="shared" ref="B40:AP40" si="11">ROUNDUP(B18*0.9,)</f>
        <v>10368</v>
      </c>
      <c r="C40" s="168">
        <f t="shared" si="11"/>
        <v>10368</v>
      </c>
      <c r="D40" s="168">
        <f t="shared" si="11"/>
        <v>10935</v>
      </c>
      <c r="E40" s="168">
        <f t="shared" si="11"/>
        <v>12636</v>
      </c>
      <c r="F40" s="168">
        <f t="shared" si="11"/>
        <v>12069</v>
      </c>
      <c r="G40" s="168">
        <f t="shared" si="11"/>
        <v>11502</v>
      </c>
      <c r="H40" s="168">
        <f t="shared" si="11"/>
        <v>10935</v>
      </c>
      <c r="I40" s="168">
        <f t="shared" si="11"/>
        <v>10935</v>
      </c>
      <c r="J40" s="168">
        <f t="shared" si="11"/>
        <v>11502</v>
      </c>
      <c r="K40" s="168">
        <f t="shared" si="11"/>
        <v>10368</v>
      </c>
      <c r="L40" s="168">
        <f t="shared" si="11"/>
        <v>10935</v>
      </c>
      <c r="M40" s="168">
        <f t="shared" si="11"/>
        <v>14256</v>
      </c>
      <c r="N40" s="168">
        <f t="shared" si="11"/>
        <v>14256</v>
      </c>
      <c r="O40" s="168">
        <f t="shared" si="11"/>
        <v>14256</v>
      </c>
      <c r="P40" s="168">
        <f t="shared" si="11"/>
        <v>11502</v>
      </c>
      <c r="Q40" s="168">
        <f t="shared" si="11"/>
        <v>11502</v>
      </c>
      <c r="R40" s="168">
        <f t="shared" si="11"/>
        <v>11502</v>
      </c>
      <c r="S40" s="168">
        <f t="shared" si="11"/>
        <v>15471</v>
      </c>
      <c r="T40" s="168">
        <f t="shared" si="11"/>
        <v>15471</v>
      </c>
      <c r="U40" s="168">
        <f t="shared" si="11"/>
        <v>15471</v>
      </c>
      <c r="V40" s="168">
        <f t="shared" si="11"/>
        <v>12636</v>
      </c>
      <c r="W40" s="168">
        <f t="shared" si="11"/>
        <v>12636</v>
      </c>
      <c r="X40" s="168">
        <f t="shared" si="11"/>
        <v>13041</v>
      </c>
      <c r="Y40" s="168">
        <f t="shared" si="11"/>
        <v>12636</v>
      </c>
      <c r="Z40" s="168">
        <f t="shared" si="11"/>
        <v>13446</v>
      </c>
      <c r="AA40" s="168">
        <f t="shared" si="11"/>
        <v>13851</v>
      </c>
      <c r="AB40" s="168">
        <f t="shared" si="11"/>
        <v>12636</v>
      </c>
      <c r="AC40" s="168">
        <f t="shared" si="11"/>
        <v>14256</v>
      </c>
      <c r="AD40" s="168">
        <f t="shared" si="11"/>
        <v>13446</v>
      </c>
      <c r="AE40" s="168">
        <f t="shared" si="11"/>
        <v>14256</v>
      </c>
      <c r="AF40" s="168">
        <f t="shared" si="11"/>
        <v>13446</v>
      </c>
      <c r="AG40" s="168">
        <f t="shared" si="11"/>
        <v>14256</v>
      </c>
      <c r="AH40" s="168">
        <f t="shared" si="11"/>
        <v>12636</v>
      </c>
      <c r="AI40" s="168">
        <f t="shared" si="11"/>
        <v>13446</v>
      </c>
      <c r="AJ40" s="168">
        <f t="shared" si="11"/>
        <v>11502</v>
      </c>
      <c r="AK40" s="168">
        <f t="shared" si="11"/>
        <v>11502</v>
      </c>
      <c r="AL40" s="168">
        <f t="shared" si="11"/>
        <v>12069</v>
      </c>
      <c r="AM40" s="168">
        <f t="shared" si="11"/>
        <v>11502</v>
      </c>
      <c r="AN40" s="168">
        <f t="shared" si="11"/>
        <v>13446</v>
      </c>
      <c r="AO40" s="168">
        <f t="shared" si="11"/>
        <v>11502</v>
      </c>
      <c r="AP40" s="168">
        <f t="shared" si="11"/>
        <v>11502</v>
      </c>
    </row>
    <row r="41" spans="1:42" s="163" customFormat="1" x14ac:dyDescent="0.2">
      <c r="A41" s="9"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row>
    <row r="42" spans="1:42" x14ac:dyDescent="0.2">
      <c r="A42" s="1">
        <v>1</v>
      </c>
      <c r="B42" s="168">
        <f t="shared" ref="B42:AP42" si="12">ROUNDUP(B20*0.9,)</f>
        <v>11583</v>
      </c>
      <c r="C42" s="168">
        <f t="shared" si="12"/>
        <v>11583</v>
      </c>
      <c r="D42" s="168">
        <f t="shared" si="12"/>
        <v>12150</v>
      </c>
      <c r="E42" s="168">
        <f t="shared" si="12"/>
        <v>13851</v>
      </c>
      <c r="F42" s="168">
        <f t="shared" si="12"/>
        <v>13284</v>
      </c>
      <c r="G42" s="168">
        <f t="shared" si="12"/>
        <v>12717</v>
      </c>
      <c r="H42" s="168">
        <f t="shared" si="12"/>
        <v>12150</v>
      </c>
      <c r="I42" s="168">
        <f t="shared" si="12"/>
        <v>12150</v>
      </c>
      <c r="J42" s="168">
        <f t="shared" si="12"/>
        <v>12717</v>
      </c>
      <c r="K42" s="168">
        <f t="shared" si="12"/>
        <v>11583</v>
      </c>
      <c r="L42" s="168">
        <f t="shared" si="12"/>
        <v>12150</v>
      </c>
      <c r="M42" s="168">
        <f t="shared" si="12"/>
        <v>15471</v>
      </c>
      <c r="N42" s="168">
        <f t="shared" si="12"/>
        <v>15471</v>
      </c>
      <c r="O42" s="168">
        <f t="shared" si="12"/>
        <v>15471</v>
      </c>
      <c r="P42" s="168">
        <f t="shared" si="12"/>
        <v>12717</v>
      </c>
      <c r="Q42" s="168">
        <f t="shared" si="12"/>
        <v>12717</v>
      </c>
      <c r="R42" s="168">
        <f t="shared" si="12"/>
        <v>12717</v>
      </c>
      <c r="S42" s="168">
        <f t="shared" si="12"/>
        <v>16686</v>
      </c>
      <c r="T42" s="168">
        <f t="shared" si="12"/>
        <v>16686</v>
      </c>
      <c r="U42" s="168">
        <f t="shared" si="12"/>
        <v>16686</v>
      </c>
      <c r="V42" s="168">
        <f t="shared" si="12"/>
        <v>13851</v>
      </c>
      <c r="W42" s="168">
        <f t="shared" si="12"/>
        <v>13851</v>
      </c>
      <c r="X42" s="168">
        <f t="shared" si="12"/>
        <v>14256</v>
      </c>
      <c r="Y42" s="168">
        <f t="shared" si="12"/>
        <v>13851</v>
      </c>
      <c r="Z42" s="168">
        <f t="shared" si="12"/>
        <v>14661</v>
      </c>
      <c r="AA42" s="168">
        <f t="shared" si="12"/>
        <v>15066</v>
      </c>
      <c r="AB42" s="168">
        <f t="shared" si="12"/>
        <v>13851</v>
      </c>
      <c r="AC42" s="168">
        <f t="shared" si="12"/>
        <v>15471</v>
      </c>
      <c r="AD42" s="168">
        <f t="shared" si="12"/>
        <v>14661</v>
      </c>
      <c r="AE42" s="168">
        <f t="shared" si="12"/>
        <v>15471</v>
      </c>
      <c r="AF42" s="168">
        <f t="shared" si="12"/>
        <v>14661</v>
      </c>
      <c r="AG42" s="168">
        <f t="shared" si="12"/>
        <v>15471</v>
      </c>
      <c r="AH42" s="168">
        <f t="shared" si="12"/>
        <v>13851</v>
      </c>
      <c r="AI42" s="168">
        <f t="shared" si="12"/>
        <v>14661</v>
      </c>
      <c r="AJ42" s="168">
        <f t="shared" si="12"/>
        <v>12717</v>
      </c>
      <c r="AK42" s="168">
        <f t="shared" si="12"/>
        <v>12717</v>
      </c>
      <c r="AL42" s="168">
        <f t="shared" si="12"/>
        <v>13284</v>
      </c>
      <c r="AM42" s="168">
        <f t="shared" si="12"/>
        <v>12717</v>
      </c>
      <c r="AN42" s="168">
        <f t="shared" si="12"/>
        <v>14661</v>
      </c>
      <c r="AO42" s="168">
        <f t="shared" si="12"/>
        <v>12717</v>
      </c>
      <c r="AP42" s="168">
        <f t="shared" si="12"/>
        <v>12717</v>
      </c>
    </row>
    <row r="43" spans="1:42" x14ac:dyDescent="0.2">
      <c r="A43" s="1">
        <v>2</v>
      </c>
      <c r="B43" s="168">
        <f t="shared" ref="B43:AP43" si="13">ROUNDUP(B21*0.9,)</f>
        <v>12798</v>
      </c>
      <c r="C43" s="168">
        <f t="shared" si="13"/>
        <v>12798</v>
      </c>
      <c r="D43" s="168">
        <f t="shared" si="13"/>
        <v>13365</v>
      </c>
      <c r="E43" s="168">
        <f t="shared" si="13"/>
        <v>15066</v>
      </c>
      <c r="F43" s="168">
        <f t="shared" si="13"/>
        <v>14499</v>
      </c>
      <c r="G43" s="168">
        <f t="shared" si="13"/>
        <v>13932</v>
      </c>
      <c r="H43" s="168">
        <f t="shared" si="13"/>
        <v>13365</v>
      </c>
      <c r="I43" s="168">
        <f t="shared" si="13"/>
        <v>13365</v>
      </c>
      <c r="J43" s="168">
        <f t="shared" si="13"/>
        <v>13932</v>
      </c>
      <c r="K43" s="168">
        <f t="shared" si="13"/>
        <v>12798</v>
      </c>
      <c r="L43" s="168">
        <f t="shared" si="13"/>
        <v>13365</v>
      </c>
      <c r="M43" s="168">
        <f t="shared" si="13"/>
        <v>16686</v>
      </c>
      <c r="N43" s="168">
        <f t="shared" si="13"/>
        <v>16686</v>
      </c>
      <c r="O43" s="168">
        <f t="shared" si="13"/>
        <v>16686</v>
      </c>
      <c r="P43" s="168">
        <f t="shared" si="13"/>
        <v>13932</v>
      </c>
      <c r="Q43" s="168">
        <f t="shared" si="13"/>
        <v>13932</v>
      </c>
      <c r="R43" s="168">
        <f t="shared" si="13"/>
        <v>13932</v>
      </c>
      <c r="S43" s="168">
        <f t="shared" si="13"/>
        <v>17901</v>
      </c>
      <c r="T43" s="168">
        <f t="shared" si="13"/>
        <v>17901</v>
      </c>
      <c r="U43" s="168">
        <f t="shared" si="13"/>
        <v>17901</v>
      </c>
      <c r="V43" s="168">
        <f t="shared" si="13"/>
        <v>15066</v>
      </c>
      <c r="W43" s="168">
        <f t="shared" si="13"/>
        <v>15066</v>
      </c>
      <c r="X43" s="168">
        <f t="shared" si="13"/>
        <v>15471</v>
      </c>
      <c r="Y43" s="168">
        <f t="shared" si="13"/>
        <v>15066</v>
      </c>
      <c r="Z43" s="168">
        <f t="shared" si="13"/>
        <v>15876</v>
      </c>
      <c r="AA43" s="168">
        <f t="shared" si="13"/>
        <v>16281</v>
      </c>
      <c r="AB43" s="168">
        <f t="shared" si="13"/>
        <v>15066</v>
      </c>
      <c r="AC43" s="168">
        <f t="shared" si="13"/>
        <v>16686</v>
      </c>
      <c r="AD43" s="168">
        <f t="shared" si="13"/>
        <v>15876</v>
      </c>
      <c r="AE43" s="168">
        <f t="shared" si="13"/>
        <v>16686</v>
      </c>
      <c r="AF43" s="168">
        <f t="shared" si="13"/>
        <v>15876</v>
      </c>
      <c r="AG43" s="168">
        <f t="shared" si="13"/>
        <v>16686</v>
      </c>
      <c r="AH43" s="168">
        <f t="shared" si="13"/>
        <v>15066</v>
      </c>
      <c r="AI43" s="168">
        <f t="shared" si="13"/>
        <v>15876</v>
      </c>
      <c r="AJ43" s="168">
        <f t="shared" si="13"/>
        <v>13932</v>
      </c>
      <c r="AK43" s="168">
        <f t="shared" si="13"/>
        <v>13932</v>
      </c>
      <c r="AL43" s="168">
        <f t="shared" si="13"/>
        <v>14499</v>
      </c>
      <c r="AM43" s="168">
        <f t="shared" si="13"/>
        <v>13932</v>
      </c>
      <c r="AN43" s="168">
        <f t="shared" si="13"/>
        <v>15876</v>
      </c>
      <c r="AO43" s="168">
        <f t="shared" si="13"/>
        <v>13932</v>
      </c>
      <c r="AP43" s="168">
        <f t="shared" si="13"/>
        <v>13932</v>
      </c>
    </row>
    <row r="44" spans="1:42" s="163" customFormat="1" x14ac:dyDescent="0.2">
      <c r="A44" s="7" t="s">
        <v>4</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x14ac:dyDescent="0.2">
      <c r="A45" s="3" t="s">
        <v>1</v>
      </c>
      <c r="B45" s="168">
        <f t="shared" ref="B45:AP45" si="14">ROUNDUP(B23*0.9,)</f>
        <v>50463</v>
      </c>
      <c r="C45" s="168">
        <f t="shared" si="14"/>
        <v>50463</v>
      </c>
      <c r="D45" s="168">
        <f t="shared" si="14"/>
        <v>51030</v>
      </c>
      <c r="E45" s="168">
        <f t="shared" si="14"/>
        <v>52731</v>
      </c>
      <c r="F45" s="168">
        <f t="shared" si="14"/>
        <v>52164</v>
      </c>
      <c r="G45" s="168">
        <f t="shared" si="14"/>
        <v>51597</v>
      </c>
      <c r="H45" s="168">
        <f t="shared" si="14"/>
        <v>51030</v>
      </c>
      <c r="I45" s="168">
        <f t="shared" si="14"/>
        <v>51030</v>
      </c>
      <c r="J45" s="168">
        <f t="shared" si="14"/>
        <v>51597</v>
      </c>
      <c r="K45" s="168">
        <f t="shared" si="14"/>
        <v>50463</v>
      </c>
      <c r="L45" s="168">
        <f t="shared" si="14"/>
        <v>51030</v>
      </c>
      <c r="M45" s="168">
        <f t="shared" si="14"/>
        <v>54351</v>
      </c>
      <c r="N45" s="168">
        <f t="shared" si="14"/>
        <v>54351</v>
      </c>
      <c r="O45" s="168">
        <f t="shared" si="14"/>
        <v>54351</v>
      </c>
      <c r="P45" s="168">
        <f t="shared" si="14"/>
        <v>51597</v>
      </c>
      <c r="Q45" s="168">
        <f t="shared" si="14"/>
        <v>51597</v>
      </c>
      <c r="R45" s="168">
        <f t="shared" si="14"/>
        <v>51597</v>
      </c>
      <c r="S45" s="168">
        <f t="shared" si="14"/>
        <v>55566</v>
      </c>
      <c r="T45" s="168">
        <f t="shared" si="14"/>
        <v>55566</v>
      </c>
      <c r="U45" s="168">
        <f t="shared" si="14"/>
        <v>55566</v>
      </c>
      <c r="V45" s="168">
        <f t="shared" si="14"/>
        <v>52731</v>
      </c>
      <c r="W45" s="168">
        <f t="shared" si="14"/>
        <v>52731</v>
      </c>
      <c r="X45" s="168">
        <f t="shared" si="14"/>
        <v>53136</v>
      </c>
      <c r="Y45" s="168">
        <f t="shared" si="14"/>
        <v>52731</v>
      </c>
      <c r="Z45" s="168">
        <f t="shared" si="14"/>
        <v>53541</v>
      </c>
      <c r="AA45" s="168">
        <f t="shared" si="14"/>
        <v>53946</v>
      </c>
      <c r="AB45" s="168">
        <f t="shared" si="14"/>
        <v>52731</v>
      </c>
      <c r="AC45" s="168">
        <f t="shared" si="14"/>
        <v>54351</v>
      </c>
      <c r="AD45" s="168">
        <f t="shared" si="14"/>
        <v>53541</v>
      </c>
      <c r="AE45" s="168">
        <f t="shared" si="14"/>
        <v>54351</v>
      </c>
      <c r="AF45" s="168">
        <f t="shared" si="14"/>
        <v>53541</v>
      </c>
      <c r="AG45" s="168">
        <f t="shared" si="14"/>
        <v>54351</v>
      </c>
      <c r="AH45" s="168">
        <f t="shared" si="14"/>
        <v>52731</v>
      </c>
      <c r="AI45" s="168">
        <f t="shared" si="14"/>
        <v>53541</v>
      </c>
      <c r="AJ45" s="168">
        <f t="shared" si="14"/>
        <v>51597</v>
      </c>
      <c r="AK45" s="168">
        <f t="shared" si="14"/>
        <v>51597</v>
      </c>
      <c r="AL45" s="168">
        <f t="shared" si="14"/>
        <v>52164</v>
      </c>
      <c r="AM45" s="168">
        <f t="shared" si="14"/>
        <v>51597</v>
      </c>
      <c r="AN45" s="168">
        <f t="shared" si="14"/>
        <v>53541</v>
      </c>
      <c r="AO45" s="168">
        <f t="shared" si="14"/>
        <v>51597</v>
      </c>
      <c r="AP45" s="168">
        <f t="shared" si="14"/>
        <v>51597</v>
      </c>
    </row>
    <row r="46" spans="1:42" hidden="1" x14ac:dyDescent="0.2">
      <c r="A46" s="7" t="s">
        <v>5</v>
      </c>
    </row>
    <row r="47" spans="1:42" hidden="1" x14ac:dyDescent="0.2">
      <c r="A47" s="3" t="s">
        <v>0</v>
      </c>
    </row>
    <row r="48" spans="1:42" ht="11.45" customHeight="1" x14ac:dyDescent="0.2">
      <c r="A48" s="125" t="s">
        <v>101</v>
      </c>
    </row>
    <row r="49" spans="1:1" ht="12" customHeight="1" x14ac:dyDescent="0.2"/>
    <row r="50" spans="1:1" ht="9.6" customHeight="1" x14ac:dyDescent="0.2"/>
    <row r="51" spans="1:1" ht="11.45" customHeight="1" x14ac:dyDescent="0.2">
      <c r="A51" s="64"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142" t="s">
        <v>103</v>
      </c>
    </row>
    <row r="56" spans="1:1" ht="11.45" customHeight="1" thickBot="1" x14ac:dyDescent="0.25"/>
    <row r="57" spans="1:1" ht="12.75" thickBot="1" x14ac:dyDescent="0.25">
      <c r="A57" s="73" t="s">
        <v>18</v>
      </c>
    </row>
    <row r="58" spans="1:1" x14ac:dyDescent="0.2">
      <c r="A58" s="94" t="s">
        <v>63</v>
      </c>
    </row>
    <row r="59" spans="1:1" ht="12.75" thickBot="1" x14ac:dyDescent="0.25">
      <c r="A59" s="63"/>
    </row>
    <row r="60" spans="1:1" ht="12.75" thickBot="1" x14ac:dyDescent="0.25">
      <c r="A60" s="75" t="s">
        <v>16</v>
      </c>
    </row>
    <row r="61" spans="1:1" ht="48" x14ac:dyDescent="0.2">
      <c r="A61" s="58" t="s">
        <v>46</v>
      </c>
    </row>
    <row r="62" spans="1:1" ht="12.75" thickBot="1" x14ac:dyDescent="0.25"/>
    <row r="63" spans="1:1" ht="12.75" thickBot="1" x14ac:dyDescent="0.25">
      <c r="A63" s="73" t="s">
        <v>112</v>
      </c>
    </row>
    <row r="64" spans="1:1" x14ac:dyDescent="0.2">
      <c r="A64" s="160" t="s">
        <v>247</v>
      </c>
    </row>
  </sheetData>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P64"/>
  <sheetViews>
    <sheetView zoomScale="110" zoomScaleNormal="110" workbookViewId="0">
      <selection activeCell="I32" sqref="I32"/>
    </sheetView>
  </sheetViews>
  <sheetFormatPr defaultColWidth="9.140625" defaultRowHeight="12" x14ac:dyDescent="0.2"/>
  <cols>
    <col min="1" max="1" width="91.5703125" style="5" customWidth="1"/>
    <col min="2" max="10" width="9.140625" style="163" customWidth="1"/>
    <col min="11" max="11" width="9.140625" style="163"/>
    <col min="12" max="18" width="9.140625" style="163" customWidth="1"/>
    <col min="19" max="21" width="9.140625" style="163" hidden="1" customWidth="1"/>
    <col min="22" max="30" width="9.140625" style="163" customWidth="1"/>
    <col min="31" max="35" width="9.140625" style="163"/>
    <col min="36" max="37" width="9.140625" style="163" customWidth="1"/>
    <col min="38" max="38" width="9.140625" style="163"/>
    <col min="39" max="39" width="9.140625" style="163" customWidth="1"/>
    <col min="40" max="40" width="9.140625" style="163" hidden="1" customWidth="1"/>
    <col min="41" max="41" width="0" style="163" hidden="1" customWidth="1"/>
    <col min="42" max="16384" width="9.140625" style="163"/>
  </cols>
  <sheetData>
    <row r="1" spans="1:42" ht="12" customHeight="1" x14ac:dyDescent="0.2">
      <c r="A1" s="18" t="s">
        <v>17</v>
      </c>
    </row>
    <row r="2" spans="1:42" ht="12" customHeight="1" x14ac:dyDescent="0.2">
      <c r="A2" s="64" t="s">
        <v>173</v>
      </c>
    </row>
    <row r="3" spans="1:42" ht="10.35" customHeight="1" x14ac:dyDescent="0.2">
      <c r="A3" s="16"/>
    </row>
    <row r="4" spans="1:42" ht="11.45" customHeight="1" x14ac:dyDescent="0.2">
      <c r="A4" s="30" t="s">
        <v>9</v>
      </c>
    </row>
    <row r="5" spans="1:42" s="194" customFormat="1" ht="33.75" customHeight="1" x14ac:dyDescent="0.25">
      <c r="A5" s="31" t="s">
        <v>6</v>
      </c>
      <c r="B5" s="151">
        <f>'РБ ВВ 10(2024) | FIT15)'!B5</f>
        <v>45770</v>
      </c>
      <c r="C5" s="151">
        <f>'РБ ВВ 10(2024) | FIT15)'!C5</f>
        <v>45772</v>
      </c>
      <c r="D5" s="151">
        <f>'РБ ВВ 10(2024) | FIT15)'!D5</f>
        <v>45777</v>
      </c>
      <c r="E5" s="151">
        <f>'РБ ВВ 10(2024) | FIT15)'!E5</f>
        <v>45778</v>
      </c>
      <c r="F5" s="151">
        <f>'РБ ВВ 10(2024) | FIT15)'!F5</f>
        <v>45780</v>
      </c>
      <c r="G5" s="151">
        <f>'РБ ВВ 10(2024) | FIT15)'!G5</f>
        <v>45781</v>
      </c>
      <c r="H5" s="151">
        <f>'РБ ВВ 10(2024) | FIT15)'!H5</f>
        <v>45782</v>
      </c>
      <c r="I5" s="151">
        <f>'РБ ВВ 10(2024) | FIT15)'!I5</f>
        <v>45785</v>
      </c>
      <c r="J5" s="151">
        <f>'РБ ВВ 10(2024) | FIT15)'!J5</f>
        <v>45786</v>
      </c>
      <c r="K5" s="151">
        <f>'РБ ВВ 10(2024) | FIT15)'!K5</f>
        <v>45788</v>
      </c>
      <c r="L5" s="151">
        <f>'РБ ВВ 10(2024) | FIT15)'!L5</f>
        <v>45793</v>
      </c>
      <c r="M5" s="151">
        <f>'РБ ВВ 10(2024) | FIT15)'!M5</f>
        <v>45808</v>
      </c>
      <c r="N5" s="151">
        <f>'РБ ВВ 10(2024) | FIT15)'!N5</f>
        <v>45810</v>
      </c>
      <c r="O5" s="151">
        <f>'РБ ВВ 10(2024) | FIT15)'!O5</f>
        <v>45815</v>
      </c>
      <c r="P5" s="151">
        <f>'РБ ВВ 10(2024) | FIT15)'!P5</f>
        <v>45817</v>
      </c>
      <c r="Q5" s="151">
        <f>'РБ ВВ 10(2024) | FIT15)'!Q5</f>
        <v>45820</v>
      </c>
      <c r="R5" s="151">
        <f>'РБ ВВ 10(2024) | FIT15)'!R5</f>
        <v>45823</v>
      </c>
      <c r="S5" s="151">
        <f>'РБ ВВ 10(2024) | FIT15)'!S5</f>
        <v>45837</v>
      </c>
      <c r="T5" s="151">
        <f>'РБ ВВ 10(2024) | FIT15)'!T5</f>
        <v>45839</v>
      </c>
      <c r="U5" s="151">
        <f>'РБ ВВ 10(2024) | FIT15)'!U5</f>
        <v>45849</v>
      </c>
      <c r="V5" s="151">
        <f>'РБ ВВ 10(2024) | FIT15)'!V5</f>
        <v>45851</v>
      </c>
      <c r="W5" s="151">
        <f>'РБ ВВ 10(2024) | FIT15)'!W5</f>
        <v>45852</v>
      </c>
      <c r="X5" s="151">
        <f>'РБ ВВ 10(2024) | FIT15)'!X5</f>
        <v>45856</v>
      </c>
      <c r="Y5" s="151">
        <f>'РБ ВВ 10(2024) | FIT15)'!Y5</f>
        <v>45858</v>
      </c>
      <c r="Z5" s="151">
        <f>'РБ ВВ 10(2024) | FIT15)'!Z5</f>
        <v>45859</v>
      </c>
      <c r="AA5" s="151">
        <f>'РБ ВВ 10(2024) | FIT15)'!AA5</f>
        <v>45863</v>
      </c>
      <c r="AB5" s="151">
        <f>'РБ ВВ 10(2024) | FIT15)'!AB5</f>
        <v>45865</v>
      </c>
      <c r="AC5" s="151">
        <f>'РБ ВВ 10(2024) | FIT15)'!AC5</f>
        <v>45870</v>
      </c>
      <c r="AD5" s="151">
        <f>'РБ ВВ 10(2024) | FIT15)'!AD5</f>
        <v>45872</v>
      </c>
      <c r="AE5" s="151">
        <f>'РБ ВВ 10(2024) | FIT15)'!AE5</f>
        <v>45877</v>
      </c>
      <c r="AF5" s="151">
        <f>'РБ ВВ 10(2024) | FIT15)'!AF5</f>
        <v>45879</v>
      </c>
      <c r="AG5" s="151">
        <f>'РБ ВВ 10(2024) | FIT15)'!AG5</f>
        <v>45884</v>
      </c>
      <c r="AH5" s="151">
        <f>'РБ ВВ 10(2024) | FIT15)'!AH5</f>
        <v>45886</v>
      </c>
      <c r="AI5" s="151">
        <f>'РБ ВВ 10(2024) | FIT15)'!AI5</f>
        <v>45891</v>
      </c>
      <c r="AJ5" s="151">
        <f>'РБ ВВ 10(2024) | FIT15)'!AJ5</f>
        <v>45893</v>
      </c>
      <c r="AK5" s="151">
        <f>'РБ ВВ 10(2024) | FIT15)'!AK5</f>
        <v>45901</v>
      </c>
      <c r="AL5" s="151">
        <f>'РБ ВВ 10(2024) | FIT15)'!AL5</f>
        <v>45905</v>
      </c>
      <c r="AM5" s="151">
        <f>'РБ ВВ 10(2024) | FIT15)'!AM5</f>
        <v>45907</v>
      </c>
      <c r="AN5" s="151">
        <f>'РБ ВВ 10(2024) | FIT15)'!AN5</f>
        <v>45909</v>
      </c>
      <c r="AO5" s="151">
        <f>'РБ ВВ 10(2024) | FIT15)'!AO5</f>
        <v>45926</v>
      </c>
      <c r="AP5" s="151">
        <f>'РБ ВВ 10(2024) | FIT15)'!AP5</f>
        <v>45928</v>
      </c>
    </row>
    <row r="6" spans="1:42" x14ac:dyDescent="0.2">
      <c r="A6" s="31"/>
      <c r="B6" s="151">
        <f>'РБ ВВ 10(2024) | FIT15)'!B6</f>
        <v>45771</v>
      </c>
      <c r="C6" s="151">
        <f>'РБ ВВ 10(2024) | FIT15)'!C6</f>
        <v>45776</v>
      </c>
      <c r="D6" s="151">
        <f>'РБ ВВ 10(2024) | FIT15)'!D6</f>
        <v>45777</v>
      </c>
      <c r="E6" s="151">
        <f>'РБ ВВ 10(2024) | FIT15)'!E6</f>
        <v>45779</v>
      </c>
      <c r="F6" s="151">
        <f>'РБ ВВ 10(2024) | FIT15)'!F6</f>
        <v>45780</v>
      </c>
      <c r="G6" s="151">
        <f>'РБ ВВ 10(2024) | FIT15)'!G6</f>
        <v>45781</v>
      </c>
      <c r="H6" s="151">
        <f>'РБ ВВ 10(2024) | FIT15)'!H6</f>
        <v>45784</v>
      </c>
      <c r="I6" s="151">
        <f>'РБ ВВ 10(2024) | FIT15)'!I6</f>
        <v>45785</v>
      </c>
      <c r="J6" s="151">
        <f>'РБ ВВ 10(2024) | FIT15)'!J6</f>
        <v>45787</v>
      </c>
      <c r="K6" s="151">
        <f>'РБ ВВ 10(2024) | FIT15)'!K6</f>
        <v>45792</v>
      </c>
      <c r="L6" s="151">
        <f>'РБ ВВ 10(2024) | FIT15)'!L6</f>
        <v>45807</v>
      </c>
      <c r="M6" s="151">
        <f>'РБ ВВ 10(2024) | FIT15)'!M6</f>
        <v>45809</v>
      </c>
      <c r="N6" s="151">
        <f>'РБ ВВ 10(2024) | FIT15)'!N6</f>
        <v>45814</v>
      </c>
      <c r="O6" s="151">
        <f>'РБ ВВ 10(2024) | FIT15)'!O6</f>
        <v>45816</v>
      </c>
      <c r="P6" s="151">
        <f>'РБ ВВ 10(2024) | FIT15)'!P6</f>
        <v>45819</v>
      </c>
      <c r="Q6" s="151">
        <f>'РБ ВВ 10(2024) | FIT15)'!Q6</f>
        <v>45822</v>
      </c>
      <c r="R6" s="151">
        <f>'РБ ВВ 10(2024) | FIT15)'!R6</f>
        <v>45836</v>
      </c>
      <c r="S6" s="151">
        <f>'РБ ВВ 10(2024) | FIT15)'!S6</f>
        <v>45838</v>
      </c>
      <c r="T6" s="151">
        <f>'РБ ВВ 10(2024) | FIT15)'!T6</f>
        <v>45848</v>
      </c>
      <c r="U6" s="151">
        <f>'РБ ВВ 10(2024) | FIT15)'!U6</f>
        <v>45850</v>
      </c>
      <c r="V6" s="151">
        <f>'РБ ВВ 10(2024) | FIT15)'!V6</f>
        <v>45851</v>
      </c>
      <c r="W6" s="151">
        <f>'РБ ВВ 10(2024) | FIT15)'!W6</f>
        <v>45855</v>
      </c>
      <c r="X6" s="151">
        <f>'РБ ВВ 10(2024) | FIT15)'!X6</f>
        <v>45857</v>
      </c>
      <c r="Y6" s="151">
        <f>'РБ ВВ 10(2024) | FIT15)'!Y6</f>
        <v>45858</v>
      </c>
      <c r="Z6" s="151">
        <f>'РБ ВВ 10(2024) | FIT15)'!Z6</f>
        <v>45862</v>
      </c>
      <c r="AA6" s="151">
        <f>'РБ ВВ 10(2024) | FIT15)'!AA6</f>
        <v>45864</v>
      </c>
      <c r="AB6" s="151">
        <f>'РБ ВВ 10(2024) | FIT15)'!AB6</f>
        <v>45869</v>
      </c>
      <c r="AC6" s="151">
        <f>'РБ ВВ 10(2024) | FIT15)'!AC6</f>
        <v>45871</v>
      </c>
      <c r="AD6" s="151">
        <f>'РБ ВВ 10(2024) | FIT15)'!AD6</f>
        <v>45876</v>
      </c>
      <c r="AE6" s="151">
        <f>'РБ ВВ 10(2024) | FIT15)'!AE6</f>
        <v>45878</v>
      </c>
      <c r="AF6" s="151">
        <f>'РБ ВВ 10(2024) | FIT15)'!AF6</f>
        <v>45883</v>
      </c>
      <c r="AG6" s="151">
        <f>'РБ ВВ 10(2024) | FIT15)'!AG6</f>
        <v>45885</v>
      </c>
      <c r="AH6" s="151">
        <f>'РБ ВВ 10(2024) | FIT15)'!AH6</f>
        <v>45890</v>
      </c>
      <c r="AI6" s="151">
        <f>'РБ ВВ 10(2024) | FIT15)'!AI6</f>
        <v>45892</v>
      </c>
      <c r="AJ6" s="151">
        <f>'РБ ВВ 10(2024) | FIT15)'!AJ6</f>
        <v>45900</v>
      </c>
      <c r="AK6" s="151">
        <f>'РБ ВВ 10(2024) | FIT15)'!AK6</f>
        <v>45904</v>
      </c>
      <c r="AL6" s="151">
        <f>'РБ ВВ 10(2024) | FIT15)'!AL6</f>
        <v>45906</v>
      </c>
      <c r="AM6" s="151">
        <f>'РБ ВВ 10(2024) | FIT15)'!AM6</f>
        <v>45908</v>
      </c>
      <c r="AN6" s="151">
        <f>'РБ ВВ 10(2024) | FIT15)'!AN6</f>
        <v>45925</v>
      </c>
      <c r="AO6" s="151">
        <f>'РБ ВВ 10(2024) | FIT15)'!AO6</f>
        <v>45927</v>
      </c>
      <c r="AP6" s="151">
        <f>'РБ ВВ 10(2024) | FIT15)'!AP6</f>
        <v>45930</v>
      </c>
    </row>
    <row r="7" spans="1:42" x14ac:dyDescent="0.2">
      <c r="A7" s="1" t="s">
        <v>7</v>
      </c>
    </row>
    <row r="8" spans="1:42" x14ac:dyDescent="0.2">
      <c r="A8" s="1">
        <v>1</v>
      </c>
      <c r="B8" s="167">
        <f>'РБ ВВ 10(2024) | FIT15)'!B8</f>
        <v>5220</v>
      </c>
      <c r="C8" s="167">
        <f>'РБ ВВ 10(2024) | FIT15)'!C8</f>
        <v>5220</v>
      </c>
      <c r="D8" s="167">
        <f>'РБ ВВ 10(2024) | FIT15)'!D8</f>
        <v>5850</v>
      </c>
      <c r="E8" s="167">
        <f>'РБ ВВ 10(2024) | FIT15)'!E8</f>
        <v>7740</v>
      </c>
      <c r="F8" s="167">
        <f>'РБ ВВ 10(2024) | FIT15)'!F8</f>
        <v>7110</v>
      </c>
      <c r="G8" s="167">
        <f>'РБ ВВ 10(2024) | FIT15)'!G8</f>
        <v>6480</v>
      </c>
      <c r="H8" s="167">
        <f>'РБ ВВ 10(2024) | FIT15)'!H8</f>
        <v>5850</v>
      </c>
      <c r="I8" s="167">
        <f>'РБ ВВ 10(2024) | FIT15)'!I8</f>
        <v>5850</v>
      </c>
      <c r="J8" s="167">
        <f>'РБ ВВ 10(2024) | FIT15)'!J8</f>
        <v>6480</v>
      </c>
      <c r="K8" s="167">
        <f>'РБ ВВ 10(2024) | FIT15)'!K8</f>
        <v>5220</v>
      </c>
      <c r="L8" s="167">
        <f>'РБ ВВ 10(2024) | FIT15)'!L8</f>
        <v>5850</v>
      </c>
      <c r="M8" s="167">
        <f>'РБ ВВ 10(2024) | FIT15)'!M8</f>
        <v>9540</v>
      </c>
      <c r="N8" s="167">
        <f>'РБ ВВ 10(2024) | FIT15)'!N8</f>
        <v>9540</v>
      </c>
      <c r="O8" s="167">
        <f>'РБ ВВ 10(2024) | FIT15)'!O8</f>
        <v>9540</v>
      </c>
      <c r="P8" s="167">
        <f>'РБ ВВ 10(2024) | FIT15)'!P8</f>
        <v>6480</v>
      </c>
      <c r="Q8" s="167">
        <f>'РБ ВВ 10(2024) | FIT15)'!Q8</f>
        <v>6480</v>
      </c>
      <c r="R8" s="167">
        <f>'РБ ВВ 10(2024) | FIT15)'!R8</f>
        <v>6480</v>
      </c>
      <c r="S8" s="167">
        <f>'РБ ВВ 10(2024) | FIT15)'!S8</f>
        <v>10890</v>
      </c>
      <c r="T8" s="167">
        <f>'РБ ВВ 10(2024) | FIT15)'!T8</f>
        <v>10890</v>
      </c>
      <c r="U8" s="167">
        <f>'РБ ВВ 10(2024) | FIT15)'!U8</f>
        <v>10890</v>
      </c>
      <c r="V8" s="167">
        <f>'РБ ВВ 10(2024) | FIT15)'!V8</f>
        <v>7740</v>
      </c>
      <c r="W8" s="167">
        <f>'РБ ВВ 10(2024) | FIT15)'!W8</f>
        <v>7740</v>
      </c>
      <c r="X8" s="167">
        <f>'РБ ВВ 10(2024) | FIT15)'!X8</f>
        <v>8190</v>
      </c>
      <c r="Y8" s="167">
        <f>'РБ ВВ 10(2024) | FIT15)'!Y8</f>
        <v>7740</v>
      </c>
      <c r="Z8" s="167">
        <f>'РБ ВВ 10(2024) | FIT15)'!Z8</f>
        <v>8640</v>
      </c>
      <c r="AA8" s="167">
        <f>'РБ ВВ 10(2024) | FIT15)'!AA8</f>
        <v>9090</v>
      </c>
      <c r="AB8" s="167">
        <f>'РБ ВВ 10(2024) | FIT15)'!AB8</f>
        <v>7740</v>
      </c>
      <c r="AC8" s="167">
        <f>'РБ ВВ 10(2024) | FIT15)'!AC8</f>
        <v>9540</v>
      </c>
      <c r="AD8" s="167">
        <f>'РБ ВВ 10(2024) | FIT15)'!AD8</f>
        <v>8640</v>
      </c>
      <c r="AE8" s="167">
        <f>'РБ ВВ 10(2024) | FIT15)'!AE8</f>
        <v>9540</v>
      </c>
      <c r="AF8" s="167">
        <f>'РБ ВВ 10(2024) | FIT15)'!AF8</f>
        <v>8640</v>
      </c>
      <c r="AG8" s="167">
        <f>'РБ ВВ 10(2024) | FIT15)'!AG8</f>
        <v>9540</v>
      </c>
      <c r="AH8" s="167">
        <f>'РБ ВВ 10(2024) | FIT15)'!AH8</f>
        <v>7740</v>
      </c>
      <c r="AI8" s="167">
        <f>'РБ ВВ 10(2024) | FIT15)'!AI8</f>
        <v>8640</v>
      </c>
      <c r="AJ8" s="167">
        <f>'РБ ВВ 10(2024) | FIT15)'!AJ8</f>
        <v>6480</v>
      </c>
      <c r="AK8" s="167">
        <f>'РБ ВВ 10(2024) | FIT15)'!AK8</f>
        <v>6480</v>
      </c>
      <c r="AL8" s="167">
        <f>'РБ ВВ 10(2024) | FIT15)'!AL8</f>
        <v>7110</v>
      </c>
      <c r="AM8" s="167">
        <f>'РБ ВВ 10(2024) | FIT15)'!AM8</f>
        <v>6480</v>
      </c>
      <c r="AN8" s="167">
        <f>'РБ ВВ 10(2024) | FIT15)'!AN8</f>
        <v>8640</v>
      </c>
      <c r="AO8" s="167">
        <f>'РБ ВВ 10(2024) | FIT15)'!AO8</f>
        <v>6480</v>
      </c>
      <c r="AP8" s="167">
        <f>'РБ ВВ 10(2024) | FIT15)'!AP8</f>
        <v>6480</v>
      </c>
    </row>
    <row r="9" spans="1:42" x14ac:dyDescent="0.2">
      <c r="A9" s="1">
        <v>2</v>
      </c>
      <c r="B9" s="167">
        <f>'РБ ВВ 10(2024) | FIT15)'!B9</f>
        <v>6570</v>
      </c>
      <c r="C9" s="167">
        <f>'РБ ВВ 10(2024) | FIT15)'!C9</f>
        <v>6570</v>
      </c>
      <c r="D9" s="167">
        <f>'РБ ВВ 10(2024) | FIT15)'!D9</f>
        <v>7200</v>
      </c>
      <c r="E9" s="167">
        <f>'РБ ВВ 10(2024) | FIT15)'!E9</f>
        <v>9090</v>
      </c>
      <c r="F9" s="167">
        <f>'РБ ВВ 10(2024) | FIT15)'!F9</f>
        <v>8460</v>
      </c>
      <c r="G9" s="167">
        <f>'РБ ВВ 10(2024) | FIT15)'!G9</f>
        <v>7830</v>
      </c>
      <c r="H9" s="167">
        <f>'РБ ВВ 10(2024) | FIT15)'!H9</f>
        <v>7200</v>
      </c>
      <c r="I9" s="167">
        <f>'РБ ВВ 10(2024) | FIT15)'!I9</f>
        <v>7200</v>
      </c>
      <c r="J9" s="167">
        <f>'РБ ВВ 10(2024) | FIT15)'!J9</f>
        <v>7830</v>
      </c>
      <c r="K9" s="167">
        <f>'РБ ВВ 10(2024) | FIT15)'!K9</f>
        <v>6570</v>
      </c>
      <c r="L9" s="167">
        <f>'РБ ВВ 10(2024) | FIT15)'!L9</f>
        <v>7200</v>
      </c>
      <c r="M9" s="167">
        <f>'РБ ВВ 10(2024) | FIT15)'!M9</f>
        <v>10890</v>
      </c>
      <c r="N9" s="167">
        <f>'РБ ВВ 10(2024) | FIT15)'!N9</f>
        <v>10890</v>
      </c>
      <c r="O9" s="167">
        <f>'РБ ВВ 10(2024) | FIT15)'!O9</f>
        <v>10890</v>
      </c>
      <c r="P9" s="167">
        <f>'РБ ВВ 10(2024) | FIT15)'!P9</f>
        <v>7830</v>
      </c>
      <c r="Q9" s="167">
        <f>'РБ ВВ 10(2024) | FIT15)'!Q9</f>
        <v>7830</v>
      </c>
      <c r="R9" s="167">
        <f>'РБ ВВ 10(2024) | FIT15)'!R9</f>
        <v>7830</v>
      </c>
      <c r="S9" s="167">
        <f>'РБ ВВ 10(2024) | FIT15)'!S9</f>
        <v>12240</v>
      </c>
      <c r="T9" s="167">
        <f>'РБ ВВ 10(2024) | FIT15)'!T9</f>
        <v>12240</v>
      </c>
      <c r="U9" s="167">
        <f>'РБ ВВ 10(2024) | FIT15)'!U9</f>
        <v>12240</v>
      </c>
      <c r="V9" s="167">
        <f>'РБ ВВ 10(2024) | FIT15)'!V9</f>
        <v>9090</v>
      </c>
      <c r="W9" s="167">
        <f>'РБ ВВ 10(2024) | FIT15)'!W9</f>
        <v>9090</v>
      </c>
      <c r="X9" s="167">
        <f>'РБ ВВ 10(2024) | FIT15)'!X9</f>
        <v>9540</v>
      </c>
      <c r="Y9" s="167">
        <f>'РБ ВВ 10(2024) | FIT15)'!Y9</f>
        <v>9090</v>
      </c>
      <c r="Z9" s="167">
        <f>'РБ ВВ 10(2024) | FIT15)'!Z9</f>
        <v>9990</v>
      </c>
      <c r="AA9" s="167">
        <f>'РБ ВВ 10(2024) | FIT15)'!AA9</f>
        <v>10440</v>
      </c>
      <c r="AB9" s="167">
        <f>'РБ ВВ 10(2024) | FIT15)'!AB9</f>
        <v>9090</v>
      </c>
      <c r="AC9" s="167">
        <f>'РБ ВВ 10(2024) | FIT15)'!AC9</f>
        <v>10890</v>
      </c>
      <c r="AD9" s="167">
        <f>'РБ ВВ 10(2024) | FIT15)'!AD9</f>
        <v>9990</v>
      </c>
      <c r="AE9" s="167">
        <f>'РБ ВВ 10(2024) | FIT15)'!AE9</f>
        <v>10890</v>
      </c>
      <c r="AF9" s="167">
        <f>'РБ ВВ 10(2024) | FIT15)'!AF9</f>
        <v>9990</v>
      </c>
      <c r="AG9" s="167">
        <f>'РБ ВВ 10(2024) | FIT15)'!AG9</f>
        <v>10890</v>
      </c>
      <c r="AH9" s="167">
        <f>'РБ ВВ 10(2024) | FIT15)'!AH9</f>
        <v>9090</v>
      </c>
      <c r="AI9" s="167">
        <f>'РБ ВВ 10(2024) | FIT15)'!AI9</f>
        <v>9990</v>
      </c>
      <c r="AJ9" s="167">
        <f>'РБ ВВ 10(2024) | FIT15)'!AJ9</f>
        <v>7830</v>
      </c>
      <c r="AK9" s="167">
        <f>'РБ ВВ 10(2024) | FIT15)'!AK9</f>
        <v>7830</v>
      </c>
      <c r="AL9" s="167">
        <f>'РБ ВВ 10(2024) | FIT15)'!AL9</f>
        <v>8460</v>
      </c>
      <c r="AM9" s="167">
        <f>'РБ ВВ 10(2024) | FIT15)'!AM9</f>
        <v>7830</v>
      </c>
      <c r="AN9" s="167">
        <f>'РБ ВВ 10(2024) | FIT15)'!AN9</f>
        <v>9990</v>
      </c>
      <c r="AO9" s="167">
        <f>'РБ ВВ 10(2024) | FIT15)'!AO9</f>
        <v>7830</v>
      </c>
      <c r="AP9" s="167">
        <f>'РБ ВВ 10(2024) | FIT15)'!AP9</f>
        <v>7830</v>
      </c>
    </row>
    <row r="10" spans="1:42" x14ac:dyDescent="0.2">
      <c r="A10" s="1"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'РБ ВВ 10(2024) | FIT15)'!B11</f>
        <v>6570</v>
      </c>
      <c r="C11" s="167">
        <f>'РБ ВВ 10(2024) | FIT15)'!C11</f>
        <v>6570</v>
      </c>
      <c r="D11" s="167">
        <f>'РБ ВВ 10(2024) | FIT15)'!D11</f>
        <v>7200</v>
      </c>
      <c r="E11" s="167">
        <f>'РБ ВВ 10(2024) | FIT15)'!E11</f>
        <v>9090</v>
      </c>
      <c r="F11" s="167">
        <f>'РБ ВВ 10(2024) | FIT15)'!F11</f>
        <v>8460</v>
      </c>
      <c r="G11" s="167">
        <f>'РБ ВВ 10(2024) | FIT15)'!G11</f>
        <v>7830</v>
      </c>
      <c r="H11" s="167">
        <f>'РБ ВВ 10(2024) | FIT15)'!H11</f>
        <v>7200</v>
      </c>
      <c r="I11" s="167">
        <f>'РБ ВВ 10(2024) | FIT15)'!I11</f>
        <v>7200</v>
      </c>
      <c r="J11" s="167">
        <f>'РБ ВВ 10(2024) | FIT15)'!J11</f>
        <v>7830</v>
      </c>
      <c r="K11" s="167">
        <f>'РБ ВВ 10(2024) | FIT15)'!K11</f>
        <v>6570</v>
      </c>
      <c r="L11" s="167">
        <f>'РБ ВВ 10(2024) | FIT15)'!L11</f>
        <v>7200</v>
      </c>
      <c r="M11" s="167">
        <f>'РБ ВВ 10(2024) | FIT15)'!M11</f>
        <v>10890</v>
      </c>
      <c r="N11" s="167">
        <f>'РБ ВВ 10(2024) | FIT15)'!N11</f>
        <v>10890</v>
      </c>
      <c r="O11" s="167">
        <f>'РБ ВВ 10(2024) | FIT15)'!O11</f>
        <v>10890</v>
      </c>
      <c r="P11" s="167">
        <f>'РБ ВВ 10(2024) | FIT15)'!P11</f>
        <v>7830</v>
      </c>
      <c r="Q11" s="167">
        <f>'РБ ВВ 10(2024) | FIT15)'!Q11</f>
        <v>7830</v>
      </c>
      <c r="R11" s="167">
        <f>'РБ ВВ 10(2024) | FIT15)'!R11</f>
        <v>7830</v>
      </c>
      <c r="S11" s="167">
        <f>'РБ ВВ 10(2024) | FIT15)'!S11</f>
        <v>12240</v>
      </c>
      <c r="T11" s="167">
        <f>'РБ ВВ 10(2024) | FIT15)'!T11</f>
        <v>12690</v>
      </c>
      <c r="U11" s="167">
        <f>'РБ ВВ 10(2024) | FIT15)'!U11</f>
        <v>12690</v>
      </c>
      <c r="V11" s="167">
        <f>'РБ ВВ 10(2024) | FIT15)'!V11</f>
        <v>9540</v>
      </c>
      <c r="W11" s="167">
        <f>'РБ ВВ 10(2024) | FIT15)'!W11</f>
        <v>9540</v>
      </c>
      <c r="X11" s="167">
        <f>'РБ ВВ 10(2024) | FIT15)'!X11</f>
        <v>9990</v>
      </c>
      <c r="Y11" s="167">
        <f>'РБ ВВ 10(2024) | FIT15)'!Y11</f>
        <v>9540</v>
      </c>
      <c r="Z11" s="167">
        <f>'РБ ВВ 10(2024) | FIT15)'!Z11</f>
        <v>10440</v>
      </c>
      <c r="AA11" s="167">
        <f>'РБ ВВ 10(2024) | FIT15)'!AA11</f>
        <v>10890</v>
      </c>
      <c r="AB11" s="167">
        <f>'РБ ВВ 10(2024) | FIT15)'!AB11</f>
        <v>9540</v>
      </c>
      <c r="AC11" s="167">
        <f>'РБ ВВ 10(2024) | FIT15)'!AC11</f>
        <v>11340</v>
      </c>
      <c r="AD11" s="167">
        <f>'РБ ВВ 10(2024) | FIT15)'!AD11</f>
        <v>10440</v>
      </c>
      <c r="AE11" s="167">
        <f>'РБ ВВ 10(2024) | FIT15)'!AE11</f>
        <v>11340</v>
      </c>
      <c r="AF11" s="167">
        <f>'РБ ВВ 10(2024) | FIT15)'!AF11</f>
        <v>10440</v>
      </c>
      <c r="AG11" s="167">
        <f>'РБ ВВ 10(2024) | FIT15)'!AG11</f>
        <v>11340</v>
      </c>
      <c r="AH11" s="167">
        <f>'РБ ВВ 10(2024) | FIT15)'!AH11</f>
        <v>9540</v>
      </c>
      <c r="AI11" s="167">
        <f>'РБ ВВ 10(2024) | FIT15)'!AI11</f>
        <v>10440</v>
      </c>
      <c r="AJ11" s="167">
        <f>'РБ ВВ 10(2024) | FIT15)'!AJ11</f>
        <v>8280</v>
      </c>
      <c r="AK11" s="167">
        <f>'РБ ВВ 10(2024) | FIT15)'!AK11</f>
        <v>8280</v>
      </c>
      <c r="AL11" s="167">
        <f>'РБ ВВ 10(2024) | FIT15)'!AL11</f>
        <v>8910</v>
      </c>
      <c r="AM11" s="167">
        <f>'РБ ВВ 10(2024) | FIT15)'!AM11</f>
        <v>8280</v>
      </c>
      <c r="AN11" s="167">
        <f>'РБ ВВ 10(2024) | FIT15)'!AN11</f>
        <v>10440</v>
      </c>
      <c r="AO11" s="167">
        <f>'РБ ВВ 10(2024) | FIT15)'!AO11</f>
        <v>8280</v>
      </c>
      <c r="AP11" s="167">
        <f>'РБ ВВ 10(2024) | FIT15)'!AP11</f>
        <v>8280</v>
      </c>
    </row>
    <row r="12" spans="1:42" x14ac:dyDescent="0.2">
      <c r="A12" s="1">
        <v>2</v>
      </c>
      <c r="B12" s="167">
        <f>'РБ ВВ 10(2024) | FIT15)'!B12</f>
        <v>7920</v>
      </c>
      <c r="C12" s="167">
        <f>'РБ ВВ 10(2024) | FIT15)'!C12</f>
        <v>7920</v>
      </c>
      <c r="D12" s="167">
        <f>'РБ ВВ 10(2024) | FIT15)'!D12</f>
        <v>8550</v>
      </c>
      <c r="E12" s="167">
        <f>'РБ ВВ 10(2024) | FIT15)'!E12</f>
        <v>10440</v>
      </c>
      <c r="F12" s="167">
        <f>'РБ ВВ 10(2024) | FIT15)'!F12</f>
        <v>9810</v>
      </c>
      <c r="G12" s="167">
        <f>'РБ ВВ 10(2024) | FIT15)'!G12</f>
        <v>9180</v>
      </c>
      <c r="H12" s="167">
        <f>'РБ ВВ 10(2024) | FIT15)'!H12</f>
        <v>8550</v>
      </c>
      <c r="I12" s="167">
        <f>'РБ ВВ 10(2024) | FIT15)'!I12</f>
        <v>8550</v>
      </c>
      <c r="J12" s="167">
        <f>'РБ ВВ 10(2024) | FIT15)'!J12</f>
        <v>9180</v>
      </c>
      <c r="K12" s="167">
        <f>'РБ ВВ 10(2024) | FIT15)'!K12</f>
        <v>7920</v>
      </c>
      <c r="L12" s="167">
        <f>'РБ ВВ 10(2024) | FIT15)'!L12</f>
        <v>8550</v>
      </c>
      <c r="M12" s="167">
        <f>'РБ ВВ 10(2024) | FIT15)'!M12</f>
        <v>12240</v>
      </c>
      <c r="N12" s="167">
        <f>'РБ ВВ 10(2024) | FIT15)'!N12</f>
        <v>12240</v>
      </c>
      <c r="O12" s="167">
        <f>'РБ ВВ 10(2024) | FIT15)'!O12</f>
        <v>12240</v>
      </c>
      <c r="P12" s="167">
        <f>'РБ ВВ 10(2024) | FIT15)'!P12</f>
        <v>9180</v>
      </c>
      <c r="Q12" s="167">
        <f>'РБ ВВ 10(2024) | FIT15)'!Q12</f>
        <v>9180</v>
      </c>
      <c r="R12" s="167">
        <f>'РБ ВВ 10(2024) | FIT15)'!R12</f>
        <v>9180</v>
      </c>
      <c r="S12" s="167">
        <f>'РБ ВВ 10(2024) | FIT15)'!S12</f>
        <v>13590</v>
      </c>
      <c r="T12" s="167">
        <f>'РБ ВВ 10(2024) | FIT15)'!T12</f>
        <v>14040</v>
      </c>
      <c r="U12" s="167">
        <f>'РБ ВВ 10(2024) | FIT15)'!U12</f>
        <v>14040</v>
      </c>
      <c r="V12" s="167">
        <f>'РБ ВВ 10(2024) | FIT15)'!V12</f>
        <v>10890</v>
      </c>
      <c r="W12" s="167">
        <f>'РБ ВВ 10(2024) | FIT15)'!W12</f>
        <v>10890</v>
      </c>
      <c r="X12" s="167">
        <f>'РБ ВВ 10(2024) | FIT15)'!X12</f>
        <v>11340</v>
      </c>
      <c r="Y12" s="167">
        <f>'РБ ВВ 10(2024) | FIT15)'!Y12</f>
        <v>10890</v>
      </c>
      <c r="Z12" s="167">
        <f>'РБ ВВ 10(2024) | FIT15)'!Z12</f>
        <v>11790</v>
      </c>
      <c r="AA12" s="167">
        <f>'РБ ВВ 10(2024) | FIT15)'!AA12</f>
        <v>12240</v>
      </c>
      <c r="AB12" s="167">
        <f>'РБ ВВ 10(2024) | FIT15)'!AB12</f>
        <v>10890</v>
      </c>
      <c r="AC12" s="167">
        <f>'РБ ВВ 10(2024) | FIT15)'!AC12</f>
        <v>12690</v>
      </c>
      <c r="AD12" s="167">
        <f>'РБ ВВ 10(2024) | FIT15)'!AD12</f>
        <v>11790</v>
      </c>
      <c r="AE12" s="167">
        <f>'РБ ВВ 10(2024) | FIT15)'!AE12</f>
        <v>12690</v>
      </c>
      <c r="AF12" s="167">
        <f>'РБ ВВ 10(2024) | FIT15)'!AF12</f>
        <v>11790</v>
      </c>
      <c r="AG12" s="167">
        <f>'РБ ВВ 10(2024) | FIT15)'!AG12</f>
        <v>12690</v>
      </c>
      <c r="AH12" s="167">
        <f>'РБ ВВ 10(2024) | FIT15)'!AH12</f>
        <v>10890</v>
      </c>
      <c r="AI12" s="167">
        <f>'РБ ВВ 10(2024) | FIT15)'!AI12</f>
        <v>11790</v>
      </c>
      <c r="AJ12" s="167">
        <f>'РБ ВВ 10(2024) | FIT15)'!AJ12</f>
        <v>9630</v>
      </c>
      <c r="AK12" s="167">
        <f>'РБ ВВ 10(2024) | FIT15)'!AK12</f>
        <v>9630</v>
      </c>
      <c r="AL12" s="167">
        <f>'РБ ВВ 10(2024) | FIT15)'!AL12</f>
        <v>10260</v>
      </c>
      <c r="AM12" s="167">
        <f>'РБ ВВ 10(2024) | FIT15)'!AM12</f>
        <v>9630</v>
      </c>
      <c r="AN12" s="167">
        <f>'РБ ВВ 10(2024) | FIT15)'!AN12</f>
        <v>11790</v>
      </c>
      <c r="AO12" s="167">
        <f>'РБ ВВ 10(2024) | FIT15)'!AO12</f>
        <v>9630</v>
      </c>
      <c r="AP12" s="167">
        <f>'РБ ВВ 10(2024) | FIT15)'!AP12</f>
        <v>9630</v>
      </c>
    </row>
    <row r="13" spans="1:42"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row>
    <row r="14" spans="1:42" x14ac:dyDescent="0.2">
      <c r="A14" s="168">
        <v>1</v>
      </c>
      <c r="B14" s="167">
        <f t="shared" ref="B14:AP14" si="0">B11</f>
        <v>6570</v>
      </c>
      <c r="C14" s="167">
        <f t="shared" si="0"/>
        <v>6570</v>
      </c>
      <c r="D14" s="167">
        <f t="shared" si="0"/>
        <v>7200</v>
      </c>
      <c r="E14" s="167">
        <f t="shared" si="0"/>
        <v>9090</v>
      </c>
      <c r="F14" s="167">
        <f t="shared" si="0"/>
        <v>8460</v>
      </c>
      <c r="G14" s="167">
        <f t="shared" si="0"/>
        <v>7830</v>
      </c>
      <c r="H14" s="167">
        <f t="shared" si="0"/>
        <v>7200</v>
      </c>
      <c r="I14" s="167">
        <f t="shared" si="0"/>
        <v>7200</v>
      </c>
      <c r="J14" s="167">
        <f t="shared" si="0"/>
        <v>7830</v>
      </c>
      <c r="K14" s="167">
        <f t="shared" si="0"/>
        <v>6570</v>
      </c>
      <c r="L14" s="167">
        <f t="shared" si="0"/>
        <v>7200</v>
      </c>
      <c r="M14" s="167">
        <f t="shared" si="0"/>
        <v>10890</v>
      </c>
      <c r="N14" s="167">
        <f t="shared" si="0"/>
        <v>10890</v>
      </c>
      <c r="O14" s="167">
        <f t="shared" si="0"/>
        <v>10890</v>
      </c>
      <c r="P14" s="167">
        <f t="shared" si="0"/>
        <v>7830</v>
      </c>
      <c r="Q14" s="167">
        <f t="shared" si="0"/>
        <v>7830</v>
      </c>
      <c r="R14" s="167">
        <f t="shared" si="0"/>
        <v>7830</v>
      </c>
      <c r="S14" s="167">
        <f t="shared" si="0"/>
        <v>12240</v>
      </c>
      <c r="T14" s="167">
        <f t="shared" si="0"/>
        <v>12690</v>
      </c>
      <c r="U14" s="167">
        <f t="shared" si="0"/>
        <v>12690</v>
      </c>
      <c r="V14" s="167">
        <f t="shared" si="0"/>
        <v>9540</v>
      </c>
      <c r="W14" s="167">
        <f t="shared" si="0"/>
        <v>9540</v>
      </c>
      <c r="X14" s="167">
        <f t="shared" si="0"/>
        <v>9990</v>
      </c>
      <c r="Y14" s="167">
        <f t="shared" si="0"/>
        <v>9540</v>
      </c>
      <c r="Z14" s="167">
        <f t="shared" si="0"/>
        <v>10440</v>
      </c>
      <c r="AA14" s="167">
        <f t="shared" si="0"/>
        <v>10890</v>
      </c>
      <c r="AB14" s="167">
        <f t="shared" si="0"/>
        <v>9540</v>
      </c>
      <c r="AC14" s="167">
        <f t="shared" si="0"/>
        <v>11340</v>
      </c>
      <c r="AD14" s="167">
        <f t="shared" si="0"/>
        <v>10440</v>
      </c>
      <c r="AE14" s="167">
        <f t="shared" si="0"/>
        <v>11340</v>
      </c>
      <c r="AF14" s="167">
        <f t="shared" si="0"/>
        <v>10440</v>
      </c>
      <c r="AG14" s="167">
        <f t="shared" si="0"/>
        <v>11340</v>
      </c>
      <c r="AH14" s="167">
        <f t="shared" si="0"/>
        <v>9540</v>
      </c>
      <c r="AI14" s="167">
        <f t="shared" si="0"/>
        <v>10440</v>
      </c>
      <c r="AJ14" s="167">
        <f t="shared" si="0"/>
        <v>8280</v>
      </c>
      <c r="AK14" s="167">
        <f t="shared" si="0"/>
        <v>8280</v>
      </c>
      <c r="AL14" s="167">
        <f t="shared" si="0"/>
        <v>8910</v>
      </c>
      <c r="AM14" s="167">
        <f t="shared" si="0"/>
        <v>8280</v>
      </c>
      <c r="AN14" s="167">
        <f t="shared" si="0"/>
        <v>10440</v>
      </c>
      <c r="AO14" s="167">
        <f t="shared" si="0"/>
        <v>8280</v>
      </c>
      <c r="AP14" s="167">
        <f t="shared" si="0"/>
        <v>8280</v>
      </c>
    </row>
    <row r="15" spans="1:42" x14ac:dyDescent="0.2">
      <c r="A15" s="168">
        <v>2</v>
      </c>
      <c r="B15" s="167">
        <f t="shared" ref="B15:AP15" si="1">B12</f>
        <v>7920</v>
      </c>
      <c r="C15" s="167">
        <f t="shared" si="1"/>
        <v>7920</v>
      </c>
      <c r="D15" s="167">
        <f t="shared" si="1"/>
        <v>8550</v>
      </c>
      <c r="E15" s="167">
        <f t="shared" si="1"/>
        <v>10440</v>
      </c>
      <c r="F15" s="167">
        <f t="shared" si="1"/>
        <v>9810</v>
      </c>
      <c r="G15" s="167">
        <f t="shared" si="1"/>
        <v>9180</v>
      </c>
      <c r="H15" s="167">
        <f t="shared" si="1"/>
        <v>8550</v>
      </c>
      <c r="I15" s="167">
        <f t="shared" si="1"/>
        <v>8550</v>
      </c>
      <c r="J15" s="167">
        <f t="shared" si="1"/>
        <v>9180</v>
      </c>
      <c r="K15" s="167">
        <f t="shared" si="1"/>
        <v>7920</v>
      </c>
      <c r="L15" s="167">
        <f t="shared" si="1"/>
        <v>8550</v>
      </c>
      <c r="M15" s="167">
        <f t="shared" si="1"/>
        <v>12240</v>
      </c>
      <c r="N15" s="167">
        <f t="shared" si="1"/>
        <v>12240</v>
      </c>
      <c r="O15" s="167">
        <f t="shared" si="1"/>
        <v>12240</v>
      </c>
      <c r="P15" s="167">
        <f t="shared" si="1"/>
        <v>9180</v>
      </c>
      <c r="Q15" s="167">
        <f t="shared" si="1"/>
        <v>9180</v>
      </c>
      <c r="R15" s="167">
        <f t="shared" si="1"/>
        <v>9180</v>
      </c>
      <c r="S15" s="167">
        <f t="shared" si="1"/>
        <v>13590</v>
      </c>
      <c r="T15" s="167">
        <f t="shared" si="1"/>
        <v>14040</v>
      </c>
      <c r="U15" s="167">
        <f t="shared" si="1"/>
        <v>14040</v>
      </c>
      <c r="V15" s="167">
        <f t="shared" si="1"/>
        <v>10890</v>
      </c>
      <c r="W15" s="167">
        <f t="shared" si="1"/>
        <v>10890</v>
      </c>
      <c r="X15" s="167">
        <f t="shared" si="1"/>
        <v>11340</v>
      </c>
      <c r="Y15" s="167">
        <f t="shared" si="1"/>
        <v>10890</v>
      </c>
      <c r="Z15" s="167">
        <f t="shared" si="1"/>
        <v>11790</v>
      </c>
      <c r="AA15" s="167">
        <f t="shared" si="1"/>
        <v>12240</v>
      </c>
      <c r="AB15" s="167">
        <f t="shared" si="1"/>
        <v>10890</v>
      </c>
      <c r="AC15" s="167">
        <f t="shared" si="1"/>
        <v>12690</v>
      </c>
      <c r="AD15" s="167">
        <f t="shared" si="1"/>
        <v>11790</v>
      </c>
      <c r="AE15" s="167">
        <f t="shared" si="1"/>
        <v>12690</v>
      </c>
      <c r="AF15" s="167">
        <f t="shared" si="1"/>
        <v>11790</v>
      </c>
      <c r="AG15" s="167">
        <f t="shared" si="1"/>
        <v>12690</v>
      </c>
      <c r="AH15" s="167">
        <f t="shared" si="1"/>
        <v>10890</v>
      </c>
      <c r="AI15" s="167">
        <f t="shared" si="1"/>
        <v>11790</v>
      </c>
      <c r="AJ15" s="167">
        <f t="shared" si="1"/>
        <v>9630</v>
      </c>
      <c r="AK15" s="167">
        <f t="shared" si="1"/>
        <v>9630</v>
      </c>
      <c r="AL15" s="167">
        <f t="shared" si="1"/>
        <v>10260</v>
      </c>
      <c r="AM15" s="167">
        <f t="shared" si="1"/>
        <v>9630</v>
      </c>
      <c r="AN15" s="167">
        <f t="shared" si="1"/>
        <v>11790</v>
      </c>
      <c r="AO15" s="167">
        <f t="shared" si="1"/>
        <v>9630</v>
      </c>
      <c r="AP15" s="167">
        <f t="shared" si="1"/>
        <v>9630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'РБ ВВ 10(2024) | FIT15)'!B17</f>
        <v>10170</v>
      </c>
      <c r="C17" s="167">
        <f>'РБ ВВ 10(2024) | FIT15)'!C17</f>
        <v>10170</v>
      </c>
      <c r="D17" s="167">
        <f>'РБ ВВ 10(2024) | FIT15)'!D17</f>
        <v>10800</v>
      </c>
      <c r="E17" s="167">
        <f>'РБ ВВ 10(2024) | FIT15)'!E17</f>
        <v>12690</v>
      </c>
      <c r="F17" s="167">
        <f>'РБ ВВ 10(2024) | FIT15)'!F17</f>
        <v>12060</v>
      </c>
      <c r="G17" s="167">
        <f>'РБ ВВ 10(2024) | FIT15)'!G17</f>
        <v>11430</v>
      </c>
      <c r="H17" s="167">
        <f>'РБ ВВ 10(2024) | FIT15)'!H17</f>
        <v>10800</v>
      </c>
      <c r="I17" s="167">
        <f>'РБ ВВ 10(2024) | FIT15)'!I17</f>
        <v>10800</v>
      </c>
      <c r="J17" s="167">
        <f>'РБ ВВ 10(2024) | FIT15)'!J17</f>
        <v>11430</v>
      </c>
      <c r="K17" s="167">
        <f>'РБ ВВ 10(2024) | FIT15)'!K17</f>
        <v>10170</v>
      </c>
      <c r="L17" s="167">
        <f>'РБ ВВ 10(2024) | FIT15)'!L17</f>
        <v>10800</v>
      </c>
      <c r="M17" s="167">
        <f>'РБ ВВ 10(2024) | FIT15)'!M17</f>
        <v>14490</v>
      </c>
      <c r="N17" s="167">
        <f>'РБ ВВ 10(2024) | FIT15)'!N17</f>
        <v>14490</v>
      </c>
      <c r="O17" s="167">
        <f>'РБ ВВ 10(2024) | FIT15)'!O17</f>
        <v>14490</v>
      </c>
      <c r="P17" s="167">
        <f>'РБ ВВ 10(2024) | FIT15)'!P17</f>
        <v>11430</v>
      </c>
      <c r="Q17" s="167">
        <f>'РБ ВВ 10(2024) | FIT15)'!Q17</f>
        <v>11430</v>
      </c>
      <c r="R17" s="167">
        <f>'РБ ВВ 10(2024) | FIT15)'!R17</f>
        <v>11430</v>
      </c>
      <c r="S17" s="167">
        <f>'РБ ВВ 10(2024) | FIT15)'!S17</f>
        <v>15840</v>
      </c>
      <c r="T17" s="167">
        <f>'РБ ВВ 10(2024) | FIT15)'!T17</f>
        <v>15840</v>
      </c>
      <c r="U17" s="167">
        <f>'РБ ВВ 10(2024) | FIT15)'!U17</f>
        <v>15840</v>
      </c>
      <c r="V17" s="167">
        <f>'РБ ВВ 10(2024) | FIT15)'!V17</f>
        <v>12690</v>
      </c>
      <c r="W17" s="167">
        <f>'РБ ВВ 10(2024) | FIT15)'!W17</f>
        <v>12690</v>
      </c>
      <c r="X17" s="167">
        <f>'РБ ВВ 10(2024) | FIT15)'!X17</f>
        <v>13140</v>
      </c>
      <c r="Y17" s="167">
        <f>'РБ ВВ 10(2024) | FIT15)'!Y17</f>
        <v>12690</v>
      </c>
      <c r="Z17" s="167">
        <f>'РБ ВВ 10(2024) | FIT15)'!Z17</f>
        <v>13590</v>
      </c>
      <c r="AA17" s="167">
        <f>'РБ ВВ 10(2024) | FIT15)'!AA17</f>
        <v>14040</v>
      </c>
      <c r="AB17" s="167">
        <f>'РБ ВВ 10(2024) | FIT15)'!AB17</f>
        <v>12690</v>
      </c>
      <c r="AC17" s="167">
        <f>'РБ ВВ 10(2024) | FIT15)'!AC17</f>
        <v>14490</v>
      </c>
      <c r="AD17" s="167">
        <f>'РБ ВВ 10(2024) | FIT15)'!AD17</f>
        <v>13590</v>
      </c>
      <c r="AE17" s="167">
        <f>'РБ ВВ 10(2024) | FIT15)'!AE17</f>
        <v>14490</v>
      </c>
      <c r="AF17" s="167">
        <f>'РБ ВВ 10(2024) | FIT15)'!AF17</f>
        <v>13590</v>
      </c>
      <c r="AG17" s="167">
        <f>'РБ ВВ 10(2024) | FIT15)'!AG17</f>
        <v>14490</v>
      </c>
      <c r="AH17" s="167">
        <f>'РБ ВВ 10(2024) | FIT15)'!AH17</f>
        <v>12690</v>
      </c>
      <c r="AI17" s="167">
        <f>'РБ ВВ 10(2024) | FIT15)'!AI17</f>
        <v>13590</v>
      </c>
      <c r="AJ17" s="167">
        <f>'РБ ВВ 10(2024) | FIT15)'!AJ17</f>
        <v>11430</v>
      </c>
      <c r="AK17" s="167">
        <f>'РБ ВВ 10(2024) | FIT15)'!AK17</f>
        <v>11430</v>
      </c>
      <c r="AL17" s="167">
        <f>'РБ ВВ 10(2024) | FIT15)'!AL17</f>
        <v>12060</v>
      </c>
      <c r="AM17" s="167">
        <f>'РБ ВВ 10(2024) | FIT15)'!AM17</f>
        <v>11430</v>
      </c>
      <c r="AN17" s="167">
        <f>'РБ ВВ 10(2024) | FIT15)'!AN17</f>
        <v>13590</v>
      </c>
      <c r="AO17" s="167">
        <f>'РБ ВВ 10(2024) | FIT15)'!AO17</f>
        <v>11430</v>
      </c>
      <c r="AP17" s="167">
        <f>'РБ ВВ 10(2024) | FIT15)'!AP17</f>
        <v>11430</v>
      </c>
    </row>
    <row r="18" spans="1:42" x14ac:dyDescent="0.2">
      <c r="A18" s="1">
        <v>2</v>
      </c>
      <c r="B18" s="167">
        <f>'РБ ВВ 10(2024) | FIT15)'!B18</f>
        <v>11520</v>
      </c>
      <c r="C18" s="167">
        <f>'РБ ВВ 10(2024) | FIT15)'!C18</f>
        <v>11520</v>
      </c>
      <c r="D18" s="167">
        <f>'РБ ВВ 10(2024) | FIT15)'!D18</f>
        <v>12150</v>
      </c>
      <c r="E18" s="167">
        <f>'РБ ВВ 10(2024) | FIT15)'!E18</f>
        <v>14040</v>
      </c>
      <c r="F18" s="167">
        <f>'РБ ВВ 10(2024) | FIT15)'!F18</f>
        <v>13410</v>
      </c>
      <c r="G18" s="167">
        <f>'РБ ВВ 10(2024) | FIT15)'!G18</f>
        <v>12780</v>
      </c>
      <c r="H18" s="167">
        <f>'РБ ВВ 10(2024) | FIT15)'!H18</f>
        <v>12150</v>
      </c>
      <c r="I18" s="167">
        <f>'РБ ВВ 10(2024) | FIT15)'!I18</f>
        <v>12150</v>
      </c>
      <c r="J18" s="167">
        <f>'РБ ВВ 10(2024) | FIT15)'!J18</f>
        <v>12780</v>
      </c>
      <c r="K18" s="167">
        <f>'РБ ВВ 10(2024) | FIT15)'!K18</f>
        <v>11520</v>
      </c>
      <c r="L18" s="167">
        <f>'РБ ВВ 10(2024) | FIT15)'!L18</f>
        <v>12150</v>
      </c>
      <c r="M18" s="167">
        <f>'РБ ВВ 10(2024) | FIT15)'!M18</f>
        <v>15840</v>
      </c>
      <c r="N18" s="167">
        <f>'РБ ВВ 10(2024) | FIT15)'!N18</f>
        <v>15840</v>
      </c>
      <c r="O18" s="167">
        <f>'РБ ВВ 10(2024) | FIT15)'!O18</f>
        <v>15840</v>
      </c>
      <c r="P18" s="167">
        <f>'РБ ВВ 10(2024) | FIT15)'!P18</f>
        <v>12780</v>
      </c>
      <c r="Q18" s="167">
        <f>'РБ ВВ 10(2024) | FIT15)'!Q18</f>
        <v>12780</v>
      </c>
      <c r="R18" s="167">
        <f>'РБ ВВ 10(2024) | FIT15)'!R18</f>
        <v>12780</v>
      </c>
      <c r="S18" s="167">
        <f>'РБ ВВ 10(2024) | FIT15)'!S18</f>
        <v>17190</v>
      </c>
      <c r="T18" s="167">
        <f>'РБ ВВ 10(2024) | FIT15)'!T18</f>
        <v>17190</v>
      </c>
      <c r="U18" s="167">
        <f>'РБ ВВ 10(2024) | FIT15)'!U18</f>
        <v>17190</v>
      </c>
      <c r="V18" s="167">
        <f>'РБ ВВ 10(2024) | FIT15)'!V18</f>
        <v>14040</v>
      </c>
      <c r="W18" s="167">
        <f>'РБ ВВ 10(2024) | FIT15)'!W18</f>
        <v>14040</v>
      </c>
      <c r="X18" s="167">
        <f>'РБ ВВ 10(2024) | FIT15)'!X18</f>
        <v>14490</v>
      </c>
      <c r="Y18" s="167">
        <f>'РБ ВВ 10(2024) | FIT15)'!Y18</f>
        <v>14040</v>
      </c>
      <c r="Z18" s="167">
        <f>'РБ ВВ 10(2024) | FIT15)'!Z18</f>
        <v>14940</v>
      </c>
      <c r="AA18" s="167">
        <f>'РБ ВВ 10(2024) | FIT15)'!AA18</f>
        <v>15390</v>
      </c>
      <c r="AB18" s="167">
        <f>'РБ ВВ 10(2024) | FIT15)'!AB18</f>
        <v>14040</v>
      </c>
      <c r="AC18" s="167">
        <f>'РБ ВВ 10(2024) | FIT15)'!AC18</f>
        <v>15840</v>
      </c>
      <c r="AD18" s="167">
        <f>'РБ ВВ 10(2024) | FIT15)'!AD18</f>
        <v>14940</v>
      </c>
      <c r="AE18" s="167">
        <f>'РБ ВВ 10(2024) | FIT15)'!AE18</f>
        <v>15840</v>
      </c>
      <c r="AF18" s="167">
        <f>'РБ ВВ 10(2024) | FIT15)'!AF18</f>
        <v>14940</v>
      </c>
      <c r="AG18" s="167">
        <f>'РБ ВВ 10(2024) | FIT15)'!AG18</f>
        <v>15840</v>
      </c>
      <c r="AH18" s="167">
        <f>'РБ ВВ 10(2024) | FIT15)'!AH18</f>
        <v>14040</v>
      </c>
      <c r="AI18" s="167">
        <f>'РБ ВВ 10(2024) | FIT15)'!AI18</f>
        <v>14940</v>
      </c>
      <c r="AJ18" s="167">
        <f>'РБ ВВ 10(2024) | FIT15)'!AJ18</f>
        <v>12780</v>
      </c>
      <c r="AK18" s="167">
        <f>'РБ ВВ 10(2024) | FIT15)'!AK18</f>
        <v>12780</v>
      </c>
      <c r="AL18" s="167">
        <f>'РБ ВВ 10(2024) | FIT15)'!AL18</f>
        <v>13410</v>
      </c>
      <c r="AM18" s="167">
        <f>'РБ ВВ 10(2024) | FIT15)'!AM18</f>
        <v>12780</v>
      </c>
      <c r="AN18" s="167">
        <f>'РБ ВВ 10(2024) | FIT15)'!AN18</f>
        <v>14940</v>
      </c>
      <c r="AO18" s="167">
        <f>'РБ ВВ 10(2024) | FIT15)'!AO18</f>
        <v>12780</v>
      </c>
      <c r="AP18" s="167">
        <f>'РБ ВВ 10(2024) | FIT15)'!AP18</f>
        <v>12780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'РБ ВВ 10(2024) | FIT15)'!B20</f>
        <v>12870</v>
      </c>
      <c r="C20" s="167">
        <f>'РБ ВВ 10(2024) | FIT15)'!C20</f>
        <v>12870</v>
      </c>
      <c r="D20" s="167">
        <f>'РБ ВВ 10(2024) | FIT15)'!D20</f>
        <v>13500</v>
      </c>
      <c r="E20" s="167">
        <f>'РБ ВВ 10(2024) | FIT15)'!E20</f>
        <v>15390</v>
      </c>
      <c r="F20" s="167">
        <f>'РБ ВВ 10(2024) | FIT15)'!F20</f>
        <v>14760</v>
      </c>
      <c r="G20" s="167">
        <f>'РБ ВВ 10(2024) | FIT15)'!G20</f>
        <v>14130</v>
      </c>
      <c r="H20" s="167">
        <f>'РБ ВВ 10(2024) | FIT15)'!H20</f>
        <v>13500</v>
      </c>
      <c r="I20" s="167">
        <f>'РБ ВВ 10(2024) | FIT15)'!I20</f>
        <v>13500</v>
      </c>
      <c r="J20" s="167">
        <f>'РБ ВВ 10(2024) | FIT15)'!J20</f>
        <v>14130</v>
      </c>
      <c r="K20" s="167">
        <f>'РБ ВВ 10(2024) | FIT15)'!K20</f>
        <v>12870</v>
      </c>
      <c r="L20" s="167">
        <f>'РБ ВВ 10(2024) | FIT15)'!L20</f>
        <v>13500</v>
      </c>
      <c r="M20" s="167">
        <f>'РБ ВВ 10(2024) | FIT15)'!M20</f>
        <v>17190</v>
      </c>
      <c r="N20" s="167">
        <f>'РБ ВВ 10(2024) | FIT15)'!N20</f>
        <v>17190</v>
      </c>
      <c r="O20" s="167">
        <f>'РБ ВВ 10(2024) | FIT15)'!O20</f>
        <v>17190</v>
      </c>
      <c r="P20" s="167">
        <f>'РБ ВВ 10(2024) | FIT15)'!P20</f>
        <v>14130</v>
      </c>
      <c r="Q20" s="167">
        <f>'РБ ВВ 10(2024) | FIT15)'!Q20</f>
        <v>14130</v>
      </c>
      <c r="R20" s="167">
        <f>'РБ ВВ 10(2024) | FIT15)'!R20</f>
        <v>14130</v>
      </c>
      <c r="S20" s="167">
        <f>'РБ ВВ 10(2024) | FIT15)'!S20</f>
        <v>18540</v>
      </c>
      <c r="T20" s="167">
        <f>'РБ ВВ 10(2024) | FIT15)'!T20</f>
        <v>18540</v>
      </c>
      <c r="U20" s="167">
        <f>'РБ ВВ 10(2024) | FIT15)'!U20</f>
        <v>18540</v>
      </c>
      <c r="V20" s="167">
        <f>'РБ ВВ 10(2024) | FIT15)'!V20</f>
        <v>15390</v>
      </c>
      <c r="W20" s="167">
        <f>'РБ ВВ 10(2024) | FIT15)'!W20</f>
        <v>15390</v>
      </c>
      <c r="X20" s="167">
        <f>'РБ ВВ 10(2024) | FIT15)'!X20</f>
        <v>15840</v>
      </c>
      <c r="Y20" s="167">
        <f>'РБ ВВ 10(2024) | FIT15)'!Y20</f>
        <v>15390</v>
      </c>
      <c r="Z20" s="167">
        <f>'РБ ВВ 10(2024) | FIT15)'!Z20</f>
        <v>16290</v>
      </c>
      <c r="AA20" s="167">
        <f>'РБ ВВ 10(2024) | FIT15)'!AA20</f>
        <v>16740</v>
      </c>
      <c r="AB20" s="167">
        <f>'РБ ВВ 10(2024) | FIT15)'!AB20</f>
        <v>15390</v>
      </c>
      <c r="AC20" s="167">
        <f>'РБ ВВ 10(2024) | FIT15)'!AC20</f>
        <v>17190</v>
      </c>
      <c r="AD20" s="167">
        <f>'РБ ВВ 10(2024) | FIT15)'!AD20</f>
        <v>16290</v>
      </c>
      <c r="AE20" s="167">
        <f>'РБ ВВ 10(2024) | FIT15)'!AE20</f>
        <v>17190</v>
      </c>
      <c r="AF20" s="167">
        <f>'РБ ВВ 10(2024) | FIT15)'!AF20</f>
        <v>16290</v>
      </c>
      <c r="AG20" s="167">
        <f>'РБ ВВ 10(2024) | FIT15)'!AG20</f>
        <v>17190</v>
      </c>
      <c r="AH20" s="167">
        <f>'РБ ВВ 10(2024) | FIT15)'!AH20</f>
        <v>15390</v>
      </c>
      <c r="AI20" s="167">
        <f>'РБ ВВ 10(2024) | FIT15)'!AI20</f>
        <v>16290</v>
      </c>
      <c r="AJ20" s="167">
        <f>'РБ ВВ 10(2024) | FIT15)'!AJ20</f>
        <v>14130</v>
      </c>
      <c r="AK20" s="167">
        <f>'РБ ВВ 10(2024) | FIT15)'!AK20</f>
        <v>14130</v>
      </c>
      <c r="AL20" s="167">
        <f>'РБ ВВ 10(2024) | FIT15)'!AL20</f>
        <v>14760</v>
      </c>
      <c r="AM20" s="167">
        <f>'РБ ВВ 10(2024) | FIT15)'!AM20</f>
        <v>14130</v>
      </c>
      <c r="AN20" s="167">
        <f>'РБ ВВ 10(2024) | FIT15)'!AN20</f>
        <v>16290</v>
      </c>
      <c r="AO20" s="167">
        <f>'РБ ВВ 10(2024) | FIT15)'!AO20</f>
        <v>14130</v>
      </c>
      <c r="AP20" s="167">
        <f>'РБ ВВ 10(2024) | FIT15)'!AP20</f>
        <v>14130</v>
      </c>
    </row>
    <row r="21" spans="1:42" x14ac:dyDescent="0.2">
      <c r="A21" s="1">
        <v>2</v>
      </c>
      <c r="B21" s="167">
        <f>'РБ ВВ 10(2024) | FIT15)'!B21</f>
        <v>14220</v>
      </c>
      <c r="C21" s="167">
        <f>'РБ ВВ 10(2024) | FIT15)'!C21</f>
        <v>14220</v>
      </c>
      <c r="D21" s="167">
        <f>'РБ ВВ 10(2024) | FIT15)'!D21</f>
        <v>14850</v>
      </c>
      <c r="E21" s="167">
        <f>'РБ ВВ 10(2024) | FIT15)'!E21</f>
        <v>16740</v>
      </c>
      <c r="F21" s="167">
        <f>'РБ ВВ 10(2024) | FIT15)'!F21</f>
        <v>16110</v>
      </c>
      <c r="G21" s="167">
        <f>'РБ ВВ 10(2024) | FIT15)'!G21</f>
        <v>15480</v>
      </c>
      <c r="H21" s="167">
        <f>'РБ ВВ 10(2024) | FIT15)'!H21</f>
        <v>14850</v>
      </c>
      <c r="I21" s="167">
        <f>'РБ ВВ 10(2024) | FIT15)'!I21</f>
        <v>14850</v>
      </c>
      <c r="J21" s="167">
        <f>'РБ ВВ 10(2024) | FIT15)'!J21</f>
        <v>15480</v>
      </c>
      <c r="K21" s="167">
        <f>'РБ ВВ 10(2024) | FIT15)'!K21</f>
        <v>14220</v>
      </c>
      <c r="L21" s="167">
        <f>'РБ ВВ 10(2024) | FIT15)'!L21</f>
        <v>14850</v>
      </c>
      <c r="M21" s="167">
        <f>'РБ ВВ 10(2024) | FIT15)'!M21</f>
        <v>18540</v>
      </c>
      <c r="N21" s="167">
        <f>'РБ ВВ 10(2024) | FIT15)'!N21</f>
        <v>18540</v>
      </c>
      <c r="O21" s="167">
        <f>'РБ ВВ 10(2024) | FIT15)'!O21</f>
        <v>18540</v>
      </c>
      <c r="P21" s="167">
        <f>'РБ ВВ 10(2024) | FIT15)'!P21</f>
        <v>15480</v>
      </c>
      <c r="Q21" s="167">
        <f>'РБ ВВ 10(2024) | FIT15)'!Q21</f>
        <v>15480</v>
      </c>
      <c r="R21" s="167">
        <f>'РБ ВВ 10(2024) | FIT15)'!R21</f>
        <v>15480</v>
      </c>
      <c r="S21" s="167">
        <f>'РБ ВВ 10(2024) | FIT15)'!S21</f>
        <v>19890</v>
      </c>
      <c r="T21" s="167">
        <f>'РБ ВВ 10(2024) | FIT15)'!T21</f>
        <v>19890</v>
      </c>
      <c r="U21" s="167">
        <f>'РБ ВВ 10(2024) | FIT15)'!U21</f>
        <v>19890</v>
      </c>
      <c r="V21" s="167">
        <f>'РБ ВВ 10(2024) | FIT15)'!V21</f>
        <v>16740</v>
      </c>
      <c r="W21" s="167">
        <f>'РБ ВВ 10(2024) | FIT15)'!W21</f>
        <v>16740</v>
      </c>
      <c r="X21" s="167">
        <f>'РБ ВВ 10(2024) | FIT15)'!X21</f>
        <v>17190</v>
      </c>
      <c r="Y21" s="167">
        <f>'РБ ВВ 10(2024) | FIT15)'!Y21</f>
        <v>16740</v>
      </c>
      <c r="Z21" s="167">
        <f>'РБ ВВ 10(2024) | FIT15)'!Z21</f>
        <v>17640</v>
      </c>
      <c r="AA21" s="167">
        <f>'РБ ВВ 10(2024) | FIT15)'!AA21</f>
        <v>18090</v>
      </c>
      <c r="AB21" s="167">
        <f>'РБ ВВ 10(2024) | FIT15)'!AB21</f>
        <v>16740</v>
      </c>
      <c r="AC21" s="167">
        <f>'РБ ВВ 10(2024) | FIT15)'!AC21</f>
        <v>18540</v>
      </c>
      <c r="AD21" s="167">
        <f>'РБ ВВ 10(2024) | FIT15)'!AD21</f>
        <v>17640</v>
      </c>
      <c r="AE21" s="167">
        <f>'РБ ВВ 10(2024) | FIT15)'!AE21</f>
        <v>18540</v>
      </c>
      <c r="AF21" s="167">
        <f>'РБ ВВ 10(2024) | FIT15)'!AF21</f>
        <v>17640</v>
      </c>
      <c r="AG21" s="167">
        <f>'РБ ВВ 10(2024) | FIT15)'!AG21</f>
        <v>18540</v>
      </c>
      <c r="AH21" s="167">
        <f>'РБ ВВ 10(2024) | FIT15)'!AH21</f>
        <v>16740</v>
      </c>
      <c r="AI21" s="167">
        <f>'РБ ВВ 10(2024) | FIT15)'!AI21</f>
        <v>17640</v>
      </c>
      <c r="AJ21" s="167">
        <f>'РБ ВВ 10(2024) | FIT15)'!AJ21</f>
        <v>15480</v>
      </c>
      <c r="AK21" s="167">
        <f>'РБ ВВ 10(2024) | FIT15)'!AK21</f>
        <v>15480</v>
      </c>
      <c r="AL21" s="167">
        <f>'РБ ВВ 10(2024) | FIT15)'!AL21</f>
        <v>16110</v>
      </c>
      <c r="AM21" s="167">
        <f>'РБ ВВ 10(2024) | FIT15)'!AM21</f>
        <v>15480</v>
      </c>
      <c r="AN21" s="167">
        <f>'РБ ВВ 10(2024) | FIT15)'!AN21</f>
        <v>17640</v>
      </c>
      <c r="AO21" s="167">
        <f>'РБ ВВ 10(2024) | FIT15)'!AO21</f>
        <v>15480</v>
      </c>
      <c r="AP21" s="167">
        <f>'РБ ВВ 10(2024) | FIT15)'!AP21</f>
        <v>15480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'РБ ВВ 10(2024) | FIT15)'!B23</f>
        <v>56070</v>
      </c>
      <c r="C23" s="167">
        <f>'РБ ВВ 10(2024) | FIT15)'!C23</f>
        <v>56070</v>
      </c>
      <c r="D23" s="167">
        <f>'РБ ВВ 10(2024) | FIT15)'!D23</f>
        <v>56700</v>
      </c>
      <c r="E23" s="167">
        <f>'РБ ВВ 10(2024) | FIT15)'!E23</f>
        <v>58590</v>
      </c>
      <c r="F23" s="167">
        <f>'РБ ВВ 10(2024) | FIT15)'!F23</f>
        <v>57960</v>
      </c>
      <c r="G23" s="167">
        <f>'РБ ВВ 10(2024) | FIT15)'!G23</f>
        <v>57330</v>
      </c>
      <c r="H23" s="167">
        <f>'РБ ВВ 10(2024) | FIT15)'!H23</f>
        <v>56700</v>
      </c>
      <c r="I23" s="167">
        <f>'РБ ВВ 10(2024) | FIT15)'!I23</f>
        <v>56700</v>
      </c>
      <c r="J23" s="167">
        <f>'РБ ВВ 10(2024) | FIT15)'!J23</f>
        <v>57330</v>
      </c>
      <c r="K23" s="167">
        <f>'РБ ВВ 10(2024) | FIT15)'!K23</f>
        <v>56070</v>
      </c>
      <c r="L23" s="167">
        <f>'РБ ВВ 10(2024) | FIT15)'!L23</f>
        <v>56700</v>
      </c>
      <c r="M23" s="167">
        <f>'РБ ВВ 10(2024) | FIT15)'!M23</f>
        <v>60390</v>
      </c>
      <c r="N23" s="167">
        <f>'РБ ВВ 10(2024) | FIT15)'!N23</f>
        <v>60390</v>
      </c>
      <c r="O23" s="167">
        <f>'РБ ВВ 10(2024) | FIT15)'!O23</f>
        <v>60390</v>
      </c>
      <c r="P23" s="167">
        <f>'РБ ВВ 10(2024) | FIT15)'!P23</f>
        <v>57330</v>
      </c>
      <c r="Q23" s="167">
        <f>'РБ ВВ 10(2024) | FIT15)'!Q23</f>
        <v>57330</v>
      </c>
      <c r="R23" s="167">
        <f>'РБ ВВ 10(2024) | FIT15)'!R23</f>
        <v>57330</v>
      </c>
      <c r="S23" s="167">
        <f>'РБ ВВ 10(2024) | FIT15)'!S23</f>
        <v>61740</v>
      </c>
      <c r="T23" s="167">
        <f>'РБ ВВ 10(2024) | FIT15)'!T23</f>
        <v>61740</v>
      </c>
      <c r="U23" s="167">
        <f>'РБ ВВ 10(2024) | FIT15)'!U23</f>
        <v>61740</v>
      </c>
      <c r="V23" s="167">
        <f>'РБ ВВ 10(2024) | FIT15)'!V23</f>
        <v>58590</v>
      </c>
      <c r="W23" s="167">
        <f>'РБ ВВ 10(2024) | FIT15)'!W23</f>
        <v>58590</v>
      </c>
      <c r="X23" s="167">
        <f>'РБ ВВ 10(2024) | FIT15)'!X23</f>
        <v>59040</v>
      </c>
      <c r="Y23" s="167">
        <f>'РБ ВВ 10(2024) | FIT15)'!Y23</f>
        <v>58590</v>
      </c>
      <c r="Z23" s="167">
        <f>'РБ ВВ 10(2024) | FIT15)'!Z23</f>
        <v>59490</v>
      </c>
      <c r="AA23" s="167">
        <f>'РБ ВВ 10(2024) | FIT15)'!AA23</f>
        <v>59940</v>
      </c>
      <c r="AB23" s="167">
        <f>'РБ ВВ 10(2024) | FIT15)'!AB23</f>
        <v>58590</v>
      </c>
      <c r="AC23" s="167">
        <f>'РБ ВВ 10(2024) | FIT15)'!AC23</f>
        <v>60390</v>
      </c>
      <c r="AD23" s="167">
        <f>'РБ ВВ 10(2024) | FIT15)'!AD23</f>
        <v>59490</v>
      </c>
      <c r="AE23" s="167">
        <f>'РБ ВВ 10(2024) | FIT15)'!AE23</f>
        <v>60390</v>
      </c>
      <c r="AF23" s="167">
        <f>'РБ ВВ 10(2024) | FIT15)'!AF23</f>
        <v>59490</v>
      </c>
      <c r="AG23" s="167">
        <f>'РБ ВВ 10(2024) | FIT15)'!AG23</f>
        <v>60390</v>
      </c>
      <c r="AH23" s="167">
        <f>'РБ ВВ 10(2024) | FIT15)'!AH23</f>
        <v>58590</v>
      </c>
      <c r="AI23" s="167">
        <f>'РБ ВВ 10(2024) | FIT15)'!AI23</f>
        <v>59490</v>
      </c>
      <c r="AJ23" s="167">
        <f>'РБ ВВ 10(2024) | FIT15)'!AJ23</f>
        <v>57330</v>
      </c>
      <c r="AK23" s="167">
        <f>'РБ ВВ 10(2024) | FIT15)'!AK23</f>
        <v>57330</v>
      </c>
      <c r="AL23" s="167">
        <f>'РБ ВВ 10(2024) | FIT15)'!AL23</f>
        <v>57960</v>
      </c>
      <c r="AM23" s="167">
        <f>'РБ ВВ 10(2024) | FIT15)'!AM23</f>
        <v>57330</v>
      </c>
      <c r="AN23" s="167">
        <f>'РБ ВВ 10(2024) | FIT15)'!AN23</f>
        <v>59490</v>
      </c>
      <c r="AO23" s="167">
        <f>'РБ ВВ 10(2024) | FIT15)'!AO23</f>
        <v>57330</v>
      </c>
      <c r="AP23" s="167">
        <f>'РБ ВВ 10(2024) | FIT15)'!AP23</f>
        <v>57330</v>
      </c>
    </row>
    <row r="24" spans="1:42" hidden="1" x14ac:dyDescent="0.2">
      <c r="A24" s="7" t="s">
        <v>5</v>
      </c>
      <c r="B24" s="167">
        <f>'РБ ВВ 10(2024) | FIT15)'!B24</f>
        <v>0</v>
      </c>
      <c r="C24" s="167">
        <f>'РБ ВВ 10(2024) | FIT15)'!C24</f>
        <v>0</v>
      </c>
      <c r="D24" s="167">
        <f>'РБ ВВ 10(2024) | FIT15)'!D24</f>
        <v>0</v>
      </c>
      <c r="E24" s="167">
        <f>'РБ ВВ 10(2024) | FIT15)'!E24</f>
        <v>0</v>
      </c>
      <c r="F24" s="167">
        <f>'РБ ВВ 10(2024) | FIT15)'!F24</f>
        <v>0</v>
      </c>
      <c r="G24" s="167">
        <f>'РБ ВВ 10(2024) | FIT15)'!G24</f>
        <v>0</v>
      </c>
      <c r="H24" s="167">
        <f>'РБ ВВ 10(2024) | FIT15)'!H24</f>
        <v>0</v>
      </c>
      <c r="I24" s="167">
        <f>'РБ ВВ 10(2024) | FIT15)'!I24</f>
        <v>0</v>
      </c>
      <c r="J24" s="167">
        <f>'РБ ВВ 10(2024) | FIT15)'!J24</f>
        <v>0</v>
      </c>
      <c r="K24" s="167">
        <f>'РБ ВВ 10(2024) | FIT15)'!K24</f>
        <v>0</v>
      </c>
      <c r="L24" s="167">
        <f>'РБ ВВ 10(2024) | FIT15)'!L24</f>
        <v>0</v>
      </c>
      <c r="M24" s="167">
        <f>'РБ ВВ 10(2024) | FIT15)'!M24</f>
        <v>0</v>
      </c>
      <c r="N24" s="167">
        <f>'РБ ВВ 10(2024) | FIT15)'!N24</f>
        <v>0</v>
      </c>
      <c r="O24" s="167">
        <f>'РБ ВВ 10(2024) | FIT15)'!O24</f>
        <v>0</v>
      </c>
      <c r="P24" s="167">
        <f>'РБ ВВ 10(2024) | FIT15)'!P24</f>
        <v>0</v>
      </c>
      <c r="Q24" s="167">
        <f>'РБ ВВ 10(2024) | FIT15)'!Q24</f>
        <v>0</v>
      </c>
      <c r="R24" s="167">
        <f>'РБ ВВ 10(2024) | FIT15)'!R24</f>
        <v>0</v>
      </c>
      <c r="S24" s="167">
        <f>'РБ ВВ 10(2024) | FIT15)'!S24</f>
        <v>0</v>
      </c>
      <c r="T24" s="167">
        <f>'РБ ВВ 10(2024) | FIT15)'!T24</f>
        <v>0</v>
      </c>
      <c r="U24" s="167">
        <f>'РБ ВВ 10(2024) | FIT15)'!U24</f>
        <v>0</v>
      </c>
      <c r="V24" s="167">
        <f>'РБ ВВ 10(2024) | FIT15)'!V24</f>
        <v>0</v>
      </c>
      <c r="W24" s="167">
        <f>'РБ ВВ 10(2024) | FIT15)'!W24</f>
        <v>0</v>
      </c>
      <c r="X24" s="167">
        <f>'РБ ВВ 10(2024) | FIT15)'!X24</f>
        <v>0</v>
      </c>
      <c r="Y24" s="167">
        <f>'РБ ВВ 10(2024) | FIT15)'!Y24</f>
        <v>0</v>
      </c>
      <c r="Z24" s="167">
        <f>'РБ ВВ 10(2024) | FIT15)'!Z24</f>
        <v>0</v>
      </c>
      <c r="AA24" s="167">
        <f>'РБ ВВ 10(2024) | FIT15)'!AA24</f>
        <v>0</v>
      </c>
      <c r="AB24" s="167">
        <f>'РБ ВВ 10(2024) | FIT15)'!AB24</f>
        <v>0</v>
      </c>
      <c r="AC24" s="167">
        <f>'РБ ВВ 10(2024) | FIT15)'!AC24</f>
        <v>0</v>
      </c>
      <c r="AD24" s="167">
        <f>'РБ ВВ 10(2024) | FIT15)'!AD24</f>
        <v>0</v>
      </c>
      <c r="AE24" s="167">
        <f>'РБ ВВ 10(2024) | FIT15)'!AE24</f>
        <v>0</v>
      </c>
      <c r="AF24" s="167">
        <f>'РБ ВВ 10(2024) | FIT15)'!AF24</f>
        <v>0</v>
      </c>
      <c r="AG24" s="167">
        <f>'РБ ВВ 10(2024) | FIT15)'!AG24</f>
        <v>0</v>
      </c>
      <c r="AH24" s="167">
        <f>'РБ ВВ 10(2024) | FIT15)'!AH24</f>
        <v>0</v>
      </c>
      <c r="AI24" s="167">
        <f>'РБ ВВ 10(2024) | FIT15)'!AI24</f>
        <v>0</v>
      </c>
      <c r="AJ24" s="167">
        <f>'РБ ВВ 10(2024) | FIT15)'!AJ24</f>
        <v>0</v>
      </c>
      <c r="AK24" s="167">
        <f>'РБ ВВ 10(2024) | FIT15)'!AK24</f>
        <v>0</v>
      </c>
      <c r="AL24" s="167">
        <f>'РБ ВВ 10(2024) | FIT15)'!AL24</f>
        <v>0</v>
      </c>
      <c r="AM24" s="167">
        <f>'РБ ВВ 10(2024) | FIT15)'!AM24</f>
        <v>0</v>
      </c>
      <c r="AN24" s="167">
        <f>'РБ ВВ 10(2024) | FIT15)'!AN24</f>
        <v>0</v>
      </c>
      <c r="AO24" s="167">
        <f>'РБ ВВ 10(2024) | FIT15)'!AO24</f>
        <v>0</v>
      </c>
      <c r="AP24" s="167">
        <f>'РБ ВВ 10(2024) | FIT15)'!AP24</f>
        <v>0</v>
      </c>
    </row>
    <row r="25" spans="1:42" hidden="1" x14ac:dyDescent="0.2">
      <c r="A25" s="3" t="s">
        <v>0</v>
      </c>
      <c r="B25" s="167" t="e">
        <f>'РБ ВВ 10(2024) | FIT15)'!B25</f>
        <v>#REF!</v>
      </c>
      <c r="C25" s="167" t="e">
        <f>'РБ ВВ 10(2024) | FIT15)'!C25</f>
        <v>#REF!</v>
      </c>
      <c r="D25" s="167" t="e">
        <f>'РБ ВВ 10(2024) | FIT15)'!D25</f>
        <v>#REF!</v>
      </c>
      <c r="E25" s="167" t="e">
        <f>'РБ ВВ 10(2024) | FIT15)'!E25</f>
        <v>#REF!</v>
      </c>
      <c r="F25" s="167" t="e">
        <f>'РБ ВВ 10(2024) | FIT15)'!F25</f>
        <v>#REF!</v>
      </c>
      <c r="G25" s="167" t="e">
        <f>'РБ ВВ 10(2024) | FIT15)'!G25</f>
        <v>#REF!</v>
      </c>
      <c r="H25" s="167" t="e">
        <f>'РБ ВВ 10(2024) | FIT15)'!H25</f>
        <v>#REF!</v>
      </c>
      <c r="I25" s="167" t="e">
        <f>'РБ ВВ 10(2024) | FIT15)'!I25</f>
        <v>#REF!</v>
      </c>
      <c r="J25" s="167" t="e">
        <f>'РБ ВВ 10(2024) | FIT15)'!J25</f>
        <v>#REF!</v>
      </c>
      <c r="K25" s="167" t="e">
        <f>'РБ ВВ 10(2024) | FIT15)'!K25</f>
        <v>#REF!</v>
      </c>
      <c r="L25" s="167" t="e">
        <f>'РБ ВВ 10(2024) | FIT15)'!L25</f>
        <v>#REF!</v>
      </c>
      <c r="M25" s="167" t="e">
        <f>'РБ ВВ 10(2024) | FIT15)'!M25</f>
        <v>#REF!</v>
      </c>
      <c r="N25" s="167" t="e">
        <f>'РБ ВВ 10(2024) | FIT15)'!N25</f>
        <v>#REF!</v>
      </c>
      <c r="O25" s="167" t="e">
        <f>'РБ ВВ 10(2024) | FIT15)'!O25</f>
        <v>#REF!</v>
      </c>
      <c r="P25" s="167" t="e">
        <f>'РБ ВВ 10(2024) | FIT15)'!P25</f>
        <v>#REF!</v>
      </c>
      <c r="Q25" s="167" t="e">
        <f>'РБ ВВ 10(2024) | FIT15)'!Q25</f>
        <v>#REF!</v>
      </c>
      <c r="R25" s="167" t="e">
        <f>'РБ ВВ 10(2024) | FIT15)'!R25</f>
        <v>#REF!</v>
      </c>
      <c r="S25" s="167" t="e">
        <f>'РБ ВВ 10(2024) | FIT15)'!S25</f>
        <v>#REF!</v>
      </c>
      <c r="T25" s="167" t="e">
        <f>'РБ ВВ 10(2024) | FIT15)'!T25</f>
        <v>#REF!</v>
      </c>
      <c r="U25" s="167" t="e">
        <f>'РБ ВВ 10(2024) | FIT15)'!U25</f>
        <v>#REF!</v>
      </c>
      <c r="V25" s="167" t="e">
        <f>'РБ ВВ 10(2024) | FIT15)'!V25</f>
        <v>#REF!</v>
      </c>
      <c r="W25" s="167" t="e">
        <f>'РБ ВВ 10(2024) | FIT15)'!W25</f>
        <v>#REF!</v>
      </c>
      <c r="X25" s="167" t="e">
        <f>'РБ ВВ 10(2024) | FIT15)'!X25</f>
        <v>#REF!</v>
      </c>
      <c r="Y25" s="167" t="e">
        <f>'РБ ВВ 10(2024) | FIT15)'!Y25</f>
        <v>#REF!</v>
      </c>
      <c r="Z25" s="167" t="e">
        <f>'РБ ВВ 10(2024) | FIT15)'!Z25</f>
        <v>#REF!</v>
      </c>
      <c r="AA25" s="167" t="e">
        <f>'РБ ВВ 10(2024) | FIT15)'!AA25</f>
        <v>#REF!</v>
      </c>
      <c r="AB25" s="167" t="e">
        <f>'РБ ВВ 10(2024) | FIT15)'!AB25</f>
        <v>#REF!</v>
      </c>
      <c r="AC25" s="167" t="e">
        <f>'РБ ВВ 10(2024) | FIT15)'!AC25</f>
        <v>#REF!</v>
      </c>
      <c r="AD25" s="167" t="e">
        <f>'РБ ВВ 10(2024) | FIT15)'!AD25</f>
        <v>#REF!</v>
      </c>
      <c r="AE25" s="167" t="e">
        <f>'РБ ВВ 10(2024) | FIT15)'!AE25</f>
        <v>#REF!</v>
      </c>
      <c r="AF25" s="167" t="e">
        <f>'РБ ВВ 10(2024) | FIT15)'!AF25</f>
        <v>#REF!</v>
      </c>
      <c r="AG25" s="167" t="e">
        <f>'РБ ВВ 10(2024) | FIT15)'!AG25</f>
        <v>#REF!</v>
      </c>
      <c r="AH25" s="167" t="e">
        <f>'РБ ВВ 10(2024) | FIT15)'!AH25</f>
        <v>#REF!</v>
      </c>
      <c r="AI25" s="167" t="e">
        <f>'РБ ВВ 10(2024) | FIT15)'!AI25</f>
        <v>#REF!</v>
      </c>
      <c r="AJ25" s="167" t="e">
        <f>'РБ ВВ 10(2024) | FIT15)'!AJ25</f>
        <v>#REF!</v>
      </c>
      <c r="AK25" s="167" t="e">
        <f>'РБ ВВ 10(2024) | FIT15)'!AK25</f>
        <v>#REF!</v>
      </c>
      <c r="AL25" s="167" t="e">
        <f>'РБ ВВ 10(2024) | FIT15)'!AL25</f>
        <v>#REF!</v>
      </c>
      <c r="AM25" s="167" t="e">
        <f>'РБ ВВ 10(2024) | FIT15)'!AM25</f>
        <v>#REF!</v>
      </c>
      <c r="AN25" s="167" t="e">
        <f>'РБ ВВ 10(2024) | FIT15)'!AN25</f>
        <v>#REF!</v>
      </c>
      <c r="AO25" s="167" t="e">
        <f>'РБ ВВ 10(2024) | FIT15)'!AO25</f>
        <v>#REF!</v>
      </c>
      <c r="AP25" s="167" t="e">
        <f>'РБ ВВ 10(2024) | FIT15)'!AP25</f>
        <v>#REF!</v>
      </c>
    </row>
    <row r="26" spans="1:42" ht="17.25" customHeight="1" x14ac:dyDescent="0.2">
      <c r="A26" s="72" t="s">
        <v>44</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row>
    <row r="27" spans="1:42" x14ac:dyDescent="0.2">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ht="20.25" customHeight="1"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x14ac:dyDescent="0.2">
      <c r="A29" s="1" t="s">
        <v>7</v>
      </c>
    </row>
    <row r="30" spans="1:42" x14ac:dyDescent="0.2">
      <c r="A30" s="1">
        <v>1</v>
      </c>
      <c r="B30" s="167">
        <f t="shared" ref="B30:AP30" si="4">ROUNDUP(B8*0.85,)</f>
        <v>4437</v>
      </c>
      <c r="C30" s="167">
        <f t="shared" si="4"/>
        <v>4437</v>
      </c>
      <c r="D30" s="167">
        <f t="shared" si="4"/>
        <v>4973</v>
      </c>
      <c r="E30" s="167">
        <f t="shared" si="4"/>
        <v>6579</v>
      </c>
      <c r="F30" s="167">
        <f t="shared" si="4"/>
        <v>6044</v>
      </c>
      <c r="G30" s="167">
        <f t="shared" si="4"/>
        <v>5508</v>
      </c>
      <c r="H30" s="167">
        <f t="shared" si="4"/>
        <v>4973</v>
      </c>
      <c r="I30" s="167">
        <f t="shared" si="4"/>
        <v>4973</v>
      </c>
      <c r="J30" s="167">
        <f t="shared" si="4"/>
        <v>5508</v>
      </c>
      <c r="K30" s="167">
        <f t="shared" si="4"/>
        <v>4437</v>
      </c>
      <c r="L30" s="167">
        <f t="shared" si="4"/>
        <v>4973</v>
      </c>
      <c r="M30" s="167">
        <f t="shared" si="4"/>
        <v>8109</v>
      </c>
      <c r="N30" s="167">
        <f t="shared" si="4"/>
        <v>8109</v>
      </c>
      <c r="O30" s="167">
        <f t="shared" si="4"/>
        <v>8109</v>
      </c>
      <c r="P30" s="167">
        <f t="shared" si="4"/>
        <v>5508</v>
      </c>
      <c r="Q30" s="167">
        <f t="shared" si="4"/>
        <v>5508</v>
      </c>
      <c r="R30" s="167">
        <f t="shared" si="4"/>
        <v>5508</v>
      </c>
      <c r="S30" s="167">
        <f t="shared" si="4"/>
        <v>9257</v>
      </c>
      <c r="T30" s="167">
        <f t="shared" si="4"/>
        <v>9257</v>
      </c>
      <c r="U30" s="167">
        <f t="shared" si="4"/>
        <v>9257</v>
      </c>
      <c r="V30" s="167">
        <f t="shared" si="4"/>
        <v>6579</v>
      </c>
      <c r="W30" s="167">
        <f t="shared" si="4"/>
        <v>6579</v>
      </c>
      <c r="X30" s="167">
        <f t="shared" si="4"/>
        <v>6962</v>
      </c>
      <c r="Y30" s="167">
        <f t="shared" si="4"/>
        <v>6579</v>
      </c>
      <c r="Z30" s="167">
        <f t="shared" si="4"/>
        <v>7344</v>
      </c>
      <c r="AA30" s="167">
        <f t="shared" si="4"/>
        <v>7727</v>
      </c>
      <c r="AB30" s="167">
        <f t="shared" si="4"/>
        <v>6579</v>
      </c>
      <c r="AC30" s="167">
        <f t="shared" si="4"/>
        <v>8109</v>
      </c>
      <c r="AD30" s="167">
        <f t="shared" si="4"/>
        <v>7344</v>
      </c>
      <c r="AE30" s="167">
        <f t="shared" si="4"/>
        <v>8109</v>
      </c>
      <c r="AF30" s="167">
        <f t="shared" si="4"/>
        <v>7344</v>
      </c>
      <c r="AG30" s="167">
        <f t="shared" si="4"/>
        <v>8109</v>
      </c>
      <c r="AH30" s="167">
        <f t="shared" si="4"/>
        <v>6579</v>
      </c>
      <c r="AI30" s="167">
        <f t="shared" si="4"/>
        <v>7344</v>
      </c>
      <c r="AJ30" s="167">
        <f t="shared" si="4"/>
        <v>5508</v>
      </c>
      <c r="AK30" s="167">
        <f t="shared" si="4"/>
        <v>5508</v>
      </c>
      <c r="AL30" s="167">
        <f t="shared" si="4"/>
        <v>6044</v>
      </c>
      <c r="AM30" s="167">
        <f t="shared" si="4"/>
        <v>5508</v>
      </c>
      <c r="AN30" s="167">
        <f t="shared" si="4"/>
        <v>7344</v>
      </c>
      <c r="AO30" s="167">
        <f t="shared" si="4"/>
        <v>5508</v>
      </c>
      <c r="AP30" s="167">
        <f t="shared" si="4"/>
        <v>5508</v>
      </c>
    </row>
    <row r="31" spans="1:42" x14ac:dyDescent="0.2">
      <c r="A31" s="1">
        <v>2</v>
      </c>
      <c r="B31" s="167">
        <f t="shared" ref="B31:AP31" si="5">ROUNDUP(B9*0.85,)</f>
        <v>5585</v>
      </c>
      <c r="C31" s="167">
        <f t="shared" si="5"/>
        <v>5585</v>
      </c>
      <c r="D31" s="167">
        <f t="shared" si="5"/>
        <v>6120</v>
      </c>
      <c r="E31" s="167">
        <f t="shared" si="5"/>
        <v>7727</v>
      </c>
      <c r="F31" s="167">
        <f t="shared" si="5"/>
        <v>7191</v>
      </c>
      <c r="G31" s="167">
        <f t="shared" si="5"/>
        <v>6656</v>
      </c>
      <c r="H31" s="167">
        <f t="shared" si="5"/>
        <v>6120</v>
      </c>
      <c r="I31" s="167">
        <f t="shared" si="5"/>
        <v>6120</v>
      </c>
      <c r="J31" s="167">
        <f t="shared" si="5"/>
        <v>6656</v>
      </c>
      <c r="K31" s="167">
        <f t="shared" si="5"/>
        <v>5585</v>
      </c>
      <c r="L31" s="167">
        <f t="shared" si="5"/>
        <v>6120</v>
      </c>
      <c r="M31" s="167">
        <f t="shared" si="5"/>
        <v>9257</v>
      </c>
      <c r="N31" s="167">
        <f t="shared" si="5"/>
        <v>9257</v>
      </c>
      <c r="O31" s="167">
        <f t="shared" si="5"/>
        <v>9257</v>
      </c>
      <c r="P31" s="167">
        <f t="shared" si="5"/>
        <v>6656</v>
      </c>
      <c r="Q31" s="167">
        <f t="shared" si="5"/>
        <v>6656</v>
      </c>
      <c r="R31" s="167">
        <f t="shared" si="5"/>
        <v>6656</v>
      </c>
      <c r="S31" s="167">
        <f t="shared" si="5"/>
        <v>10404</v>
      </c>
      <c r="T31" s="167">
        <f t="shared" si="5"/>
        <v>10404</v>
      </c>
      <c r="U31" s="167">
        <f t="shared" si="5"/>
        <v>10404</v>
      </c>
      <c r="V31" s="167">
        <f t="shared" si="5"/>
        <v>7727</v>
      </c>
      <c r="W31" s="167">
        <f t="shared" si="5"/>
        <v>7727</v>
      </c>
      <c r="X31" s="167">
        <f t="shared" si="5"/>
        <v>8109</v>
      </c>
      <c r="Y31" s="167">
        <f t="shared" si="5"/>
        <v>7727</v>
      </c>
      <c r="Z31" s="167">
        <f t="shared" si="5"/>
        <v>8492</v>
      </c>
      <c r="AA31" s="167">
        <f t="shared" si="5"/>
        <v>8874</v>
      </c>
      <c r="AB31" s="167">
        <f t="shared" si="5"/>
        <v>7727</v>
      </c>
      <c r="AC31" s="167">
        <f t="shared" si="5"/>
        <v>9257</v>
      </c>
      <c r="AD31" s="167">
        <f t="shared" si="5"/>
        <v>8492</v>
      </c>
      <c r="AE31" s="167">
        <f t="shared" si="5"/>
        <v>9257</v>
      </c>
      <c r="AF31" s="167">
        <f t="shared" si="5"/>
        <v>8492</v>
      </c>
      <c r="AG31" s="167">
        <f t="shared" si="5"/>
        <v>9257</v>
      </c>
      <c r="AH31" s="167">
        <f t="shared" si="5"/>
        <v>7727</v>
      </c>
      <c r="AI31" s="167">
        <f t="shared" si="5"/>
        <v>8492</v>
      </c>
      <c r="AJ31" s="167">
        <f t="shared" si="5"/>
        <v>6656</v>
      </c>
      <c r="AK31" s="167">
        <f t="shared" si="5"/>
        <v>6656</v>
      </c>
      <c r="AL31" s="167">
        <f t="shared" si="5"/>
        <v>7191</v>
      </c>
      <c r="AM31" s="167">
        <f t="shared" si="5"/>
        <v>6656</v>
      </c>
      <c r="AN31" s="167">
        <f t="shared" si="5"/>
        <v>8492</v>
      </c>
      <c r="AO31" s="167">
        <f t="shared" si="5"/>
        <v>6656</v>
      </c>
      <c r="AP31" s="167">
        <f t="shared" si="5"/>
        <v>6656</v>
      </c>
    </row>
    <row r="32" spans="1:42" x14ac:dyDescent="0.2">
      <c r="A32" s="1" t="s">
        <v>8</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row>
    <row r="33" spans="1:42" x14ac:dyDescent="0.2">
      <c r="A33" s="1">
        <v>1</v>
      </c>
      <c r="B33" s="167">
        <f t="shared" ref="B33:AP33" si="6">ROUNDUP(B11*0.85,)</f>
        <v>5585</v>
      </c>
      <c r="C33" s="167">
        <f t="shared" si="6"/>
        <v>5585</v>
      </c>
      <c r="D33" s="167">
        <f t="shared" si="6"/>
        <v>6120</v>
      </c>
      <c r="E33" s="167">
        <f t="shared" si="6"/>
        <v>7727</v>
      </c>
      <c r="F33" s="167">
        <f t="shared" si="6"/>
        <v>7191</v>
      </c>
      <c r="G33" s="167">
        <f t="shared" si="6"/>
        <v>6656</v>
      </c>
      <c r="H33" s="167">
        <f t="shared" si="6"/>
        <v>6120</v>
      </c>
      <c r="I33" s="167">
        <f t="shared" si="6"/>
        <v>6120</v>
      </c>
      <c r="J33" s="167">
        <f t="shared" si="6"/>
        <v>6656</v>
      </c>
      <c r="K33" s="167">
        <f t="shared" si="6"/>
        <v>5585</v>
      </c>
      <c r="L33" s="167">
        <f t="shared" si="6"/>
        <v>6120</v>
      </c>
      <c r="M33" s="167">
        <f t="shared" si="6"/>
        <v>9257</v>
      </c>
      <c r="N33" s="167">
        <f t="shared" si="6"/>
        <v>9257</v>
      </c>
      <c r="O33" s="167">
        <f t="shared" si="6"/>
        <v>9257</v>
      </c>
      <c r="P33" s="167">
        <f t="shared" si="6"/>
        <v>6656</v>
      </c>
      <c r="Q33" s="167">
        <f t="shared" si="6"/>
        <v>6656</v>
      </c>
      <c r="R33" s="167">
        <f t="shared" si="6"/>
        <v>6656</v>
      </c>
      <c r="S33" s="167">
        <f t="shared" si="6"/>
        <v>10404</v>
      </c>
      <c r="T33" s="167">
        <f t="shared" si="6"/>
        <v>10787</v>
      </c>
      <c r="U33" s="167">
        <f t="shared" si="6"/>
        <v>10787</v>
      </c>
      <c r="V33" s="167">
        <f t="shared" si="6"/>
        <v>8109</v>
      </c>
      <c r="W33" s="167">
        <f t="shared" si="6"/>
        <v>8109</v>
      </c>
      <c r="X33" s="167">
        <f t="shared" si="6"/>
        <v>8492</v>
      </c>
      <c r="Y33" s="167">
        <f t="shared" si="6"/>
        <v>8109</v>
      </c>
      <c r="Z33" s="167">
        <f t="shared" si="6"/>
        <v>8874</v>
      </c>
      <c r="AA33" s="167">
        <f t="shared" si="6"/>
        <v>9257</v>
      </c>
      <c r="AB33" s="167">
        <f t="shared" si="6"/>
        <v>8109</v>
      </c>
      <c r="AC33" s="167">
        <f t="shared" si="6"/>
        <v>9639</v>
      </c>
      <c r="AD33" s="167">
        <f t="shared" si="6"/>
        <v>8874</v>
      </c>
      <c r="AE33" s="167">
        <f t="shared" si="6"/>
        <v>9639</v>
      </c>
      <c r="AF33" s="167">
        <f t="shared" si="6"/>
        <v>8874</v>
      </c>
      <c r="AG33" s="167">
        <f t="shared" si="6"/>
        <v>9639</v>
      </c>
      <c r="AH33" s="167">
        <f t="shared" si="6"/>
        <v>8109</v>
      </c>
      <c r="AI33" s="167">
        <f t="shared" si="6"/>
        <v>8874</v>
      </c>
      <c r="AJ33" s="167">
        <f t="shared" si="6"/>
        <v>7038</v>
      </c>
      <c r="AK33" s="167">
        <f t="shared" si="6"/>
        <v>7038</v>
      </c>
      <c r="AL33" s="167">
        <f t="shared" si="6"/>
        <v>7574</v>
      </c>
      <c r="AM33" s="167">
        <f t="shared" si="6"/>
        <v>7038</v>
      </c>
      <c r="AN33" s="167">
        <f t="shared" si="6"/>
        <v>8874</v>
      </c>
      <c r="AO33" s="167">
        <f t="shared" si="6"/>
        <v>7038</v>
      </c>
      <c r="AP33" s="167">
        <f t="shared" si="6"/>
        <v>7038</v>
      </c>
    </row>
    <row r="34" spans="1:42" x14ac:dyDescent="0.2">
      <c r="A34" s="1">
        <v>2</v>
      </c>
      <c r="B34" s="167">
        <f t="shared" ref="B34:AP34" si="7">ROUNDUP(B12*0.85,)</f>
        <v>6732</v>
      </c>
      <c r="C34" s="167">
        <f t="shared" si="7"/>
        <v>6732</v>
      </c>
      <c r="D34" s="167">
        <f t="shared" si="7"/>
        <v>7268</v>
      </c>
      <c r="E34" s="167">
        <f t="shared" si="7"/>
        <v>8874</v>
      </c>
      <c r="F34" s="167">
        <f t="shared" si="7"/>
        <v>8339</v>
      </c>
      <c r="G34" s="167">
        <f t="shared" si="7"/>
        <v>7803</v>
      </c>
      <c r="H34" s="167">
        <f t="shared" si="7"/>
        <v>7268</v>
      </c>
      <c r="I34" s="167">
        <f t="shared" si="7"/>
        <v>7268</v>
      </c>
      <c r="J34" s="167">
        <f t="shared" si="7"/>
        <v>7803</v>
      </c>
      <c r="K34" s="167">
        <f t="shared" si="7"/>
        <v>6732</v>
      </c>
      <c r="L34" s="167">
        <f t="shared" si="7"/>
        <v>7268</v>
      </c>
      <c r="M34" s="167">
        <f t="shared" si="7"/>
        <v>10404</v>
      </c>
      <c r="N34" s="167">
        <f t="shared" si="7"/>
        <v>10404</v>
      </c>
      <c r="O34" s="167">
        <f t="shared" si="7"/>
        <v>10404</v>
      </c>
      <c r="P34" s="167">
        <f t="shared" si="7"/>
        <v>7803</v>
      </c>
      <c r="Q34" s="167">
        <f t="shared" si="7"/>
        <v>7803</v>
      </c>
      <c r="R34" s="167">
        <f t="shared" si="7"/>
        <v>7803</v>
      </c>
      <c r="S34" s="167">
        <f t="shared" si="7"/>
        <v>11552</v>
      </c>
      <c r="T34" s="167">
        <f t="shared" si="7"/>
        <v>11934</v>
      </c>
      <c r="U34" s="167">
        <f t="shared" si="7"/>
        <v>11934</v>
      </c>
      <c r="V34" s="167">
        <f t="shared" si="7"/>
        <v>9257</v>
      </c>
      <c r="W34" s="167">
        <f t="shared" si="7"/>
        <v>9257</v>
      </c>
      <c r="X34" s="167">
        <f t="shared" si="7"/>
        <v>9639</v>
      </c>
      <c r="Y34" s="167">
        <f t="shared" si="7"/>
        <v>9257</v>
      </c>
      <c r="Z34" s="167">
        <f t="shared" si="7"/>
        <v>10022</v>
      </c>
      <c r="AA34" s="167">
        <f t="shared" si="7"/>
        <v>10404</v>
      </c>
      <c r="AB34" s="167">
        <f t="shared" si="7"/>
        <v>9257</v>
      </c>
      <c r="AC34" s="167">
        <f t="shared" si="7"/>
        <v>10787</v>
      </c>
      <c r="AD34" s="167">
        <f t="shared" si="7"/>
        <v>10022</v>
      </c>
      <c r="AE34" s="167">
        <f t="shared" si="7"/>
        <v>10787</v>
      </c>
      <c r="AF34" s="167">
        <f t="shared" si="7"/>
        <v>10022</v>
      </c>
      <c r="AG34" s="167">
        <f t="shared" si="7"/>
        <v>10787</v>
      </c>
      <c r="AH34" s="167">
        <f t="shared" si="7"/>
        <v>9257</v>
      </c>
      <c r="AI34" s="167">
        <f t="shared" si="7"/>
        <v>10022</v>
      </c>
      <c r="AJ34" s="167">
        <f t="shared" si="7"/>
        <v>8186</v>
      </c>
      <c r="AK34" s="167">
        <f t="shared" si="7"/>
        <v>8186</v>
      </c>
      <c r="AL34" s="167">
        <f t="shared" si="7"/>
        <v>8721</v>
      </c>
      <c r="AM34" s="167">
        <f t="shared" si="7"/>
        <v>8186</v>
      </c>
      <c r="AN34" s="167">
        <f t="shared" si="7"/>
        <v>10022</v>
      </c>
      <c r="AO34" s="167">
        <f t="shared" si="7"/>
        <v>8186</v>
      </c>
      <c r="AP34" s="167">
        <f t="shared" si="7"/>
        <v>8186</v>
      </c>
    </row>
    <row r="35" spans="1:42"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row>
    <row r="36" spans="1:42" x14ac:dyDescent="0.2">
      <c r="A36" s="168">
        <v>1</v>
      </c>
      <c r="B36" s="167">
        <f t="shared" ref="B36:AP36" si="8">B33</f>
        <v>5585</v>
      </c>
      <c r="C36" s="167">
        <f t="shared" si="8"/>
        <v>5585</v>
      </c>
      <c r="D36" s="167">
        <f t="shared" si="8"/>
        <v>6120</v>
      </c>
      <c r="E36" s="167">
        <f t="shared" si="8"/>
        <v>7727</v>
      </c>
      <c r="F36" s="167">
        <f t="shared" si="8"/>
        <v>7191</v>
      </c>
      <c r="G36" s="167">
        <f t="shared" si="8"/>
        <v>6656</v>
      </c>
      <c r="H36" s="167">
        <f t="shared" si="8"/>
        <v>6120</v>
      </c>
      <c r="I36" s="167">
        <f t="shared" si="8"/>
        <v>6120</v>
      </c>
      <c r="J36" s="167">
        <f t="shared" si="8"/>
        <v>6656</v>
      </c>
      <c r="K36" s="167">
        <f t="shared" si="8"/>
        <v>5585</v>
      </c>
      <c r="L36" s="167">
        <f t="shared" si="8"/>
        <v>6120</v>
      </c>
      <c r="M36" s="167">
        <f t="shared" si="8"/>
        <v>9257</v>
      </c>
      <c r="N36" s="167">
        <f t="shared" si="8"/>
        <v>9257</v>
      </c>
      <c r="O36" s="167">
        <f t="shared" si="8"/>
        <v>9257</v>
      </c>
      <c r="P36" s="167">
        <f t="shared" si="8"/>
        <v>6656</v>
      </c>
      <c r="Q36" s="167">
        <f t="shared" si="8"/>
        <v>6656</v>
      </c>
      <c r="R36" s="167">
        <f t="shared" si="8"/>
        <v>6656</v>
      </c>
      <c r="S36" s="167">
        <f t="shared" si="8"/>
        <v>10404</v>
      </c>
      <c r="T36" s="167">
        <f t="shared" si="8"/>
        <v>10787</v>
      </c>
      <c r="U36" s="167">
        <f t="shared" si="8"/>
        <v>10787</v>
      </c>
      <c r="V36" s="167">
        <f t="shared" si="8"/>
        <v>8109</v>
      </c>
      <c r="W36" s="167">
        <f t="shared" si="8"/>
        <v>8109</v>
      </c>
      <c r="X36" s="167">
        <f t="shared" si="8"/>
        <v>8492</v>
      </c>
      <c r="Y36" s="167">
        <f t="shared" si="8"/>
        <v>8109</v>
      </c>
      <c r="Z36" s="167">
        <f t="shared" si="8"/>
        <v>8874</v>
      </c>
      <c r="AA36" s="167">
        <f t="shared" si="8"/>
        <v>9257</v>
      </c>
      <c r="AB36" s="167">
        <f t="shared" si="8"/>
        <v>8109</v>
      </c>
      <c r="AC36" s="167">
        <f t="shared" si="8"/>
        <v>9639</v>
      </c>
      <c r="AD36" s="167">
        <f t="shared" si="8"/>
        <v>8874</v>
      </c>
      <c r="AE36" s="167">
        <f t="shared" si="8"/>
        <v>9639</v>
      </c>
      <c r="AF36" s="167">
        <f t="shared" si="8"/>
        <v>8874</v>
      </c>
      <c r="AG36" s="167">
        <f t="shared" si="8"/>
        <v>9639</v>
      </c>
      <c r="AH36" s="167">
        <f t="shared" si="8"/>
        <v>8109</v>
      </c>
      <c r="AI36" s="167">
        <f t="shared" si="8"/>
        <v>8874</v>
      </c>
      <c r="AJ36" s="167">
        <f t="shared" si="8"/>
        <v>7038</v>
      </c>
      <c r="AK36" s="167">
        <f t="shared" si="8"/>
        <v>7038</v>
      </c>
      <c r="AL36" s="167">
        <f t="shared" si="8"/>
        <v>7574</v>
      </c>
      <c r="AM36" s="167">
        <f t="shared" si="8"/>
        <v>7038</v>
      </c>
      <c r="AN36" s="167">
        <f t="shared" si="8"/>
        <v>8874</v>
      </c>
      <c r="AO36" s="167">
        <f t="shared" si="8"/>
        <v>7038</v>
      </c>
      <c r="AP36" s="167">
        <f t="shared" si="8"/>
        <v>7038</v>
      </c>
    </row>
    <row r="37" spans="1:42" x14ac:dyDescent="0.2">
      <c r="A37" s="168">
        <v>2</v>
      </c>
      <c r="B37" s="167">
        <f t="shared" ref="B37:AP37" si="9">B34</f>
        <v>6732</v>
      </c>
      <c r="C37" s="167">
        <f t="shared" si="9"/>
        <v>6732</v>
      </c>
      <c r="D37" s="167">
        <f t="shared" si="9"/>
        <v>7268</v>
      </c>
      <c r="E37" s="167">
        <f t="shared" si="9"/>
        <v>8874</v>
      </c>
      <c r="F37" s="167">
        <f t="shared" si="9"/>
        <v>8339</v>
      </c>
      <c r="G37" s="167">
        <f t="shared" si="9"/>
        <v>7803</v>
      </c>
      <c r="H37" s="167">
        <f t="shared" si="9"/>
        <v>7268</v>
      </c>
      <c r="I37" s="167">
        <f t="shared" si="9"/>
        <v>7268</v>
      </c>
      <c r="J37" s="167">
        <f t="shared" si="9"/>
        <v>7803</v>
      </c>
      <c r="K37" s="167">
        <f t="shared" si="9"/>
        <v>6732</v>
      </c>
      <c r="L37" s="167">
        <f t="shared" si="9"/>
        <v>7268</v>
      </c>
      <c r="M37" s="167">
        <f t="shared" si="9"/>
        <v>10404</v>
      </c>
      <c r="N37" s="167">
        <f t="shared" si="9"/>
        <v>10404</v>
      </c>
      <c r="O37" s="167">
        <f t="shared" si="9"/>
        <v>10404</v>
      </c>
      <c r="P37" s="167">
        <f t="shared" si="9"/>
        <v>7803</v>
      </c>
      <c r="Q37" s="167">
        <f t="shared" si="9"/>
        <v>7803</v>
      </c>
      <c r="R37" s="167">
        <f t="shared" si="9"/>
        <v>7803</v>
      </c>
      <c r="S37" s="167">
        <f t="shared" si="9"/>
        <v>11552</v>
      </c>
      <c r="T37" s="167">
        <f t="shared" si="9"/>
        <v>11934</v>
      </c>
      <c r="U37" s="167">
        <f t="shared" si="9"/>
        <v>11934</v>
      </c>
      <c r="V37" s="167">
        <f t="shared" si="9"/>
        <v>9257</v>
      </c>
      <c r="W37" s="167">
        <f t="shared" si="9"/>
        <v>9257</v>
      </c>
      <c r="X37" s="167">
        <f t="shared" si="9"/>
        <v>9639</v>
      </c>
      <c r="Y37" s="167">
        <f t="shared" si="9"/>
        <v>9257</v>
      </c>
      <c r="Z37" s="167">
        <f t="shared" si="9"/>
        <v>10022</v>
      </c>
      <c r="AA37" s="167">
        <f t="shared" si="9"/>
        <v>10404</v>
      </c>
      <c r="AB37" s="167">
        <f t="shared" si="9"/>
        <v>9257</v>
      </c>
      <c r="AC37" s="167">
        <f t="shared" si="9"/>
        <v>10787</v>
      </c>
      <c r="AD37" s="167">
        <f t="shared" si="9"/>
        <v>10022</v>
      </c>
      <c r="AE37" s="167">
        <f t="shared" si="9"/>
        <v>10787</v>
      </c>
      <c r="AF37" s="167">
        <f t="shared" si="9"/>
        <v>10022</v>
      </c>
      <c r="AG37" s="167">
        <f t="shared" si="9"/>
        <v>10787</v>
      </c>
      <c r="AH37" s="167">
        <f t="shared" si="9"/>
        <v>9257</v>
      </c>
      <c r="AI37" s="167">
        <f t="shared" si="9"/>
        <v>10022</v>
      </c>
      <c r="AJ37" s="167">
        <f t="shared" si="9"/>
        <v>8186</v>
      </c>
      <c r="AK37" s="167">
        <f t="shared" si="9"/>
        <v>8186</v>
      </c>
      <c r="AL37" s="167">
        <f t="shared" si="9"/>
        <v>8721</v>
      </c>
      <c r="AM37" s="167">
        <f t="shared" si="9"/>
        <v>8186</v>
      </c>
      <c r="AN37" s="167">
        <f t="shared" si="9"/>
        <v>10022</v>
      </c>
      <c r="AO37" s="167">
        <f t="shared" si="9"/>
        <v>8186</v>
      </c>
      <c r="AP37" s="167">
        <f t="shared" si="9"/>
        <v>8186</v>
      </c>
    </row>
    <row r="38" spans="1:42" x14ac:dyDescent="0.2">
      <c r="A38" s="222" t="s">
        <v>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row>
    <row r="39" spans="1:42" x14ac:dyDescent="0.2">
      <c r="A39" s="1">
        <v>1</v>
      </c>
      <c r="B39" s="167">
        <f t="shared" ref="B39:AP39" si="10">ROUNDUP(B17*0.85,)</f>
        <v>8645</v>
      </c>
      <c r="C39" s="167">
        <f t="shared" si="10"/>
        <v>8645</v>
      </c>
      <c r="D39" s="167">
        <f t="shared" si="10"/>
        <v>9180</v>
      </c>
      <c r="E39" s="167">
        <f t="shared" si="10"/>
        <v>10787</v>
      </c>
      <c r="F39" s="167">
        <f t="shared" si="10"/>
        <v>10251</v>
      </c>
      <c r="G39" s="167">
        <f t="shared" si="10"/>
        <v>9716</v>
      </c>
      <c r="H39" s="167">
        <f t="shared" si="10"/>
        <v>9180</v>
      </c>
      <c r="I39" s="167">
        <f t="shared" si="10"/>
        <v>9180</v>
      </c>
      <c r="J39" s="167">
        <f t="shared" si="10"/>
        <v>9716</v>
      </c>
      <c r="K39" s="167">
        <f t="shared" si="10"/>
        <v>8645</v>
      </c>
      <c r="L39" s="167">
        <f t="shared" si="10"/>
        <v>9180</v>
      </c>
      <c r="M39" s="167">
        <f t="shared" si="10"/>
        <v>12317</v>
      </c>
      <c r="N39" s="167">
        <f t="shared" si="10"/>
        <v>12317</v>
      </c>
      <c r="O39" s="167">
        <f t="shared" si="10"/>
        <v>12317</v>
      </c>
      <c r="P39" s="167">
        <f t="shared" si="10"/>
        <v>9716</v>
      </c>
      <c r="Q39" s="167">
        <f t="shared" si="10"/>
        <v>9716</v>
      </c>
      <c r="R39" s="167">
        <f t="shared" si="10"/>
        <v>9716</v>
      </c>
      <c r="S39" s="167">
        <f t="shared" si="10"/>
        <v>13464</v>
      </c>
      <c r="T39" s="167">
        <f t="shared" si="10"/>
        <v>13464</v>
      </c>
      <c r="U39" s="167">
        <f t="shared" si="10"/>
        <v>13464</v>
      </c>
      <c r="V39" s="167">
        <f t="shared" si="10"/>
        <v>10787</v>
      </c>
      <c r="W39" s="167">
        <f t="shared" si="10"/>
        <v>10787</v>
      </c>
      <c r="X39" s="167">
        <f t="shared" si="10"/>
        <v>11169</v>
      </c>
      <c r="Y39" s="167">
        <f t="shared" si="10"/>
        <v>10787</v>
      </c>
      <c r="Z39" s="167">
        <f t="shared" si="10"/>
        <v>11552</v>
      </c>
      <c r="AA39" s="167">
        <f t="shared" si="10"/>
        <v>11934</v>
      </c>
      <c r="AB39" s="167">
        <f t="shared" si="10"/>
        <v>10787</v>
      </c>
      <c r="AC39" s="167">
        <f t="shared" si="10"/>
        <v>12317</v>
      </c>
      <c r="AD39" s="167">
        <f t="shared" si="10"/>
        <v>11552</v>
      </c>
      <c r="AE39" s="167">
        <f t="shared" si="10"/>
        <v>12317</v>
      </c>
      <c r="AF39" s="167">
        <f t="shared" si="10"/>
        <v>11552</v>
      </c>
      <c r="AG39" s="167">
        <f t="shared" si="10"/>
        <v>12317</v>
      </c>
      <c r="AH39" s="167">
        <f t="shared" si="10"/>
        <v>10787</v>
      </c>
      <c r="AI39" s="167">
        <f t="shared" si="10"/>
        <v>11552</v>
      </c>
      <c r="AJ39" s="167">
        <f t="shared" si="10"/>
        <v>9716</v>
      </c>
      <c r="AK39" s="167">
        <f t="shared" si="10"/>
        <v>9716</v>
      </c>
      <c r="AL39" s="167">
        <f t="shared" si="10"/>
        <v>10251</v>
      </c>
      <c r="AM39" s="167">
        <f t="shared" si="10"/>
        <v>9716</v>
      </c>
      <c r="AN39" s="167">
        <f t="shared" si="10"/>
        <v>11552</v>
      </c>
      <c r="AO39" s="167">
        <f t="shared" si="10"/>
        <v>9716</v>
      </c>
      <c r="AP39" s="167">
        <f t="shared" si="10"/>
        <v>9716</v>
      </c>
    </row>
    <row r="40" spans="1:42" x14ac:dyDescent="0.2">
      <c r="A40" s="1">
        <v>2</v>
      </c>
      <c r="B40" s="167">
        <f t="shared" ref="B40:AP40" si="11">ROUNDUP(B18*0.85,)</f>
        <v>9792</v>
      </c>
      <c r="C40" s="167">
        <f t="shared" si="11"/>
        <v>9792</v>
      </c>
      <c r="D40" s="167">
        <f t="shared" si="11"/>
        <v>10328</v>
      </c>
      <c r="E40" s="167">
        <f t="shared" si="11"/>
        <v>11934</v>
      </c>
      <c r="F40" s="167">
        <f t="shared" si="11"/>
        <v>11399</v>
      </c>
      <c r="G40" s="167">
        <f t="shared" si="11"/>
        <v>10863</v>
      </c>
      <c r="H40" s="167">
        <f t="shared" si="11"/>
        <v>10328</v>
      </c>
      <c r="I40" s="167">
        <f t="shared" si="11"/>
        <v>10328</v>
      </c>
      <c r="J40" s="167">
        <f t="shared" si="11"/>
        <v>10863</v>
      </c>
      <c r="K40" s="167">
        <f t="shared" si="11"/>
        <v>9792</v>
      </c>
      <c r="L40" s="167">
        <f t="shared" si="11"/>
        <v>10328</v>
      </c>
      <c r="M40" s="167">
        <f t="shared" si="11"/>
        <v>13464</v>
      </c>
      <c r="N40" s="167">
        <f t="shared" si="11"/>
        <v>13464</v>
      </c>
      <c r="O40" s="167">
        <f t="shared" si="11"/>
        <v>13464</v>
      </c>
      <c r="P40" s="167">
        <f t="shared" si="11"/>
        <v>10863</v>
      </c>
      <c r="Q40" s="167">
        <f t="shared" si="11"/>
        <v>10863</v>
      </c>
      <c r="R40" s="167">
        <f t="shared" si="11"/>
        <v>10863</v>
      </c>
      <c r="S40" s="167">
        <f t="shared" si="11"/>
        <v>14612</v>
      </c>
      <c r="T40" s="167">
        <f t="shared" si="11"/>
        <v>14612</v>
      </c>
      <c r="U40" s="167">
        <f t="shared" si="11"/>
        <v>14612</v>
      </c>
      <c r="V40" s="167">
        <f t="shared" si="11"/>
        <v>11934</v>
      </c>
      <c r="W40" s="167">
        <f t="shared" si="11"/>
        <v>11934</v>
      </c>
      <c r="X40" s="167">
        <f t="shared" si="11"/>
        <v>12317</v>
      </c>
      <c r="Y40" s="167">
        <f t="shared" si="11"/>
        <v>11934</v>
      </c>
      <c r="Z40" s="167">
        <f t="shared" si="11"/>
        <v>12699</v>
      </c>
      <c r="AA40" s="167">
        <f t="shared" si="11"/>
        <v>13082</v>
      </c>
      <c r="AB40" s="167">
        <f t="shared" si="11"/>
        <v>11934</v>
      </c>
      <c r="AC40" s="167">
        <f t="shared" si="11"/>
        <v>13464</v>
      </c>
      <c r="AD40" s="167">
        <f t="shared" si="11"/>
        <v>12699</v>
      </c>
      <c r="AE40" s="167">
        <f t="shared" si="11"/>
        <v>13464</v>
      </c>
      <c r="AF40" s="167">
        <f t="shared" si="11"/>
        <v>12699</v>
      </c>
      <c r="AG40" s="167">
        <f t="shared" si="11"/>
        <v>13464</v>
      </c>
      <c r="AH40" s="167">
        <f t="shared" si="11"/>
        <v>11934</v>
      </c>
      <c r="AI40" s="167">
        <f t="shared" si="11"/>
        <v>12699</v>
      </c>
      <c r="AJ40" s="167">
        <f t="shared" si="11"/>
        <v>10863</v>
      </c>
      <c r="AK40" s="167">
        <f t="shared" si="11"/>
        <v>10863</v>
      </c>
      <c r="AL40" s="167">
        <f t="shared" si="11"/>
        <v>11399</v>
      </c>
      <c r="AM40" s="167">
        <f t="shared" si="11"/>
        <v>10863</v>
      </c>
      <c r="AN40" s="167">
        <f t="shared" si="11"/>
        <v>12699</v>
      </c>
      <c r="AO40" s="167">
        <f t="shared" si="11"/>
        <v>10863</v>
      </c>
      <c r="AP40" s="167">
        <f t="shared" si="11"/>
        <v>10863</v>
      </c>
    </row>
    <row r="41" spans="1:42" x14ac:dyDescent="0.2">
      <c r="A41" s="152" t="s">
        <v>131</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row>
    <row r="42" spans="1:42" x14ac:dyDescent="0.2">
      <c r="A42" s="1">
        <v>1</v>
      </c>
      <c r="B42" s="167">
        <f t="shared" ref="B42:AP42" si="12">ROUNDUP(B20*0.85,)</f>
        <v>10940</v>
      </c>
      <c r="C42" s="167">
        <f t="shared" si="12"/>
        <v>10940</v>
      </c>
      <c r="D42" s="167">
        <f t="shared" si="12"/>
        <v>11475</v>
      </c>
      <c r="E42" s="167">
        <f t="shared" si="12"/>
        <v>13082</v>
      </c>
      <c r="F42" s="167">
        <f t="shared" si="12"/>
        <v>12546</v>
      </c>
      <c r="G42" s="167">
        <f t="shared" si="12"/>
        <v>12011</v>
      </c>
      <c r="H42" s="167">
        <f t="shared" si="12"/>
        <v>11475</v>
      </c>
      <c r="I42" s="167">
        <f t="shared" si="12"/>
        <v>11475</v>
      </c>
      <c r="J42" s="167">
        <f t="shared" si="12"/>
        <v>12011</v>
      </c>
      <c r="K42" s="167">
        <f t="shared" si="12"/>
        <v>10940</v>
      </c>
      <c r="L42" s="167">
        <f t="shared" si="12"/>
        <v>11475</v>
      </c>
      <c r="M42" s="167">
        <f t="shared" si="12"/>
        <v>14612</v>
      </c>
      <c r="N42" s="167">
        <f t="shared" si="12"/>
        <v>14612</v>
      </c>
      <c r="O42" s="167">
        <f t="shared" si="12"/>
        <v>14612</v>
      </c>
      <c r="P42" s="167">
        <f t="shared" si="12"/>
        <v>12011</v>
      </c>
      <c r="Q42" s="167">
        <f t="shared" si="12"/>
        <v>12011</v>
      </c>
      <c r="R42" s="167">
        <f t="shared" si="12"/>
        <v>12011</v>
      </c>
      <c r="S42" s="167">
        <f t="shared" si="12"/>
        <v>15759</v>
      </c>
      <c r="T42" s="167">
        <f t="shared" si="12"/>
        <v>15759</v>
      </c>
      <c r="U42" s="167">
        <f t="shared" si="12"/>
        <v>15759</v>
      </c>
      <c r="V42" s="167">
        <f t="shared" si="12"/>
        <v>13082</v>
      </c>
      <c r="W42" s="167">
        <f t="shared" si="12"/>
        <v>13082</v>
      </c>
      <c r="X42" s="167">
        <f t="shared" si="12"/>
        <v>13464</v>
      </c>
      <c r="Y42" s="167">
        <f t="shared" si="12"/>
        <v>13082</v>
      </c>
      <c r="Z42" s="167">
        <f t="shared" si="12"/>
        <v>13847</v>
      </c>
      <c r="AA42" s="167">
        <f t="shared" si="12"/>
        <v>14229</v>
      </c>
      <c r="AB42" s="167">
        <f t="shared" si="12"/>
        <v>13082</v>
      </c>
      <c r="AC42" s="167">
        <f t="shared" si="12"/>
        <v>14612</v>
      </c>
      <c r="AD42" s="167">
        <f t="shared" si="12"/>
        <v>13847</v>
      </c>
      <c r="AE42" s="167">
        <f t="shared" si="12"/>
        <v>14612</v>
      </c>
      <c r="AF42" s="167">
        <f t="shared" si="12"/>
        <v>13847</v>
      </c>
      <c r="AG42" s="167">
        <f t="shared" si="12"/>
        <v>14612</v>
      </c>
      <c r="AH42" s="167">
        <f t="shared" si="12"/>
        <v>13082</v>
      </c>
      <c r="AI42" s="167">
        <f t="shared" si="12"/>
        <v>13847</v>
      </c>
      <c r="AJ42" s="167">
        <f t="shared" si="12"/>
        <v>12011</v>
      </c>
      <c r="AK42" s="167">
        <f t="shared" si="12"/>
        <v>12011</v>
      </c>
      <c r="AL42" s="167">
        <f t="shared" si="12"/>
        <v>12546</v>
      </c>
      <c r="AM42" s="167">
        <f t="shared" si="12"/>
        <v>12011</v>
      </c>
      <c r="AN42" s="167">
        <f t="shared" si="12"/>
        <v>13847</v>
      </c>
      <c r="AO42" s="167">
        <f t="shared" si="12"/>
        <v>12011</v>
      </c>
      <c r="AP42" s="167">
        <f t="shared" si="12"/>
        <v>12011</v>
      </c>
    </row>
    <row r="43" spans="1:42" x14ac:dyDescent="0.2">
      <c r="A43" s="1">
        <v>2</v>
      </c>
      <c r="B43" s="167">
        <f t="shared" ref="B43:AP43" si="13">ROUNDUP(B21*0.85,)</f>
        <v>12087</v>
      </c>
      <c r="C43" s="167">
        <f t="shared" si="13"/>
        <v>12087</v>
      </c>
      <c r="D43" s="167">
        <f t="shared" si="13"/>
        <v>12623</v>
      </c>
      <c r="E43" s="167">
        <f t="shared" si="13"/>
        <v>14229</v>
      </c>
      <c r="F43" s="167">
        <f t="shared" si="13"/>
        <v>13694</v>
      </c>
      <c r="G43" s="167">
        <f t="shared" si="13"/>
        <v>13158</v>
      </c>
      <c r="H43" s="167">
        <f t="shared" si="13"/>
        <v>12623</v>
      </c>
      <c r="I43" s="167">
        <f t="shared" si="13"/>
        <v>12623</v>
      </c>
      <c r="J43" s="167">
        <f t="shared" si="13"/>
        <v>13158</v>
      </c>
      <c r="K43" s="167">
        <f t="shared" si="13"/>
        <v>12087</v>
      </c>
      <c r="L43" s="167">
        <f t="shared" si="13"/>
        <v>12623</v>
      </c>
      <c r="M43" s="167">
        <f t="shared" si="13"/>
        <v>15759</v>
      </c>
      <c r="N43" s="167">
        <f t="shared" si="13"/>
        <v>15759</v>
      </c>
      <c r="O43" s="167">
        <f t="shared" si="13"/>
        <v>15759</v>
      </c>
      <c r="P43" s="167">
        <f t="shared" si="13"/>
        <v>13158</v>
      </c>
      <c r="Q43" s="167">
        <f t="shared" si="13"/>
        <v>13158</v>
      </c>
      <c r="R43" s="167">
        <f t="shared" si="13"/>
        <v>13158</v>
      </c>
      <c r="S43" s="167">
        <f t="shared" si="13"/>
        <v>16907</v>
      </c>
      <c r="T43" s="167">
        <f t="shared" si="13"/>
        <v>16907</v>
      </c>
      <c r="U43" s="167">
        <f t="shared" si="13"/>
        <v>16907</v>
      </c>
      <c r="V43" s="167">
        <f t="shared" si="13"/>
        <v>14229</v>
      </c>
      <c r="W43" s="167">
        <f t="shared" si="13"/>
        <v>14229</v>
      </c>
      <c r="X43" s="167">
        <f t="shared" si="13"/>
        <v>14612</v>
      </c>
      <c r="Y43" s="167">
        <f t="shared" si="13"/>
        <v>14229</v>
      </c>
      <c r="Z43" s="167">
        <f t="shared" si="13"/>
        <v>14994</v>
      </c>
      <c r="AA43" s="167">
        <f t="shared" si="13"/>
        <v>15377</v>
      </c>
      <c r="AB43" s="167">
        <f t="shared" si="13"/>
        <v>14229</v>
      </c>
      <c r="AC43" s="167">
        <f t="shared" si="13"/>
        <v>15759</v>
      </c>
      <c r="AD43" s="167">
        <f t="shared" si="13"/>
        <v>14994</v>
      </c>
      <c r="AE43" s="167">
        <f t="shared" si="13"/>
        <v>15759</v>
      </c>
      <c r="AF43" s="167">
        <f t="shared" si="13"/>
        <v>14994</v>
      </c>
      <c r="AG43" s="167">
        <f t="shared" si="13"/>
        <v>15759</v>
      </c>
      <c r="AH43" s="167">
        <f t="shared" si="13"/>
        <v>14229</v>
      </c>
      <c r="AI43" s="167">
        <f t="shared" si="13"/>
        <v>14994</v>
      </c>
      <c r="AJ43" s="167">
        <f t="shared" si="13"/>
        <v>13158</v>
      </c>
      <c r="AK43" s="167">
        <f t="shared" si="13"/>
        <v>13158</v>
      </c>
      <c r="AL43" s="167">
        <f t="shared" si="13"/>
        <v>13694</v>
      </c>
      <c r="AM43" s="167">
        <f t="shared" si="13"/>
        <v>13158</v>
      </c>
      <c r="AN43" s="167">
        <f t="shared" si="13"/>
        <v>14994</v>
      </c>
      <c r="AO43" s="167">
        <f t="shared" si="13"/>
        <v>13158</v>
      </c>
      <c r="AP43" s="167">
        <f t="shared" si="13"/>
        <v>13158</v>
      </c>
    </row>
    <row r="44" spans="1:42" x14ac:dyDescent="0.2">
      <c r="A44" s="223" t="s">
        <v>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row>
    <row r="45" spans="1:42" x14ac:dyDescent="0.2">
      <c r="A45" s="3" t="s">
        <v>1</v>
      </c>
      <c r="B45" s="167">
        <f t="shared" ref="B45:AP45" si="14">ROUNDUP(B23*0.85,)</f>
        <v>47660</v>
      </c>
      <c r="C45" s="167">
        <f t="shared" si="14"/>
        <v>47660</v>
      </c>
      <c r="D45" s="167">
        <f t="shared" si="14"/>
        <v>48195</v>
      </c>
      <c r="E45" s="167">
        <f t="shared" si="14"/>
        <v>49802</v>
      </c>
      <c r="F45" s="167">
        <f t="shared" si="14"/>
        <v>49266</v>
      </c>
      <c r="G45" s="167">
        <f t="shared" si="14"/>
        <v>48731</v>
      </c>
      <c r="H45" s="167">
        <f t="shared" si="14"/>
        <v>48195</v>
      </c>
      <c r="I45" s="167">
        <f t="shared" si="14"/>
        <v>48195</v>
      </c>
      <c r="J45" s="167">
        <f t="shared" si="14"/>
        <v>48731</v>
      </c>
      <c r="K45" s="167">
        <f t="shared" si="14"/>
        <v>47660</v>
      </c>
      <c r="L45" s="167">
        <f t="shared" si="14"/>
        <v>48195</v>
      </c>
      <c r="M45" s="167">
        <f t="shared" si="14"/>
        <v>51332</v>
      </c>
      <c r="N45" s="167">
        <f t="shared" si="14"/>
        <v>51332</v>
      </c>
      <c r="O45" s="167">
        <f t="shared" si="14"/>
        <v>51332</v>
      </c>
      <c r="P45" s="167">
        <f t="shared" si="14"/>
        <v>48731</v>
      </c>
      <c r="Q45" s="167">
        <f t="shared" si="14"/>
        <v>48731</v>
      </c>
      <c r="R45" s="167">
        <f t="shared" si="14"/>
        <v>48731</v>
      </c>
      <c r="S45" s="167">
        <f t="shared" si="14"/>
        <v>52479</v>
      </c>
      <c r="T45" s="167">
        <f t="shared" si="14"/>
        <v>52479</v>
      </c>
      <c r="U45" s="167">
        <f t="shared" si="14"/>
        <v>52479</v>
      </c>
      <c r="V45" s="167">
        <f t="shared" si="14"/>
        <v>49802</v>
      </c>
      <c r="W45" s="167">
        <f t="shared" si="14"/>
        <v>49802</v>
      </c>
      <c r="X45" s="167">
        <f t="shared" si="14"/>
        <v>50184</v>
      </c>
      <c r="Y45" s="167">
        <f t="shared" si="14"/>
        <v>49802</v>
      </c>
      <c r="Z45" s="167">
        <f t="shared" si="14"/>
        <v>50567</v>
      </c>
      <c r="AA45" s="167">
        <f t="shared" si="14"/>
        <v>50949</v>
      </c>
      <c r="AB45" s="167">
        <f t="shared" si="14"/>
        <v>49802</v>
      </c>
      <c r="AC45" s="167">
        <f t="shared" si="14"/>
        <v>51332</v>
      </c>
      <c r="AD45" s="167">
        <f t="shared" si="14"/>
        <v>50567</v>
      </c>
      <c r="AE45" s="167">
        <f t="shared" si="14"/>
        <v>51332</v>
      </c>
      <c r="AF45" s="167">
        <f t="shared" si="14"/>
        <v>50567</v>
      </c>
      <c r="AG45" s="167">
        <f t="shared" si="14"/>
        <v>51332</v>
      </c>
      <c r="AH45" s="167">
        <f t="shared" si="14"/>
        <v>49802</v>
      </c>
      <c r="AI45" s="167">
        <f t="shared" si="14"/>
        <v>50567</v>
      </c>
      <c r="AJ45" s="167">
        <f t="shared" si="14"/>
        <v>48731</v>
      </c>
      <c r="AK45" s="167">
        <f t="shared" si="14"/>
        <v>48731</v>
      </c>
      <c r="AL45" s="167">
        <f t="shared" si="14"/>
        <v>49266</v>
      </c>
      <c r="AM45" s="167">
        <f t="shared" si="14"/>
        <v>48731</v>
      </c>
      <c r="AN45" s="167">
        <f t="shared" si="14"/>
        <v>50567</v>
      </c>
      <c r="AO45" s="167">
        <f t="shared" si="14"/>
        <v>48731</v>
      </c>
      <c r="AP45" s="167">
        <f t="shared" si="14"/>
        <v>48731</v>
      </c>
    </row>
    <row r="46" spans="1:42" hidden="1" x14ac:dyDescent="0.2">
      <c r="A46" s="7" t="s">
        <v>5</v>
      </c>
    </row>
    <row r="47" spans="1:42" hidden="1" x14ac:dyDescent="0.2">
      <c r="A47" s="3" t="s">
        <v>0</v>
      </c>
    </row>
    <row r="48" spans="1:42" ht="11.45" customHeight="1" x14ac:dyDescent="0.2">
      <c r="A48" s="125" t="s">
        <v>101</v>
      </c>
    </row>
    <row r="49" spans="1:1" ht="12" customHeight="1" x14ac:dyDescent="0.2"/>
    <row r="50" spans="1:1" ht="9.6" customHeight="1" x14ac:dyDescent="0.2"/>
    <row r="51" spans="1:1" ht="11.45" customHeight="1" x14ac:dyDescent="0.2">
      <c r="A51" s="64"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142" t="s">
        <v>103</v>
      </c>
    </row>
    <row r="56" spans="1:1" ht="11.45" customHeight="1" thickBot="1" x14ac:dyDescent="0.25"/>
    <row r="57" spans="1:1" ht="12.75" thickBot="1" x14ac:dyDescent="0.25">
      <c r="A57" s="73" t="s">
        <v>18</v>
      </c>
    </row>
    <row r="58" spans="1:1" x14ac:dyDescent="0.2">
      <c r="A58" s="94" t="s">
        <v>63</v>
      </c>
    </row>
    <row r="59" spans="1:1" ht="12.75" thickBot="1" x14ac:dyDescent="0.25">
      <c r="A59" s="63"/>
    </row>
    <row r="60" spans="1:1" ht="12.75" thickBot="1" x14ac:dyDescent="0.25">
      <c r="A60" s="75" t="s">
        <v>16</v>
      </c>
    </row>
    <row r="61" spans="1:1" ht="48" x14ac:dyDescent="0.2">
      <c r="A61" s="58" t="s">
        <v>46</v>
      </c>
    </row>
    <row r="62" spans="1:1" ht="12.75" thickBot="1" x14ac:dyDescent="0.25"/>
    <row r="63" spans="1:1" ht="12.75" thickBot="1" x14ac:dyDescent="0.25">
      <c r="A63" s="73" t="s">
        <v>112</v>
      </c>
    </row>
    <row r="64" spans="1:1" x14ac:dyDescent="0.2">
      <c r="A64" s="160" t="s">
        <v>247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4"/>
  <sheetViews>
    <sheetView topLeftCell="A6" zoomScale="110" zoomScaleNormal="110" workbookViewId="0">
      <selection activeCell="I32" sqref="I32"/>
    </sheetView>
  </sheetViews>
  <sheetFormatPr defaultColWidth="9.140625" defaultRowHeight="12" x14ac:dyDescent="0.2"/>
  <cols>
    <col min="1" max="1" width="75.28515625" style="5" customWidth="1"/>
    <col min="2" max="16384" width="9.140625" style="5"/>
  </cols>
  <sheetData>
    <row r="1" spans="1:4" ht="12" customHeight="1" x14ac:dyDescent="0.2">
      <c r="A1" s="18" t="s">
        <v>17</v>
      </c>
    </row>
    <row r="2" spans="1:4" ht="12" customHeight="1" x14ac:dyDescent="0.2">
      <c r="A2" s="172" t="s">
        <v>181</v>
      </c>
    </row>
    <row r="3" spans="1:4" ht="10.35" customHeight="1" x14ac:dyDescent="0.2">
      <c r="A3" s="16"/>
    </row>
    <row r="4" spans="1:4" ht="11.45" customHeight="1" x14ac:dyDescent="0.2">
      <c r="A4" s="30" t="s">
        <v>9</v>
      </c>
    </row>
    <row r="5" spans="1:4" s="36" customFormat="1" ht="33.75" customHeight="1" x14ac:dyDescent="0.25">
      <c r="A5" s="31" t="s">
        <v>6</v>
      </c>
      <c r="B5" s="151">
        <f>'4=3 | COMISSION'!B5</f>
        <v>45770</v>
      </c>
      <c r="C5" s="151">
        <f>'4=3 | COMISSION'!C5</f>
        <v>45772</v>
      </c>
      <c r="D5" s="151">
        <f>'4=3 | COMISSION'!D5</f>
        <v>45777</v>
      </c>
    </row>
    <row r="6" spans="1:4" x14ac:dyDescent="0.2">
      <c r="A6" s="31"/>
      <c r="B6" s="151">
        <f>'4=3 | COMISSION'!B6</f>
        <v>45771</v>
      </c>
      <c r="C6" s="151">
        <f>'4=3 | COMISSION'!C6</f>
        <v>45776</v>
      </c>
      <c r="D6" s="151">
        <f>'4=3 | COMISSION'!D6</f>
        <v>45777</v>
      </c>
    </row>
    <row r="7" spans="1:4" x14ac:dyDescent="0.2">
      <c r="A7" s="1" t="s">
        <v>7</v>
      </c>
      <c r="B7" s="163"/>
      <c r="C7" s="163"/>
      <c r="D7" s="163"/>
    </row>
    <row r="8" spans="1:4" x14ac:dyDescent="0.2">
      <c r="A8" s="1">
        <v>1</v>
      </c>
      <c r="B8" s="166">
        <f>'4=3 | COMISSION'!B8</f>
        <v>4350</v>
      </c>
      <c r="C8" s="166">
        <f>'4=3 | COMISSION'!C8</f>
        <v>4350</v>
      </c>
      <c r="D8" s="166">
        <f>'4=3 | COMISSION'!D8</f>
        <v>4875</v>
      </c>
    </row>
    <row r="9" spans="1:4" x14ac:dyDescent="0.2">
      <c r="A9" s="1">
        <v>2</v>
      </c>
      <c r="B9" s="166">
        <f>'4=3 | COMISSION'!B9</f>
        <v>5475</v>
      </c>
      <c r="C9" s="166">
        <f>'4=3 | COMISSION'!C9</f>
        <v>5475</v>
      </c>
      <c r="D9" s="166">
        <f>'4=3 | COMISSION'!D9</f>
        <v>6000</v>
      </c>
    </row>
    <row r="10" spans="1:4" x14ac:dyDescent="0.2">
      <c r="A10" s="1" t="s">
        <v>8</v>
      </c>
      <c r="B10" s="166"/>
      <c r="C10" s="166"/>
      <c r="D10" s="166"/>
    </row>
    <row r="11" spans="1:4" x14ac:dyDescent="0.2">
      <c r="A11" s="1">
        <v>1</v>
      </c>
      <c r="B11" s="166">
        <f>'4=3 | COMISSION'!B11</f>
        <v>5475</v>
      </c>
      <c r="C11" s="166">
        <f>'4=3 | COMISSION'!C11</f>
        <v>5475</v>
      </c>
      <c r="D11" s="166">
        <f>'4=3 | COMISSION'!D11</f>
        <v>6000</v>
      </c>
    </row>
    <row r="12" spans="1:4" x14ac:dyDescent="0.2">
      <c r="A12" s="1">
        <v>2</v>
      </c>
      <c r="B12" s="166">
        <f>'4=3 | COMISSION'!B12</f>
        <v>6600</v>
      </c>
      <c r="C12" s="166">
        <f>'4=3 | COMISSION'!C12</f>
        <v>6600</v>
      </c>
      <c r="D12" s="166">
        <f>'4=3 | COMISSION'!D12</f>
        <v>7125</v>
      </c>
    </row>
    <row r="13" spans="1:4" x14ac:dyDescent="0.2">
      <c r="A13" s="168" t="s">
        <v>218</v>
      </c>
      <c r="B13" s="166"/>
      <c r="C13" s="166"/>
      <c r="D13" s="166"/>
    </row>
    <row r="14" spans="1:4" x14ac:dyDescent="0.2">
      <c r="A14" s="168">
        <v>1</v>
      </c>
      <c r="B14" s="166">
        <f>'4=3 | COMISSION'!B14</f>
        <v>5475</v>
      </c>
      <c r="C14" s="166">
        <f>'4=3 | COMISSION'!C14</f>
        <v>5475</v>
      </c>
      <c r="D14" s="166">
        <f>'4=3 | COMISSION'!D14</f>
        <v>6000</v>
      </c>
    </row>
    <row r="15" spans="1:4" x14ac:dyDescent="0.2">
      <c r="A15" s="168">
        <v>2</v>
      </c>
      <c r="B15" s="166">
        <f>'4=3 | COMISSION'!B15</f>
        <v>6600</v>
      </c>
      <c r="C15" s="166">
        <f>'4=3 | COMISSION'!C15</f>
        <v>6600</v>
      </c>
      <c r="D15" s="166">
        <f>'4=3 | COMISSION'!D15</f>
        <v>7125</v>
      </c>
    </row>
    <row r="16" spans="1:4" x14ac:dyDescent="0.2">
      <c r="A16" s="2" t="s">
        <v>2</v>
      </c>
      <c r="B16" s="166"/>
      <c r="C16" s="166"/>
      <c r="D16" s="166"/>
    </row>
    <row r="17" spans="1:4" x14ac:dyDescent="0.2">
      <c r="A17" s="1">
        <v>1</v>
      </c>
      <c r="B17" s="166">
        <f>'4=3 | COMISSION'!B17</f>
        <v>8475</v>
      </c>
      <c r="C17" s="166">
        <f>'4=3 | COMISSION'!C17</f>
        <v>8475</v>
      </c>
      <c r="D17" s="166">
        <f>'4=3 | COMISSION'!D17</f>
        <v>9000</v>
      </c>
    </row>
    <row r="18" spans="1:4" x14ac:dyDescent="0.2">
      <c r="A18" s="1">
        <v>2</v>
      </c>
      <c r="B18" s="166">
        <f>'4=3 | COMISSION'!B18</f>
        <v>9600</v>
      </c>
      <c r="C18" s="166">
        <f>'4=3 | COMISSION'!C18</f>
        <v>9600</v>
      </c>
      <c r="D18" s="166">
        <f>'4=3 | COMISSION'!D18</f>
        <v>10125</v>
      </c>
    </row>
    <row r="19" spans="1:4" x14ac:dyDescent="0.2">
      <c r="A19" s="9" t="s">
        <v>131</v>
      </c>
      <c r="B19" s="166"/>
      <c r="C19" s="166"/>
      <c r="D19" s="166"/>
    </row>
    <row r="20" spans="1:4" x14ac:dyDescent="0.2">
      <c r="A20" s="1">
        <v>1</v>
      </c>
      <c r="B20" s="166">
        <f>'4=3 | COMISSION'!B20</f>
        <v>10725</v>
      </c>
      <c r="C20" s="166">
        <f>'4=3 | COMISSION'!C20</f>
        <v>10725</v>
      </c>
      <c r="D20" s="166">
        <f>'4=3 | COMISSION'!D20</f>
        <v>11250</v>
      </c>
    </row>
    <row r="21" spans="1:4" x14ac:dyDescent="0.2">
      <c r="A21" s="1">
        <v>2</v>
      </c>
      <c r="B21" s="166">
        <f>'4=3 | COMISSION'!B21</f>
        <v>11850</v>
      </c>
      <c r="C21" s="166">
        <f>'4=3 | COMISSION'!C21</f>
        <v>11850</v>
      </c>
      <c r="D21" s="166">
        <f>'4=3 | COMISSION'!D21</f>
        <v>12375</v>
      </c>
    </row>
    <row r="22" spans="1:4" x14ac:dyDescent="0.2">
      <c r="A22" s="7" t="s">
        <v>4</v>
      </c>
      <c r="B22" s="166"/>
      <c r="C22" s="166"/>
      <c r="D22" s="166"/>
    </row>
    <row r="23" spans="1:4" x14ac:dyDescent="0.2">
      <c r="A23" s="3" t="s">
        <v>1</v>
      </c>
      <c r="B23" s="166">
        <f>'4=3 | COMISSION'!B23</f>
        <v>46725</v>
      </c>
      <c r="C23" s="166">
        <f>'4=3 | COMISSION'!C23</f>
        <v>46725</v>
      </c>
      <c r="D23" s="166">
        <f>'4=3 | COMISSION'!D23</f>
        <v>47250</v>
      </c>
    </row>
    <row r="24" spans="1:4" hidden="1" x14ac:dyDescent="0.2">
      <c r="A24" s="7" t="s">
        <v>5</v>
      </c>
      <c r="B24" s="166">
        <f>'4=3 | COMISSION'!B24</f>
        <v>0</v>
      </c>
      <c r="C24" s="166">
        <f>'4=3 | COMISSION'!C24</f>
        <v>0</v>
      </c>
      <c r="D24" s="166">
        <f>'4=3 | COMISSION'!D24</f>
        <v>0</v>
      </c>
    </row>
    <row r="25" spans="1:4" hidden="1" x14ac:dyDescent="0.2">
      <c r="A25" s="3" t="s">
        <v>0</v>
      </c>
      <c r="B25" s="166">
        <f>'4=3 | COMISSION'!B25</f>
        <v>0</v>
      </c>
      <c r="C25" s="166">
        <f>'4=3 | COMISSION'!C25</f>
        <v>0</v>
      </c>
      <c r="D25" s="166">
        <f>'4=3 | COMISSION'!D25</f>
        <v>0</v>
      </c>
    </row>
    <row r="26" spans="1:4" ht="17.25" customHeight="1" x14ac:dyDescent="0.2">
      <c r="A26" s="72" t="s">
        <v>44</v>
      </c>
      <c r="B26" s="169"/>
      <c r="C26" s="169"/>
      <c r="D26" s="169"/>
    </row>
    <row r="27" spans="1:4" x14ac:dyDescent="0.2">
      <c r="A27" s="31" t="s">
        <v>6</v>
      </c>
      <c r="B27" s="151">
        <f t="shared" ref="B27:D27" si="0">B5</f>
        <v>45770</v>
      </c>
      <c r="C27" s="151">
        <f t="shared" si="0"/>
        <v>45772</v>
      </c>
      <c r="D27" s="151">
        <f t="shared" si="0"/>
        <v>45777</v>
      </c>
    </row>
    <row r="28" spans="1:4" ht="20.25" customHeight="1" x14ac:dyDescent="0.2">
      <c r="A28" s="31"/>
      <c r="B28" s="151">
        <f t="shared" ref="B28:D28" si="1">B6</f>
        <v>45771</v>
      </c>
      <c r="C28" s="151">
        <f t="shared" si="1"/>
        <v>45776</v>
      </c>
      <c r="D28" s="151">
        <f t="shared" si="1"/>
        <v>45777</v>
      </c>
    </row>
    <row r="29" spans="1:4" x14ac:dyDescent="0.2">
      <c r="A29" s="1" t="s">
        <v>7</v>
      </c>
      <c r="B29" s="163"/>
      <c r="C29" s="163"/>
      <c r="D29" s="163"/>
    </row>
    <row r="30" spans="1:4" x14ac:dyDescent="0.2">
      <c r="A30" s="1">
        <v>1</v>
      </c>
      <c r="B30" s="167">
        <f t="shared" ref="B30:D30" si="2">ROUNDUP(B8*0.87,)</f>
        <v>3785</v>
      </c>
      <c r="C30" s="167">
        <f t="shared" si="2"/>
        <v>3785</v>
      </c>
      <c r="D30" s="167">
        <f t="shared" si="2"/>
        <v>4242</v>
      </c>
    </row>
    <row r="31" spans="1:4" x14ac:dyDescent="0.2">
      <c r="A31" s="1">
        <v>2</v>
      </c>
      <c r="B31" s="167">
        <f t="shared" ref="B31:D31" si="3">ROUNDUP(B9*0.87,)</f>
        <v>4764</v>
      </c>
      <c r="C31" s="167">
        <f t="shared" si="3"/>
        <v>4764</v>
      </c>
      <c r="D31" s="167">
        <f t="shared" si="3"/>
        <v>5220</v>
      </c>
    </row>
    <row r="32" spans="1:4" x14ac:dyDescent="0.2">
      <c r="A32" s="1" t="s">
        <v>8</v>
      </c>
      <c r="B32" s="167"/>
      <c r="C32" s="167"/>
      <c r="D32" s="167"/>
    </row>
    <row r="33" spans="1:4" x14ac:dyDescent="0.2">
      <c r="A33" s="1">
        <v>1</v>
      </c>
      <c r="B33" s="167">
        <f t="shared" ref="B33:D33" si="4">ROUNDUP(B11*0.87,)</f>
        <v>4764</v>
      </c>
      <c r="C33" s="167">
        <f t="shared" si="4"/>
        <v>4764</v>
      </c>
      <c r="D33" s="167">
        <f t="shared" si="4"/>
        <v>5220</v>
      </c>
    </row>
    <row r="34" spans="1:4" x14ac:dyDescent="0.2">
      <c r="A34" s="1">
        <v>2</v>
      </c>
      <c r="B34" s="167">
        <f t="shared" ref="B34:D34" si="5">ROUNDUP(B12*0.87,)</f>
        <v>5742</v>
      </c>
      <c r="C34" s="167">
        <f t="shared" si="5"/>
        <v>5742</v>
      </c>
      <c r="D34" s="167">
        <f t="shared" si="5"/>
        <v>6199</v>
      </c>
    </row>
    <row r="35" spans="1:4" x14ac:dyDescent="0.2">
      <c r="A35" s="168" t="s">
        <v>218</v>
      </c>
      <c r="B35" s="167"/>
      <c r="C35" s="167"/>
      <c r="D35" s="167"/>
    </row>
    <row r="36" spans="1:4" x14ac:dyDescent="0.2">
      <c r="A36" s="168">
        <v>1</v>
      </c>
      <c r="B36" s="167">
        <f t="shared" ref="B36:D36" si="6">ROUNDUP(B14*0.87,)</f>
        <v>4764</v>
      </c>
      <c r="C36" s="167">
        <f t="shared" si="6"/>
        <v>4764</v>
      </c>
      <c r="D36" s="167">
        <f t="shared" si="6"/>
        <v>5220</v>
      </c>
    </row>
    <row r="37" spans="1:4" x14ac:dyDescent="0.2">
      <c r="A37" s="168">
        <v>2</v>
      </c>
      <c r="B37" s="167">
        <f t="shared" ref="B37:D37" si="7">ROUNDUP(B15*0.87,)</f>
        <v>5742</v>
      </c>
      <c r="C37" s="167">
        <f t="shared" si="7"/>
        <v>5742</v>
      </c>
      <c r="D37" s="167">
        <f t="shared" si="7"/>
        <v>6199</v>
      </c>
    </row>
    <row r="38" spans="1:4" x14ac:dyDescent="0.2">
      <c r="A38" s="2" t="s">
        <v>2</v>
      </c>
      <c r="B38" s="167"/>
      <c r="C38" s="167"/>
      <c r="D38" s="167"/>
    </row>
    <row r="39" spans="1:4" x14ac:dyDescent="0.2">
      <c r="A39" s="1">
        <v>1</v>
      </c>
      <c r="B39" s="167">
        <f t="shared" ref="B39:D39" si="8">ROUNDUP(B17*0.87,)</f>
        <v>7374</v>
      </c>
      <c r="C39" s="167">
        <f t="shared" si="8"/>
        <v>7374</v>
      </c>
      <c r="D39" s="167">
        <f t="shared" si="8"/>
        <v>7830</v>
      </c>
    </row>
    <row r="40" spans="1:4" x14ac:dyDescent="0.2">
      <c r="A40" s="1">
        <v>2</v>
      </c>
      <c r="B40" s="167">
        <f t="shared" ref="B40:D40" si="9">ROUNDUP(B18*0.87,)</f>
        <v>8352</v>
      </c>
      <c r="C40" s="167">
        <f t="shared" si="9"/>
        <v>8352</v>
      </c>
      <c r="D40" s="167">
        <f t="shared" si="9"/>
        <v>8809</v>
      </c>
    </row>
    <row r="41" spans="1:4" x14ac:dyDescent="0.2">
      <c r="A41" s="9" t="s">
        <v>96</v>
      </c>
      <c r="B41" s="167"/>
      <c r="C41" s="167"/>
      <c r="D41" s="167"/>
    </row>
    <row r="42" spans="1:4" x14ac:dyDescent="0.2">
      <c r="A42" s="1">
        <v>1</v>
      </c>
      <c r="B42" s="167">
        <f t="shared" ref="B42:D42" si="10">ROUNDUP(B20*0.87,)</f>
        <v>9331</v>
      </c>
      <c r="C42" s="167">
        <f t="shared" si="10"/>
        <v>9331</v>
      </c>
      <c r="D42" s="167">
        <f t="shared" si="10"/>
        <v>9788</v>
      </c>
    </row>
    <row r="43" spans="1:4" x14ac:dyDescent="0.2">
      <c r="A43" s="1">
        <v>2</v>
      </c>
      <c r="B43" s="167">
        <f t="shared" ref="B43:D43" si="11">ROUNDUP(B21*0.87,)</f>
        <v>10310</v>
      </c>
      <c r="C43" s="167">
        <f t="shared" si="11"/>
        <v>10310</v>
      </c>
      <c r="D43" s="167">
        <f t="shared" si="11"/>
        <v>10767</v>
      </c>
    </row>
    <row r="44" spans="1:4" x14ac:dyDescent="0.2">
      <c r="A44" s="7" t="s">
        <v>4</v>
      </c>
      <c r="B44" s="167"/>
      <c r="C44" s="167"/>
      <c r="D44" s="167"/>
    </row>
    <row r="45" spans="1:4" x14ac:dyDescent="0.2">
      <c r="A45" s="3" t="s">
        <v>1</v>
      </c>
      <c r="B45" s="167">
        <f t="shared" ref="B45:D45" si="12">ROUNDUP(B23*0.87,)</f>
        <v>40651</v>
      </c>
      <c r="C45" s="167">
        <f t="shared" si="12"/>
        <v>40651</v>
      </c>
      <c r="D45" s="167">
        <f t="shared" si="12"/>
        <v>41108</v>
      </c>
    </row>
    <row r="46" spans="1:4" hidden="1" x14ac:dyDescent="0.2">
      <c r="A46" s="7" t="s">
        <v>5</v>
      </c>
    </row>
    <row r="47" spans="1:4" hidden="1" x14ac:dyDescent="0.2">
      <c r="A47" s="3" t="s">
        <v>0</v>
      </c>
    </row>
    <row r="48" spans="1:4" ht="11.45" customHeight="1" x14ac:dyDescent="0.2">
      <c r="A48" s="21"/>
    </row>
    <row r="49" spans="1:1" ht="12" customHeight="1" x14ac:dyDescent="0.2"/>
    <row r="50" spans="1:1" ht="9.6" customHeight="1" thickBot="1" x14ac:dyDescent="0.25"/>
    <row r="51" spans="1:1" ht="11.45" customHeight="1" thickBot="1" x14ac:dyDescent="0.25">
      <c r="A51" s="73" t="s">
        <v>11</v>
      </c>
    </row>
    <row r="52" spans="1:1" ht="11.45" customHeight="1" x14ac:dyDescent="0.2">
      <c r="A52" s="142" t="s">
        <v>12</v>
      </c>
    </row>
    <row r="53" spans="1:1" ht="11.45" customHeight="1" x14ac:dyDescent="0.2">
      <c r="A53" s="142" t="s">
        <v>13</v>
      </c>
    </row>
    <row r="54" spans="1:1" ht="26.45" customHeight="1" x14ac:dyDescent="0.2">
      <c r="A54" s="102" t="s">
        <v>14</v>
      </c>
    </row>
    <row r="55" spans="1:1" x14ac:dyDescent="0.2">
      <c r="A55" s="142" t="s">
        <v>103</v>
      </c>
    </row>
    <row r="56" spans="1:1" ht="11.45" customHeight="1" x14ac:dyDescent="0.2"/>
    <row r="57" spans="1:1" ht="72.75" thickBot="1" x14ac:dyDescent="0.25">
      <c r="A57" s="174" t="s">
        <v>52</v>
      </c>
    </row>
    <row r="58" spans="1:1" ht="12.75" thickBot="1" x14ac:dyDescent="0.25">
      <c r="A58" s="75" t="s">
        <v>77</v>
      </c>
    </row>
    <row r="59" spans="1:1" ht="12.75" thickBot="1" x14ac:dyDescent="0.25">
      <c r="A59" s="113" t="s">
        <v>242</v>
      </c>
    </row>
    <row r="60" spans="1:1" x14ac:dyDescent="0.2">
      <c r="A60" s="175" t="s">
        <v>243</v>
      </c>
    </row>
    <row r="61" spans="1:1" ht="12.75" thickBot="1" x14ac:dyDescent="0.25">
      <c r="A61" s="176"/>
    </row>
    <row r="62" spans="1:1" ht="12.75" thickBot="1" x14ac:dyDescent="0.25">
      <c r="A62" s="75" t="s">
        <v>182</v>
      </c>
    </row>
    <row r="63" spans="1:1" x14ac:dyDescent="0.2">
      <c r="A63" s="177" t="s">
        <v>183</v>
      </c>
    </row>
    <row r="64" spans="1:1" x14ac:dyDescent="0.2">
      <c r="A64" s="177" t="s">
        <v>184</v>
      </c>
    </row>
  </sheetData>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4"/>
  <sheetViews>
    <sheetView zoomScale="110" zoomScaleNormal="110" workbookViewId="0">
      <selection activeCell="I32" sqref="I32"/>
    </sheetView>
  </sheetViews>
  <sheetFormatPr defaultColWidth="9.140625" defaultRowHeight="12" x14ac:dyDescent="0.2"/>
  <cols>
    <col min="1" max="1" width="91.5703125" style="5" customWidth="1"/>
    <col min="2" max="10" width="9.140625" style="5" customWidth="1"/>
    <col min="11" max="11" width="9.140625" style="5"/>
    <col min="12" max="18" width="9.140625" style="5" customWidth="1"/>
    <col min="19" max="20" width="9.140625" style="5" hidden="1" customWidth="1"/>
    <col min="21" max="21" width="0" style="5" hidden="1" customWidth="1"/>
    <col min="22" max="35" width="9.140625" style="5"/>
    <col min="36" max="37" width="9.140625" style="5" customWidth="1"/>
    <col min="38" max="38" width="9.140625" style="5"/>
    <col min="39" max="39" width="9.140625" style="5" customWidth="1"/>
    <col min="40" max="40" width="9.140625" style="5" hidden="1" customWidth="1"/>
    <col min="41" max="41" width="0" style="5" hidden="1" customWidth="1"/>
    <col min="42" max="16384" width="9.140625" style="5"/>
  </cols>
  <sheetData>
    <row r="1" spans="1:42" ht="12" customHeight="1" x14ac:dyDescent="0.2">
      <c r="A1" s="18" t="s">
        <v>17</v>
      </c>
    </row>
    <row r="2" spans="1:42" ht="12" customHeight="1" x14ac:dyDescent="0.2">
      <c r="A2" s="64" t="s">
        <v>173</v>
      </c>
    </row>
    <row r="3" spans="1:42" ht="10.35" customHeight="1" x14ac:dyDescent="0.2">
      <c r="A3" s="16"/>
    </row>
    <row r="4" spans="1:42" s="163" customFormat="1" ht="11.45" customHeight="1" x14ac:dyDescent="0.2">
      <c r="A4" s="30" t="s">
        <v>9</v>
      </c>
    </row>
    <row r="5" spans="1:42" s="194" customFormat="1" ht="33.75" customHeight="1" x14ac:dyDescent="0.25">
      <c r="A5" s="31" t="s">
        <v>6</v>
      </c>
      <c r="B5" s="151">
        <f>'РБ ВВ 10(2024) | FIT15)'!B5</f>
        <v>45770</v>
      </c>
      <c r="C5" s="151">
        <f>'РБ ВВ 10(2024) | FIT15)'!C5</f>
        <v>45772</v>
      </c>
      <c r="D5" s="151">
        <f>'РБ ВВ 10(2024) | FIT15)'!D5</f>
        <v>45777</v>
      </c>
      <c r="E5" s="151">
        <f>'РБ ВВ 10(2024) | FIT15)'!E5</f>
        <v>45778</v>
      </c>
      <c r="F5" s="151">
        <f>'РБ ВВ 10(2024) | FIT15)'!F5</f>
        <v>45780</v>
      </c>
      <c r="G5" s="151">
        <f>'РБ ВВ 10(2024) | FIT15)'!G5</f>
        <v>45781</v>
      </c>
      <c r="H5" s="151">
        <f>'РБ ВВ 10(2024) | FIT15)'!H5</f>
        <v>45782</v>
      </c>
      <c r="I5" s="151">
        <f>'РБ ВВ 10(2024) | FIT15)'!I5</f>
        <v>45785</v>
      </c>
      <c r="J5" s="151">
        <f>'РБ ВВ 10(2024) | FIT15)'!J5</f>
        <v>45786</v>
      </c>
      <c r="K5" s="151">
        <f>'РБ ВВ 10(2024) | FIT15)'!K5</f>
        <v>45788</v>
      </c>
      <c r="L5" s="151">
        <f>'РБ ВВ 10(2024) | FIT15)'!L5</f>
        <v>45793</v>
      </c>
      <c r="M5" s="151">
        <f>'РБ ВВ 10(2024) | FIT15)'!M5</f>
        <v>45808</v>
      </c>
      <c r="N5" s="151">
        <f>'РБ ВВ 10(2024) | FIT15)'!N5</f>
        <v>45810</v>
      </c>
      <c r="O5" s="151">
        <f>'РБ ВВ 10(2024) | FIT15)'!O5</f>
        <v>45815</v>
      </c>
      <c r="P5" s="151">
        <f>'РБ ВВ 10(2024) | FIT15)'!P5</f>
        <v>45817</v>
      </c>
      <c r="Q5" s="151">
        <f>'РБ ВВ 10(2024) | FIT15)'!Q5</f>
        <v>45820</v>
      </c>
      <c r="R5" s="151">
        <f>'РБ ВВ 10(2024) | FIT15)'!R5</f>
        <v>45823</v>
      </c>
      <c r="S5" s="151">
        <f>'РБ ВВ 10(2024) | FIT15)'!S5</f>
        <v>45837</v>
      </c>
      <c r="T5" s="151">
        <f>'РБ ВВ 10(2024) | FIT15)'!T5</f>
        <v>45839</v>
      </c>
      <c r="U5" s="151">
        <f>'РБ ВВ 10(2024) | FIT15)'!U5</f>
        <v>45849</v>
      </c>
      <c r="V5" s="151">
        <f>'РБ ВВ 10(2024) | FIT15)'!V5</f>
        <v>45851</v>
      </c>
      <c r="W5" s="151">
        <f>'РБ ВВ 10(2024) | FIT15)'!W5</f>
        <v>45852</v>
      </c>
      <c r="X5" s="151">
        <f>'РБ ВВ 10(2024) | FIT15)'!X5</f>
        <v>45856</v>
      </c>
      <c r="Y5" s="151">
        <f>'РБ ВВ 10(2024) | FIT15)'!Y5</f>
        <v>45858</v>
      </c>
      <c r="Z5" s="151">
        <f>'РБ ВВ 10(2024) | FIT15)'!Z5</f>
        <v>45859</v>
      </c>
      <c r="AA5" s="151">
        <f>'РБ ВВ 10(2024) | FIT15)'!AA5</f>
        <v>45863</v>
      </c>
      <c r="AB5" s="151">
        <f>'РБ ВВ 10(2024) | FIT15)'!AB5</f>
        <v>45865</v>
      </c>
      <c r="AC5" s="151">
        <f>'РБ ВВ 10(2024) | FIT15)'!AC5</f>
        <v>45870</v>
      </c>
      <c r="AD5" s="151">
        <f>'РБ ВВ 10(2024) | FIT15)'!AD5</f>
        <v>45872</v>
      </c>
      <c r="AE5" s="151">
        <f>'РБ ВВ 10(2024) | FIT15)'!AE5</f>
        <v>45877</v>
      </c>
      <c r="AF5" s="151">
        <f>'РБ ВВ 10(2024) | FIT15)'!AF5</f>
        <v>45879</v>
      </c>
      <c r="AG5" s="151">
        <f>'РБ ВВ 10(2024) | FIT15)'!AG5</f>
        <v>45884</v>
      </c>
      <c r="AH5" s="151">
        <f>'РБ ВВ 10(2024) | FIT15)'!AH5</f>
        <v>45886</v>
      </c>
      <c r="AI5" s="151">
        <f>'РБ ВВ 10(2024) | FIT15)'!AI5</f>
        <v>45891</v>
      </c>
      <c r="AJ5" s="151">
        <f>'РБ ВВ 10(2024) | FIT15)'!AJ5</f>
        <v>45893</v>
      </c>
      <c r="AK5" s="151">
        <f>'РБ ВВ 10(2024) | FIT15)'!AK5</f>
        <v>45901</v>
      </c>
      <c r="AL5" s="151">
        <f>'РБ ВВ 10(2024) | FIT15)'!AL5</f>
        <v>45905</v>
      </c>
      <c r="AM5" s="151">
        <f>'РБ ВВ 10(2024) | FIT15)'!AM5</f>
        <v>45907</v>
      </c>
      <c r="AN5" s="151">
        <f>'РБ ВВ 10(2024) | FIT15)'!AN5</f>
        <v>45909</v>
      </c>
      <c r="AO5" s="151">
        <f>'РБ ВВ 10(2024) | FIT15)'!AO5</f>
        <v>45926</v>
      </c>
      <c r="AP5" s="151">
        <f>'РБ ВВ 10(2024) | FIT15)'!AP5</f>
        <v>45928</v>
      </c>
    </row>
    <row r="6" spans="1:42" s="163" customFormat="1" x14ac:dyDescent="0.2">
      <c r="A6" s="31"/>
      <c r="B6" s="151">
        <f>'РБ ВВ 10(2024) | FIT15)'!B6</f>
        <v>45771</v>
      </c>
      <c r="C6" s="151">
        <f>'РБ ВВ 10(2024) | FIT15)'!C6</f>
        <v>45776</v>
      </c>
      <c r="D6" s="151">
        <f>'РБ ВВ 10(2024) | FIT15)'!D6</f>
        <v>45777</v>
      </c>
      <c r="E6" s="151">
        <f>'РБ ВВ 10(2024) | FIT15)'!E6</f>
        <v>45779</v>
      </c>
      <c r="F6" s="151">
        <f>'РБ ВВ 10(2024) | FIT15)'!F6</f>
        <v>45780</v>
      </c>
      <c r="G6" s="151">
        <f>'РБ ВВ 10(2024) | FIT15)'!G6</f>
        <v>45781</v>
      </c>
      <c r="H6" s="151">
        <f>'РБ ВВ 10(2024) | FIT15)'!H6</f>
        <v>45784</v>
      </c>
      <c r="I6" s="151">
        <f>'РБ ВВ 10(2024) | FIT15)'!I6</f>
        <v>45785</v>
      </c>
      <c r="J6" s="151">
        <f>'РБ ВВ 10(2024) | FIT15)'!J6</f>
        <v>45787</v>
      </c>
      <c r="K6" s="151">
        <f>'РБ ВВ 10(2024) | FIT15)'!K6</f>
        <v>45792</v>
      </c>
      <c r="L6" s="151">
        <f>'РБ ВВ 10(2024) | FIT15)'!L6</f>
        <v>45807</v>
      </c>
      <c r="M6" s="151">
        <f>'РБ ВВ 10(2024) | FIT15)'!M6</f>
        <v>45809</v>
      </c>
      <c r="N6" s="151">
        <f>'РБ ВВ 10(2024) | FIT15)'!N6</f>
        <v>45814</v>
      </c>
      <c r="O6" s="151">
        <f>'РБ ВВ 10(2024) | FIT15)'!O6</f>
        <v>45816</v>
      </c>
      <c r="P6" s="151">
        <f>'РБ ВВ 10(2024) | FIT15)'!P6</f>
        <v>45819</v>
      </c>
      <c r="Q6" s="151">
        <f>'РБ ВВ 10(2024) | FIT15)'!Q6</f>
        <v>45822</v>
      </c>
      <c r="R6" s="151">
        <f>'РБ ВВ 10(2024) | FIT15)'!R6</f>
        <v>45836</v>
      </c>
      <c r="S6" s="151">
        <f>'РБ ВВ 10(2024) | FIT15)'!S6</f>
        <v>45838</v>
      </c>
      <c r="T6" s="151">
        <f>'РБ ВВ 10(2024) | FIT15)'!T6</f>
        <v>45848</v>
      </c>
      <c r="U6" s="151">
        <f>'РБ ВВ 10(2024) | FIT15)'!U6</f>
        <v>45850</v>
      </c>
      <c r="V6" s="151">
        <f>'РБ ВВ 10(2024) | FIT15)'!V6</f>
        <v>45851</v>
      </c>
      <c r="W6" s="151">
        <f>'РБ ВВ 10(2024) | FIT15)'!W6</f>
        <v>45855</v>
      </c>
      <c r="X6" s="151">
        <f>'РБ ВВ 10(2024) | FIT15)'!X6</f>
        <v>45857</v>
      </c>
      <c r="Y6" s="151">
        <f>'РБ ВВ 10(2024) | FIT15)'!Y6</f>
        <v>45858</v>
      </c>
      <c r="Z6" s="151">
        <f>'РБ ВВ 10(2024) | FIT15)'!Z6</f>
        <v>45862</v>
      </c>
      <c r="AA6" s="151">
        <f>'РБ ВВ 10(2024) | FIT15)'!AA6</f>
        <v>45864</v>
      </c>
      <c r="AB6" s="151">
        <f>'РБ ВВ 10(2024) | FIT15)'!AB6</f>
        <v>45869</v>
      </c>
      <c r="AC6" s="151">
        <f>'РБ ВВ 10(2024) | FIT15)'!AC6</f>
        <v>45871</v>
      </c>
      <c r="AD6" s="151">
        <f>'РБ ВВ 10(2024) | FIT15)'!AD6</f>
        <v>45876</v>
      </c>
      <c r="AE6" s="151">
        <f>'РБ ВВ 10(2024) | FIT15)'!AE6</f>
        <v>45878</v>
      </c>
      <c r="AF6" s="151">
        <f>'РБ ВВ 10(2024) | FIT15)'!AF6</f>
        <v>45883</v>
      </c>
      <c r="AG6" s="151">
        <f>'РБ ВВ 10(2024) | FIT15)'!AG6</f>
        <v>45885</v>
      </c>
      <c r="AH6" s="151">
        <f>'РБ ВВ 10(2024) | FIT15)'!AH6</f>
        <v>45890</v>
      </c>
      <c r="AI6" s="151">
        <f>'РБ ВВ 10(2024) | FIT15)'!AI6</f>
        <v>45892</v>
      </c>
      <c r="AJ6" s="151">
        <f>'РБ ВВ 10(2024) | FIT15)'!AJ6</f>
        <v>45900</v>
      </c>
      <c r="AK6" s="151">
        <f>'РБ ВВ 10(2024) | FIT15)'!AK6</f>
        <v>45904</v>
      </c>
      <c r="AL6" s="151">
        <f>'РБ ВВ 10(2024) | FIT15)'!AL6</f>
        <v>45906</v>
      </c>
      <c r="AM6" s="151">
        <f>'РБ ВВ 10(2024) | FIT15)'!AM6</f>
        <v>45908</v>
      </c>
      <c r="AN6" s="151">
        <f>'РБ ВВ 10(2024) | FIT15)'!AN6</f>
        <v>45925</v>
      </c>
      <c r="AO6" s="151">
        <f>'РБ ВВ 10(2024) | FIT15)'!AO6</f>
        <v>45927</v>
      </c>
      <c r="AP6" s="151">
        <f>'РБ ВВ 10(2024) | FIT15)'!AP6</f>
        <v>45930</v>
      </c>
    </row>
    <row r="7" spans="1:42" s="163" customFormat="1" x14ac:dyDescent="0.2">
      <c r="A7" s="1" t="s">
        <v>7</v>
      </c>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row>
    <row r="8" spans="1:42" s="163" customFormat="1" x14ac:dyDescent="0.2">
      <c r="A8" s="1">
        <v>1</v>
      </c>
      <c r="B8" s="168">
        <f>'РБ ВВ 10(2024) | FIT15)'!B8</f>
        <v>5220</v>
      </c>
      <c r="C8" s="168">
        <f>'РБ ВВ 10(2024) | FIT15)'!C8</f>
        <v>5220</v>
      </c>
      <c r="D8" s="168">
        <f>'РБ ВВ 10(2024) | FIT15)'!D8</f>
        <v>5850</v>
      </c>
      <c r="E8" s="168">
        <f>'РБ ВВ 10(2024) | FIT15)'!E8</f>
        <v>7740</v>
      </c>
      <c r="F8" s="168">
        <f>'РБ ВВ 10(2024) | FIT15)'!F8</f>
        <v>7110</v>
      </c>
      <c r="G8" s="168">
        <f>'РБ ВВ 10(2024) | FIT15)'!G8</f>
        <v>6480</v>
      </c>
      <c r="H8" s="168">
        <f>'РБ ВВ 10(2024) | FIT15)'!H8</f>
        <v>5850</v>
      </c>
      <c r="I8" s="168">
        <f>'РБ ВВ 10(2024) | FIT15)'!I8</f>
        <v>5850</v>
      </c>
      <c r="J8" s="168">
        <f>'РБ ВВ 10(2024) | FIT15)'!J8</f>
        <v>6480</v>
      </c>
      <c r="K8" s="168">
        <f>'РБ ВВ 10(2024) | FIT15)'!K8</f>
        <v>5220</v>
      </c>
      <c r="L8" s="168">
        <f>'РБ ВВ 10(2024) | FIT15)'!L8</f>
        <v>5850</v>
      </c>
      <c r="M8" s="168">
        <f>'РБ ВВ 10(2024) | FIT15)'!M8</f>
        <v>9540</v>
      </c>
      <c r="N8" s="168">
        <f>'РБ ВВ 10(2024) | FIT15)'!N8</f>
        <v>9540</v>
      </c>
      <c r="O8" s="168">
        <f>'РБ ВВ 10(2024) | FIT15)'!O8</f>
        <v>9540</v>
      </c>
      <c r="P8" s="168">
        <f>'РБ ВВ 10(2024) | FIT15)'!P8</f>
        <v>6480</v>
      </c>
      <c r="Q8" s="168">
        <f>'РБ ВВ 10(2024) | FIT15)'!Q8</f>
        <v>6480</v>
      </c>
      <c r="R8" s="168">
        <f>'РБ ВВ 10(2024) | FIT15)'!R8</f>
        <v>6480</v>
      </c>
      <c r="S8" s="168">
        <f>'РБ ВВ 10(2024) | FIT15)'!S8</f>
        <v>10890</v>
      </c>
      <c r="T8" s="168">
        <f>'РБ ВВ 10(2024) | FIT15)'!T8</f>
        <v>10890</v>
      </c>
      <c r="U8" s="168">
        <f>'РБ ВВ 10(2024) | FIT15)'!U8</f>
        <v>10890</v>
      </c>
      <c r="V8" s="168">
        <f>'РБ ВВ 10(2024) | FIT15)'!V8</f>
        <v>7740</v>
      </c>
      <c r="W8" s="168">
        <f>'РБ ВВ 10(2024) | FIT15)'!W8</f>
        <v>7740</v>
      </c>
      <c r="X8" s="168">
        <f>'РБ ВВ 10(2024) | FIT15)'!X8</f>
        <v>8190</v>
      </c>
      <c r="Y8" s="168">
        <f>'РБ ВВ 10(2024) | FIT15)'!Y8</f>
        <v>7740</v>
      </c>
      <c r="Z8" s="168">
        <f>'РБ ВВ 10(2024) | FIT15)'!Z8</f>
        <v>8640</v>
      </c>
      <c r="AA8" s="168">
        <f>'РБ ВВ 10(2024) | FIT15)'!AA8</f>
        <v>9090</v>
      </c>
      <c r="AB8" s="168">
        <f>'РБ ВВ 10(2024) | FIT15)'!AB8</f>
        <v>7740</v>
      </c>
      <c r="AC8" s="168">
        <f>'РБ ВВ 10(2024) | FIT15)'!AC8</f>
        <v>9540</v>
      </c>
      <c r="AD8" s="168">
        <f>'РБ ВВ 10(2024) | FIT15)'!AD8</f>
        <v>8640</v>
      </c>
      <c r="AE8" s="168">
        <f>'РБ ВВ 10(2024) | FIT15)'!AE8</f>
        <v>9540</v>
      </c>
      <c r="AF8" s="168">
        <f>'РБ ВВ 10(2024) | FIT15)'!AF8</f>
        <v>8640</v>
      </c>
      <c r="AG8" s="168">
        <f>'РБ ВВ 10(2024) | FIT15)'!AG8</f>
        <v>9540</v>
      </c>
      <c r="AH8" s="168">
        <f>'РБ ВВ 10(2024) | FIT15)'!AH8</f>
        <v>7740</v>
      </c>
      <c r="AI8" s="168">
        <f>'РБ ВВ 10(2024) | FIT15)'!AI8</f>
        <v>8640</v>
      </c>
      <c r="AJ8" s="168">
        <f>'РБ ВВ 10(2024) | FIT15)'!AJ8</f>
        <v>6480</v>
      </c>
      <c r="AK8" s="168">
        <f>'РБ ВВ 10(2024) | FIT15)'!AK8</f>
        <v>6480</v>
      </c>
      <c r="AL8" s="168">
        <f>'РБ ВВ 10(2024) | FIT15)'!AL8</f>
        <v>7110</v>
      </c>
      <c r="AM8" s="168">
        <f>'РБ ВВ 10(2024) | FIT15)'!AM8</f>
        <v>6480</v>
      </c>
      <c r="AN8" s="168">
        <f>'РБ ВВ 10(2024) | FIT15)'!AN8</f>
        <v>8640</v>
      </c>
      <c r="AO8" s="168">
        <f>'РБ ВВ 10(2024) | FIT15)'!AO8</f>
        <v>6480</v>
      </c>
      <c r="AP8" s="168">
        <f>'РБ ВВ 10(2024) | FIT15)'!AP8</f>
        <v>6480</v>
      </c>
    </row>
    <row r="9" spans="1:42" s="163" customFormat="1" x14ac:dyDescent="0.2">
      <c r="A9" s="1">
        <v>2</v>
      </c>
      <c r="B9" s="168">
        <f>'РБ ВВ 10(2024) | FIT15)'!B9</f>
        <v>6570</v>
      </c>
      <c r="C9" s="168">
        <f>'РБ ВВ 10(2024) | FIT15)'!C9</f>
        <v>6570</v>
      </c>
      <c r="D9" s="168">
        <f>'РБ ВВ 10(2024) | FIT15)'!D9</f>
        <v>7200</v>
      </c>
      <c r="E9" s="168">
        <f>'РБ ВВ 10(2024) | FIT15)'!E9</f>
        <v>9090</v>
      </c>
      <c r="F9" s="168">
        <f>'РБ ВВ 10(2024) | FIT15)'!F9</f>
        <v>8460</v>
      </c>
      <c r="G9" s="168">
        <f>'РБ ВВ 10(2024) | FIT15)'!G9</f>
        <v>7830</v>
      </c>
      <c r="H9" s="168">
        <f>'РБ ВВ 10(2024) | FIT15)'!H9</f>
        <v>7200</v>
      </c>
      <c r="I9" s="168">
        <f>'РБ ВВ 10(2024) | FIT15)'!I9</f>
        <v>7200</v>
      </c>
      <c r="J9" s="168">
        <f>'РБ ВВ 10(2024) | FIT15)'!J9</f>
        <v>7830</v>
      </c>
      <c r="K9" s="168">
        <f>'РБ ВВ 10(2024) | FIT15)'!K9</f>
        <v>6570</v>
      </c>
      <c r="L9" s="168">
        <f>'РБ ВВ 10(2024) | FIT15)'!L9</f>
        <v>7200</v>
      </c>
      <c r="M9" s="168">
        <f>'РБ ВВ 10(2024) | FIT15)'!M9</f>
        <v>10890</v>
      </c>
      <c r="N9" s="168">
        <f>'РБ ВВ 10(2024) | FIT15)'!N9</f>
        <v>10890</v>
      </c>
      <c r="O9" s="168">
        <f>'РБ ВВ 10(2024) | FIT15)'!O9</f>
        <v>10890</v>
      </c>
      <c r="P9" s="168">
        <f>'РБ ВВ 10(2024) | FIT15)'!P9</f>
        <v>7830</v>
      </c>
      <c r="Q9" s="168">
        <f>'РБ ВВ 10(2024) | FIT15)'!Q9</f>
        <v>7830</v>
      </c>
      <c r="R9" s="168">
        <f>'РБ ВВ 10(2024) | FIT15)'!R9</f>
        <v>7830</v>
      </c>
      <c r="S9" s="168">
        <f>'РБ ВВ 10(2024) | FIT15)'!S9</f>
        <v>12240</v>
      </c>
      <c r="T9" s="168">
        <f>'РБ ВВ 10(2024) | FIT15)'!T9</f>
        <v>12240</v>
      </c>
      <c r="U9" s="168">
        <f>'РБ ВВ 10(2024) | FIT15)'!U9</f>
        <v>12240</v>
      </c>
      <c r="V9" s="168">
        <f>'РБ ВВ 10(2024) | FIT15)'!V9</f>
        <v>9090</v>
      </c>
      <c r="W9" s="168">
        <f>'РБ ВВ 10(2024) | FIT15)'!W9</f>
        <v>9090</v>
      </c>
      <c r="X9" s="168">
        <f>'РБ ВВ 10(2024) | FIT15)'!X9</f>
        <v>9540</v>
      </c>
      <c r="Y9" s="168">
        <f>'РБ ВВ 10(2024) | FIT15)'!Y9</f>
        <v>9090</v>
      </c>
      <c r="Z9" s="168">
        <f>'РБ ВВ 10(2024) | FIT15)'!Z9</f>
        <v>9990</v>
      </c>
      <c r="AA9" s="168">
        <f>'РБ ВВ 10(2024) | FIT15)'!AA9</f>
        <v>10440</v>
      </c>
      <c r="AB9" s="168">
        <f>'РБ ВВ 10(2024) | FIT15)'!AB9</f>
        <v>9090</v>
      </c>
      <c r="AC9" s="168">
        <f>'РБ ВВ 10(2024) | FIT15)'!AC9</f>
        <v>10890</v>
      </c>
      <c r="AD9" s="168">
        <f>'РБ ВВ 10(2024) | FIT15)'!AD9</f>
        <v>9990</v>
      </c>
      <c r="AE9" s="168">
        <f>'РБ ВВ 10(2024) | FIT15)'!AE9</f>
        <v>10890</v>
      </c>
      <c r="AF9" s="168">
        <f>'РБ ВВ 10(2024) | FIT15)'!AF9</f>
        <v>9990</v>
      </c>
      <c r="AG9" s="168">
        <f>'РБ ВВ 10(2024) | FIT15)'!AG9</f>
        <v>10890</v>
      </c>
      <c r="AH9" s="168">
        <f>'РБ ВВ 10(2024) | FIT15)'!AH9</f>
        <v>9090</v>
      </c>
      <c r="AI9" s="168">
        <f>'РБ ВВ 10(2024) | FIT15)'!AI9</f>
        <v>9990</v>
      </c>
      <c r="AJ9" s="168">
        <f>'РБ ВВ 10(2024) | FIT15)'!AJ9</f>
        <v>7830</v>
      </c>
      <c r="AK9" s="168">
        <f>'РБ ВВ 10(2024) | FIT15)'!AK9</f>
        <v>7830</v>
      </c>
      <c r="AL9" s="168">
        <f>'РБ ВВ 10(2024) | FIT15)'!AL9</f>
        <v>8460</v>
      </c>
      <c r="AM9" s="168">
        <f>'РБ ВВ 10(2024) | FIT15)'!AM9</f>
        <v>7830</v>
      </c>
      <c r="AN9" s="168">
        <f>'РБ ВВ 10(2024) | FIT15)'!AN9</f>
        <v>9990</v>
      </c>
      <c r="AO9" s="168">
        <f>'РБ ВВ 10(2024) | FIT15)'!AO9</f>
        <v>7830</v>
      </c>
      <c r="AP9" s="168">
        <f>'РБ ВВ 10(2024) | FIT15)'!AP9</f>
        <v>7830</v>
      </c>
    </row>
    <row r="10" spans="1:42" s="163" customFormat="1" x14ac:dyDescent="0.2">
      <c r="A10" s="1" t="s">
        <v>8</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row>
    <row r="11" spans="1:42" s="163" customFormat="1" x14ac:dyDescent="0.2">
      <c r="A11" s="1">
        <v>1</v>
      </c>
      <c r="B11" s="168">
        <f>'РБ ВВ 10(2024) | FIT15)'!B11</f>
        <v>6570</v>
      </c>
      <c r="C11" s="168">
        <f>'РБ ВВ 10(2024) | FIT15)'!C11</f>
        <v>6570</v>
      </c>
      <c r="D11" s="168">
        <f>'РБ ВВ 10(2024) | FIT15)'!D11</f>
        <v>7200</v>
      </c>
      <c r="E11" s="168">
        <f>'РБ ВВ 10(2024) | FIT15)'!E11</f>
        <v>9090</v>
      </c>
      <c r="F11" s="168">
        <f>'РБ ВВ 10(2024) | FIT15)'!F11</f>
        <v>8460</v>
      </c>
      <c r="G11" s="168">
        <f>'РБ ВВ 10(2024) | FIT15)'!G11</f>
        <v>7830</v>
      </c>
      <c r="H11" s="168">
        <f>'РБ ВВ 10(2024) | FIT15)'!H11</f>
        <v>7200</v>
      </c>
      <c r="I11" s="168">
        <f>'РБ ВВ 10(2024) | FIT15)'!I11</f>
        <v>7200</v>
      </c>
      <c r="J11" s="168">
        <f>'РБ ВВ 10(2024) | FIT15)'!J11</f>
        <v>7830</v>
      </c>
      <c r="K11" s="168">
        <f>'РБ ВВ 10(2024) | FIT15)'!K11</f>
        <v>6570</v>
      </c>
      <c r="L11" s="168">
        <f>'РБ ВВ 10(2024) | FIT15)'!L11</f>
        <v>7200</v>
      </c>
      <c r="M11" s="168">
        <f>'РБ ВВ 10(2024) | FIT15)'!M11</f>
        <v>10890</v>
      </c>
      <c r="N11" s="168">
        <f>'РБ ВВ 10(2024) | FIT15)'!N11</f>
        <v>10890</v>
      </c>
      <c r="O11" s="168">
        <f>'РБ ВВ 10(2024) | FIT15)'!O11</f>
        <v>10890</v>
      </c>
      <c r="P11" s="168">
        <f>'РБ ВВ 10(2024) | FIT15)'!P11</f>
        <v>7830</v>
      </c>
      <c r="Q11" s="168">
        <f>'РБ ВВ 10(2024) | FIT15)'!Q11</f>
        <v>7830</v>
      </c>
      <c r="R11" s="168">
        <f>'РБ ВВ 10(2024) | FIT15)'!R11</f>
        <v>7830</v>
      </c>
      <c r="S11" s="168">
        <f>'РБ ВВ 10(2024) | FIT15)'!S11</f>
        <v>12240</v>
      </c>
      <c r="T11" s="168">
        <f>'РБ ВВ 10(2024) | FIT15)'!T11</f>
        <v>12690</v>
      </c>
      <c r="U11" s="168">
        <f>'РБ ВВ 10(2024) | FIT15)'!U11</f>
        <v>12690</v>
      </c>
      <c r="V11" s="168">
        <f>'РБ ВВ 10(2024) | FIT15)'!V11</f>
        <v>9540</v>
      </c>
      <c r="W11" s="168">
        <f>'РБ ВВ 10(2024) | FIT15)'!W11</f>
        <v>9540</v>
      </c>
      <c r="X11" s="168">
        <f>'РБ ВВ 10(2024) | FIT15)'!X11</f>
        <v>9990</v>
      </c>
      <c r="Y11" s="168">
        <f>'РБ ВВ 10(2024) | FIT15)'!Y11</f>
        <v>9540</v>
      </c>
      <c r="Z11" s="168">
        <f>'РБ ВВ 10(2024) | FIT15)'!Z11</f>
        <v>10440</v>
      </c>
      <c r="AA11" s="168">
        <f>'РБ ВВ 10(2024) | FIT15)'!AA11</f>
        <v>10890</v>
      </c>
      <c r="AB11" s="168">
        <f>'РБ ВВ 10(2024) | FIT15)'!AB11</f>
        <v>9540</v>
      </c>
      <c r="AC11" s="168">
        <f>'РБ ВВ 10(2024) | FIT15)'!AC11</f>
        <v>11340</v>
      </c>
      <c r="AD11" s="168">
        <f>'РБ ВВ 10(2024) | FIT15)'!AD11</f>
        <v>10440</v>
      </c>
      <c r="AE11" s="168">
        <f>'РБ ВВ 10(2024) | FIT15)'!AE11</f>
        <v>11340</v>
      </c>
      <c r="AF11" s="168">
        <f>'РБ ВВ 10(2024) | FIT15)'!AF11</f>
        <v>10440</v>
      </c>
      <c r="AG11" s="168">
        <f>'РБ ВВ 10(2024) | FIT15)'!AG11</f>
        <v>11340</v>
      </c>
      <c r="AH11" s="168">
        <f>'РБ ВВ 10(2024) | FIT15)'!AH11</f>
        <v>9540</v>
      </c>
      <c r="AI11" s="168">
        <f>'РБ ВВ 10(2024) | FIT15)'!AI11</f>
        <v>10440</v>
      </c>
      <c r="AJ11" s="168">
        <f>'РБ ВВ 10(2024) | FIT15)'!AJ11</f>
        <v>8280</v>
      </c>
      <c r="AK11" s="168">
        <f>'РБ ВВ 10(2024) | FIT15)'!AK11</f>
        <v>8280</v>
      </c>
      <c r="AL11" s="168">
        <f>'РБ ВВ 10(2024) | FIT15)'!AL11</f>
        <v>8910</v>
      </c>
      <c r="AM11" s="168">
        <f>'РБ ВВ 10(2024) | FIT15)'!AM11</f>
        <v>8280</v>
      </c>
      <c r="AN11" s="168">
        <f>'РБ ВВ 10(2024) | FIT15)'!AN11</f>
        <v>10440</v>
      </c>
      <c r="AO11" s="168">
        <f>'РБ ВВ 10(2024) | FIT15)'!AO11</f>
        <v>8280</v>
      </c>
      <c r="AP11" s="168">
        <f>'РБ ВВ 10(2024) | FIT15)'!AP11</f>
        <v>8280</v>
      </c>
    </row>
    <row r="12" spans="1:42" s="163" customFormat="1" x14ac:dyDescent="0.2">
      <c r="A12" s="1">
        <v>2</v>
      </c>
      <c r="B12" s="168">
        <f>'РБ ВВ 10(2024) | FIT15)'!B12</f>
        <v>7920</v>
      </c>
      <c r="C12" s="168">
        <f>'РБ ВВ 10(2024) | FIT15)'!C12</f>
        <v>7920</v>
      </c>
      <c r="D12" s="168">
        <f>'РБ ВВ 10(2024) | FIT15)'!D12</f>
        <v>8550</v>
      </c>
      <c r="E12" s="168">
        <f>'РБ ВВ 10(2024) | FIT15)'!E12</f>
        <v>10440</v>
      </c>
      <c r="F12" s="168">
        <f>'РБ ВВ 10(2024) | FIT15)'!F12</f>
        <v>9810</v>
      </c>
      <c r="G12" s="168">
        <f>'РБ ВВ 10(2024) | FIT15)'!G12</f>
        <v>9180</v>
      </c>
      <c r="H12" s="168">
        <f>'РБ ВВ 10(2024) | FIT15)'!H12</f>
        <v>8550</v>
      </c>
      <c r="I12" s="168">
        <f>'РБ ВВ 10(2024) | FIT15)'!I12</f>
        <v>8550</v>
      </c>
      <c r="J12" s="168">
        <f>'РБ ВВ 10(2024) | FIT15)'!J12</f>
        <v>9180</v>
      </c>
      <c r="K12" s="168">
        <f>'РБ ВВ 10(2024) | FIT15)'!K12</f>
        <v>7920</v>
      </c>
      <c r="L12" s="168">
        <f>'РБ ВВ 10(2024) | FIT15)'!L12</f>
        <v>8550</v>
      </c>
      <c r="M12" s="168">
        <f>'РБ ВВ 10(2024) | FIT15)'!M12</f>
        <v>12240</v>
      </c>
      <c r="N12" s="168">
        <f>'РБ ВВ 10(2024) | FIT15)'!N12</f>
        <v>12240</v>
      </c>
      <c r="O12" s="168">
        <f>'РБ ВВ 10(2024) | FIT15)'!O12</f>
        <v>12240</v>
      </c>
      <c r="P12" s="168">
        <f>'РБ ВВ 10(2024) | FIT15)'!P12</f>
        <v>9180</v>
      </c>
      <c r="Q12" s="168">
        <f>'РБ ВВ 10(2024) | FIT15)'!Q12</f>
        <v>9180</v>
      </c>
      <c r="R12" s="168">
        <f>'РБ ВВ 10(2024) | FIT15)'!R12</f>
        <v>9180</v>
      </c>
      <c r="S12" s="168">
        <f>'РБ ВВ 10(2024) | FIT15)'!S12</f>
        <v>13590</v>
      </c>
      <c r="T12" s="168">
        <f>'РБ ВВ 10(2024) | FIT15)'!T12</f>
        <v>14040</v>
      </c>
      <c r="U12" s="168">
        <f>'РБ ВВ 10(2024) | FIT15)'!U12</f>
        <v>14040</v>
      </c>
      <c r="V12" s="168">
        <f>'РБ ВВ 10(2024) | FIT15)'!V12</f>
        <v>10890</v>
      </c>
      <c r="W12" s="168">
        <f>'РБ ВВ 10(2024) | FIT15)'!W12</f>
        <v>10890</v>
      </c>
      <c r="X12" s="168">
        <f>'РБ ВВ 10(2024) | FIT15)'!X12</f>
        <v>11340</v>
      </c>
      <c r="Y12" s="168">
        <f>'РБ ВВ 10(2024) | FIT15)'!Y12</f>
        <v>10890</v>
      </c>
      <c r="Z12" s="168">
        <f>'РБ ВВ 10(2024) | FIT15)'!Z12</f>
        <v>11790</v>
      </c>
      <c r="AA12" s="168">
        <f>'РБ ВВ 10(2024) | FIT15)'!AA12</f>
        <v>12240</v>
      </c>
      <c r="AB12" s="168">
        <f>'РБ ВВ 10(2024) | FIT15)'!AB12</f>
        <v>10890</v>
      </c>
      <c r="AC12" s="168">
        <f>'РБ ВВ 10(2024) | FIT15)'!AC12</f>
        <v>12690</v>
      </c>
      <c r="AD12" s="168">
        <f>'РБ ВВ 10(2024) | FIT15)'!AD12</f>
        <v>11790</v>
      </c>
      <c r="AE12" s="168">
        <f>'РБ ВВ 10(2024) | FIT15)'!AE12</f>
        <v>12690</v>
      </c>
      <c r="AF12" s="168">
        <f>'РБ ВВ 10(2024) | FIT15)'!AF12</f>
        <v>11790</v>
      </c>
      <c r="AG12" s="168">
        <f>'РБ ВВ 10(2024) | FIT15)'!AG12</f>
        <v>12690</v>
      </c>
      <c r="AH12" s="168">
        <f>'РБ ВВ 10(2024) | FIT15)'!AH12</f>
        <v>10890</v>
      </c>
      <c r="AI12" s="168">
        <f>'РБ ВВ 10(2024) | FIT15)'!AI12</f>
        <v>11790</v>
      </c>
      <c r="AJ12" s="168">
        <f>'РБ ВВ 10(2024) | FIT15)'!AJ12</f>
        <v>9630</v>
      </c>
      <c r="AK12" s="168">
        <f>'РБ ВВ 10(2024) | FIT15)'!AK12</f>
        <v>9630</v>
      </c>
      <c r="AL12" s="168">
        <f>'РБ ВВ 10(2024) | FIT15)'!AL12</f>
        <v>10260</v>
      </c>
      <c r="AM12" s="168">
        <f>'РБ ВВ 10(2024) | FIT15)'!AM12</f>
        <v>9630</v>
      </c>
      <c r="AN12" s="168">
        <f>'РБ ВВ 10(2024) | FIT15)'!AN12</f>
        <v>11790</v>
      </c>
      <c r="AO12" s="168">
        <f>'РБ ВВ 10(2024) | FIT15)'!AO12</f>
        <v>9630</v>
      </c>
      <c r="AP12" s="168">
        <f>'РБ ВВ 10(2024) | FIT15)'!AP12</f>
        <v>9630</v>
      </c>
    </row>
    <row r="13" spans="1:42" s="163" customFormat="1"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row>
    <row r="14" spans="1:42" s="163" customFormat="1" x14ac:dyDescent="0.2">
      <c r="A14" s="168">
        <v>1</v>
      </c>
      <c r="B14" s="167">
        <f t="shared" ref="B14:AP14" si="0">B11</f>
        <v>6570</v>
      </c>
      <c r="C14" s="167">
        <f t="shared" si="0"/>
        <v>6570</v>
      </c>
      <c r="D14" s="167">
        <f t="shared" si="0"/>
        <v>7200</v>
      </c>
      <c r="E14" s="167">
        <f t="shared" si="0"/>
        <v>9090</v>
      </c>
      <c r="F14" s="167">
        <f t="shared" si="0"/>
        <v>8460</v>
      </c>
      <c r="G14" s="167">
        <f t="shared" si="0"/>
        <v>7830</v>
      </c>
      <c r="H14" s="167">
        <f t="shared" si="0"/>
        <v>7200</v>
      </c>
      <c r="I14" s="167">
        <f t="shared" si="0"/>
        <v>7200</v>
      </c>
      <c r="J14" s="167">
        <f t="shared" si="0"/>
        <v>7830</v>
      </c>
      <c r="K14" s="167">
        <f t="shared" si="0"/>
        <v>6570</v>
      </c>
      <c r="L14" s="167">
        <f t="shared" si="0"/>
        <v>7200</v>
      </c>
      <c r="M14" s="167">
        <f t="shared" si="0"/>
        <v>10890</v>
      </c>
      <c r="N14" s="167">
        <f t="shared" si="0"/>
        <v>10890</v>
      </c>
      <c r="O14" s="167">
        <f t="shared" si="0"/>
        <v>10890</v>
      </c>
      <c r="P14" s="167">
        <f t="shared" si="0"/>
        <v>7830</v>
      </c>
      <c r="Q14" s="167">
        <f t="shared" si="0"/>
        <v>7830</v>
      </c>
      <c r="R14" s="167">
        <f t="shared" si="0"/>
        <v>7830</v>
      </c>
      <c r="S14" s="167">
        <f t="shared" si="0"/>
        <v>12240</v>
      </c>
      <c r="T14" s="167">
        <f t="shared" si="0"/>
        <v>12690</v>
      </c>
      <c r="U14" s="167">
        <f t="shared" si="0"/>
        <v>12690</v>
      </c>
      <c r="V14" s="167">
        <f t="shared" si="0"/>
        <v>9540</v>
      </c>
      <c r="W14" s="167">
        <f t="shared" si="0"/>
        <v>9540</v>
      </c>
      <c r="X14" s="167">
        <f t="shared" si="0"/>
        <v>9990</v>
      </c>
      <c r="Y14" s="167">
        <f t="shared" si="0"/>
        <v>9540</v>
      </c>
      <c r="Z14" s="167">
        <f t="shared" si="0"/>
        <v>10440</v>
      </c>
      <c r="AA14" s="167">
        <f t="shared" si="0"/>
        <v>10890</v>
      </c>
      <c r="AB14" s="167">
        <f t="shared" si="0"/>
        <v>9540</v>
      </c>
      <c r="AC14" s="167">
        <f t="shared" si="0"/>
        <v>11340</v>
      </c>
      <c r="AD14" s="167">
        <f t="shared" si="0"/>
        <v>10440</v>
      </c>
      <c r="AE14" s="167">
        <f t="shared" si="0"/>
        <v>11340</v>
      </c>
      <c r="AF14" s="167">
        <f t="shared" si="0"/>
        <v>10440</v>
      </c>
      <c r="AG14" s="167">
        <f t="shared" si="0"/>
        <v>11340</v>
      </c>
      <c r="AH14" s="167">
        <f t="shared" si="0"/>
        <v>9540</v>
      </c>
      <c r="AI14" s="167">
        <f t="shared" si="0"/>
        <v>10440</v>
      </c>
      <c r="AJ14" s="167">
        <f t="shared" si="0"/>
        <v>8280</v>
      </c>
      <c r="AK14" s="167">
        <f t="shared" si="0"/>
        <v>8280</v>
      </c>
      <c r="AL14" s="167">
        <f t="shared" si="0"/>
        <v>8910</v>
      </c>
      <c r="AM14" s="167">
        <f t="shared" si="0"/>
        <v>8280</v>
      </c>
      <c r="AN14" s="167">
        <f t="shared" si="0"/>
        <v>10440</v>
      </c>
      <c r="AO14" s="167">
        <f t="shared" si="0"/>
        <v>8280</v>
      </c>
      <c r="AP14" s="167">
        <f t="shared" si="0"/>
        <v>8280</v>
      </c>
    </row>
    <row r="15" spans="1:42" s="163" customFormat="1" x14ac:dyDescent="0.2">
      <c r="A15" s="168">
        <v>2</v>
      </c>
      <c r="B15" s="167">
        <f t="shared" ref="B15:AP15" si="1">B12</f>
        <v>7920</v>
      </c>
      <c r="C15" s="167">
        <f t="shared" si="1"/>
        <v>7920</v>
      </c>
      <c r="D15" s="167">
        <f t="shared" si="1"/>
        <v>8550</v>
      </c>
      <c r="E15" s="167">
        <f t="shared" si="1"/>
        <v>10440</v>
      </c>
      <c r="F15" s="167">
        <f t="shared" si="1"/>
        <v>9810</v>
      </c>
      <c r="G15" s="167">
        <f t="shared" si="1"/>
        <v>9180</v>
      </c>
      <c r="H15" s="167">
        <f t="shared" si="1"/>
        <v>8550</v>
      </c>
      <c r="I15" s="167">
        <f t="shared" si="1"/>
        <v>8550</v>
      </c>
      <c r="J15" s="167">
        <f t="shared" si="1"/>
        <v>9180</v>
      </c>
      <c r="K15" s="167">
        <f t="shared" si="1"/>
        <v>7920</v>
      </c>
      <c r="L15" s="167">
        <f t="shared" si="1"/>
        <v>8550</v>
      </c>
      <c r="M15" s="167">
        <f t="shared" si="1"/>
        <v>12240</v>
      </c>
      <c r="N15" s="167">
        <f t="shared" si="1"/>
        <v>12240</v>
      </c>
      <c r="O15" s="167">
        <f t="shared" si="1"/>
        <v>12240</v>
      </c>
      <c r="P15" s="167">
        <f t="shared" si="1"/>
        <v>9180</v>
      </c>
      <c r="Q15" s="167">
        <f t="shared" si="1"/>
        <v>9180</v>
      </c>
      <c r="R15" s="167">
        <f t="shared" si="1"/>
        <v>9180</v>
      </c>
      <c r="S15" s="167">
        <f t="shared" si="1"/>
        <v>13590</v>
      </c>
      <c r="T15" s="167">
        <f t="shared" si="1"/>
        <v>14040</v>
      </c>
      <c r="U15" s="167">
        <f t="shared" si="1"/>
        <v>14040</v>
      </c>
      <c r="V15" s="167">
        <f t="shared" si="1"/>
        <v>10890</v>
      </c>
      <c r="W15" s="167">
        <f t="shared" si="1"/>
        <v>10890</v>
      </c>
      <c r="X15" s="167">
        <f t="shared" si="1"/>
        <v>11340</v>
      </c>
      <c r="Y15" s="167">
        <f t="shared" si="1"/>
        <v>10890</v>
      </c>
      <c r="Z15" s="167">
        <f t="shared" si="1"/>
        <v>11790</v>
      </c>
      <c r="AA15" s="167">
        <f t="shared" si="1"/>
        <v>12240</v>
      </c>
      <c r="AB15" s="167">
        <f t="shared" si="1"/>
        <v>10890</v>
      </c>
      <c r="AC15" s="167">
        <f t="shared" si="1"/>
        <v>12690</v>
      </c>
      <c r="AD15" s="167">
        <f t="shared" si="1"/>
        <v>11790</v>
      </c>
      <c r="AE15" s="167">
        <f t="shared" si="1"/>
        <v>12690</v>
      </c>
      <c r="AF15" s="167">
        <f t="shared" si="1"/>
        <v>11790</v>
      </c>
      <c r="AG15" s="167">
        <f t="shared" si="1"/>
        <v>12690</v>
      </c>
      <c r="AH15" s="167">
        <f t="shared" si="1"/>
        <v>10890</v>
      </c>
      <c r="AI15" s="167">
        <f t="shared" si="1"/>
        <v>11790</v>
      </c>
      <c r="AJ15" s="167">
        <f t="shared" si="1"/>
        <v>9630</v>
      </c>
      <c r="AK15" s="167">
        <f t="shared" si="1"/>
        <v>9630</v>
      </c>
      <c r="AL15" s="167">
        <f t="shared" si="1"/>
        <v>10260</v>
      </c>
      <c r="AM15" s="167">
        <f t="shared" si="1"/>
        <v>9630</v>
      </c>
      <c r="AN15" s="167">
        <f t="shared" si="1"/>
        <v>11790</v>
      </c>
      <c r="AO15" s="167">
        <f t="shared" si="1"/>
        <v>9630</v>
      </c>
      <c r="AP15" s="167">
        <f t="shared" si="1"/>
        <v>9630</v>
      </c>
    </row>
    <row r="16" spans="1:42" s="163" customFormat="1" x14ac:dyDescent="0.2">
      <c r="A16" s="2" t="s">
        <v>2</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row>
    <row r="17" spans="1:42" s="163" customFormat="1" x14ac:dyDescent="0.2">
      <c r="A17" s="1">
        <v>1</v>
      </c>
      <c r="B17" s="168">
        <f>'РБ ВВ 10(2024) | FIT15)'!B17</f>
        <v>10170</v>
      </c>
      <c r="C17" s="168">
        <f>'РБ ВВ 10(2024) | FIT15)'!C17</f>
        <v>10170</v>
      </c>
      <c r="D17" s="168">
        <f>'РБ ВВ 10(2024) | FIT15)'!D17</f>
        <v>10800</v>
      </c>
      <c r="E17" s="168">
        <f>'РБ ВВ 10(2024) | FIT15)'!E17</f>
        <v>12690</v>
      </c>
      <c r="F17" s="168">
        <f>'РБ ВВ 10(2024) | FIT15)'!F17</f>
        <v>12060</v>
      </c>
      <c r="G17" s="168">
        <f>'РБ ВВ 10(2024) | FIT15)'!G17</f>
        <v>11430</v>
      </c>
      <c r="H17" s="168">
        <f>'РБ ВВ 10(2024) | FIT15)'!H17</f>
        <v>10800</v>
      </c>
      <c r="I17" s="168">
        <f>'РБ ВВ 10(2024) | FIT15)'!I17</f>
        <v>10800</v>
      </c>
      <c r="J17" s="168">
        <f>'РБ ВВ 10(2024) | FIT15)'!J17</f>
        <v>11430</v>
      </c>
      <c r="K17" s="168">
        <f>'РБ ВВ 10(2024) | FIT15)'!K17</f>
        <v>10170</v>
      </c>
      <c r="L17" s="168">
        <f>'РБ ВВ 10(2024) | FIT15)'!L17</f>
        <v>10800</v>
      </c>
      <c r="M17" s="168">
        <f>'РБ ВВ 10(2024) | FIT15)'!M17</f>
        <v>14490</v>
      </c>
      <c r="N17" s="168">
        <f>'РБ ВВ 10(2024) | FIT15)'!N17</f>
        <v>14490</v>
      </c>
      <c r="O17" s="168">
        <f>'РБ ВВ 10(2024) | FIT15)'!O17</f>
        <v>14490</v>
      </c>
      <c r="P17" s="168">
        <f>'РБ ВВ 10(2024) | FIT15)'!P17</f>
        <v>11430</v>
      </c>
      <c r="Q17" s="168">
        <f>'РБ ВВ 10(2024) | FIT15)'!Q17</f>
        <v>11430</v>
      </c>
      <c r="R17" s="168">
        <f>'РБ ВВ 10(2024) | FIT15)'!R17</f>
        <v>11430</v>
      </c>
      <c r="S17" s="168">
        <f>'РБ ВВ 10(2024) | FIT15)'!S17</f>
        <v>15840</v>
      </c>
      <c r="T17" s="168">
        <f>'РБ ВВ 10(2024) | FIT15)'!T17</f>
        <v>15840</v>
      </c>
      <c r="U17" s="168">
        <f>'РБ ВВ 10(2024) | FIT15)'!U17</f>
        <v>15840</v>
      </c>
      <c r="V17" s="168">
        <f>'РБ ВВ 10(2024) | FIT15)'!V17</f>
        <v>12690</v>
      </c>
      <c r="W17" s="168">
        <f>'РБ ВВ 10(2024) | FIT15)'!W17</f>
        <v>12690</v>
      </c>
      <c r="X17" s="168">
        <f>'РБ ВВ 10(2024) | FIT15)'!X17</f>
        <v>13140</v>
      </c>
      <c r="Y17" s="168">
        <f>'РБ ВВ 10(2024) | FIT15)'!Y17</f>
        <v>12690</v>
      </c>
      <c r="Z17" s="168">
        <f>'РБ ВВ 10(2024) | FIT15)'!Z17</f>
        <v>13590</v>
      </c>
      <c r="AA17" s="168">
        <f>'РБ ВВ 10(2024) | FIT15)'!AA17</f>
        <v>14040</v>
      </c>
      <c r="AB17" s="168">
        <f>'РБ ВВ 10(2024) | FIT15)'!AB17</f>
        <v>12690</v>
      </c>
      <c r="AC17" s="168">
        <f>'РБ ВВ 10(2024) | FIT15)'!AC17</f>
        <v>14490</v>
      </c>
      <c r="AD17" s="168">
        <f>'РБ ВВ 10(2024) | FIT15)'!AD17</f>
        <v>13590</v>
      </c>
      <c r="AE17" s="168">
        <f>'РБ ВВ 10(2024) | FIT15)'!AE17</f>
        <v>14490</v>
      </c>
      <c r="AF17" s="168">
        <f>'РБ ВВ 10(2024) | FIT15)'!AF17</f>
        <v>13590</v>
      </c>
      <c r="AG17" s="168">
        <f>'РБ ВВ 10(2024) | FIT15)'!AG17</f>
        <v>14490</v>
      </c>
      <c r="AH17" s="168">
        <f>'РБ ВВ 10(2024) | FIT15)'!AH17</f>
        <v>12690</v>
      </c>
      <c r="AI17" s="168">
        <f>'РБ ВВ 10(2024) | FIT15)'!AI17</f>
        <v>13590</v>
      </c>
      <c r="AJ17" s="168">
        <f>'РБ ВВ 10(2024) | FIT15)'!AJ17</f>
        <v>11430</v>
      </c>
      <c r="AK17" s="168">
        <f>'РБ ВВ 10(2024) | FIT15)'!AK17</f>
        <v>11430</v>
      </c>
      <c r="AL17" s="168">
        <f>'РБ ВВ 10(2024) | FIT15)'!AL17</f>
        <v>12060</v>
      </c>
      <c r="AM17" s="168">
        <f>'РБ ВВ 10(2024) | FIT15)'!AM17</f>
        <v>11430</v>
      </c>
      <c r="AN17" s="168">
        <f>'РБ ВВ 10(2024) | FIT15)'!AN17</f>
        <v>13590</v>
      </c>
      <c r="AO17" s="168">
        <f>'РБ ВВ 10(2024) | FIT15)'!AO17</f>
        <v>11430</v>
      </c>
      <c r="AP17" s="168">
        <f>'РБ ВВ 10(2024) | FIT15)'!AP17</f>
        <v>11430</v>
      </c>
    </row>
    <row r="18" spans="1:42" s="163" customFormat="1" x14ac:dyDescent="0.2">
      <c r="A18" s="1">
        <v>2</v>
      </c>
      <c r="B18" s="168">
        <f>'РБ ВВ 10(2024) | FIT15)'!B18</f>
        <v>11520</v>
      </c>
      <c r="C18" s="168">
        <f>'РБ ВВ 10(2024) | FIT15)'!C18</f>
        <v>11520</v>
      </c>
      <c r="D18" s="168">
        <f>'РБ ВВ 10(2024) | FIT15)'!D18</f>
        <v>12150</v>
      </c>
      <c r="E18" s="168">
        <f>'РБ ВВ 10(2024) | FIT15)'!E18</f>
        <v>14040</v>
      </c>
      <c r="F18" s="168">
        <f>'РБ ВВ 10(2024) | FIT15)'!F18</f>
        <v>13410</v>
      </c>
      <c r="G18" s="168">
        <f>'РБ ВВ 10(2024) | FIT15)'!G18</f>
        <v>12780</v>
      </c>
      <c r="H18" s="168">
        <f>'РБ ВВ 10(2024) | FIT15)'!H18</f>
        <v>12150</v>
      </c>
      <c r="I18" s="168">
        <f>'РБ ВВ 10(2024) | FIT15)'!I18</f>
        <v>12150</v>
      </c>
      <c r="J18" s="168">
        <f>'РБ ВВ 10(2024) | FIT15)'!J18</f>
        <v>12780</v>
      </c>
      <c r="K18" s="168">
        <f>'РБ ВВ 10(2024) | FIT15)'!K18</f>
        <v>11520</v>
      </c>
      <c r="L18" s="168">
        <f>'РБ ВВ 10(2024) | FIT15)'!L18</f>
        <v>12150</v>
      </c>
      <c r="M18" s="168">
        <f>'РБ ВВ 10(2024) | FIT15)'!M18</f>
        <v>15840</v>
      </c>
      <c r="N18" s="168">
        <f>'РБ ВВ 10(2024) | FIT15)'!N18</f>
        <v>15840</v>
      </c>
      <c r="O18" s="168">
        <f>'РБ ВВ 10(2024) | FIT15)'!O18</f>
        <v>15840</v>
      </c>
      <c r="P18" s="168">
        <f>'РБ ВВ 10(2024) | FIT15)'!P18</f>
        <v>12780</v>
      </c>
      <c r="Q18" s="168">
        <f>'РБ ВВ 10(2024) | FIT15)'!Q18</f>
        <v>12780</v>
      </c>
      <c r="R18" s="168">
        <f>'РБ ВВ 10(2024) | FIT15)'!R18</f>
        <v>12780</v>
      </c>
      <c r="S18" s="168">
        <f>'РБ ВВ 10(2024) | FIT15)'!S18</f>
        <v>17190</v>
      </c>
      <c r="T18" s="168">
        <f>'РБ ВВ 10(2024) | FIT15)'!T18</f>
        <v>17190</v>
      </c>
      <c r="U18" s="168">
        <f>'РБ ВВ 10(2024) | FIT15)'!U18</f>
        <v>17190</v>
      </c>
      <c r="V18" s="168">
        <f>'РБ ВВ 10(2024) | FIT15)'!V18</f>
        <v>14040</v>
      </c>
      <c r="W18" s="168">
        <f>'РБ ВВ 10(2024) | FIT15)'!W18</f>
        <v>14040</v>
      </c>
      <c r="X18" s="168">
        <f>'РБ ВВ 10(2024) | FIT15)'!X18</f>
        <v>14490</v>
      </c>
      <c r="Y18" s="168">
        <f>'РБ ВВ 10(2024) | FIT15)'!Y18</f>
        <v>14040</v>
      </c>
      <c r="Z18" s="168">
        <f>'РБ ВВ 10(2024) | FIT15)'!Z18</f>
        <v>14940</v>
      </c>
      <c r="AA18" s="168">
        <f>'РБ ВВ 10(2024) | FIT15)'!AA18</f>
        <v>15390</v>
      </c>
      <c r="AB18" s="168">
        <f>'РБ ВВ 10(2024) | FIT15)'!AB18</f>
        <v>14040</v>
      </c>
      <c r="AC18" s="168">
        <f>'РБ ВВ 10(2024) | FIT15)'!AC18</f>
        <v>15840</v>
      </c>
      <c r="AD18" s="168">
        <f>'РБ ВВ 10(2024) | FIT15)'!AD18</f>
        <v>14940</v>
      </c>
      <c r="AE18" s="168">
        <f>'РБ ВВ 10(2024) | FIT15)'!AE18</f>
        <v>15840</v>
      </c>
      <c r="AF18" s="168">
        <f>'РБ ВВ 10(2024) | FIT15)'!AF18</f>
        <v>14940</v>
      </c>
      <c r="AG18" s="168">
        <f>'РБ ВВ 10(2024) | FIT15)'!AG18</f>
        <v>15840</v>
      </c>
      <c r="AH18" s="168">
        <f>'РБ ВВ 10(2024) | FIT15)'!AH18</f>
        <v>14040</v>
      </c>
      <c r="AI18" s="168">
        <f>'РБ ВВ 10(2024) | FIT15)'!AI18</f>
        <v>14940</v>
      </c>
      <c r="AJ18" s="168">
        <f>'РБ ВВ 10(2024) | FIT15)'!AJ18</f>
        <v>12780</v>
      </c>
      <c r="AK18" s="168">
        <f>'РБ ВВ 10(2024) | FIT15)'!AK18</f>
        <v>12780</v>
      </c>
      <c r="AL18" s="168">
        <f>'РБ ВВ 10(2024) | FIT15)'!AL18</f>
        <v>13410</v>
      </c>
      <c r="AM18" s="168">
        <f>'РБ ВВ 10(2024) | FIT15)'!AM18</f>
        <v>12780</v>
      </c>
      <c r="AN18" s="168">
        <f>'РБ ВВ 10(2024) | FIT15)'!AN18</f>
        <v>14940</v>
      </c>
      <c r="AO18" s="168">
        <f>'РБ ВВ 10(2024) | FIT15)'!AO18</f>
        <v>12780</v>
      </c>
      <c r="AP18" s="168">
        <f>'РБ ВВ 10(2024) | FIT15)'!AP18</f>
        <v>12780</v>
      </c>
    </row>
    <row r="19" spans="1:42" s="163" customFormat="1" x14ac:dyDescent="0.2">
      <c r="A19" s="9" t="s">
        <v>131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row>
    <row r="20" spans="1:42" s="163" customFormat="1" x14ac:dyDescent="0.2">
      <c r="A20" s="1">
        <v>1</v>
      </c>
      <c r="B20" s="168">
        <f>'РБ ВВ 10(2024) | FIT15)'!B20</f>
        <v>12870</v>
      </c>
      <c r="C20" s="168">
        <f>'РБ ВВ 10(2024) | FIT15)'!C20</f>
        <v>12870</v>
      </c>
      <c r="D20" s="168">
        <f>'РБ ВВ 10(2024) | FIT15)'!D20</f>
        <v>13500</v>
      </c>
      <c r="E20" s="168">
        <f>'РБ ВВ 10(2024) | FIT15)'!E20</f>
        <v>15390</v>
      </c>
      <c r="F20" s="168">
        <f>'РБ ВВ 10(2024) | FIT15)'!F20</f>
        <v>14760</v>
      </c>
      <c r="G20" s="168">
        <f>'РБ ВВ 10(2024) | FIT15)'!G20</f>
        <v>14130</v>
      </c>
      <c r="H20" s="168">
        <f>'РБ ВВ 10(2024) | FIT15)'!H20</f>
        <v>13500</v>
      </c>
      <c r="I20" s="168">
        <f>'РБ ВВ 10(2024) | FIT15)'!I20</f>
        <v>13500</v>
      </c>
      <c r="J20" s="168">
        <f>'РБ ВВ 10(2024) | FIT15)'!J20</f>
        <v>14130</v>
      </c>
      <c r="K20" s="168">
        <f>'РБ ВВ 10(2024) | FIT15)'!K20</f>
        <v>12870</v>
      </c>
      <c r="L20" s="168">
        <f>'РБ ВВ 10(2024) | FIT15)'!L20</f>
        <v>13500</v>
      </c>
      <c r="M20" s="168">
        <f>'РБ ВВ 10(2024) | FIT15)'!M20</f>
        <v>17190</v>
      </c>
      <c r="N20" s="168">
        <f>'РБ ВВ 10(2024) | FIT15)'!N20</f>
        <v>17190</v>
      </c>
      <c r="O20" s="168">
        <f>'РБ ВВ 10(2024) | FIT15)'!O20</f>
        <v>17190</v>
      </c>
      <c r="P20" s="168">
        <f>'РБ ВВ 10(2024) | FIT15)'!P20</f>
        <v>14130</v>
      </c>
      <c r="Q20" s="168">
        <f>'РБ ВВ 10(2024) | FIT15)'!Q20</f>
        <v>14130</v>
      </c>
      <c r="R20" s="168">
        <f>'РБ ВВ 10(2024) | FIT15)'!R20</f>
        <v>14130</v>
      </c>
      <c r="S20" s="168">
        <f>'РБ ВВ 10(2024) | FIT15)'!S20</f>
        <v>18540</v>
      </c>
      <c r="T20" s="168">
        <f>'РБ ВВ 10(2024) | FIT15)'!T20</f>
        <v>18540</v>
      </c>
      <c r="U20" s="168">
        <f>'РБ ВВ 10(2024) | FIT15)'!U20</f>
        <v>18540</v>
      </c>
      <c r="V20" s="168">
        <f>'РБ ВВ 10(2024) | FIT15)'!V20</f>
        <v>15390</v>
      </c>
      <c r="W20" s="168">
        <f>'РБ ВВ 10(2024) | FIT15)'!W20</f>
        <v>15390</v>
      </c>
      <c r="X20" s="168">
        <f>'РБ ВВ 10(2024) | FIT15)'!X20</f>
        <v>15840</v>
      </c>
      <c r="Y20" s="168">
        <f>'РБ ВВ 10(2024) | FIT15)'!Y20</f>
        <v>15390</v>
      </c>
      <c r="Z20" s="168">
        <f>'РБ ВВ 10(2024) | FIT15)'!Z20</f>
        <v>16290</v>
      </c>
      <c r="AA20" s="168">
        <f>'РБ ВВ 10(2024) | FIT15)'!AA20</f>
        <v>16740</v>
      </c>
      <c r="AB20" s="168">
        <f>'РБ ВВ 10(2024) | FIT15)'!AB20</f>
        <v>15390</v>
      </c>
      <c r="AC20" s="168">
        <f>'РБ ВВ 10(2024) | FIT15)'!AC20</f>
        <v>17190</v>
      </c>
      <c r="AD20" s="168">
        <f>'РБ ВВ 10(2024) | FIT15)'!AD20</f>
        <v>16290</v>
      </c>
      <c r="AE20" s="168">
        <f>'РБ ВВ 10(2024) | FIT15)'!AE20</f>
        <v>17190</v>
      </c>
      <c r="AF20" s="168">
        <f>'РБ ВВ 10(2024) | FIT15)'!AF20</f>
        <v>16290</v>
      </c>
      <c r="AG20" s="168">
        <f>'РБ ВВ 10(2024) | FIT15)'!AG20</f>
        <v>17190</v>
      </c>
      <c r="AH20" s="168">
        <f>'РБ ВВ 10(2024) | FIT15)'!AH20</f>
        <v>15390</v>
      </c>
      <c r="AI20" s="168">
        <f>'РБ ВВ 10(2024) | FIT15)'!AI20</f>
        <v>16290</v>
      </c>
      <c r="AJ20" s="168">
        <f>'РБ ВВ 10(2024) | FIT15)'!AJ20</f>
        <v>14130</v>
      </c>
      <c r="AK20" s="168">
        <f>'РБ ВВ 10(2024) | FIT15)'!AK20</f>
        <v>14130</v>
      </c>
      <c r="AL20" s="168">
        <f>'РБ ВВ 10(2024) | FIT15)'!AL20</f>
        <v>14760</v>
      </c>
      <c r="AM20" s="168">
        <f>'РБ ВВ 10(2024) | FIT15)'!AM20</f>
        <v>14130</v>
      </c>
      <c r="AN20" s="168">
        <f>'РБ ВВ 10(2024) | FIT15)'!AN20</f>
        <v>16290</v>
      </c>
      <c r="AO20" s="168">
        <f>'РБ ВВ 10(2024) | FIT15)'!AO20</f>
        <v>14130</v>
      </c>
      <c r="AP20" s="168">
        <f>'РБ ВВ 10(2024) | FIT15)'!AP20</f>
        <v>14130</v>
      </c>
    </row>
    <row r="21" spans="1:42" s="163" customFormat="1" x14ac:dyDescent="0.2">
      <c r="A21" s="1">
        <v>2</v>
      </c>
      <c r="B21" s="168">
        <f>'РБ ВВ 10(2024) | FIT15)'!B21</f>
        <v>14220</v>
      </c>
      <c r="C21" s="168">
        <f>'РБ ВВ 10(2024) | FIT15)'!C21</f>
        <v>14220</v>
      </c>
      <c r="D21" s="168">
        <f>'РБ ВВ 10(2024) | FIT15)'!D21</f>
        <v>14850</v>
      </c>
      <c r="E21" s="168">
        <f>'РБ ВВ 10(2024) | FIT15)'!E21</f>
        <v>16740</v>
      </c>
      <c r="F21" s="168">
        <f>'РБ ВВ 10(2024) | FIT15)'!F21</f>
        <v>16110</v>
      </c>
      <c r="G21" s="168">
        <f>'РБ ВВ 10(2024) | FIT15)'!G21</f>
        <v>15480</v>
      </c>
      <c r="H21" s="168">
        <f>'РБ ВВ 10(2024) | FIT15)'!H21</f>
        <v>14850</v>
      </c>
      <c r="I21" s="168">
        <f>'РБ ВВ 10(2024) | FIT15)'!I21</f>
        <v>14850</v>
      </c>
      <c r="J21" s="168">
        <f>'РБ ВВ 10(2024) | FIT15)'!J21</f>
        <v>15480</v>
      </c>
      <c r="K21" s="168">
        <f>'РБ ВВ 10(2024) | FIT15)'!K21</f>
        <v>14220</v>
      </c>
      <c r="L21" s="168">
        <f>'РБ ВВ 10(2024) | FIT15)'!L21</f>
        <v>14850</v>
      </c>
      <c r="M21" s="168">
        <f>'РБ ВВ 10(2024) | FIT15)'!M21</f>
        <v>18540</v>
      </c>
      <c r="N21" s="168">
        <f>'РБ ВВ 10(2024) | FIT15)'!N21</f>
        <v>18540</v>
      </c>
      <c r="O21" s="168">
        <f>'РБ ВВ 10(2024) | FIT15)'!O21</f>
        <v>18540</v>
      </c>
      <c r="P21" s="168">
        <f>'РБ ВВ 10(2024) | FIT15)'!P21</f>
        <v>15480</v>
      </c>
      <c r="Q21" s="168">
        <f>'РБ ВВ 10(2024) | FIT15)'!Q21</f>
        <v>15480</v>
      </c>
      <c r="R21" s="168">
        <f>'РБ ВВ 10(2024) | FIT15)'!R21</f>
        <v>15480</v>
      </c>
      <c r="S21" s="168">
        <f>'РБ ВВ 10(2024) | FIT15)'!S21</f>
        <v>19890</v>
      </c>
      <c r="T21" s="168">
        <f>'РБ ВВ 10(2024) | FIT15)'!T21</f>
        <v>19890</v>
      </c>
      <c r="U21" s="168">
        <f>'РБ ВВ 10(2024) | FIT15)'!U21</f>
        <v>19890</v>
      </c>
      <c r="V21" s="168">
        <f>'РБ ВВ 10(2024) | FIT15)'!V21</f>
        <v>16740</v>
      </c>
      <c r="W21" s="168">
        <f>'РБ ВВ 10(2024) | FIT15)'!W21</f>
        <v>16740</v>
      </c>
      <c r="X21" s="168">
        <f>'РБ ВВ 10(2024) | FIT15)'!X21</f>
        <v>17190</v>
      </c>
      <c r="Y21" s="168">
        <f>'РБ ВВ 10(2024) | FIT15)'!Y21</f>
        <v>16740</v>
      </c>
      <c r="Z21" s="168">
        <f>'РБ ВВ 10(2024) | FIT15)'!Z21</f>
        <v>17640</v>
      </c>
      <c r="AA21" s="168">
        <f>'РБ ВВ 10(2024) | FIT15)'!AA21</f>
        <v>18090</v>
      </c>
      <c r="AB21" s="168">
        <f>'РБ ВВ 10(2024) | FIT15)'!AB21</f>
        <v>16740</v>
      </c>
      <c r="AC21" s="168">
        <f>'РБ ВВ 10(2024) | FIT15)'!AC21</f>
        <v>18540</v>
      </c>
      <c r="AD21" s="168">
        <f>'РБ ВВ 10(2024) | FIT15)'!AD21</f>
        <v>17640</v>
      </c>
      <c r="AE21" s="168">
        <f>'РБ ВВ 10(2024) | FIT15)'!AE21</f>
        <v>18540</v>
      </c>
      <c r="AF21" s="168">
        <f>'РБ ВВ 10(2024) | FIT15)'!AF21</f>
        <v>17640</v>
      </c>
      <c r="AG21" s="168">
        <f>'РБ ВВ 10(2024) | FIT15)'!AG21</f>
        <v>18540</v>
      </c>
      <c r="AH21" s="168">
        <f>'РБ ВВ 10(2024) | FIT15)'!AH21</f>
        <v>16740</v>
      </c>
      <c r="AI21" s="168">
        <f>'РБ ВВ 10(2024) | FIT15)'!AI21</f>
        <v>17640</v>
      </c>
      <c r="AJ21" s="168">
        <f>'РБ ВВ 10(2024) | FIT15)'!AJ21</f>
        <v>15480</v>
      </c>
      <c r="AK21" s="168">
        <f>'РБ ВВ 10(2024) | FIT15)'!AK21</f>
        <v>15480</v>
      </c>
      <c r="AL21" s="168">
        <f>'РБ ВВ 10(2024) | FIT15)'!AL21</f>
        <v>16110</v>
      </c>
      <c r="AM21" s="168">
        <f>'РБ ВВ 10(2024) | FIT15)'!AM21</f>
        <v>15480</v>
      </c>
      <c r="AN21" s="168">
        <f>'РБ ВВ 10(2024) | FIT15)'!AN21</f>
        <v>17640</v>
      </c>
      <c r="AO21" s="168">
        <f>'РБ ВВ 10(2024) | FIT15)'!AO21</f>
        <v>15480</v>
      </c>
      <c r="AP21" s="168">
        <f>'РБ ВВ 10(2024) | FIT15)'!AP21</f>
        <v>15480</v>
      </c>
    </row>
    <row r="22" spans="1:42" s="163" customFormat="1" x14ac:dyDescent="0.2">
      <c r="A22" s="7" t="s">
        <v>4</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row>
    <row r="23" spans="1:42" s="163" customFormat="1" x14ac:dyDescent="0.2">
      <c r="A23" s="3" t="s">
        <v>1</v>
      </c>
      <c r="B23" s="168">
        <f>'РБ ВВ 10(2024) | FIT15)'!B23</f>
        <v>56070</v>
      </c>
      <c r="C23" s="168">
        <f>'РБ ВВ 10(2024) | FIT15)'!C23</f>
        <v>56070</v>
      </c>
      <c r="D23" s="168">
        <f>'РБ ВВ 10(2024) | FIT15)'!D23</f>
        <v>56700</v>
      </c>
      <c r="E23" s="168">
        <f>'РБ ВВ 10(2024) | FIT15)'!E23</f>
        <v>58590</v>
      </c>
      <c r="F23" s="168">
        <f>'РБ ВВ 10(2024) | FIT15)'!F23</f>
        <v>57960</v>
      </c>
      <c r="G23" s="168">
        <f>'РБ ВВ 10(2024) | FIT15)'!G23</f>
        <v>57330</v>
      </c>
      <c r="H23" s="168">
        <f>'РБ ВВ 10(2024) | FIT15)'!H23</f>
        <v>56700</v>
      </c>
      <c r="I23" s="168">
        <f>'РБ ВВ 10(2024) | FIT15)'!I23</f>
        <v>56700</v>
      </c>
      <c r="J23" s="168">
        <f>'РБ ВВ 10(2024) | FIT15)'!J23</f>
        <v>57330</v>
      </c>
      <c r="K23" s="168">
        <f>'РБ ВВ 10(2024) | FIT15)'!K23</f>
        <v>56070</v>
      </c>
      <c r="L23" s="168">
        <f>'РБ ВВ 10(2024) | FIT15)'!L23</f>
        <v>56700</v>
      </c>
      <c r="M23" s="168">
        <f>'РБ ВВ 10(2024) | FIT15)'!M23</f>
        <v>60390</v>
      </c>
      <c r="N23" s="168">
        <f>'РБ ВВ 10(2024) | FIT15)'!N23</f>
        <v>60390</v>
      </c>
      <c r="O23" s="168">
        <f>'РБ ВВ 10(2024) | FIT15)'!O23</f>
        <v>60390</v>
      </c>
      <c r="P23" s="168">
        <f>'РБ ВВ 10(2024) | FIT15)'!P23</f>
        <v>57330</v>
      </c>
      <c r="Q23" s="168">
        <f>'РБ ВВ 10(2024) | FIT15)'!Q23</f>
        <v>57330</v>
      </c>
      <c r="R23" s="168">
        <f>'РБ ВВ 10(2024) | FIT15)'!R23</f>
        <v>57330</v>
      </c>
      <c r="S23" s="168">
        <f>'РБ ВВ 10(2024) | FIT15)'!S23</f>
        <v>61740</v>
      </c>
      <c r="T23" s="168">
        <f>'РБ ВВ 10(2024) | FIT15)'!T23</f>
        <v>61740</v>
      </c>
      <c r="U23" s="168">
        <f>'РБ ВВ 10(2024) | FIT15)'!U23</f>
        <v>61740</v>
      </c>
      <c r="V23" s="168">
        <f>'РБ ВВ 10(2024) | FIT15)'!V23</f>
        <v>58590</v>
      </c>
      <c r="W23" s="168">
        <f>'РБ ВВ 10(2024) | FIT15)'!W23</f>
        <v>58590</v>
      </c>
      <c r="X23" s="168">
        <f>'РБ ВВ 10(2024) | FIT15)'!X23</f>
        <v>59040</v>
      </c>
      <c r="Y23" s="168">
        <f>'РБ ВВ 10(2024) | FIT15)'!Y23</f>
        <v>58590</v>
      </c>
      <c r="Z23" s="168">
        <f>'РБ ВВ 10(2024) | FIT15)'!Z23</f>
        <v>59490</v>
      </c>
      <c r="AA23" s="168">
        <f>'РБ ВВ 10(2024) | FIT15)'!AA23</f>
        <v>59940</v>
      </c>
      <c r="AB23" s="168">
        <f>'РБ ВВ 10(2024) | FIT15)'!AB23</f>
        <v>58590</v>
      </c>
      <c r="AC23" s="168">
        <f>'РБ ВВ 10(2024) | FIT15)'!AC23</f>
        <v>60390</v>
      </c>
      <c r="AD23" s="168">
        <f>'РБ ВВ 10(2024) | FIT15)'!AD23</f>
        <v>59490</v>
      </c>
      <c r="AE23" s="168">
        <f>'РБ ВВ 10(2024) | FIT15)'!AE23</f>
        <v>60390</v>
      </c>
      <c r="AF23" s="168">
        <f>'РБ ВВ 10(2024) | FIT15)'!AF23</f>
        <v>59490</v>
      </c>
      <c r="AG23" s="168">
        <f>'РБ ВВ 10(2024) | FIT15)'!AG23</f>
        <v>60390</v>
      </c>
      <c r="AH23" s="168">
        <f>'РБ ВВ 10(2024) | FIT15)'!AH23</f>
        <v>58590</v>
      </c>
      <c r="AI23" s="168">
        <f>'РБ ВВ 10(2024) | FIT15)'!AI23</f>
        <v>59490</v>
      </c>
      <c r="AJ23" s="168">
        <f>'РБ ВВ 10(2024) | FIT15)'!AJ23</f>
        <v>57330</v>
      </c>
      <c r="AK23" s="168">
        <f>'РБ ВВ 10(2024) | FIT15)'!AK23</f>
        <v>57330</v>
      </c>
      <c r="AL23" s="168">
        <f>'РБ ВВ 10(2024) | FIT15)'!AL23</f>
        <v>57960</v>
      </c>
      <c r="AM23" s="168">
        <f>'РБ ВВ 10(2024) | FIT15)'!AM23</f>
        <v>57330</v>
      </c>
      <c r="AN23" s="168">
        <f>'РБ ВВ 10(2024) | FIT15)'!AN23</f>
        <v>59490</v>
      </c>
      <c r="AO23" s="168">
        <f>'РБ ВВ 10(2024) | FIT15)'!AO23</f>
        <v>57330</v>
      </c>
      <c r="AP23" s="168">
        <f>'РБ ВВ 10(2024) | FIT15)'!AP23</f>
        <v>57330</v>
      </c>
    </row>
    <row r="24" spans="1:42" s="163" customFormat="1" hidden="1" x14ac:dyDescent="0.2">
      <c r="A24" s="7" t="s">
        <v>5</v>
      </c>
      <c r="B24" s="168">
        <f>'РБ ВВ 10(2024) | FIT15)'!B24</f>
        <v>0</v>
      </c>
      <c r="C24" s="168">
        <f>'РБ ВВ 10(2024) | FIT15)'!C24</f>
        <v>0</v>
      </c>
      <c r="D24" s="168">
        <f>'РБ ВВ 10(2024) | FIT15)'!D24</f>
        <v>0</v>
      </c>
      <c r="E24" s="168">
        <f>'РБ ВВ 10(2024) | FIT15)'!E24</f>
        <v>0</v>
      </c>
      <c r="F24" s="168">
        <f>'РБ ВВ 10(2024) | FIT15)'!F24</f>
        <v>0</v>
      </c>
      <c r="G24" s="168">
        <f>'РБ ВВ 10(2024) | FIT15)'!G24</f>
        <v>0</v>
      </c>
      <c r="H24" s="168">
        <f>'РБ ВВ 10(2024) | FIT15)'!H24</f>
        <v>0</v>
      </c>
      <c r="I24" s="168">
        <f>'РБ ВВ 10(2024) | FIT15)'!I24</f>
        <v>0</v>
      </c>
      <c r="J24" s="168">
        <f>'РБ ВВ 10(2024) | FIT15)'!J24</f>
        <v>0</v>
      </c>
      <c r="K24" s="168">
        <f>'РБ ВВ 10(2024) | FIT15)'!K24</f>
        <v>0</v>
      </c>
      <c r="L24" s="168">
        <f>'РБ ВВ 10(2024) | FIT15)'!L24</f>
        <v>0</v>
      </c>
      <c r="M24" s="168">
        <f>'РБ ВВ 10(2024) | FIT15)'!M24</f>
        <v>0</v>
      </c>
      <c r="N24" s="168">
        <f>'РБ ВВ 10(2024) | FIT15)'!N24</f>
        <v>0</v>
      </c>
      <c r="O24" s="168">
        <f>'РБ ВВ 10(2024) | FIT15)'!O24</f>
        <v>0</v>
      </c>
      <c r="P24" s="168">
        <f>'РБ ВВ 10(2024) | FIT15)'!P24</f>
        <v>0</v>
      </c>
      <c r="Q24" s="168">
        <f>'РБ ВВ 10(2024) | FIT15)'!Q24</f>
        <v>0</v>
      </c>
      <c r="R24" s="168">
        <f>'РБ ВВ 10(2024) | FIT15)'!R24</f>
        <v>0</v>
      </c>
      <c r="S24" s="168">
        <f>'РБ ВВ 10(2024) | FIT15)'!S24</f>
        <v>0</v>
      </c>
      <c r="T24" s="168">
        <f>'РБ ВВ 10(2024) | FIT15)'!T24</f>
        <v>0</v>
      </c>
      <c r="U24" s="168">
        <f>'РБ ВВ 10(2024) | FIT15)'!U24</f>
        <v>0</v>
      </c>
      <c r="V24" s="168">
        <f>'РБ ВВ 10(2024) | FIT15)'!V24</f>
        <v>0</v>
      </c>
      <c r="W24" s="168">
        <f>'РБ ВВ 10(2024) | FIT15)'!W24</f>
        <v>0</v>
      </c>
      <c r="X24" s="168">
        <f>'РБ ВВ 10(2024) | FIT15)'!X24</f>
        <v>0</v>
      </c>
      <c r="Y24" s="168">
        <f>'РБ ВВ 10(2024) | FIT15)'!Y24</f>
        <v>0</v>
      </c>
      <c r="Z24" s="168">
        <f>'РБ ВВ 10(2024) | FIT15)'!Z24</f>
        <v>0</v>
      </c>
      <c r="AA24" s="168">
        <f>'РБ ВВ 10(2024) | FIT15)'!AA24</f>
        <v>0</v>
      </c>
      <c r="AB24" s="168">
        <f>'РБ ВВ 10(2024) | FIT15)'!AB24</f>
        <v>0</v>
      </c>
      <c r="AC24" s="168">
        <f>'РБ ВВ 10(2024) | FIT15)'!AC24</f>
        <v>0</v>
      </c>
      <c r="AD24" s="168">
        <f>'РБ ВВ 10(2024) | FIT15)'!AD24</f>
        <v>0</v>
      </c>
      <c r="AE24" s="168">
        <f>'РБ ВВ 10(2024) | FIT15)'!AE24</f>
        <v>0</v>
      </c>
      <c r="AF24" s="168">
        <f>'РБ ВВ 10(2024) | FIT15)'!AF24</f>
        <v>0</v>
      </c>
      <c r="AG24" s="168">
        <f>'РБ ВВ 10(2024) | FIT15)'!AG24</f>
        <v>0</v>
      </c>
      <c r="AH24" s="168">
        <f>'РБ ВВ 10(2024) | FIT15)'!AH24</f>
        <v>0</v>
      </c>
      <c r="AI24" s="168">
        <f>'РБ ВВ 10(2024) | FIT15)'!AI24</f>
        <v>0</v>
      </c>
      <c r="AJ24" s="168">
        <f>'РБ ВВ 10(2024) | FIT15)'!AJ24</f>
        <v>0</v>
      </c>
      <c r="AK24" s="168">
        <f>'РБ ВВ 10(2024) | FIT15)'!AK24</f>
        <v>0</v>
      </c>
      <c r="AL24" s="168">
        <f>'РБ ВВ 10(2024) | FIT15)'!AL24</f>
        <v>0</v>
      </c>
      <c r="AM24" s="168">
        <f>'РБ ВВ 10(2024) | FIT15)'!AM24</f>
        <v>0</v>
      </c>
      <c r="AN24" s="168">
        <f>'РБ ВВ 10(2024) | FIT15)'!AN24</f>
        <v>0</v>
      </c>
      <c r="AO24" s="168">
        <f>'РБ ВВ 10(2024) | FIT15)'!AO24</f>
        <v>0</v>
      </c>
      <c r="AP24" s="168">
        <f>'РБ ВВ 10(2024) | FIT15)'!AP24</f>
        <v>0</v>
      </c>
    </row>
    <row r="25" spans="1:42" s="163" customFormat="1" hidden="1" x14ac:dyDescent="0.2">
      <c r="A25" s="3" t="s">
        <v>0</v>
      </c>
      <c r="B25" s="168" t="e">
        <f>'РБ ВВ 10(2024) | FIT15)'!B25</f>
        <v>#REF!</v>
      </c>
      <c r="C25" s="168" t="e">
        <f>'РБ ВВ 10(2024) | FIT15)'!C25</f>
        <v>#REF!</v>
      </c>
      <c r="D25" s="168" t="e">
        <f>'РБ ВВ 10(2024) | FIT15)'!D25</f>
        <v>#REF!</v>
      </c>
      <c r="E25" s="168" t="e">
        <f>'РБ ВВ 10(2024) | FIT15)'!E25</f>
        <v>#REF!</v>
      </c>
      <c r="F25" s="168" t="e">
        <f>'РБ ВВ 10(2024) | FIT15)'!F25</f>
        <v>#REF!</v>
      </c>
      <c r="G25" s="168" t="e">
        <f>'РБ ВВ 10(2024) | FIT15)'!G25</f>
        <v>#REF!</v>
      </c>
      <c r="H25" s="168" t="e">
        <f>'РБ ВВ 10(2024) | FIT15)'!H25</f>
        <v>#REF!</v>
      </c>
      <c r="I25" s="168" t="e">
        <f>'РБ ВВ 10(2024) | FIT15)'!I25</f>
        <v>#REF!</v>
      </c>
      <c r="J25" s="168" t="e">
        <f>'РБ ВВ 10(2024) | FIT15)'!J25</f>
        <v>#REF!</v>
      </c>
      <c r="K25" s="168" t="e">
        <f>'РБ ВВ 10(2024) | FIT15)'!K25</f>
        <v>#REF!</v>
      </c>
      <c r="L25" s="168" t="e">
        <f>'РБ ВВ 10(2024) | FIT15)'!L25</f>
        <v>#REF!</v>
      </c>
      <c r="M25" s="168" t="e">
        <f>'РБ ВВ 10(2024) | FIT15)'!M25</f>
        <v>#REF!</v>
      </c>
      <c r="N25" s="168" t="e">
        <f>'РБ ВВ 10(2024) | FIT15)'!N25</f>
        <v>#REF!</v>
      </c>
      <c r="O25" s="168" t="e">
        <f>'РБ ВВ 10(2024) | FIT15)'!O25</f>
        <v>#REF!</v>
      </c>
      <c r="P25" s="168" t="e">
        <f>'РБ ВВ 10(2024) | FIT15)'!P25</f>
        <v>#REF!</v>
      </c>
      <c r="Q25" s="168" t="e">
        <f>'РБ ВВ 10(2024) | FIT15)'!Q25</f>
        <v>#REF!</v>
      </c>
      <c r="R25" s="168" t="e">
        <f>'РБ ВВ 10(2024) | FIT15)'!R25</f>
        <v>#REF!</v>
      </c>
      <c r="S25" s="168" t="e">
        <f>'РБ ВВ 10(2024) | FIT15)'!S25</f>
        <v>#REF!</v>
      </c>
      <c r="T25" s="168" t="e">
        <f>'РБ ВВ 10(2024) | FIT15)'!T25</f>
        <v>#REF!</v>
      </c>
      <c r="U25" s="168" t="e">
        <f>'РБ ВВ 10(2024) | FIT15)'!U25</f>
        <v>#REF!</v>
      </c>
      <c r="V25" s="168" t="e">
        <f>'РБ ВВ 10(2024) | FIT15)'!V25</f>
        <v>#REF!</v>
      </c>
      <c r="W25" s="168" t="e">
        <f>'РБ ВВ 10(2024) | FIT15)'!W25</f>
        <v>#REF!</v>
      </c>
      <c r="X25" s="168" t="e">
        <f>'РБ ВВ 10(2024) | FIT15)'!X25</f>
        <v>#REF!</v>
      </c>
      <c r="Y25" s="168" t="e">
        <f>'РБ ВВ 10(2024) | FIT15)'!Y25</f>
        <v>#REF!</v>
      </c>
      <c r="Z25" s="168" t="e">
        <f>'РБ ВВ 10(2024) | FIT15)'!Z25</f>
        <v>#REF!</v>
      </c>
      <c r="AA25" s="168" t="e">
        <f>'РБ ВВ 10(2024) | FIT15)'!AA25</f>
        <v>#REF!</v>
      </c>
      <c r="AB25" s="168" t="e">
        <f>'РБ ВВ 10(2024) | FIT15)'!AB25</f>
        <v>#REF!</v>
      </c>
      <c r="AC25" s="168" t="e">
        <f>'РБ ВВ 10(2024) | FIT15)'!AC25</f>
        <v>#REF!</v>
      </c>
      <c r="AD25" s="168" t="e">
        <f>'РБ ВВ 10(2024) | FIT15)'!AD25</f>
        <v>#REF!</v>
      </c>
      <c r="AE25" s="168" t="e">
        <f>'РБ ВВ 10(2024) | FIT15)'!AE25</f>
        <v>#REF!</v>
      </c>
      <c r="AF25" s="168" t="e">
        <f>'РБ ВВ 10(2024) | FIT15)'!AF25</f>
        <v>#REF!</v>
      </c>
      <c r="AG25" s="168" t="e">
        <f>'РБ ВВ 10(2024) | FIT15)'!AG25</f>
        <v>#REF!</v>
      </c>
      <c r="AH25" s="168" t="e">
        <f>'РБ ВВ 10(2024) | FIT15)'!AH25</f>
        <v>#REF!</v>
      </c>
      <c r="AI25" s="168" t="e">
        <f>'РБ ВВ 10(2024) | FIT15)'!AI25</f>
        <v>#REF!</v>
      </c>
      <c r="AJ25" s="168" t="e">
        <f>'РБ ВВ 10(2024) | FIT15)'!AJ25</f>
        <v>#REF!</v>
      </c>
      <c r="AK25" s="168" t="e">
        <f>'РБ ВВ 10(2024) | FIT15)'!AK25</f>
        <v>#REF!</v>
      </c>
      <c r="AL25" s="168" t="e">
        <f>'РБ ВВ 10(2024) | FIT15)'!AL25</f>
        <v>#REF!</v>
      </c>
      <c r="AM25" s="168" t="e">
        <f>'РБ ВВ 10(2024) | FIT15)'!AM25</f>
        <v>#REF!</v>
      </c>
      <c r="AN25" s="168" t="e">
        <f>'РБ ВВ 10(2024) | FIT15)'!AN25</f>
        <v>#REF!</v>
      </c>
      <c r="AO25" s="168" t="e">
        <f>'РБ ВВ 10(2024) | FIT15)'!AO25</f>
        <v>#REF!</v>
      </c>
      <c r="AP25" s="168" t="e">
        <f>'РБ ВВ 10(2024) | FIT15)'!AP25</f>
        <v>#REF!</v>
      </c>
    </row>
    <row r="26" spans="1:42" s="163" customFormat="1" ht="17.25" customHeight="1" x14ac:dyDescent="0.2">
      <c r="A26" s="72" t="s">
        <v>44</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row>
    <row r="27" spans="1:42" s="163" customFormat="1" x14ac:dyDescent="0.2">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s="163" customFormat="1" ht="20.25" customHeight="1"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s="163" customFormat="1" x14ac:dyDescent="0.2">
      <c r="A29" s="1" t="s">
        <v>7</v>
      </c>
    </row>
    <row r="30" spans="1:42" s="163" customFormat="1" x14ac:dyDescent="0.2">
      <c r="A30" s="1">
        <v>1</v>
      </c>
      <c r="B30" s="167">
        <f t="shared" ref="B30:AP30" si="4">ROUNDUP(B8*0.87,)+25</f>
        <v>4567</v>
      </c>
      <c r="C30" s="167">
        <f t="shared" si="4"/>
        <v>4567</v>
      </c>
      <c r="D30" s="167">
        <f t="shared" si="4"/>
        <v>5115</v>
      </c>
      <c r="E30" s="167">
        <f t="shared" si="4"/>
        <v>6759</v>
      </c>
      <c r="F30" s="167">
        <f t="shared" si="4"/>
        <v>6211</v>
      </c>
      <c r="G30" s="167">
        <f t="shared" si="4"/>
        <v>5663</v>
      </c>
      <c r="H30" s="167">
        <f t="shared" si="4"/>
        <v>5115</v>
      </c>
      <c r="I30" s="167">
        <f t="shared" si="4"/>
        <v>5115</v>
      </c>
      <c r="J30" s="167">
        <f t="shared" si="4"/>
        <v>5663</v>
      </c>
      <c r="K30" s="167">
        <f t="shared" si="4"/>
        <v>4567</v>
      </c>
      <c r="L30" s="167">
        <f t="shared" si="4"/>
        <v>5115</v>
      </c>
      <c r="M30" s="167">
        <f t="shared" si="4"/>
        <v>8325</v>
      </c>
      <c r="N30" s="167">
        <f t="shared" si="4"/>
        <v>8325</v>
      </c>
      <c r="O30" s="167">
        <f t="shared" si="4"/>
        <v>8325</v>
      </c>
      <c r="P30" s="167">
        <f t="shared" si="4"/>
        <v>5663</v>
      </c>
      <c r="Q30" s="167">
        <f t="shared" si="4"/>
        <v>5663</v>
      </c>
      <c r="R30" s="167">
        <f t="shared" si="4"/>
        <v>5663</v>
      </c>
      <c r="S30" s="167">
        <f t="shared" si="4"/>
        <v>9500</v>
      </c>
      <c r="T30" s="167">
        <f t="shared" si="4"/>
        <v>9500</v>
      </c>
      <c r="U30" s="167">
        <f t="shared" si="4"/>
        <v>9500</v>
      </c>
      <c r="V30" s="167">
        <f t="shared" si="4"/>
        <v>6759</v>
      </c>
      <c r="W30" s="167">
        <f t="shared" si="4"/>
        <v>6759</v>
      </c>
      <c r="X30" s="167">
        <f t="shared" si="4"/>
        <v>7151</v>
      </c>
      <c r="Y30" s="167">
        <f t="shared" si="4"/>
        <v>6759</v>
      </c>
      <c r="Z30" s="167">
        <f t="shared" si="4"/>
        <v>7542</v>
      </c>
      <c r="AA30" s="167">
        <f t="shared" si="4"/>
        <v>7934</v>
      </c>
      <c r="AB30" s="167">
        <f t="shared" si="4"/>
        <v>6759</v>
      </c>
      <c r="AC30" s="167">
        <f t="shared" si="4"/>
        <v>8325</v>
      </c>
      <c r="AD30" s="167">
        <f t="shared" si="4"/>
        <v>7542</v>
      </c>
      <c r="AE30" s="167">
        <f t="shared" si="4"/>
        <v>8325</v>
      </c>
      <c r="AF30" s="167">
        <f t="shared" si="4"/>
        <v>7542</v>
      </c>
      <c r="AG30" s="167">
        <f t="shared" si="4"/>
        <v>8325</v>
      </c>
      <c r="AH30" s="167">
        <f t="shared" si="4"/>
        <v>6759</v>
      </c>
      <c r="AI30" s="167">
        <f t="shared" si="4"/>
        <v>7542</v>
      </c>
      <c r="AJ30" s="167">
        <f t="shared" si="4"/>
        <v>5663</v>
      </c>
      <c r="AK30" s="167">
        <f t="shared" si="4"/>
        <v>5663</v>
      </c>
      <c r="AL30" s="167">
        <f t="shared" si="4"/>
        <v>6211</v>
      </c>
      <c r="AM30" s="167">
        <f t="shared" si="4"/>
        <v>5663</v>
      </c>
      <c r="AN30" s="167">
        <f t="shared" si="4"/>
        <v>7542</v>
      </c>
      <c r="AO30" s="167">
        <f t="shared" si="4"/>
        <v>5663</v>
      </c>
      <c r="AP30" s="167">
        <f t="shared" si="4"/>
        <v>5663</v>
      </c>
    </row>
    <row r="31" spans="1:42" s="163" customFormat="1" x14ac:dyDescent="0.2">
      <c r="A31" s="1">
        <v>2</v>
      </c>
      <c r="B31" s="167">
        <f t="shared" ref="B31:AP31" si="5">ROUNDUP(B9*0.87,)+25</f>
        <v>5741</v>
      </c>
      <c r="C31" s="167">
        <f t="shared" si="5"/>
        <v>5741</v>
      </c>
      <c r="D31" s="167">
        <f t="shared" si="5"/>
        <v>6289</v>
      </c>
      <c r="E31" s="167">
        <f t="shared" si="5"/>
        <v>7934</v>
      </c>
      <c r="F31" s="167">
        <f t="shared" si="5"/>
        <v>7386</v>
      </c>
      <c r="G31" s="167">
        <f t="shared" si="5"/>
        <v>6838</v>
      </c>
      <c r="H31" s="167">
        <f t="shared" si="5"/>
        <v>6289</v>
      </c>
      <c r="I31" s="167">
        <f t="shared" si="5"/>
        <v>6289</v>
      </c>
      <c r="J31" s="167">
        <f t="shared" si="5"/>
        <v>6838</v>
      </c>
      <c r="K31" s="167">
        <f t="shared" si="5"/>
        <v>5741</v>
      </c>
      <c r="L31" s="167">
        <f t="shared" si="5"/>
        <v>6289</v>
      </c>
      <c r="M31" s="167">
        <f t="shared" si="5"/>
        <v>9500</v>
      </c>
      <c r="N31" s="167">
        <f t="shared" si="5"/>
        <v>9500</v>
      </c>
      <c r="O31" s="167">
        <f t="shared" si="5"/>
        <v>9500</v>
      </c>
      <c r="P31" s="167">
        <f t="shared" si="5"/>
        <v>6838</v>
      </c>
      <c r="Q31" s="167">
        <f t="shared" si="5"/>
        <v>6838</v>
      </c>
      <c r="R31" s="167">
        <f t="shared" si="5"/>
        <v>6838</v>
      </c>
      <c r="S31" s="167">
        <f t="shared" si="5"/>
        <v>10674</v>
      </c>
      <c r="T31" s="167">
        <f t="shared" si="5"/>
        <v>10674</v>
      </c>
      <c r="U31" s="167">
        <f t="shared" si="5"/>
        <v>10674</v>
      </c>
      <c r="V31" s="167">
        <f t="shared" si="5"/>
        <v>7934</v>
      </c>
      <c r="W31" s="167">
        <f t="shared" si="5"/>
        <v>7934</v>
      </c>
      <c r="X31" s="167">
        <f t="shared" si="5"/>
        <v>8325</v>
      </c>
      <c r="Y31" s="167">
        <f t="shared" si="5"/>
        <v>7934</v>
      </c>
      <c r="Z31" s="167">
        <f t="shared" si="5"/>
        <v>8717</v>
      </c>
      <c r="AA31" s="167">
        <f t="shared" si="5"/>
        <v>9108</v>
      </c>
      <c r="AB31" s="167">
        <f t="shared" si="5"/>
        <v>7934</v>
      </c>
      <c r="AC31" s="167">
        <f t="shared" si="5"/>
        <v>9500</v>
      </c>
      <c r="AD31" s="167">
        <f t="shared" si="5"/>
        <v>8717</v>
      </c>
      <c r="AE31" s="167">
        <f t="shared" si="5"/>
        <v>9500</v>
      </c>
      <c r="AF31" s="167">
        <f t="shared" si="5"/>
        <v>8717</v>
      </c>
      <c r="AG31" s="167">
        <f t="shared" si="5"/>
        <v>9500</v>
      </c>
      <c r="AH31" s="167">
        <f t="shared" si="5"/>
        <v>7934</v>
      </c>
      <c r="AI31" s="167">
        <f t="shared" si="5"/>
        <v>8717</v>
      </c>
      <c r="AJ31" s="167">
        <f t="shared" si="5"/>
        <v>6838</v>
      </c>
      <c r="AK31" s="167">
        <f t="shared" si="5"/>
        <v>6838</v>
      </c>
      <c r="AL31" s="167">
        <f t="shared" si="5"/>
        <v>7386</v>
      </c>
      <c r="AM31" s="167">
        <f t="shared" si="5"/>
        <v>6838</v>
      </c>
      <c r="AN31" s="167">
        <f t="shared" si="5"/>
        <v>8717</v>
      </c>
      <c r="AO31" s="167">
        <f t="shared" si="5"/>
        <v>6838</v>
      </c>
      <c r="AP31" s="167">
        <f t="shared" si="5"/>
        <v>6838</v>
      </c>
    </row>
    <row r="32" spans="1:42" s="163" customFormat="1" x14ac:dyDescent="0.2">
      <c r="A32" s="1" t="s">
        <v>8</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row>
    <row r="33" spans="1:42" x14ac:dyDescent="0.2">
      <c r="A33" s="1">
        <v>1</v>
      </c>
      <c r="B33" s="167">
        <f t="shared" ref="B33:AP33" si="6">ROUNDUP(B11*0.87,)+25</f>
        <v>5741</v>
      </c>
      <c r="C33" s="167">
        <f t="shared" si="6"/>
        <v>5741</v>
      </c>
      <c r="D33" s="167">
        <f t="shared" si="6"/>
        <v>6289</v>
      </c>
      <c r="E33" s="167">
        <f t="shared" si="6"/>
        <v>7934</v>
      </c>
      <c r="F33" s="167">
        <f t="shared" si="6"/>
        <v>7386</v>
      </c>
      <c r="G33" s="167">
        <f t="shared" si="6"/>
        <v>6838</v>
      </c>
      <c r="H33" s="167">
        <f t="shared" si="6"/>
        <v>6289</v>
      </c>
      <c r="I33" s="167">
        <f t="shared" si="6"/>
        <v>6289</v>
      </c>
      <c r="J33" s="167">
        <f t="shared" si="6"/>
        <v>6838</v>
      </c>
      <c r="K33" s="167">
        <f t="shared" si="6"/>
        <v>5741</v>
      </c>
      <c r="L33" s="167">
        <f t="shared" si="6"/>
        <v>6289</v>
      </c>
      <c r="M33" s="167">
        <f t="shared" si="6"/>
        <v>9500</v>
      </c>
      <c r="N33" s="167">
        <f t="shared" si="6"/>
        <v>9500</v>
      </c>
      <c r="O33" s="167">
        <f t="shared" si="6"/>
        <v>9500</v>
      </c>
      <c r="P33" s="167">
        <f t="shared" si="6"/>
        <v>6838</v>
      </c>
      <c r="Q33" s="167">
        <f t="shared" si="6"/>
        <v>6838</v>
      </c>
      <c r="R33" s="167">
        <f t="shared" si="6"/>
        <v>6838</v>
      </c>
      <c r="S33" s="167">
        <f t="shared" si="6"/>
        <v>10674</v>
      </c>
      <c r="T33" s="167">
        <f t="shared" si="6"/>
        <v>11066</v>
      </c>
      <c r="U33" s="167">
        <f t="shared" si="6"/>
        <v>11066</v>
      </c>
      <c r="V33" s="167">
        <f t="shared" si="6"/>
        <v>8325</v>
      </c>
      <c r="W33" s="167">
        <f t="shared" si="6"/>
        <v>8325</v>
      </c>
      <c r="X33" s="167">
        <f t="shared" si="6"/>
        <v>8717</v>
      </c>
      <c r="Y33" s="167">
        <f t="shared" si="6"/>
        <v>8325</v>
      </c>
      <c r="Z33" s="167">
        <f t="shared" si="6"/>
        <v>9108</v>
      </c>
      <c r="AA33" s="167">
        <f t="shared" si="6"/>
        <v>9500</v>
      </c>
      <c r="AB33" s="167">
        <f t="shared" si="6"/>
        <v>8325</v>
      </c>
      <c r="AC33" s="167">
        <f t="shared" si="6"/>
        <v>9891</v>
      </c>
      <c r="AD33" s="167">
        <f t="shared" si="6"/>
        <v>9108</v>
      </c>
      <c r="AE33" s="167">
        <f t="shared" si="6"/>
        <v>9891</v>
      </c>
      <c r="AF33" s="167">
        <f t="shared" si="6"/>
        <v>9108</v>
      </c>
      <c r="AG33" s="167">
        <f t="shared" si="6"/>
        <v>9891</v>
      </c>
      <c r="AH33" s="167">
        <f t="shared" si="6"/>
        <v>8325</v>
      </c>
      <c r="AI33" s="167">
        <f t="shared" si="6"/>
        <v>9108</v>
      </c>
      <c r="AJ33" s="167">
        <f t="shared" si="6"/>
        <v>7229</v>
      </c>
      <c r="AK33" s="167">
        <f t="shared" si="6"/>
        <v>7229</v>
      </c>
      <c r="AL33" s="167">
        <f t="shared" si="6"/>
        <v>7777</v>
      </c>
      <c r="AM33" s="167">
        <f t="shared" si="6"/>
        <v>7229</v>
      </c>
      <c r="AN33" s="167">
        <f t="shared" si="6"/>
        <v>9108</v>
      </c>
      <c r="AO33" s="167">
        <f t="shared" si="6"/>
        <v>7229</v>
      </c>
      <c r="AP33" s="167">
        <f t="shared" si="6"/>
        <v>7229</v>
      </c>
    </row>
    <row r="34" spans="1:42" x14ac:dyDescent="0.2">
      <c r="A34" s="1">
        <v>2</v>
      </c>
      <c r="B34" s="167">
        <f t="shared" ref="B34:AP34" si="7">ROUNDUP(B12*0.87,)+25</f>
        <v>6916</v>
      </c>
      <c r="C34" s="167">
        <f t="shared" si="7"/>
        <v>6916</v>
      </c>
      <c r="D34" s="167">
        <f t="shared" si="7"/>
        <v>7464</v>
      </c>
      <c r="E34" s="167">
        <f t="shared" si="7"/>
        <v>9108</v>
      </c>
      <c r="F34" s="167">
        <f t="shared" si="7"/>
        <v>8560</v>
      </c>
      <c r="G34" s="167">
        <f t="shared" si="7"/>
        <v>8012</v>
      </c>
      <c r="H34" s="167">
        <f t="shared" si="7"/>
        <v>7464</v>
      </c>
      <c r="I34" s="167">
        <f t="shared" si="7"/>
        <v>7464</v>
      </c>
      <c r="J34" s="167">
        <f t="shared" si="7"/>
        <v>8012</v>
      </c>
      <c r="K34" s="167">
        <f t="shared" si="7"/>
        <v>6916</v>
      </c>
      <c r="L34" s="167">
        <f t="shared" si="7"/>
        <v>7464</v>
      </c>
      <c r="M34" s="167">
        <f t="shared" si="7"/>
        <v>10674</v>
      </c>
      <c r="N34" s="167">
        <f t="shared" si="7"/>
        <v>10674</v>
      </c>
      <c r="O34" s="167">
        <f t="shared" si="7"/>
        <v>10674</v>
      </c>
      <c r="P34" s="167">
        <f t="shared" si="7"/>
        <v>8012</v>
      </c>
      <c r="Q34" s="167">
        <f t="shared" si="7"/>
        <v>8012</v>
      </c>
      <c r="R34" s="167">
        <f t="shared" si="7"/>
        <v>8012</v>
      </c>
      <c r="S34" s="167">
        <f t="shared" si="7"/>
        <v>11849</v>
      </c>
      <c r="T34" s="167">
        <f t="shared" si="7"/>
        <v>12240</v>
      </c>
      <c r="U34" s="167">
        <f t="shared" si="7"/>
        <v>12240</v>
      </c>
      <c r="V34" s="167">
        <f t="shared" si="7"/>
        <v>9500</v>
      </c>
      <c r="W34" s="167">
        <f t="shared" si="7"/>
        <v>9500</v>
      </c>
      <c r="X34" s="167">
        <f t="shared" si="7"/>
        <v>9891</v>
      </c>
      <c r="Y34" s="167">
        <f t="shared" si="7"/>
        <v>9500</v>
      </c>
      <c r="Z34" s="167">
        <f t="shared" si="7"/>
        <v>10283</v>
      </c>
      <c r="AA34" s="167">
        <f t="shared" si="7"/>
        <v>10674</v>
      </c>
      <c r="AB34" s="167">
        <f t="shared" si="7"/>
        <v>9500</v>
      </c>
      <c r="AC34" s="167">
        <f t="shared" si="7"/>
        <v>11066</v>
      </c>
      <c r="AD34" s="167">
        <f t="shared" si="7"/>
        <v>10283</v>
      </c>
      <c r="AE34" s="167">
        <f t="shared" si="7"/>
        <v>11066</v>
      </c>
      <c r="AF34" s="167">
        <f t="shared" si="7"/>
        <v>10283</v>
      </c>
      <c r="AG34" s="167">
        <f t="shared" si="7"/>
        <v>11066</v>
      </c>
      <c r="AH34" s="167">
        <f t="shared" si="7"/>
        <v>9500</v>
      </c>
      <c r="AI34" s="167">
        <f t="shared" si="7"/>
        <v>10283</v>
      </c>
      <c r="AJ34" s="167">
        <f t="shared" si="7"/>
        <v>8404</v>
      </c>
      <c r="AK34" s="167">
        <f t="shared" si="7"/>
        <v>8404</v>
      </c>
      <c r="AL34" s="167">
        <f t="shared" si="7"/>
        <v>8952</v>
      </c>
      <c r="AM34" s="167">
        <f t="shared" si="7"/>
        <v>8404</v>
      </c>
      <c r="AN34" s="167">
        <f t="shared" si="7"/>
        <v>10283</v>
      </c>
      <c r="AO34" s="167">
        <f t="shared" si="7"/>
        <v>8404</v>
      </c>
      <c r="AP34" s="167">
        <f t="shared" si="7"/>
        <v>8404</v>
      </c>
    </row>
    <row r="35" spans="1:42" s="163" customFormat="1"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row>
    <row r="36" spans="1:42" s="163" customFormat="1" x14ac:dyDescent="0.2">
      <c r="A36" s="168">
        <v>1</v>
      </c>
      <c r="B36" s="167">
        <f t="shared" ref="B36:AP36" si="8">B33</f>
        <v>5741</v>
      </c>
      <c r="C36" s="167">
        <f t="shared" si="8"/>
        <v>5741</v>
      </c>
      <c r="D36" s="167">
        <f t="shared" si="8"/>
        <v>6289</v>
      </c>
      <c r="E36" s="167">
        <f t="shared" si="8"/>
        <v>7934</v>
      </c>
      <c r="F36" s="167">
        <f t="shared" si="8"/>
        <v>7386</v>
      </c>
      <c r="G36" s="167">
        <f t="shared" si="8"/>
        <v>6838</v>
      </c>
      <c r="H36" s="167">
        <f t="shared" si="8"/>
        <v>6289</v>
      </c>
      <c r="I36" s="167">
        <f t="shared" si="8"/>
        <v>6289</v>
      </c>
      <c r="J36" s="167">
        <f t="shared" si="8"/>
        <v>6838</v>
      </c>
      <c r="K36" s="167">
        <f t="shared" si="8"/>
        <v>5741</v>
      </c>
      <c r="L36" s="167">
        <f t="shared" si="8"/>
        <v>6289</v>
      </c>
      <c r="M36" s="167">
        <f t="shared" si="8"/>
        <v>9500</v>
      </c>
      <c r="N36" s="167">
        <f t="shared" si="8"/>
        <v>9500</v>
      </c>
      <c r="O36" s="167">
        <f t="shared" si="8"/>
        <v>9500</v>
      </c>
      <c r="P36" s="167">
        <f t="shared" si="8"/>
        <v>6838</v>
      </c>
      <c r="Q36" s="167">
        <f t="shared" si="8"/>
        <v>6838</v>
      </c>
      <c r="R36" s="167">
        <f t="shared" si="8"/>
        <v>6838</v>
      </c>
      <c r="S36" s="167">
        <f t="shared" si="8"/>
        <v>10674</v>
      </c>
      <c r="T36" s="167">
        <f t="shared" si="8"/>
        <v>11066</v>
      </c>
      <c r="U36" s="167">
        <f t="shared" si="8"/>
        <v>11066</v>
      </c>
      <c r="V36" s="167">
        <f t="shared" si="8"/>
        <v>8325</v>
      </c>
      <c r="W36" s="167">
        <f t="shared" si="8"/>
        <v>8325</v>
      </c>
      <c r="X36" s="167">
        <f t="shared" si="8"/>
        <v>8717</v>
      </c>
      <c r="Y36" s="167">
        <f t="shared" si="8"/>
        <v>8325</v>
      </c>
      <c r="Z36" s="167">
        <f t="shared" si="8"/>
        <v>9108</v>
      </c>
      <c r="AA36" s="167">
        <f t="shared" si="8"/>
        <v>9500</v>
      </c>
      <c r="AB36" s="167">
        <f t="shared" si="8"/>
        <v>8325</v>
      </c>
      <c r="AC36" s="167">
        <f t="shared" si="8"/>
        <v>9891</v>
      </c>
      <c r="AD36" s="167">
        <f t="shared" si="8"/>
        <v>9108</v>
      </c>
      <c r="AE36" s="167">
        <f t="shared" si="8"/>
        <v>9891</v>
      </c>
      <c r="AF36" s="167">
        <f t="shared" si="8"/>
        <v>9108</v>
      </c>
      <c r="AG36" s="167">
        <f t="shared" si="8"/>
        <v>9891</v>
      </c>
      <c r="AH36" s="167">
        <f t="shared" si="8"/>
        <v>8325</v>
      </c>
      <c r="AI36" s="167">
        <f t="shared" si="8"/>
        <v>9108</v>
      </c>
      <c r="AJ36" s="167">
        <f t="shared" si="8"/>
        <v>7229</v>
      </c>
      <c r="AK36" s="167">
        <f t="shared" si="8"/>
        <v>7229</v>
      </c>
      <c r="AL36" s="167">
        <f t="shared" si="8"/>
        <v>7777</v>
      </c>
      <c r="AM36" s="167">
        <f t="shared" si="8"/>
        <v>7229</v>
      </c>
      <c r="AN36" s="167">
        <f t="shared" si="8"/>
        <v>9108</v>
      </c>
      <c r="AO36" s="167">
        <f t="shared" si="8"/>
        <v>7229</v>
      </c>
      <c r="AP36" s="167">
        <f t="shared" si="8"/>
        <v>7229</v>
      </c>
    </row>
    <row r="37" spans="1:42" s="163" customFormat="1" x14ac:dyDescent="0.2">
      <c r="A37" s="168">
        <v>2</v>
      </c>
      <c r="B37" s="167">
        <f t="shared" ref="B37:AP37" si="9">B34</f>
        <v>6916</v>
      </c>
      <c r="C37" s="167">
        <f t="shared" si="9"/>
        <v>6916</v>
      </c>
      <c r="D37" s="167">
        <f t="shared" si="9"/>
        <v>7464</v>
      </c>
      <c r="E37" s="167">
        <f t="shared" si="9"/>
        <v>9108</v>
      </c>
      <c r="F37" s="167">
        <f t="shared" si="9"/>
        <v>8560</v>
      </c>
      <c r="G37" s="167">
        <f t="shared" si="9"/>
        <v>8012</v>
      </c>
      <c r="H37" s="167">
        <f t="shared" si="9"/>
        <v>7464</v>
      </c>
      <c r="I37" s="167">
        <f t="shared" si="9"/>
        <v>7464</v>
      </c>
      <c r="J37" s="167">
        <f t="shared" si="9"/>
        <v>8012</v>
      </c>
      <c r="K37" s="167">
        <f t="shared" si="9"/>
        <v>6916</v>
      </c>
      <c r="L37" s="167">
        <f t="shared" si="9"/>
        <v>7464</v>
      </c>
      <c r="M37" s="167">
        <f t="shared" si="9"/>
        <v>10674</v>
      </c>
      <c r="N37" s="167">
        <f t="shared" si="9"/>
        <v>10674</v>
      </c>
      <c r="O37" s="167">
        <f t="shared" si="9"/>
        <v>10674</v>
      </c>
      <c r="P37" s="167">
        <f t="shared" si="9"/>
        <v>8012</v>
      </c>
      <c r="Q37" s="167">
        <f t="shared" si="9"/>
        <v>8012</v>
      </c>
      <c r="R37" s="167">
        <f t="shared" si="9"/>
        <v>8012</v>
      </c>
      <c r="S37" s="167">
        <f t="shared" si="9"/>
        <v>11849</v>
      </c>
      <c r="T37" s="167">
        <f t="shared" si="9"/>
        <v>12240</v>
      </c>
      <c r="U37" s="167">
        <f t="shared" si="9"/>
        <v>12240</v>
      </c>
      <c r="V37" s="167">
        <f t="shared" si="9"/>
        <v>9500</v>
      </c>
      <c r="W37" s="167">
        <f t="shared" si="9"/>
        <v>9500</v>
      </c>
      <c r="X37" s="167">
        <f t="shared" si="9"/>
        <v>9891</v>
      </c>
      <c r="Y37" s="167">
        <f t="shared" si="9"/>
        <v>9500</v>
      </c>
      <c r="Z37" s="167">
        <f t="shared" si="9"/>
        <v>10283</v>
      </c>
      <c r="AA37" s="167">
        <f t="shared" si="9"/>
        <v>10674</v>
      </c>
      <c r="AB37" s="167">
        <f t="shared" si="9"/>
        <v>9500</v>
      </c>
      <c r="AC37" s="167">
        <f t="shared" si="9"/>
        <v>11066</v>
      </c>
      <c r="AD37" s="167">
        <f t="shared" si="9"/>
        <v>10283</v>
      </c>
      <c r="AE37" s="167">
        <f t="shared" si="9"/>
        <v>11066</v>
      </c>
      <c r="AF37" s="167">
        <f t="shared" si="9"/>
        <v>10283</v>
      </c>
      <c r="AG37" s="167">
        <f t="shared" si="9"/>
        <v>11066</v>
      </c>
      <c r="AH37" s="167">
        <f t="shared" si="9"/>
        <v>9500</v>
      </c>
      <c r="AI37" s="167">
        <f t="shared" si="9"/>
        <v>10283</v>
      </c>
      <c r="AJ37" s="167">
        <f t="shared" si="9"/>
        <v>8404</v>
      </c>
      <c r="AK37" s="167">
        <f t="shared" si="9"/>
        <v>8404</v>
      </c>
      <c r="AL37" s="167">
        <f t="shared" si="9"/>
        <v>8952</v>
      </c>
      <c r="AM37" s="167">
        <f t="shared" si="9"/>
        <v>8404</v>
      </c>
      <c r="AN37" s="167">
        <f t="shared" si="9"/>
        <v>10283</v>
      </c>
      <c r="AO37" s="167">
        <f t="shared" si="9"/>
        <v>8404</v>
      </c>
      <c r="AP37" s="167">
        <f t="shared" si="9"/>
        <v>8404</v>
      </c>
    </row>
    <row r="38" spans="1:42" x14ac:dyDescent="0.2">
      <c r="A38" s="2" t="s">
        <v>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row>
    <row r="39" spans="1:42" x14ac:dyDescent="0.2">
      <c r="A39" s="1">
        <v>1</v>
      </c>
      <c r="B39" s="167">
        <f t="shared" ref="B39:AP39" si="10">ROUNDUP(B17*0.87,)+25</f>
        <v>8873</v>
      </c>
      <c r="C39" s="167">
        <f t="shared" si="10"/>
        <v>8873</v>
      </c>
      <c r="D39" s="167">
        <f t="shared" si="10"/>
        <v>9421</v>
      </c>
      <c r="E39" s="167">
        <f t="shared" si="10"/>
        <v>11066</v>
      </c>
      <c r="F39" s="167">
        <f t="shared" si="10"/>
        <v>10518</v>
      </c>
      <c r="G39" s="167">
        <f t="shared" si="10"/>
        <v>9970</v>
      </c>
      <c r="H39" s="167">
        <f t="shared" si="10"/>
        <v>9421</v>
      </c>
      <c r="I39" s="167">
        <f t="shared" si="10"/>
        <v>9421</v>
      </c>
      <c r="J39" s="167">
        <f t="shared" si="10"/>
        <v>9970</v>
      </c>
      <c r="K39" s="167">
        <f t="shared" si="10"/>
        <v>8873</v>
      </c>
      <c r="L39" s="167">
        <f t="shared" si="10"/>
        <v>9421</v>
      </c>
      <c r="M39" s="167">
        <f t="shared" si="10"/>
        <v>12632</v>
      </c>
      <c r="N39" s="167">
        <f t="shared" si="10"/>
        <v>12632</v>
      </c>
      <c r="O39" s="167">
        <f t="shared" si="10"/>
        <v>12632</v>
      </c>
      <c r="P39" s="167">
        <f t="shared" si="10"/>
        <v>9970</v>
      </c>
      <c r="Q39" s="167">
        <f t="shared" si="10"/>
        <v>9970</v>
      </c>
      <c r="R39" s="167">
        <f t="shared" si="10"/>
        <v>9970</v>
      </c>
      <c r="S39" s="167">
        <f t="shared" si="10"/>
        <v>13806</v>
      </c>
      <c r="T39" s="167">
        <f t="shared" si="10"/>
        <v>13806</v>
      </c>
      <c r="U39" s="167">
        <f t="shared" si="10"/>
        <v>13806</v>
      </c>
      <c r="V39" s="167">
        <f t="shared" si="10"/>
        <v>11066</v>
      </c>
      <c r="W39" s="167">
        <f t="shared" si="10"/>
        <v>11066</v>
      </c>
      <c r="X39" s="167">
        <f t="shared" si="10"/>
        <v>11457</v>
      </c>
      <c r="Y39" s="167">
        <f t="shared" si="10"/>
        <v>11066</v>
      </c>
      <c r="Z39" s="167">
        <f t="shared" si="10"/>
        <v>11849</v>
      </c>
      <c r="AA39" s="167">
        <f t="shared" si="10"/>
        <v>12240</v>
      </c>
      <c r="AB39" s="167">
        <f t="shared" si="10"/>
        <v>11066</v>
      </c>
      <c r="AC39" s="167">
        <f t="shared" si="10"/>
        <v>12632</v>
      </c>
      <c r="AD39" s="167">
        <f t="shared" si="10"/>
        <v>11849</v>
      </c>
      <c r="AE39" s="167">
        <f t="shared" si="10"/>
        <v>12632</v>
      </c>
      <c r="AF39" s="167">
        <f t="shared" si="10"/>
        <v>11849</v>
      </c>
      <c r="AG39" s="167">
        <f t="shared" si="10"/>
        <v>12632</v>
      </c>
      <c r="AH39" s="167">
        <f t="shared" si="10"/>
        <v>11066</v>
      </c>
      <c r="AI39" s="167">
        <f t="shared" si="10"/>
        <v>11849</v>
      </c>
      <c r="AJ39" s="167">
        <f t="shared" si="10"/>
        <v>9970</v>
      </c>
      <c r="AK39" s="167">
        <f t="shared" si="10"/>
        <v>9970</v>
      </c>
      <c r="AL39" s="167">
        <f t="shared" si="10"/>
        <v>10518</v>
      </c>
      <c r="AM39" s="167">
        <f t="shared" si="10"/>
        <v>9970</v>
      </c>
      <c r="AN39" s="167">
        <f t="shared" si="10"/>
        <v>11849</v>
      </c>
      <c r="AO39" s="167">
        <f t="shared" si="10"/>
        <v>9970</v>
      </c>
      <c r="AP39" s="167">
        <f t="shared" si="10"/>
        <v>9970</v>
      </c>
    </row>
    <row r="40" spans="1:42" x14ac:dyDescent="0.2">
      <c r="A40" s="1">
        <v>2</v>
      </c>
      <c r="B40" s="167">
        <f t="shared" ref="B40:AP40" si="11">ROUNDUP(B18*0.87,)+25</f>
        <v>10048</v>
      </c>
      <c r="C40" s="167">
        <f t="shared" si="11"/>
        <v>10048</v>
      </c>
      <c r="D40" s="167">
        <f t="shared" si="11"/>
        <v>10596</v>
      </c>
      <c r="E40" s="167">
        <f t="shared" si="11"/>
        <v>12240</v>
      </c>
      <c r="F40" s="167">
        <f t="shared" si="11"/>
        <v>11692</v>
      </c>
      <c r="G40" s="167">
        <f t="shared" si="11"/>
        <v>11144</v>
      </c>
      <c r="H40" s="167">
        <f t="shared" si="11"/>
        <v>10596</v>
      </c>
      <c r="I40" s="167">
        <f t="shared" si="11"/>
        <v>10596</v>
      </c>
      <c r="J40" s="167">
        <f t="shared" si="11"/>
        <v>11144</v>
      </c>
      <c r="K40" s="167">
        <f t="shared" si="11"/>
        <v>10048</v>
      </c>
      <c r="L40" s="167">
        <f t="shared" si="11"/>
        <v>10596</v>
      </c>
      <c r="M40" s="167">
        <f t="shared" si="11"/>
        <v>13806</v>
      </c>
      <c r="N40" s="167">
        <f t="shared" si="11"/>
        <v>13806</v>
      </c>
      <c r="O40" s="167">
        <f t="shared" si="11"/>
        <v>13806</v>
      </c>
      <c r="P40" s="167">
        <f t="shared" si="11"/>
        <v>11144</v>
      </c>
      <c r="Q40" s="167">
        <f t="shared" si="11"/>
        <v>11144</v>
      </c>
      <c r="R40" s="167">
        <f t="shared" si="11"/>
        <v>11144</v>
      </c>
      <c r="S40" s="167">
        <f t="shared" si="11"/>
        <v>14981</v>
      </c>
      <c r="T40" s="167">
        <f t="shared" si="11"/>
        <v>14981</v>
      </c>
      <c r="U40" s="167">
        <f t="shared" si="11"/>
        <v>14981</v>
      </c>
      <c r="V40" s="167">
        <f t="shared" si="11"/>
        <v>12240</v>
      </c>
      <c r="W40" s="167">
        <f t="shared" si="11"/>
        <v>12240</v>
      </c>
      <c r="X40" s="167">
        <f t="shared" si="11"/>
        <v>12632</v>
      </c>
      <c r="Y40" s="167">
        <f t="shared" si="11"/>
        <v>12240</v>
      </c>
      <c r="Z40" s="167">
        <f t="shared" si="11"/>
        <v>13023</v>
      </c>
      <c r="AA40" s="167">
        <f t="shared" si="11"/>
        <v>13415</v>
      </c>
      <c r="AB40" s="167">
        <f t="shared" si="11"/>
        <v>12240</v>
      </c>
      <c r="AC40" s="167">
        <f t="shared" si="11"/>
        <v>13806</v>
      </c>
      <c r="AD40" s="167">
        <f t="shared" si="11"/>
        <v>13023</v>
      </c>
      <c r="AE40" s="167">
        <f t="shared" si="11"/>
        <v>13806</v>
      </c>
      <c r="AF40" s="167">
        <f t="shared" si="11"/>
        <v>13023</v>
      </c>
      <c r="AG40" s="167">
        <f t="shared" si="11"/>
        <v>13806</v>
      </c>
      <c r="AH40" s="167">
        <f t="shared" si="11"/>
        <v>12240</v>
      </c>
      <c r="AI40" s="167">
        <f t="shared" si="11"/>
        <v>13023</v>
      </c>
      <c r="AJ40" s="167">
        <f t="shared" si="11"/>
        <v>11144</v>
      </c>
      <c r="AK40" s="167">
        <f t="shared" si="11"/>
        <v>11144</v>
      </c>
      <c r="AL40" s="167">
        <f t="shared" si="11"/>
        <v>11692</v>
      </c>
      <c r="AM40" s="167">
        <f t="shared" si="11"/>
        <v>11144</v>
      </c>
      <c r="AN40" s="167">
        <f t="shared" si="11"/>
        <v>13023</v>
      </c>
      <c r="AO40" s="167">
        <f t="shared" si="11"/>
        <v>11144</v>
      </c>
      <c r="AP40" s="167">
        <f t="shared" si="11"/>
        <v>11144</v>
      </c>
    </row>
    <row r="41" spans="1:42" x14ac:dyDescent="0.2">
      <c r="A41" s="9" t="s">
        <v>131</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7"/>
      <c r="AO41" s="167"/>
      <c r="AP41" s="167"/>
    </row>
    <row r="42" spans="1:42" x14ac:dyDescent="0.2">
      <c r="A42" s="1">
        <v>1</v>
      </c>
      <c r="B42" s="167">
        <f t="shared" ref="B42:AP42" si="12">ROUNDUP(B20*0.87,)+25</f>
        <v>11222</v>
      </c>
      <c r="C42" s="167">
        <f t="shared" si="12"/>
        <v>11222</v>
      </c>
      <c r="D42" s="167">
        <f t="shared" si="12"/>
        <v>11770</v>
      </c>
      <c r="E42" s="167">
        <f t="shared" si="12"/>
        <v>13415</v>
      </c>
      <c r="F42" s="167">
        <f t="shared" si="12"/>
        <v>12867</v>
      </c>
      <c r="G42" s="167">
        <f t="shared" si="12"/>
        <v>12319</v>
      </c>
      <c r="H42" s="167">
        <f t="shared" si="12"/>
        <v>11770</v>
      </c>
      <c r="I42" s="167">
        <f t="shared" si="12"/>
        <v>11770</v>
      </c>
      <c r="J42" s="167">
        <f t="shared" si="12"/>
        <v>12319</v>
      </c>
      <c r="K42" s="167">
        <f t="shared" si="12"/>
        <v>11222</v>
      </c>
      <c r="L42" s="167">
        <f t="shared" si="12"/>
        <v>11770</v>
      </c>
      <c r="M42" s="167">
        <f t="shared" si="12"/>
        <v>14981</v>
      </c>
      <c r="N42" s="167">
        <f t="shared" si="12"/>
        <v>14981</v>
      </c>
      <c r="O42" s="167">
        <f t="shared" si="12"/>
        <v>14981</v>
      </c>
      <c r="P42" s="167">
        <f t="shared" si="12"/>
        <v>12319</v>
      </c>
      <c r="Q42" s="167">
        <f t="shared" si="12"/>
        <v>12319</v>
      </c>
      <c r="R42" s="167">
        <f t="shared" si="12"/>
        <v>12319</v>
      </c>
      <c r="S42" s="167">
        <f t="shared" si="12"/>
        <v>16155</v>
      </c>
      <c r="T42" s="167">
        <f t="shared" si="12"/>
        <v>16155</v>
      </c>
      <c r="U42" s="167">
        <f t="shared" si="12"/>
        <v>16155</v>
      </c>
      <c r="V42" s="167">
        <f t="shared" si="12"/>
        <v>13415</v>
      </c>
      <c r="W42" s="167">
        <f t="shared" si="12"/>
        <v>13415</v>
      </c>
      <c r="X42" s="167">
        <f t="shared" si="12"/>
        <v>13806</v>
      </c>
      <c r="Y42" s="167">
        <f t="shared" si="12"/>
        <v>13415</v>
      </c>
      <c r="Z42" s="167">
        <f t="shared" si="12"/>
        <v>14198</v>
      </c>
      <c r="AA42" s="167">
        <f t="shared" si="12"/>
        <v>14589</v>
      </c>
      <c r="AB42" s="167">
        <f t="shared" si="12"/>
        <v>13415</v>
      </c>
      <c r="AC42" s="167">
        <f t="shared" si="12"/>
        <v>14981</v>
      </c>
      <c r="AD42" s="167">
        <f t="shared" si="12"/>
        <v>14198</v>
      </c>
      <c r="AE42" s="167">
        <f t="shared" si="12"/>
        <v>14981</v>
      </c>
      <c r="AF42" s="167">
        <f t="shared" si="12"/>
        <v>14198</v>
      </c>
      <c r="AG42" s="167">
        <f t="shared" si="12"/>
        <v>14981</v>
      </c>
      <c r="AH42" s="167">
        <f t="shared" si="12"/>
        <v>13415</v>
      </c>
      <c r="AI42" s="167">
        <f t="shared" si="12"/>
        <v>14198</v>
      </c>
      <c r="AJ42" s="167">
        <f t="shared" si="12"/>
        <v>12319</v>
      </c>
      <c r="AK42" s="167">
        <f t="shared" si="12"/>
        <v>12319</v>
      </c>
      <c r="AL42" s="167">
        <f t="shared" si="12"/>
        <v>12867</v>
      </c>
      <c r="AM42" s="167">
        <f t="shared" si="12"/>
        <v>12319</v>
      </c>
      <c r="AN42" s="167">
        <f t="shared" si="12"/>
        <v>14198</v>
      </c>
      <c r="AO42" s="167">
        <f t="shared" si="12"/>
        <v>12319</v>
      </c>
      <c r="AP42" s="167">
        <f t="shared" si="12"/>
        <v>12319</v>
      </c>
    </row>
    <row r="43" spans="1:42" x14ac:dyDescent="0.2">
      <c r="A43" s="1">
        <v>2</v>
      </c>
      <c r="B43" s="167">
        <f t="shared" ref="B43:AP43" si="13">ROUNDUP(B21*0.87,)+25</f>
        <v>12397</v>
      </c>
      <c r="C43" s="167">
        <f t="shared" si="13"/>
        <v>12397</v>
      </c>
      <c r="D43" s="167">
        <f t="shared" si="13"/>
        <v>12945</v>
      </c>
      <c r="E43" s="167">
        <f t="shared" si="13"/>
        <v>14589</v>
      </c>
      <c r="F43" s="167">
        <f t="shared" si="13"/>
        <v>14041</v>
      </c>
      <c r="G43" s="167">
        <f t="shared" si="13"/>
        <v>13493</v>
      </c>
      <c r="H43" s="167">
        <f t="shared" si="13"/>
        <v>12945</v>
      </c>
      <c r="I43" s="167">
        <f t="shared" si="13"/>
        <v>12945</v>
      </c>
      <c r="J43" s="167">
        <f t="shared" si="13"/>
        <v>13493</v>
      </c>
      <c r="K43" s="167">
        <f t="shared" si="13"/>
        <v>12397</v>
      </c>
      <c r="L43" s="167">
        <f t="shared" si="13"/>
        <v>12945</v>
      </c>
      <c r="M43" s="167">
        <f t="shared" si="13"/>
        <v>16155</v>
      </c>
      <c r="N43" s="167">
        <f t="shared" si="13"/>
        <v>16155</v>
      </c>
      <c r="O43" s="167">
        <f t="shared" si="13"/>
        <v>16155</v>
      </c>
      <c r="P43" s="167">
        <f t="shared" si="13"/>
        <v>13493</v>
      </c>
      <c r="Q43" s="167">
        <f t="shared" si="13"/>
        <v>13493</v>
      </c>
      <c r="R43" s="167">
        <f t="shared" si="13"/>
        <v>13493</v>
      </c>
      <c r="S43" s="167">
        <f t="shared" si="13"/>
        <v>17330</v>
      </c>
      <c r="T43" s="167">
        <f t="shared" si="13"/>
        <v>17330</v>
      </c>
      <c r="U43" s="167">
        <f t="shared" si="13"/>
        <v>17330</v>
      </c>
      <c r="V43" s="167">
        <f t="shared" si="13"/>
        <v>14589</v>
      </c>
      <c r="W43" s="167">
        <f t="shared" si="13"/>
        <v>14589</v>
      </c>
      <c r="X43" s="167">
        <f t="shared" si="13"/>
        <v>14981</v>
      </c>
      <c r="Y43" s="167">
        <f t="shared" si="13"/>
        <v>14589</v>
      </c>
      <c r="Z43" s="167">
        <f t="shared" si="13"/>
        <v>15372</v>
      </c>
      <c r="AA43" s="167">
        <f t="shared" si="13"/>
        <v>15764</v>
      </c>
      <c r="AB43" s="167">
        <f t="shared" si="13"/>
        <v>14589</v>
      </c>
      <c r="AC43" s="167">
        <f t="shared" si="13"/>
        <v>16155</v>
      </c>
      <c r="AD43" s="167">
        <f t="shared" si="13"/>
        <v>15372</v>
      </c>
      <c r="AE43" s="167">
        <f t="shared" si="13"/>
        <v>16155</v>
      </c>
      <c r="AF43" s="167">
        <f t="shared" si="13"/>
        <v>15372</v>
      </c>
      <c r="AG43" s="167">
        <f t="shared" si="13"/>
        <v>16155</v>
      </c>
      <c r="AH43" s="167">
        <f t="shared" si="13"/>
        <v>14589</v>
      </c>
      <c r="AI43" s="167">
        <f t="shared" si="13"/>
        <v>15372</v>
      </c>
      <c r="AJ43" s="167">
        <f t="shared" si="13"/>
        <v>13493</v>
      </c>
      <c r="AK43" s="167">
        <f t="shared" si="13"/>
        <v>13493</v>
      </c>
      <c r="AL43" s="167">
        <f t="shared" si="13"/>
        <v>14041</v>
      </c>
      <c r="AM43" s="167">
        <f t="shared" si="13"/>
        <v>13493</v>
      </c>
      <c r="AN43" s="167">
        <f t="shared" si="13"/>
        <v>15372</v>
      </c>
      <c r="AO43" s="167">
        <f t="shared" si="13"/>
        <v>13493</v>
      </c>
      <c r="AP43" s="167">
        <f t="shared" si="13"/>
        <v>13493</v>
      </c>
    </row>
    <row r="44" spans="1:42" x14ac:dyDescent="0.2">
      <c r="A44" s="7" t="s">
        <v>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7"/>
      <c r="AA44" s="167"/>
      <c r="AB44" s="167"/>
      <c r="AC44" s="167"/>
      <c r="AD44" s="167"/>
      <c r="AE44" s="167"/>
      <c r="AF44" s="167"/>
      <c r="AG44" s="167"/>
      <c r="AH44" s="167"/>
      <c r="AI44" s="167"/>
      <c r="AJ44" s="167"/>
      <c r="AK44" s="167"/>
      <c r="AL44" s="167"/>
      <c r="AM44" s="167"/>
      <c r="AN44" s="167"/>
      <c r="AO44" s="167"/>
      <c r="AP44" s="167"/>
    </row>
    <row r="45" spans="1:42" x14ac:dyDescent="0.2">
      <c r="A45" s="3" t="s">
        <v>1</v>
      </c>
      <c r="B45" s="167">
        <f t="shared" ref="B45:AP45" si="14">ROUNDUP(B23*0.87,)+25</f>
        <v>48806</v>
      </c>
      <c r="C45" s="167">
        <f t="shared" si="14"/>
        <v>48806</v>
      </c>
      <c r="D45" s="167">
        <f t="shared" si="14"/>
        <v>49354</v>
      </c>
      <c r="E45" s="167">
        <f t="shared" si="14"/>
        <v>50999</v>
      </c>
      <c r="F45" s="167">
        <f t="shared" si="14"/>
        <v>50451</v>
      </c>
      <c r="G45" s="167">
        <f t="shared" si="14"/>
        <v>49903</v>
      </c>
      <c r="H45" s="167">
        <f t="shared" si="14"/>
        <v>49354</v>
      </c>
      <c r="I45" s="167">
        <f t="shared" si="14"/>
        <v>49354</v>
      </c>
      <c r="J45" s="167">
        <f t="shared" si="14"/>
        <v>49903</v>
      </c>
      <c r="K45" s="167">
        <f t="shared" si="14"/>
        <v>48806</v>
      </c>
      <c r="L45" s="167">
        <f t="shared" si="14"/>
        <v>49354</v>
      </c>
      <c r="M45" s="167">
        <f t="shared" si="14"/>
        <v>52565</v>
      </c>
      <c r="N45" s="167">
        <f t="shared" si="14"/>
        <v>52565</v>
      </c>
      <c r="O45" s="167">
        <f t="shared" si="14"/>
        <v>52565</v>
      </c>
      <c r="P45" s="167">
        <f t="shared" si="14"/>
        <v>49903</v>
      </c>
      <c r="Q45" s="167">
        <f t="shared" si="14"/>
        <v>49903</v>
      </c>
      <c r="R45" s="167">
        <f t="shared" si="14"/>
        <v>49903</v>
      </c>
      <c r="S45" s="167">
        <f t="shared" si="14"/>
        <v>53739</v>
      </c>
      <c r="T45" s="167">
        <f t="shared" si="14"/>
        <v>53739</v>
      </c>
      <c r="U45" s="167">
        <f t="shared" si="14"/>
        <v>53739</v>
      </c>
      <c r="V45" s="167">
        <f t="shared" si="14"/>
        <v>50999</v>
      </c>
      <c r="W45" s="167">
        <f t="shared" si="14"/>
        <v>50999</v>
      </c>
      <c r="X45" s="167">
        <f t="shared" si="14"/>
        <v>51390</v>
      </c>
      <c r="Y45" s="167">
        <f t="shared" si="14"/>
        <v>50999</v>
      </c>
      <c r="Z45" s="167">
        <f t="shared" si="14"/>
        <v>51782</v>
      </c>
      <c r="AA45" s="167">
        <f t="shared" si="14"/>
        <v>52173</v>
      </c>
      <c r="AB45" s="167">
        <f t="shared" si="14"/>
        <v>50999</v>
      </c>
      <c r="AC45" s="167">
        <f t="shared" si="14"/>
        <v>52565</v>
      </c>
      <c r="AD45" s="167">
        <f t="shared" si="14"/>
        <v>51782</v>
      </c>
      <c r="AE45" s="167">
        <f t="shared" si="14"/>
        <v>52565</v>
      </c>
      <c r="AF45" s="167">
        <f t="shared" si="14"/>
        <v>51782</v>
      </c>
      <c r="AG45" s="167">
        <f t="shared" si="14"/>
        <v>52565</v>
      </c>
      <c r="AH45" s="167">
        <f t="shared" si="14"/>
        <v>50999</v>
      </c>
      <c r="AI45" s="167">
        <f t="shared" si="14"/>
        <v>51782</v>
      </c>
      <c r="AJ45" s="167">
        <f t="shared" si="14"/>
        <v>49903</v>
      </c>
      <c r="AK45" s="167">
        <f t="shared" si="14"/>
        <v>49903</v>
      </c>
      <c r="AL45" s="167">
        <f t="shared" si="14"/>
        <v>50451</v>
      </c>
      <c r="AM45" s="167">
        <f t="shared" si="14"/>
        <v>49903</v>
      </c>
      <c r="AN45" s="167">
        <f t="shared" si="14"/>
        <v>51782</v>
      </c>
      <c r="AO45" s="167">
        <f t="shared" si="14"/>
        <v>49903</v>
      </c>
      <c r="AP45" s="167">
        <f t="shared" si="14"/>
        <v>49903</v>
      </c>
    </row>
    <row r="46" spans="1:42" hidden="1" x14ac:dyDescent="0.2">
      <c r="A46" s="7" t="s">
        <v>5</v>
      </c>
    </row>
    <row r="47" spans="1:42" hidden="1" x14ac:dyDescent="0.2">
      <c r="A47" s="3" t="s">
        <v>0</v>
      </c>
    </row>
    <row r="48" spans="1:42" ht="11.45" customHeight="1" x14ac:dyDescent="0.2">
      <c r="A48" s="125" t="s">
        <v>101</v>
      </c>
    </row>
    <row r="49" spans="1:1" ht="12" customHeight="1" x14ac:dyDescent="0.2"/>
    <row r="50" spans="1:1" ht="9.6" customHeight="1" x14ac:dyDescent="0.2"/>
    <row r="51" spans="1:1" ht="11.45" customHeight="1" x14ac:dyDescent="0.2">
      <c r="A51" s="64"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142" t="s">
        <v>103</v>
      </c>
    </row>
    <row r="56" spans="1:1" ht="11.45" customHeight="1" thickBot="1" x14ac:dyDescent="0.25"/>
    <row r="57" spans="1:1" ht="12.75" thickBot="1" x14ac:dyDescent="0.25">
      <c r="A57" s="73" t="s">
        <v>18</v>
      </c>
    </row>
    <row r="58" spans="1:1" x14ac:dyDescent="0.2">
      <c r="A58" s="94" t="s">
        <v>63</v>
      </c>
    </row>
    <row r="59" spans="1:1" ht="12.75" thickBot="1" x14ac:dyDescent="0.25">
      <c r="A59" s="63"/>
    </row>
    <row r="60" spans="1:1" ht="12.75" thickBot="1" x14ac:dyDescent="0.25">
      <c r="A60" s="75" t="s">
        <v>16</v>
      </c>
    </row>
    <row r="61" spans="1:1" ht="48" x14ac:dyDescent="0.2">
      <c r="A61" s="58" t="s">
        <v>46</v>
      </c>
    </row>
    <row r="62" spans="1:1" ht="12.75" thickBot="1" x14ac:dyDescent="0.25"/>
    <row r="63" spans="1:1" ht="12.75" thickBot="1" x14ac:dyDescent="0.25">
      <c r="A63" s="73" t="s">
        <v>112</v>
      </c>
    </row>
    <row r="64" spans="1:1" x14ac:dyDescent="0.2">
      <c r="A64" s="160" t="s">
        <v>247</v>
      </c>
    </row>
  </sheetData>
  <pageMargins left="0.7" right="0.7" top="0.75" bottom="0.75" header="0.3" footer="0.3"/>
  <pageSetup paperSize="9"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P64"/>
  <sheetViews>
    <sheetView zoomScale="110" zoomScaleNormal="110" workbookViewId="0">
      <selection activeCell="I32" sqref="I32"/>
    </sheetView>
  </sheetViews>
  <sheetFormatPr defaultColWidth="9.140625" defaultRowHeight="12" x14ac:dyDescent="0.2"/>
  <cols>
    <col min="1" max="1" width="91.42578125" style="5" customWidth="1"/>
    <col min="2" max="10" width="9.140625" style="163" customWidth="1"/>
    <col min="11" max="11" width="9.140625" style="163"/>
    <col min="12" max="18" width="9.140625" style="163" customWidth="1"/>
    <col min="19" max="20" width="9.140625" style="163" hidden="1" customWidth="1"/>
    <col min="21" max="21" width="0" style="163" hidden="1" customWidth="1"/>
    <col min="22" max="35" width="9.140625" style="163"/>
    <col min="36" max="37" width="9.140625" style="163" customWidth="1"/>
    <col min="38" max="38" width="9.140625" style="163"/>
    <col min="39" max="39" width="9.140625" style="163" customWidth="1"/>
    <col min="40" max="40" width="9.140625" style="163" hidden="1" customWidth="1"/>
    <col min="41" max="41" width="0" style="163" hidden="1" customWidth="1"/>
    <col min="42" max="16384" width="9.140625" style="163"/>
  </cols>
  <sheetData>
    <row r="1" spans="1:42" ht="12" customHeight="1" x14ac:dyDescent="0.2">
      <c r="A1" s="18" t="s">
        <v>17</v>
      </c>
    </row>
    <row r="2" spans="1:42" ht="12" customHeight="1" x14ac:dyDescent="0.2">
      <c r="A2" s="64" t="s">
        <v>173</v>
      </c>
    </row>
    <row r="3" spans="1:42" ht="10.35" customHeight="1" x14ac:dyDescent="0.2">
      <c r="A3" s="16"/>
    </row>
    <row r="4" spans="1:42" ht="11.45" customHeight="1" x14ac:dyDescent="0.2">
      <c r="A4" s="30" t="s">
        <v>9</v>
      </c>
    </row>
    <row r="5" spans="1:42" s="194" customFormat="1" ht="33.75" customHeight="1" x14ac:dyDescent="0.25">
      <c r="A5" s="31" t="s">
        <v>6</v>
      </c>
      <c r="B5" s="151">
        <f>'РБ ВВ 10(2024) | FIT15)'!B5</f>
        <v>45770</v>
      </c>
      <c r="C5" s="151">
        <f>'РБ ВВ 10(2024) | FIT15)'!C5</f>
        <v>45772</v>
      </c>
      <c r="D5" s="151">
        <f>'РБ ВВ 10(2024) | FIT15)'!D5</f>
        <v>45777</v>
      </c>
      <c r="E5" s="151">
        <f>'РБ ВВ 10(2024) | FIT15)'!E5</f>
        <v>45778</v>
      </c>
      <c r="F5" s="151">
        <f>'РБ ВВ 10(2024) | FIT15)'!F5</f>
        <v>45780</v>
      </c>
      <c r="G5" s="151">
        <f>'РБ ВВ 10(2024) | FIT15)'!G5</f>
        <v>45781</v>
      </c>
      <c r="H5" s="151">
        <f>'РБ ВВ 10(2024) | FIT15)'!H5</f>
        <v>45782</v>
      </c>
      <c r="I5" s="151">
        <f>'РБ ВВ 10(2024) | FIT15)'!I5</f>
        <v>45785</v>
      </c>
      <c r="J5" s="151">
        <f>'РБ ВВ 10(2024) | FIT15)'!J5</f>
        <v>45786</v>
      </c>
      <c r="K5" s="151">
        <f>'РБ ВВ 10(2024) | FIT15)'!K5</f>
        <v>45788</v>
      </c>
      <c r="L5" s="151">
        <f>'РБ ВВ 10(2024) | FIT15)'!L5</f>
        <v>45793</v>
      </c>
      <c r="M5" s="151">
        <f>'РБ ВВ 10(2024) | FIT15)'!M5</f>
        <v>45808</v>
      </c>
      <c r="N5" s="151">
        <f>'РБ ВВ 10(2024) | FIT15)'!N5</f>
        <v>45810</v>
      </c>
      <c r="O5" s="151">
        <f>'РБ ВВ 10(2024) | FIT15)'!O5</f>
        <v>45815</v>
      </c>
      <c r="P5" s="151">
        <f>'РБ ВВ 10(2024) | FIT15)'!P5</f>
        <v>45817</v>
      </c>
      <c r="Q5" s="151">
        <f>'РБ ВВ 10(2024) | FIT15)'!Q5</f>
        <v>45820</v>
      </c>
      <c r="R5" s="151">
        <f>'РБ ВВ 10(2024) | FIT15)'!R5</f>
        <v>45823</v>
      </c>
      <c r="S5" s="151">
        <f>'РБ ВВ 10(2024) | FIT15)'!S5</f>
        <v>45837</v>
      </c>
      <c r="T5" s="151">
        <f>'РБ ВВ 10(2024) | FIT15)'!T5</f>
        <v>45839</v>
      </c>
      <c r="U5" s="151">
        <f>'РБ ВВ 10(2024) | FIT15)'!U5</f>
        <v>45849</v>
      </c>
      <c r="V5" s="151">
        <f>'РБ ВВ 10(2024) | FIT15)'!V5</f>
        <v>45851</v>
      </c>
      <c r="W5" s="151">
        <f>'РБ ВВ 10(2024) | FIT15)'!W5</f>
        <v>45852</v>
      </c>
      <c r="X5" s="151">
        <f>'РБ ВВ 10(2024) | FIT15)'!X5</f>
        <v>45856</v>
      </c>
      <c r="Y5" s="151">
        <f>'РБ ВВ 10(2024) | FIT15)'!Y5</f>
        <v>45858</v>
      </c>
      <c r="Z5" s="151">
        <f>'РБ ВВ 10(2024) | FIT15)'!Z5</f>
        <v>45859</v>
      </c>
      <c r="AA5" s="151">
        <f>'РБ ВВ 10(2024) | FIT15)'!AA5</f>
        <v>45863</v>
      </c>
      <c r="AB5" s="151">
        <f>'РБ ВВ 10(2024) | FIT15)'!AB5</f>
        <v>45865</v>
      </c>
      <c r="AC5" s="151">
        <f>'РБ ВВ 10(2024) | FIT15)'!AC5</f>
        <v>45870</v>
      </c>
      <c r="AD5" s="151">
        <f>'РБ ВВ 10(2024) | FIT15)'!AD5</f>
        <v>45872</v>
      </c>
      <c r="AE5" s="151">
        <f>'РБ ВВ 10(2024) | FIT15)'!AE5</f>
        <v>45877</v>
      </c>
      <c r="AF5" s="151">
        <f>'РБ ВВ 10(2024) | FIT15)'!AF5</f>
        <v>45879</v>
      </c>
      <c r="AG5" s="151">
        <f>'РБ ВВ 10(2024) | FIT15)'!AG5</f>
        <v>45884</v>
      </c>
      <c r="AH5" s="151">
        <f>'РБ ВВ 10(2024) | FIT15)'!AH5</f>
        <v>45886</v>
      </c>
      <c r="AI5" s="151">
        <f>'РБ ВВ 10(2024) | FIT15)'!AI5</f>
        <v>45891</v>
      </c>
      <c r="AJ5" s="151">
        <f>'РБ ВВ 10(2024) | FIT15)'!AJ5</f>
        <v>45893</v>
      </c>
      <c r="AK5" s="151">
        <f>'РБ ВВ 10(2024) | FIT15)'!AK5</f>
        <v>45901</v>
      </c>
      <c r="AL5" s="151">
        <f>'РБ ВВ 10(2024) | FIT15)'!AL5</f>
        <v>45905</v>
      </c>
      <c r="AM5" s="151">
        <f>'РБ ВВ 10(2024) | FIT15)'!AM5</f>
        <v>45907</v>
      </c>
      <c r="AN5" s="151">
        <f>'РБ ВВ 10(2024) | FIT15)'!AN5</f>
        <v>45909</v>
      </c>
      <c r="AO5" s="151">
        <f>'РБ ВВ 10(2024) | FIT15)'!AO5</f>
        <v>45926</v>
      </c>
      <c r="AP5" s="151">
        <f>'РБ ВВ 10(2024) | FIT15)'!AP5</f>
        <v>45928</v>
      </c>
    </row>
    <row r="6" spans="1:42" x14ac:dyDescent="0.2">
      <c r="A6" s="31"/>
      <c r="B6" s="151">
        <f>'РБ ВВ 10(2024) | FIT15)'!B6</f>
        <v>45771</v>
      </c>
      <c r="C6" s="151">
        <f>'РБ ВВ 10(2024) | FIT15)'!C6</f>
        <v>45776</v>
      </c>
      <c r="D6" s="151">
        <f>'РБ ВВ 10(2024) | FIT15)'!D6</f>
        <v>45777</v>
      </c>
      <c r="E6" s="151">
        <f>'РБ ВВ 10(2024) | FIT15)'!E6</f>
        <v>45779</v>
      </c>
      <c r="F6" s="151">
        <f>'РБ ВВ 10(2024) | FIT15)'!F6</f>
        <v>45780</v>
      </c>
      <c r="G6" s="151">
        <f>'РБ ВВ 10(2024) | FIT15)'!G6</f>
        <v>45781</v>
      </c>
      <c r="H6" s="151">
        <f>'РБ ВВ 10(2024) | FIT15)'!H6</f>
        <v>45784</v>
      </c>
      <c r="I6" s="151">
        <f>'РБ ВВ 10(2024) | FIT15)'!I6</f>
        <v>45785</v>
      </c>
      <c r="J6" s="151">
        <f>'РБ ВВ 10(2024) | FIT15)'!J6</f>
        <v>45787</v>
      </c>
      <c r="K6" s="151">
        <f>'РБ ВВ 10(2024) | FIT15)'!K6</f>
        <v>45792</v>
      </c>
      <c r="L6" s="151">
        <f>'РБ ВВ 10(2024) | FIT15)'!L6</f>
        <v>45807</v>
      </c>
      <c r="M6" s="151">
        <f>'РБ ВВ 10(2024) | FIT15)'!M6</f>
        <v>45809</v>
      </c>
      <c r="N6" s="151">
        <f>'РБ ВВ 10(2024) | FIT15)'!N6</f>
        <v>45814</v>
      </c>
      <c r="O6" s="151">
        <f>'РБ ВВ 10(2024) | FIT15)'!O6</f>
        <v>45816</v>
      </c>
      <c r="P6" s="151">
        <f>'РБ ВВ 10(2024) | FIT15)'!P6</f>
        <v>45819</v>
      </c>
      <c r="Q6" s="151">
        <f>'РБ ВВ 10(2024) | FIT15)'!Q6</f>
        <v>45822</v>
      </c>
      <c r="R6" s="151">
        <f>'РБ ВВ 10(2024) | FIT15)'!R6</f>
        <v>45836</v>
      </c>
      <c r="S6" s="151">
        <f>'РБ ВВ 10(2024) | FIT15)'!S6</f>
        <v>45838</v>
      </c>
      <c r="T6" s="151">
        <f>'РБ ВВ 10(2024) | FIT15)'!T6</f>
        <v>45848</v>
      </c>
      <c r="U6" s="151">
        <f>'РБ ВВ 10(2024) | FIT15)'!U6</f>
        <v>45850</v>
      </c>
      <c r="V6" s="151">
        <f>'РБ ВВ 10(2024) | FIT15)'!V6</f>
        <v>45851</v>
      </c>
      <c r="W6" s="151">
        <f>'РБ ВВ 10(2024) | FIT15)'!W6</f>
        <v>45855</v>
      </c>
      <c r="X6" s="151">
        <f>'РБ ВВ 10(2024) | FIT15)'!X6</f>
        <v>45857</v>
      </c>
      <c r="Y6" s="151">
        <f>'РБ ВВ 10(2024) | FIT15)'!Y6</f>
        <v>45858</v>
      </c>
      <c r="Z6" s="151">
        <f>'РБ ВВ 10(2024) | FIT15)'!Z6</f>
        <v>45862</v>
      </c>
      <c r="AA6" s="151">
        <f>'РБ ВВ 10(2024) | FIT15)'!AA6</f>
        <v>45864</v>
      </c>
      <c r="AB6" s="151">
        <f>'РБ ВВ 10(2024) | FIT15)'!AB6</f>
        <v>45869</v>
      </c>
      <c r="AC6" s="151">
        <f>'РБ ВВ 10(2024) | FIT15)'!AC6</f>
        <v>45871</v>
      </c>
      <c r="AD6" s="151">
        <f>'РБ ВВ 10(2024) | FIT15)'!AD6</f>
        <v>45876</v>
      </c>
      <c r="AE6" s="151">
        <f>'РБ ВВ 10(2024) | FIT15)'!AE6</f>
        <v>45878</v>
      </c>
      <c r="AF6" s="151">
        <f>'РБ ВВ 10(2024) | FIT15)'!AF6</f>
        <v>45883</v>
      </c>
      <c r="AG6" s="151">
        <f>'РБ ВВ 10(2024) | FIT15)'!AG6</f>
        <v>45885</v>
      </c>
      <c r="AH6" s="151">
        <f>'РБ ВВ 10(2024) | FIT15)'!AH6</f>
        <v>45890</v>
      </c>
      <c r="AI6" s="151">
        <f>'РБ ВВ 10(2024) | FIT15)'!AI6</f>
        <v>45892</v>
      </c>
      <c r="AJ6" s="151">
        <f>'РБ ВВ 10(2024) | FIT15)'!AJ6</f>
        <v>45900</v>
      </c>
      <c r="AK6" s="151">
        <f>'РБ ВВ 10(2024) | FIT15)'!AK6</f>
        <v>45904</v>
      </c>
      <c r="AL6" s="151">
        <f>'РБ ВВ 10(2024) | FIT15)'!AL6</f>
        <v>45906</v>
      </c>
      <c r="AM6" s="151">
        <f>'РБ ВВ 10(2024) | FIT15)'!AM6</f>
        <v>45908</v>
      </c>
      <c r="AN6" s="151">
        <f>'РБ ВВ 10(2024) | FIT15)'!AN6</f>
        <v>45925</v>
      </c>
      <c r="AO6" s="151">
        <f>'РБ ВВ 10(2024) | FIT15)'!AO6</f>
        <v>45927</v>
      </c>
      <c r="AP6" s="151">
        <f>'РБ ВВ 10(2024) | FIT15)'!AP6</f>
        <v>45930</v>
      </c>
    </row>
    <row r="7" spans="1:42" x14ac:dyDescent="0.2">
      <c r="A7" s="1" t="s">
        <v>7</v>
      </c>
    </row>
    <row r="8" spans="1:42" x14ac:dyDescent="0.2">
      <c r="A8" s="1">
        <v>1</v>
      </c>
      <c r="B8" s="167">
        <f>'РБ ВВ 10(2024) | FIT15)'!B8</f>
        <v>5220</v>
      </c>
      <c r="C8" s="167">
        <f>'РБ ВВ 10(2024) | FIT15)'!C8</f>
        <v>5220</v>
      </c>
      <c r="D8" s="167">
        <f>'РБ ВВ 10(2024) | FIT15)'!D8</f>
        <v>5850</v>
      </c>
      <c r="E8" s="167">
        <f>'РБ ВВ 10(2024) | FIT15)'!E8</f>
        <v>7740</v>
      </c>
      <c r="F8" s="167">
        <f>'РБ ВВ 10(2024) | FIT15)'!F8</f>
        <v>7110</v>
      </c>
      <c r="G8" s="167">
        <f>'РБ ВВ 10(2024) | FIT15)'!G8</f>
        <v>6480</v>
      </c>
      <c r="H8" s="167">
        <f>'РБ ВВ 10(2024) | FIT15)'!H8</f>
        <v>5850</v>
      </c>
      <c r="I8" s="167">
        <f>'РБ ВВ 10(2024) | FIT15)'!I8</f>
        <v>5850</v>
      </c>
      <c r="J8" s="167">
        <f>'РБ ВВ 10(2024) | FIT15)'!J8</f>
        <v>6480</v>
      </c>
      <c r="K8" s="167">
        <f>'РБ ВВ 10(2024) | FIT15)'!K8</f>
        <v>5220</v>
      </c>
      <c r="L8" s="167">
        <f>'РБ ВВ 10(2024) | FIT15)'!L8</f>
        <v>5850</v>
      </c>
      <c r="M8" s="167">
        <f>'РБ ВВ 10(2024) | FIT15)'!M8</f>
        <v>9540</v>
      </c>
      <c r="N8" s="167">
        <f>'РБ ВВ 10(2024) | FIT15)'!N8</f>
        <v>9540</v>
      </c>
      <c r="O8" s="167">
        <f>'РБ ВВ 10(2024) | FIT15)'!O8</f>
        <v>9540</v>
      </c>
      <c r="P8" s="167">
        <f>'РБ ВВ 10(2024) | FIT15)'!P8</f>
        <v>6480</v>
      </c>
      <c r="Q8" s="167">
        <f>'РБ ВВ 10(2024) | FIT15)'!Q8</f>
        <v>6480</v>
      </c>
      <c r="R8" s="167">
        <f>'РБ ВВ 10(2024) | FIT15)'!R8</f>
        <v>6480</v>
      </c>
      <c r="S8" s="167">
        <f>'РБ ВВ 10(2024) | FIT15)'!S8</f>
        <v>10890</v>
      </c>
      <c r="T8" s="167">
        <f>'РБ ВВ 10(2024) | FIT15)'!T8</f>
        <v>10890</v>
      </c>
      <c r="U8" s="167">
        <f>'РБ ВВ 10(2024) | FIT15)'!U8</f>
        <v>10890</v>
      </c>
      <c r="V8" s="167">
        <f>'РБ ВВ 10(2024) | FIT15)'!V8</f>
        <v>7740</v>
      </c>
      <c r="W8" s="167">
        <f>'РБ ВВ 10(2024) | FIT15)'!W8</f>
        <v>7740</v>
      </c>
      <c r="X8" s="167">
        <f>'РБ ВВ 10(2024) | FIT15)'!X8</f>
        <v>8190</v>
      </c>
      <c r="Y8" s="167">
        <f>'РБ ВВ 10(2024) | FIT15)'!Y8</f>
        <v>7740</v>
      </c>
      <c r="Z8" s="167">
        <f>'РБ ВВ 10(2024) | FIT15)'!Z8</f>
        <v>8640</v>
      </c>
      <c r="AA8" s="167">
        <f>'РБ ВВ 10(2024) | FIT15)'!AA8</f>
        <v>9090</v>
      </c>
      <c r="AB8" s="167">
        <f>'РБ ВВ 10(2024) | FIT15)'!AB8</f>
        <v>7740</v>
      </c>
      <c r="AC8" s="167">
        <f>'РБ ВВ 10(2024) | FIT15)'!AC8</f>
        <v>9540</v>
      </c>
      <c r="AD8" s="167">
        <f>'РБ ВВ 10(2024) | FIT15)'!AD8</f>
        <v>8640</v>
      </c>
      <c r="AE8" s="167">
        <f>'РБ ВВ 10(2024) | FIT15)'!AE8</f>
        <v>9540</v>
      </c>
      <c r="AF8" s="167">
        <f>'РБ ВВ 10(2024) | FIT15)'!AF8</f>
        <v>8640</v>
      </c>
      <c r="AG8" s="167">
        <f>'РБ ВВ 10(2024) | FIT15)'!AG8</f>
        <v>9540</v>
      </c>
      <c r="AH8" s="167">
        <f>'РБ ВВ 10(2024) | FIT15)'!AH8</f>
        <v>7740</v>
      </c>
      <c r="AI8" s="167">
        <f>'РБ ВВ 10(2024) | FIT15)'!AI8</f>
        <v>8640</v>
      </c>
      <c r="AJ8" s="167">
        <f>'РБ ВВ 10(2024) | FIT15)'!AJ8</f>
        <v>6480</v>
      </c>
      <c r="AK8" s="167">
        <f>'РБ ВВ 10(2024) | FIT15)'!AK8</f>
        <v>6480</v>
      </c>
      <c r="AL8" s="167">
        <f>'РБ ВВ 10(2024) | FIT15)'!AL8</f>
        <v>7110</v>
      </c>
      <c r="AM8" s="167">
        <f>'РБ ВВ 10(2024) | FIT15)'!AM8</f>
        <v>6480</v>
      </c>
      <c r="AN8" s="167">
        <f>'РБ ВВ 10(2024) | FIT15)'!AN8</f>
        <v>8640</v>
      </c>
      <c r="AO8" s="167">
        <f>'РБ ВВ 10(2024) | FIT15)'!AO8</f>
        <v>6480</v>
      </c>
      <c r="AP8" s="167">
        <f>'РБ ВВ 10(2024) | FIT15)'!AP8</f>
        <v>6480</v>
      </c>
    </row>
    <row r="9" spans="1:42" x14ac:dyDescent="0.2">
      <c r="A9" s="1">
        <v>2</v>
      </c>
      <c r="B9" s="167">
        <f>'РБ ВВ 10(2024) | FIT15)'!B9</f>
        <v>6570</v>
      </c>
      <c r="C9" s="167">
        <f>'РБ ВВ 10(2024) | FIT15)'!C9</f>
        <v>6570</v>
      </c>
      <c r="D9" s="167">
        <f>'РБ ВВ 10(2024) | FIT15)'!D9</f>
        <v>7200</v>
      </c>
      <c r="E9" s="167">
        <f>'РБ ВВ 10(2024) | FIT15)'!E9</f>
        <v>9090</v>
      </c>
      <c r="F9" s="167">
        <f>'РБ ВВ 10(2024) | FIT15)'!F9</f>
        <v>8460</v>
      </c>
      <c r="G9" s="167">
        <f>'РБ ВВ 10(2024) | FIT15)'!G9</f>
        <v>7830</v>
      </c>
      <c r="H9" s="167">
        <f>'РБ ВВ 10(2024) | FIT15)'!H9</f>
        <v>7200</v>
      </c>
      <c r="I9" s="167">
        <f>'РБ ВВ 10(2024) | FIT15)'!I9</f>
        <v>7200</v>
      </c>
      <c r="J9" s="167">
        <f>'РБ ВВ 10(2024) | FIT15)'!J9</f>
        <v>7830</v>
      </c>
      <c r="K9" s="167">
        <f>'РБ ВВ 10(2024) | FIT15)'!K9</f>
        <v>6570</v>
      </c>
      <c r="L9" s="167">
        <f>'РБ ВВ 10(2024) | FIT15)'!L9</f>
        <v>7200</v>
      </c>
      <c r="M9" s="167">
        <f>'РБ ВВ 10(2024) | FIT15)'!M9</f>
        <v>10890</v>
      </c>
      <c r="N9" s="167">
        <f>'РБ ВВ 10(2024) | FIT15)'!N9</f>
        <v>10890</v>
      </c>
      <c r="O9" s="167">
        <f>'РБ ВВ 10(2024) | FIT15)'!O9</f>
        <v>10890</v>
      </c>
      <c r="P9" s="167">
        <f>'РБ ВВ 10(2024) | FIT15)'!P9</f>
        <v>7830</v>
      </c>
      <c r="Q9" s="167">
        <f>'РБ ВВ 10(2024) | FIT15)'!Q9</f>
        <v>7830</v>
      </c>
      <c r="R9" s="167">
        <f>'РБ ВВ 10(2024) | FIT15)'!R9</f>
        <v>7830</v>
      </c>
      <c r="S9" s="167">
        <f>'РБ ВВ 10(2024) | FIT15)'!S9</f>
        <v>12240</v>
      </c>
      <c r="T9" s="167">
        <f>'РБ ВВ 10(2024) | FIT15)'!T9</f>
        <v>12240</v>
      </c>
      <c r="U9" s="167">
        <f>'РБ ВВ 10(2024) | FIT15)'!U9</f>
        <v>12240</v>
      </c>
      <c r="V9" s="167">
        <f>'РБ ВВ 10(2024) | FIT15)'!V9</f>
        <v>9090</v>
      </c>
      <c r="W9" s="167">
        <f>'РБ ВВ 10(2024) | FIT15)'!W9</f>
        <v>9090</v>
      </c>
      <c r="X9" s="167">
        <f>'РБ ВВ 10(2024) | FIT15)'!X9</f>
        <v>9540</v>
      </c>
      <c r="Y9" s="167">
        <f>'РБ ВВ 10(2024) | FIT15)'!Y9</f>
        <v>9090</v>
      </c>
      <c r="Z9" s="167">
        <f>'РБ ВВ 10(2024) | FIT15)'!Z9</f>
        <v>9990</v>
      </c>
      <c r="AA9" s="167">
        <f>'РБ ВВ 10(2024) | FIT15)'!AA9</f>
        <v>10440</v>
      </c>
      <c r="AB9" s="167">
        <f>'РБ ВВ 10(2024) | FIT15)'!AB9</f>
        <v>9090</v>
      </c>
      <c r="AC9" s="167">
        <f>'РБ ВВ 10(2024) | FIT15)'!AC9</f>
        <v>10890</v>
      </c>
      <c r="AD9" s="167">
        <f>'РБ ВВ 10(2024) | FIT15)'!AD9</f>
        <v>9990</v>
      </c>
      <c r="AE9" s="167">
        <f>'РБ ВВ 10(2024) | FIT15)'!AE9</f>
        <v>10890</v>
      </c>
      <c r="AF9" s="167">
        <f>'РБ ВВ 10(2024) | FIT15)'!AF9</f>
        <v>9990</v>
      </c>
      <c r="AG9" s="167">
        <f>'РБ ВВ 10(2024) | FIT15)'!AG9</f>
        <v>10890</v>
      </c>
      <c r="AH9" s="167">
        <f>'РБ ВВ 10(2024) | FIT15)'!AH9</f>
        <v>9090</v>
      </c>
      <c r="AI9" s="167">
        <f>'РБ ВВ 10(2024) | FIT15)'!AI9</f>
        <v>9990</v>
      </c>
      <c r="AJ9" s="167">
        <f>'РБ ВВ 10(2024) | FIT15)'!AJ9</f>
        <v>7830</v>
      </c>
      <c r="AK9" s="167">
        <f>'РБ ВВ 10(2024) | FIT15)'!AK9</f>
        <v>7830</v>
      </c>
      <c r="AL9" s="167">
        <f>'РБ ВВ 10(2024) | FIT15)'!AL9</f>
        <v>8460</v>
      </c>
      <c r="AM9" s="167">
        <f>'РБ ВВ 10(2024) | FIT15)'!AM9</f>
        <v>7830</v>
      </c>
      <c r="AN9" s="167">
        <f>'РБ ВВ 10(2024) | FIT15)'!AN9</f>
        <v>9990</v>
      </c>
      <c r="AO9" s="167">
        <f>'РБ ВВ 10(2024) | FIT15)'!AO9</f>
        <v>7830</v>
      </c>
      <c r="AP9" s="167">
        <f>'РБ ВВ 10(2024) | FIT15)'!AP9</f>
        <v>7830</v>
      </c>
    </row>
    <row r="10" spans="1:42"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row>
    <row r="11" spans="1:42" x14ac:dyDescent="0.2">
      <c r="A11" s="1">
        <v>1</v>
      </c>
      <c r="B11" s="167">
        <f>'РБ ВВ 10(2024) | FIT15)'!B11</f>
        <v>6570</v>
      </c>
      <c r="C11" s="167">
        <f>'РБ ВВ 10(2024) | FIT15)'!C11</f>
        <v>6570</v>
      </c>
      <c r="D11" s="167">
        <f>'РБ ВВ 10(2024) | FIT15)'!D11</f>
        <v>7200</v>
      </c>
      <c r="E11" s="167">
        <f>'РБ ВВ 10(2024) | FIT15)'!E11</f>
        <v>9090</v>
      </c>
      <c r="F11" s="167">
        <f>'РБ ВВ 10(2024) | FIT15)'!F11</f>
        <v>8460</v>
      </c>
      <c r="G11" s="167">
        <f>'РБ ВВ 10(2024) | FIT15)'!G11</f>
        <v>7830</v>
      </c>
      <c r="H11" s="167">
        <f>'РБ ВВ 10(2024) | FIT15)'!H11</f>
        <v>7200</v>
      </c>
      <c r="I11" s="167">
        <f>'РБ ВВ 10(2024) | FIT15)'!I11</f>
        <v>7200</v>
      </c>
      <c r="J11" s="167">
        <f>'РБ ВВ 10(2024) | FIT15)'!J11</f>
        <v>7830</v>
      </c>
      <c r="K11" s="167">
        <f>'РБ ВВ 10(2024) | FIT15)'!K11</f>
        <v>6570</v>
      </c>
      <c r="L11" s="167">
        <f>'РБ ВВ 10(2024) | FIT15)'!L11</f>
        <v>7200</v>
      </c>
      <c r="M11" s="167">
        <f>'РБ ВВ 10(2024) | FIT15)'!M11</f>
        <v>10890</v>
      </c>
      <c r="N11" s="167">
        <f>'РБ ВВ 10(2024) | FIT15)'!N11</f>
        <v>10890</v>
      </c>
      <c r="O11" s="167">
        <f>'РБ ВВ 10(2024) | FIT15)'!O11</f>
        <v>10890</v>
      </c>
      <c r="P11" s="167">
        <f>'РБ ВВ 10(2024) | FIT15)'!P11</f>
        <v>7830</v>
      </c>
      <c r="Q11" s="167">
        <f>'РБ ВВ 10(2024) | FIT15)'!Q11</f>
        <v>7830</v>
      </c>
      <c r="R11" s="167">
        <f>'РБ ВВ 10(2024) | FIT15)'!R11</f>
        <v>7830</v>
      </c>
      <c r="S11" s="167">
        <f>'РБ ВВ 10(2024) | FIT15)'!S11</f>
        <v>12240</v>
      </c>
      <c r="T11" s="167">
        <f>'РБ ВВ 10(2024) | FIT15)'!T11</f>
        <v>12690</v>
      </c>
      <c r="U11" s="167">
        <f>'РБ ВВ 10(2024) | FIT15)'!U11</f>
        <v>12690</v>
      </c>
      <c r="V11" s="167">
        <f>'РБ ВВ 10(2024) | FIT15)'!V11</f>
        <v>9540</v>
      </c>
      <c r="W11" s="167">
        <f>'РБ ВВ 10(2024) | FIT15)'!W11</f>
        <v>9540</v>
      </c>
      <c r="X11" s="167">
        <f>'РБ ВВ 10(2024) | FIT15)'!X11</f>
        <v>9990</v>
      </c>
      <c r="Y11" s="167">
        <f>'РБ ВВ 10(2024) | FIT15)'!Y11</f>
        <v>9540</v>
      </c>
      <c r="Z11" s="167">
        <f>'РБ ВВ 10(2024) | FIT15)'!Z11</f>
        <v>10440</v>
      </c>
      <c r="AA11" s="167">
        <f>'РБ ВВ 10(2024) | FIT15)'!AA11</f>
        <v>10890</v>
      </c>
      <c r="AB11" s="167">
        <f>'РБ ВВ 10(2024) | FIT15)'!AB11</f>
        <v>9540</v>
      </c>
      <c r="AC11" s="167">
        <f>'РБ ВВ 10(2024) | FIT15)'!AC11</f>
        <v>11340</v>
      </c>
      <c r="AD11" s="167">
        <f>'РБ ВВ 10(2024) | FIT15)'!AD11</f>
        <v>10440</v>
      </c>
      <c r="AE11" s="167">
        <f>'РБ ВВ 10(2024) | FIT15)'!AE11</f>
        <v>11340</v>
      </c>
      <c r="AF11" s="167">
        <f>'РБ ВВ 10(2024) | FIT15)'!AF11</f>
        <v>10440</v>
      </c>
      <c r="AG11" s="167">
        <f>'РБ ВВ 10(2024) | FIT15)'!AG11</f>
        <v>11340</v>
      </c>
      <c r="AH11" s="167">
        <f>'РБ ВВ 10(2024) | FIT15)'!AH11</f>
        <v>9540</v>
      </c>
      <c r="AI11" s="167">
        <f>'РБ ВВ 10(2024) | FIT15)'!AI11</f>
        <v>10440</v>
      </c>
      <c r="AJ11" s="167">
        <f>'РБ ВВ 10(2024) | FIT15)'!AJ11</f>
        <v>8280</v>
      </c>
      <c r="AK11" s="167">
        <f>'РБ ВВ 10(2024) | FIT15)'!AK11</f>
        <v>8280</v>
      </c>
      <c r="AL11" s="167">
        <f>'РБ ВВ 10(2024) | FIT15)'!AL11</f>
        <v>8910</v>
      </c>
      <c r="AM11" s="167">
        <f>'РБ ВВ 10(2024) | FIT15)'!AM11</f>
        <v>8280</v>
      </c>
      <c r="AN11" s="167">
        <f>'РБ ВВ 10(2024) | FIT15)'!AN11</f>
        <v>10440</v>
      </c>
      <c r="AO11" s="167">
        <f>'РБ ВВ 10(2024) | FIT15)'!AO11</f>
        <v>8280</v>
      </c>
      <c r="AP11" s="167">
        <f>'РБ ВВ 10(2024) | FIT15)'!AP11</f>
        <v>8280</v>
      </c>
    </row>
    <row r="12" spans="1:42" x14ac:dyDescent="0.2">
      <c r="A12" s="1">
        <v>2</v>
      </c>
      <c r="B12" s="167">
        <f>'РБ ВВ 10(2024) | FIT15)'!B12</f>
        <v>7920</v>
      </c>
      <c r="C12" s="167">
        <f>'РБ ВВ 10(2024) | FIT15)'!C12</f>
        <v>7920</v>
      </c>
      <c r="D12" s="167">
        <f>'РБ ВВ 10(2024) | FIT15)'!D12</f>
        <v>8550</v>
      </c>
      <c r="E12" s="167">
        <f>'РБ ВВ 10(2024) | FIT15)'!E12</f>
        <v>10440</v>
      </c>
      <c r="F12" s="167">
        <f>'РБ ВВ 10(2024) | FIT15)'!F12</f>
        <v>9810</v>
      </c>
      <c r="G12" s="167">
        <f>'РБ ВВ 10(2024) | FIT15)'!G12</f>
        <v>9180</v>
      </c>
      <c r="H12" s="167">
        <f>'РБ ВВ 10(2024) | FIT15)'!H12</f>
        <v>8550</v>
      </c>
      <c r="I12" s="167">
        <f>'РБ ВВ 10(2024) | FIT15)'!I12</f>
        <v>8550</v>
      </c>
      <c r="J12" s="167">
        <f>'РБ ВВ 10(2024) | FIT15)'!J12</f>
        <v>9180</v>
      </c>
      <c r="K12" s="167">
        <f>'РБ ВВ 10(2024) | FIT15)'!K12</f>
        <v>7920</v>
      </c>
      <c r="L12" s="167">
        <f>'РБ ВВ 10(2024) | FIT15)'!L12</f>
        <v>8550</v>
      </c>
      <c r="M12" s="167">
        <f>'РБ ВВ 10(2024) | FIT15)'!M12</f>
        <v>12240</v>
      </c>
      <c r="N12" s="167">
        <f>'РБ ВВ 10(2024) | FIT15)'!N12</f>
        <v>12240</v>
      </c>
      <c r="O12" s="167">
        <f>'РБ ВВ 10(2024) | FIT15)'!O12</f>
        <v>12240</v>
      </c>
      <c r="P12" s="167">
        <f>'РБ ВВ 10(2024) | FIT15)'!P12</f>
        <v>9180</v>
      </c>
      <c r="Q12" s="167">
        <f>'РБ ВВ 10(2024) | FIT15)'!Q12</f>
        <v>9180</v>
      </c>
      <c r="R12" s="167">
        <f>'РБ ВВ 10(2024) | FIT15)'!R12</f>
        <v>9180</v>
      </c>
      <c r="S12" s="167">
        <f>'РБ ВВ 10(2024) | FIT15)'!S12</f>
        <v>13590</v>
      </c>
      <c r="T12" s="167">
        <f>'РБ ВВ 10(2024) | FIT15)'!T12</f>
        <v>14040</v>
      </c>
      <c r="U12" s="167">
        <f>'РБ ВВ 10(2024) | FIT15)'!U12</f>
        <v>14040</v>
      </c>
      <c r="V12" s="167">
        <f>'РБ ВВ 10(2024) | FIT15)'!V12</f>
        <v>10890</v>
      </c>
      <c r="W12" s="167">
        <f>'РБ ВВ 10(2024) | FIT15)'!W12</f>
        <v>10890</v>
      </c>
      <c r="X12" s="167">
        <f>'РБ ВВ 10(2024) | FIT15)'!X12</f>
        <v>11340</v>
      </c>
      <c r="Y12" s="167">
        <f>'РБ ВВ 10(2024) | FIT15)'!Y12</f>
        <v>10890</v>
      </c>
      <c r="Z12" s="167">
        <f>'РБ ВВ 10(2024) | FIT15)'!Z12</f>
        <v>11790</v>
      </c>
      <c r="AA12" s="167">
        <f>'РБ ВВ 10(2024) | FIT15)'!AA12</f>
        <v>12240</v>
      </c>
      <c r="AB12" s="167">
        <f>'РБ ВВ 10(2024) | FIT15)'!AB12</f>
        <v>10890</v>
      </c>
      <c r="AC12" s="167">
        <f>'РБ ВВ 10(2024) | FIT15)'!AC12</f>
        <v>12690</v>
      </c>
      <c r="AD12" s="167">
        <f>'РБ ВВ 10(2024) | FIT15)'!AD12</f>
        <v>11790</v>
      </c>
      <c r="AE12" s="167">
        <f>'РБ ВВ 10(2024) | FIT15)'!AE12</f>
        <v>12690</v>
      </c>
      <c r="AF12" s="167">
        <f>'РБ ВВ 10(2024) | FIT15)'!AF12</f>
        <v>11790</v>
      </c>
      <c r="AG12" s="167">
        <f>'РБ ВВ 10(2024) | FIT15)'!AG12</f>
        <v>12690</v>
      </c>
      <c r="AH12" s="167">
        <f>'РБ ВВ 10(2024) | FIT15)'!AH12</f>
        <v>10890</v>
      </c>
      <c r="AI12" s="167">
        <f>'РБ ВВ 10(2024) | FIT15)'!AI12</f>
        <v>11790</v>
      </c>
      <c r="AJ12" s="167">
        <f>'РБ ВВ 10(2024) | FIT15)'!AJ12</f>
        <v>9630</v>
      </c>
      <c r="AK12" s="167">
        <f>'РБ ВВ 10(2024) | FIT15)'!AK12</f>
        <v>9630</v>
      </c>
      <c r="AL12" s="167">
        <f>'РБ ВВ 10(2024) | FIT15)'!AL12</f>
        <v>10260</v>
      </c>
      <c r="AM12" s="167">
        <f>'РБ ВВ 10(2024) | FIT15)'!AM12</f>
        <v>9630</v>
      </c>
      <c r="AN12" s="167">
        <f>'РБ ВВ 10(2024) | FIT15)'!AN12</f>
        <v>11790</v>
      </c>
      <c r="AO12" s="167">
        <f>'РБ ВВ 10(2024) | FIT15)'!AO12</f>
        <v>9630</v>
      </c>
      <c r="AP12" s="167">
        <f>'РБ ВВ 10(2024) | FIT15)'!AP12</f>
        <v>9630</v>
      </c>
    </row>
    <row r="13" spans="1:42"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row>
    <row r="14" spans="1:42" x14ac:dyDescent="0.2">
      <c r="A14" s="168">
        <v>1</v>
      </c>
      <c r="B14" s="167">
        <f t="shared" ref="B14:AP14" si="0">B11</f>
        <v>6570</v>
      </c>
      <c r="C14" s="167">
        <f t="shared" si="0"/>
        <v>6570</v>
      </c>
      <c r="D14" s="167">
        <f t="shared" si="0"/>
        <v>7200</v>
      </c>
      <c r="E14" s="167">
        <f t="shared" si="0"/>
        <v>9090</v>
      </c>
      <c r="F14" s="167">
        <f t="shared" si="0"/>
        <v>8460</v>
      </c>
      <c r="G14" s="167">
        <f t="shared" si="0"/>
        <v>7830</v>
      </c>
      <c r="H14" s="167">
        <f t="shared" si="0"/>
        <v>7200</v>
      </c>
      <c r="I14" s="167">
        <f t="shared" si="0"/>
        <v>7200</v>
      </c>
      <c r="J14" s="167">
        <f t="shared" si="0"/>
        <v>7830</v>
      </c>
      <c r="K14" s="167">
        <f t="shared" si="0"/>
        <v>6570</v>
      </c>
      <c r="L14" s="167">
        <f t="shared" si="0"/>
        <v>7200</v>
      </c>
      <c r="M14" s="167">
        <f t="shared" si="0"/>
        <v>10890</v>
      </c>
      <c r="N14" s="167">
        <f t="shared" si="0"/>
        <v>10890</v>
      </c>
      <c r="O14" s="167">
        <f t="shared" si="0"/>
        <v>10890</v>
      </c>
      <c r="P14" s="167">
        <f t="shared" si="0"/>
        <v>7830</v>
      </c>
      <c r="Q14" s="167">
        <f t="shared" si="0"/>
        <v>7830</v>
      </c>
      <c r="R14" s="167">
        <f t="shared" si="0"/>
        <v>7830</v>
      </c>
      <c r="S14" s="167">
        <f t="shared" si="0"/>
        <v>12240</v>
      </c>
      <c r="T14" s="167">
        <f t="shared" si="0"/>
        <v>12690</v>
      </c>
      <c r="U14" s="167">
        <f t="shared" si="0"/>
        <v>12690</v>
      </c>
      <c r="V14" s="167">
        <f t="shared" si="0"/>
        <v>9540</v>
      </c>
      <c r="W14" s="167">
        <f t="shared" si="0"/>
        <v>9540</v>
      </c>
      <c r="X14" s="167">
        <f t="shared" si="0"/>
        <v>9990</v>
      </c>
      <c r="Y14" s="167">
        <f t="shared" si="0"/>
        <v>9540</v>
      </c>
      <c r="Z14" s="167">
        <f t="shared" si="0"/>
        <v>10440</v>
      </c>
      <c r="AA14" s="167">
        <f t="shared" si="0"/>
        <v>10890</v>
      </c>
      <c r="AB14" s="167">
        <f t="shared" si="0"/>
        <v>9540</v>
      </c>
      <c r="AC14" s="167">
        <f t="shared" si="0"/>
        <v>11340</v>
      </c>
      <c r="AD14" s="167">
        <f t="shared" si="0"/>
        <v>10440</v>
      </c>
      <c r="AE14" s="167">
        <f t="shared" si="0"/>
        <v>11340</v>
      </c>
      <c r="AF14" s="167">
        <f t="shared" si="0"/>
        <v>10440</v>
      </c>
      <c r="AG14" s="167">
        <f t="shared" si="0"/>
        <v>11340</v>
      </c>
      <c r="AH14" s="167">
        <f t="shared" si="0"/>
        <v>9540</v>
      </c>
      <c r="AI14" s="167">
        <f t="shared" si="0"/>
        <v>10440</v>
      </c>
      <c r="AJ14" s="167">
        <f t="shared" si="0"/>
        <v>8280</v>
      </c>
      <c r="AK14" s="167">
        <f t="shared" si="0"/>
        <v>8280</v>
      </c>
      <c r="AL14" s="167">
        <f t="shared" si="0"/>
        <v>8910</v>
      </c>
      <c r="AM14" s="167">
        <f t="shared" si="0"/>
        <v>8280</v>
      </c>
      <c r="AN14" s="167">
        <f t="shared" si="0"/>
        <v>10440</v>
      </c>
      <c r="AO14" s="167">
        <f t="shared" si="0"/>
        <v>8280</v>
      </c>
      <c r="AP14" s="167">
        <f t="shared" si="0"/>
        <v>8280</v>
      </c>
    </row>
    <row r="15" spans="1:42" x14ac:dyDescent="0.2">
      <c r="A15" s="168">
        <v>2</v>
      </c>
      <c r="B15" s="167">
        <f t="shared" ref="B15:AP15" si="1">B12</f>
        <v>7920</v>
      </c>
      <c r="C15" s="167">
        <f t="shared" si="1"/>
        <v>7920</v>
      </c>
      <c r="D15" s="167">
        <f t="shared" si="1"/>
        <v>8550</v>
      </c>
      <c r="E15" s="167">
        <f t="shared" si="1"/>
        <v>10440</v>
      </c>
      <c r="F15" s="167">
        <f t="shared" si="1"/>
        <v>9810</v>
      </c>
      <c r="G15" s="167">
        <f t="shared" si="1"/>
        <v>9180</v>
      </c>
      <c r="H15" s="167">
        <f t="shared" si="1"/>
        <v>8550</v>
      </c>
      <c r="I15" s="167">
        <f t="shared" si="1"/>
        <v>8550</v>
      </c>
      <c r="J15" s="167">
        <f t="shared" si="1"/>
        <v>9180</v>
      </c>
      <c r="K15" s="167">
        <f t="shared" si="1"/>
        <v>7920</v>
      </c>
      <c r="L15" s="167">
        <f t="shared" si="1"/>
        <v>8550</v>
      </c>
      <c r="M15" s="167">
        <f t="shared" si="1"/>
        <v>12240</v>
      </c>
      <c r="N15" s="167">
        <f t="shared" si="1"/>
        <v>12240</v>
      </c>
      <c r="O15" s="167">
        <f t="shared" si="1"/>
        <v>12240</v>
      </c>
      <c r="P15" s="167">
        <f t="shared" si="1"/>
        <v>9180</v>
      </c>
      <c r="Q15" s="167">
        <f t="shared" si="1"/>
        <v>9180</v>
      </c>
      <c r="R15" s="167">
        <f t="shared" si="1"/>
        <v>9180</v>
      </c>
      <c r="S15" s="167">
        <f t="shared" si="1"/>
        <v>13590</v>
      </c>
      <c r="T15" s="167">
        <f t="shared" si="1"/>
        <v>14040</v>
      </c>
      <c r="U15" s="167">
        <f t="shared" si="1"/>
        <v>14040</v>
      </c>
      <c r="V15" s="167">
        <f t="shared" si="1"/>
        <v>10890</v>
      </c>
      <c r="W15" s="167">
        <f t="shared" si="1"/>
        <v>10890</v>
      </c>
      <c r="X15" s="167">
        <f t="shared" si="1"/>
        <v>11340</v>
      </c>
      <c r="Y15" s="167">
        <f t="shared" si="1"/>
        <v>10890</v>
      </c>
      <c r="Z15" s="167">
        <f t="shared" si="1"/>
        <v>11790</v>
      </c>
      <c r="AA15" s="167">
        <f t="shared" si="1"/>
        <v>12240</v>
      </c>
      <c r="AB15" s="167">
        <f t="shared" si="1"/>
        <v>10890</v>
      </c>
      <c r="AC15" s="167">
        <f t="shared" si="1"/>
        <v>12690</v>
      </c>
      <c r="AD15" s="167">
        <f t="shared" si="1"/>
        <v>11790</v>
      </c>
      <c r="AE15" s="167">
        <f t="shared" si="1"/>
        <v>12690</v>
      </c>
      <c r="AF15" s="167">
        <f t="shared" si="1"/>
        <v>11790</v>
      </c>
      <c r="AG15" s="167">
        <f t="shared" si="1"/>
        <v>12690</v>
      </c>
      <c r="AH15" s="167">
        <f t="shared" si="1"/>
        <v>10890</v>
      </c>
      <c r="AI15" s="167">
        <f t="shared" si="1"/>
        <v>11790</v>
      </c>
      <c r="AJ15" s="167">
        <f t="shared" si="1"/>
        <v>9630</v>
      </c>
      <c r="AK15" s="167">
        <f t="shared" si="1"/>
        <v>9630</v>
      </c>
      <c r="AL15" s="167">
        <f t="shared" si="1"/>
        <v>10260</v>
      </c>
      <c r="AM15" s="167">
        <f t="shared" si="1"/>
        <v>9630</v>
      </c>
      <c r="AN15" s="167">
        <f t="shared" si="1"/>
        <v>11790</v>
      </c>
      <c r="AO15" s="167">
        <f t="shared" si="1"/>
        <v>9630</v>
      </c>
      <c r="AP15" s="167">
        <f t="shared" si="1"/>
        <v>9630</v>
      </c>
    </row>
    <row r="16" spans="1:42"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row>
    <row r="17" spans="1:42" x14ac:dyDescent="0.2">
      <c r="A17" s="1">
        <v>1</v>
      </c>
      <c r="B17" s="167">
        <f>'РБ ВВ 10(2024) | FIT15)'!B17</f>
        <v>10170</v>
      </c>
      <c r="C17" s="167">
        <f>'РБ ВВ 10(2024) | FIT15)'!C17</f>
        <v>10170</v>
      </c>
      <c r="D17" s="167">
        <f>'РБ ВВ 10(2024) | FIT15)'!D17</f>
        <v>10800</v>
      </c>
      <c r="E17" s="167">
        <f>'РБ ВВ 10(2024) | FIT15)'!E17</f>
        <v>12690</v>
      </c>
      <c r="F17" s="167">
        <f>'РБ ВВ 10(2024) | FIT15)'!F17</f>
        <v>12060</v>
      </c>
      <c r="G17" s="167">
        <f>'РБ ВВ 10(2024) | FIT15)'!G17</f>
        <v>11430</v>
      </c>
      <c r="H17" s="167">
        <f>'РБ ВВ 10(2024) | FIT15)'!H17</f>
        <v>10800</v>
      </c>
      <c r="I17" s="167">
        <f>'РБ ВВ 10(2024) | FIT15)'!I17</f>
        <v>10800</v>
      </c>
      <c r="J17" s="167">
        <f>'РБ ВВ 10(2024) | FIT15)'!J17</f>
        <v>11430</v>
      </c>
      <c r="K17" s="167">
        <f>'РБ ВВ 10(2024) | FIT15)'!K17</f>
        <v>10170</v>
      </c>
      <c r="L17" s="167">
        <f>'РБ ВВ 10(2024) | FIT15)'!L17</f>
        <v>10800</v>
      </c>
      <c r="M17" s="167">
        <f>'РБ ВВ 10(2024) | FIT15)'!M17</f>
        <v>14490</v>
      </c>
      <c r="N17" s="167">
        <f>'РБ ВВ 10(2024) | FIT15)'!N17</f>
        <v>14490</v>
      </c>
      <c r="O17" s="167">
        <f>'РБ ВВ 10(2024) | FIT15)'!O17</f>
        <v>14490</v>
      </c>
      <c r="P17" s="167">
        <f>'РБ ВВ 10(2024) | FIT15)'!P17</f>
        <v>11430</v>
      </c>
      <c r="Q17" s="167">
        <f>'РБ ВВ 10(2024) | FIT15)'!Q17</f>
        <v>11430</v>
      </c>
      <c r="R17" s="167">
        <f>'РБ ВВ 10(2024) | FIT15)'!R17</f>
        <v>11430</v>
      </c>
      <c r="S17" s="167">
        <f>'РБ ВВ 10(2024) | FIT15)'!S17</f>
        <v>15840</v>
      </c>
      <c r="T17" s="167">
        <f>'РБ ВВ 10(2024) | FIT15)'!T17</f>
        <v>15840</v>
      </c>
      <c r="U17" s="167">
        <f>'РБ ВВ 10(2024) | FIT15)'!U17</f>
        <v>15840</v>
      </c>
      <c r="V17" s="167">
        <f>'РБ ВВ 10(2024) | FIT15)'!V17</f>
        <v>12690</v>
      </c>
      <c r="W17" s="167">
        <f>'РБ ВВ 10(2024) | FIT15)'!W17</f>
        <v>12690</v>
      </c>
      <c r="X17" s="167">
        <f>'РБ ВВ 10(2024) | FIT15)'!X17</f>
        <v>13140</v>
      </c>
      <c r="Y17" s="167">
        <f>'РБ ВВ 10(2024) | FIT15)'!Y17</f>
        <v>12690</v>
      </c>
      <c r="Z17" s="167">
        <f>'РБ ВВ 10(2024) | FIT15)'!Z17</f>
        <v>13590</v>
      </c>
      <c r="AA17" s="167">
        <f>'РБ ВВ 10(2024) | FIT15)'!AA17</f>
        <v>14040</v>
      </c>
      <c r="AB17" s="167">
        <f>'РБ ВВ 10(2024) | FIT15)'!AB17</f>
        <v>12690</v>
      </c>
      <c r="AC17" s="167">
        <f>'РБ ВВ 10(2024) | FIT15)'!AC17</f>
        <v>14490</v>
      </c>
      <c r="AD17" s="167">
        <f>'РБ ВВ 10(2024) | FIT15)'!AD17</f>
        <v>13590</v>
      </c>
      <c r="AE17" s="167">
        <f>'РБ ВВ 10(2024) | FIT15)'!AE17</f>
        <v>14490</v>
      </c>
      <c r="AF17" s="167">
        <f>'РБ ВВ 10(2024) | FIT15)'!AF17</f>
        <v>13590</v>
      </c>
      <c r="AG17" s="167">
        <f>'РБ ВВ 10(2024) | FIT15)'!AG17</f>
        <v>14490</v>
      </c>
      <c r="AH17" s="167">
        <f>'РБ ВВ 10(2024) | FIT15)'!AH17</f>
        <v>12690</v>
      </c>
      <c r="AI17" s="167">
        <f>'РБ ВВ 10(2024) | FIT15)'!AI17</f>
        <v>13590</v>
      </c>
      <c r="AJ17" s="167">
        <f>'РБ ВВ 10(2024) | FIT15)'!AJ17</f>
        <v>11430</v>
      </c>
      <c r="AK17" s="167">
        <f>'РБ ВВ 10(2024) | FIT15)'!AK17</f>
        <v>11430</v>
      </c>
      <c r="AL17" s="167">
        <f>'РБ ВВ 10(2024) | FIT15)'!AL17</f>
        <v>12060</v>
      </c>
      <c r="AM17" s="167">
        <f>'РБ ВВ 10(2024) | FIT15)'!AM17</f>
        <v>11430</v>
      </c>
      <c r="AN17" s="167">
        <f>'РБ ВВ 10(2024) | FIT15)'!AN17</f>
        <v>13590</v>
      </c>
      <c r="AO17" s="167">
        <f>'РБ ВВ 10(2024) | FIT15)'!AO17</f>
        <v>11430</v>
      </c>
      <c r="AP17" s="167">
        <f>'РБ ВВ 10(2024) | FIT15)'!AP17</f>
        <v>11430</v>
      </c>
    </row>
    <row r="18" spans="1:42" x14ac:dyDescent="0.2">
      <c r="A18" s="1">
        <v>2</v>
      </c>
      <c r="B18" s="167">
        <f>'РБ ВВ 10(2024) | FIT15)'!B18</f>
        <v>11520</v>
      </c>
      <c r="C18" s="167">
        <f>'РБ ВВ 10(2024) | FIT15)'!C18</f>
        <v>11520</v>
      </c>
      <c r="D18" s="167">
        <f>'РБ ВВ 10(2024) | FIT15)'!D18</f>
        <v>12150</v>
      </c>
      <c r="E18" s="167">
        <f>'РБ ВВ 10(2024) | FIT15)'!E18</f>
        <v>14040</v>
      </c>
      <c r="F18" s="167">
        <f>'РБ ВВ 10(2024) | FIT15)'!F18</f>
        <v>13410</v>
      </c>
      <c r="G18" s="167">
        <f>'РБ ВВ 10(2024) | FIT15)'!G18</f>
        <v>12780</v>
      </c>
      <c r="H18" s="167">
        <f>'РБ ВВ 10(2024) | FIT15)'!H18</f>
        <v>12150</v>
      </c>
      <c r="I18" s="167">
        <f>'РБ ВВ 10(2024) | FIT15)'!I18</f>
        <v>12150</v>
      </c>
      <c r="J18" s="167">
        <f>'РБ ВВ 10(2024) | FIT15)'!J18</f>
        <v>12780</v>
      </c>
      <c r="K18" s="167">
        <f>'РБ ВВ 10(2024) | FIT15)'!K18</f>
        <v>11520</v>
      </c>
      <c r="L18" s="167">
        <f>'РБ ВВ 10(2024) | FIT15)'!L18</f>
        <v>12150</v>
      </c>
      <c r="M18" s="167">
        <f>'РБ ВВ 10(2024) | FIT15)'!M18</f>
        <v>15840</v>
      </c>
      <c r="N18" s="167">
        <f>'РБ ВВ 10(2024) | FIT15)'!N18</f>
        <v>15840</v>
      </c>
      <c r="O18" s="167">
        <f>'РБ ВВ 10(2024) | FIT15)'!O18</f>
        <v>15840</v>
      </c>
      <c r="P18" s="167">
        <f>'РБ ВВ 10(2024) | FIT15)'!P18</f>
        <v>12780</v>
      </c>
      <c r="Q18" s="167">
        <f>'РБ ВВ 10(2024) | FIT15)'!Q18</f>
        <v>12780</v>
      </c>
      <c r="R18" s="167">
        <f>'РБ ВВ 10(2024) | FIT15)'!R18</f>
        <v>12780</v>
      </c>
      <c r="S18" s="167">
        <f>'РБ ВВ 10(2024) | FIT15)'!S18</f>
        <v>17190</v>
      </c>
      <c r="T18" s="167">
        <f>'РБ ВВ 10(2024) | FIT15)'!T18</f>
        <v>17190</v>
      </c>
      <c r="U18" s="167">
        <f>'РБ ВВ 10(2024) | FIT15)'!U18</f>
        <v>17190</v>
      </c>
      <c r="V18" s="167">
        <f>'РБ ВВ 10(2024) | FIT15)'!V18</f>
        <v>14040</v>
      </c>
      <c r="W18" s="167">
        <f>'РБ ВВ 10(2024) | FIT15)'!W18</f>
        <v>14040</v>
      </c>
      <c r="X18" s="167">
        <f>'РБ ВВ 10(2024) | FIT15)'!X18</f>
        <v>14490</v>
      </c>
      <c r="Y18" s="167">
        <f>'РБ ВВ 10(2024) | FIT15)'!Y18</f>
        <v>14040</v>
      </c>
      <c r="Z18" s="167">
        <f>'РБ ВВ 10(2024) | FIT15)'!Z18</f>
        <v>14940</v>
      </c>
      <c r="AA18" s="167">
        <f>'РБ ВВ 10(2024) | FIT15)'!AA18</f>
        <v>15390</v>
      </c>
      <c r="AB18" s="167">
        <f>'РБ ВВ 10(2024) | FIT15)'!AB18</f>
        <v>14040</v>
      </c>
      <c r="AC18" s="167">
        <f>'РБ ВВ 10(2024) | FIT15)'!AC18</f>
        <v>15840</v>
      </c>
      <c r="AD18" s="167">
        <f>'РБ ВВ 10(2024) | FIT15)'!AD18</f>
        <v>14940</v>
      </c>
      <c r="AE18" s="167">
        <f>'РБ ВВ 10(2024) | FIT15)'!AE18</f>
        <v>15840</v>
      </c>
      <c r="AF18" s="167">
        <f>'РБ ВВ 10(2024) | FIT15)'!AF18</f>
        <v>14940</v>
      </c>
      <c r="AG18" s="167">
        <f>'РБ ВВ 10(2024) | FIT15)'!AG18</f>
        <v>15840</v>
      </c>
      <c r="AH18" s="167">
        <f>'РБ ВВ 10(2024) | FIT15)'!AH18</f>
        <v>14040</v>
      </c>
      <c r="AI18" s="167">
        <f>'РБ ВВ 10(2024) | FIT15)'!AI18</f>
        <v>14940</v>
      </c>
      <c r="AJ18" s="167">
        <f>'РБ ВВ 10(2024) | FIT15)'!AJ18</f>
        <v>12780</v>
      </c>
      <c r="AK18" s="167">
        <f>'РБ ВВ 10(2024) | FIT15)'!AK18</f>
        <v>12780</v>
      </c>
      <c r="AL18" s="167">
        <f>'РБ ВВ 10(2024) | FIT15)'!AL18</f>
        <v>13410</v>
      </c>
      <c r="AM18" s="167">
        <f>'РБ ВВ 10(2024) | FIT15)'!AM18</f>
        <v>12780</v>
      </c>
      <c r="AN18" s="167">
        <f>'РБ ВВ 10(2024) | FIT15)'!AN18</f>
        <v>14940</v>
      </c>
      <c r="AO18" s="167">
        <f>'РБ ВВ 10(2024) | FIT15)'!AO18</f>
        <v>12780</v>
      </c>
      <c r="AP18" s="167">
        <f>'РБ ВВ 10(2024) | FIT15)'!AP18</f>
        <v>12780</v>
      </c>
    </row>
    <row r="19" spans="1:42"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row>
    <row r="20" spans="1:42" x14ac:dyDescent="0.2">
      <c r="A20" s="1">
        <v>1</v>
      </c>
      <c r="B20" s="167">
        <f>'РБ ВВ 10(2024) | FIT15)'!B20</f>
        <v>12870</v>
      </c>
      <c r="C20" s="167">
        <f>'РБ ВВ 10(2024) | FIT15)'!C20</f>
        <v>12870</v>
      </c>
      <c r="D20" s="167">
        <f>'РБ ВВ 10(2024) | FIT15)'!D20</f>
        <v>13500</v>
      </c>
      <c r="E20" s="167">
        <f>'РБ ВВ 10(2024) | FIT15)'!E20</f>
        <v>15390</v>
      </c>
      <c r="F20" s="167">
        <f>'РБ ВВ 10(2024) | FIT15)'!F20</f>
        <v>14760</v>
      </c>
      <c r="G20" s="167">
        <f>'РБ ВВ 10(2024) | FIT15)'!G20</f>
        <v>14130</v>
      </c>
      <c r="H20" s="167">
        <f>'РБ ВВ 10(2024) | FIT15)'!H20</f>
        <v>13500</v>
      </c>
      <c r="I20" s="167">
        <f>'РБ ВВ 10(2024) | FIT15)'!I20</f>
        <v>13500</v>
      </c>
      <c r="J20" s="167">
        <f>'РБ ВВ 10(2024) | FIT15)'!J20</f>
        <v>14130</v>
      </c>
      <c r="K20" s="167">
        <f>'РБ ВВ 10(2024) | FIT15)'!K20</f>
        <v>12870</v>
      </c>
      <c r="L20" s="167">
        <f>'РБ ВВ 10(2024) | FIT15)'!L20</f>
        <v>13500</v>
      </c>
      <c r="M20" s="167">
        <f>'РБ ВВ 10(2024) | FIT15)'!M20</f>
        <v>17190</v>
      </c>
      <c r="N20" s="167">
        <f>'РБ ВВ 10(2024) | FIT15)'!N20</f>
        <v>17190</v>
      </c>
      <c r="O20" s="167">
        <f>'РБ ВВ 10(2024) | FIT15)'!O20</f>
        <v>17190</v>
      </c>
      <c r="P20" s="167">
        <f>'РБ ВВ 10(2024) | FIT15)'!P20</f>
        <v>14130</v>
      </c>
      <c r="Q20" s="167">
        <f>'РБ ВВ 10(2024) | FIT15)'!Q20</f>
        <v>14130</v>
      </c>
      <c r="R20" s="167">
        <f>'РБ ВВ 10(2024) | FIT15)'!R20</f>
        <v>14130</v>
      </c>
      <c r="S20" s="167">
        <f>'РБ ВВ 10(2024) | FIT15)'!S20</f>
        <v>18540</v>
      </c>
      <c r="T20" s="167">
        <f>'РБ ВВ 10(2024) | FIT15)'!T20</f>
        <v>18540</v>
      </c>
      <c r="U20" s="167">
        <f>'РБ ВВ 10(2024) | FIT15)'!U20</f>
        <v>18540</v>
      </c>
      <c r="V20" s="167">
        <f>'РБ ВВ 10(2024) | FIT15)'!V20</f>
        <v>15390</v>
      </c>
      <c r="W20" s="167">
        <f>'РБ ВВ 10(2024) | FIT15)'!W20</f>
        <v>15390</v>
      </c>
      <c r="X20" s="167">
        <f>'РБ ВВ 10(2024) | FIT15)'!X20</f>
        <v>15840</v>
      </c>
      <c r="Y20" s="167">
        <f>'РБ ВВ 10(2024) | FIT15)'!Y20</f>
        <v>15390</v>
      </c>
      <c r="Z20" s="167">
        <f>'РБ ВВ 10(2024) | FIT15)'!Z20</f>
        <v>16290</v>
      </c>
      <c r="AA20" s="167">
        <f>'РБ ВВ 10(2024) | FIT15)'!AA20</f>
        <v>16740</v>
      </c>
      <c r="AB20" s="167">
        <f>'РБ ВВ 10(2024) | FIT15)'!AB20</f>
        <v>15390</v>
      </c>
      <c r="AC20" s="167">
        <f>'РБ ВВ 10(2024) | FIT15)'!AC20</f>
        <v>17190</v>
      </c>
      <c r="AD20" s="167">
        <f>'РБ ВВ 10(2024) | FIT15)'!AD20</f>
        <v>16290</v>
      </c>
      <c r="AE20" s="167">
        <f>'РБ ВВ 10(2024) | FIT15)'!AE20</f>
        <v>17190</v>
      </c>
      <c r="AF20" s="167">
        <f>'РБ ВВ 10(2024) | FIT15)'!AF20</f>
        <v>16290</v>
      </c>
      <c r="AG20" s="167">
        <f>'РБ ВВ 10(2024) | FIT15)'!AG20</f>
        <v>17190</v>
      </c>
      <c r="AH20" s="167">
        <f>'РБ ВВ 10(2024) | FIT15)'!AH20</f>
        <v>15390</v>
      </c>
      <c r="AI20" s="167">
        <f>'РБ ВВ 10(2024) | FIT15)'!AI20</f>
        <v>16290</v>
      </c>
      <c r="AJ20" s="167">
        <f>'РБ ВВ 10(2024) | FIT15)'!AJ20</f>
        <v>14130</v>
      </c>
      <c r="AK20" s="167">
        <f>'РБ ВВ 10(2024) | FIT15)'!AK20</f>
        <v>14130</v>
      </c>
      <c r="AL20" s="167">
        <f>'РБ ВВ 10(2024) | FIT15)'!AL20</f>
        <v>14760</v>
      </c>
      <c r="AM20" s="167">
        <f>'РБ ВВ 10(2024) | FIT15)'!AM20</f>
        <v>14130</v>
      </c>
      <c r="AN20" s="167">
        <f>'РБ ВВ 10(2024) | FIT15)'!AN20</f>
        <v>16290</v>
      </c>
      <c r="AO20" s="167">
        <f>'РБ ВВ 10(2024) | FIT15)'!AO20</f>
        <v>14130</v>
      </c>
      <c r="AP20" s="167">
        <f>'РБ ВВ 10(2024) | FIT15)'!AP20</f>
        <v>14130</v>
      </c>
    </row>
    <row r="21" spans="1:42" x14ac:dyDescent="0.2">
      <c r="A21" s="1">
        <v>2</v>
      </c>
      <c r="B21" s="167">
        <f>'РБ ВВ 10(2024) | FIT15)'!B21</f>
        <v>14220</v>
      </c>
      <c r="C21" s="167">
        <f>'РБ ВВ 10(2024) | FIT15)'!C21</f>
        <v>14220</v>
      </c>
      <c r="D21" s="167">
        <f>'РБ ВВ 10(2024) | FIT15)'!D21</f>
        <v>14850</v>
      </c>
      <c r="E21" s="167">
        <f>'РБ ВВ 10(2024) | FIT15)'!E21</f>
        <v>16740</v>
      </c>
      <c r="F21" s="167">
        <f>'РБ ВВ 10(2024) | FIT15)'!F21</f>
        <v>16110</v>
      </c>
      <c r="G21" s="167">
        <f>'РБ ВВ 10(2024) | FIT15)'!G21</f>
        <v>15480</v>
      </c>
      <c r="H21" s="167">
        <f>'РБ ВВ 10(2024) | FIT15)'!H21</f>
        <v>14850</v>
      </c>
      <c r="I21" s="167">
        <f>'РБ ВВ 10(2024) | FIT15)'!I21</f>
        <v>14850</v>
      </c>
      <c r="J21" s="167">
        <f>'РБ ВВ 10(2024) | FIT15)'!J21</f>
        <v>15480</v>
      </c>
      <c r="K21" s="167">
        <f>'РБ ВВ 10(2024) | FIT15)'!K21</f>
        <v>14220</v>
      </c>
      <c r="L21" s="167">
        <f>'РБ ВВ 10(2024) | FIT15)'!L21</f>
        <v>14850</v>
      </c>
      <c r="M21" s="167">
        <f>'РБ ВВ 10(2024) | FIT15)'!M21</f>
        <v>18540</v>
      </c>
      <c r="N21" s="167">
        <f>'РБ ВВ 10(2024) | FIT15)'!N21</f>
        <v>18540</v>
      </c>
      <c r="O21" s="167">
        <f>'РБ ВВ 10(2024) | FIT15)'!O21</f>
        <v>18540</v>
      </c>
      <c r="P21" s="167">
        <f>'РБ ВВ 10(2024) | FIT15)'!P21</f>
        <v>15480</v>
      </c>
      <c r="Q21" s="167">
        <f>'РБ ВВ 10(2024) | FIT15)'!Q21</f>
        <v>15480</v>
      </c>
      <c r="R21" s="167">
        <f>'РБ ВВ 10(2024) | FIT15)'!R21</f>
        <v>15480</v>
      </c>
      <c r="S21" s="167">
        <f>'РБ ВВ 10(2024) | FIT15)'!S21</f>
        <v>19890</v>
      </c>
      <c r="T21" s="167">
        <f>'РБ ВВ 10(2024) | FIT15)'!T21</f>
        <v>19890</v>
      </c>
      <c r="U21" s="167">
        <f>'РБ ВВ 10(2024) | FIT15)'!U21</f>
        <v>19890</v>
      </c>
      <c r="V21" s="167">
        <f>'РБ ВВ 10(2024) | FIT15)'!V21</f>
        <v>16740</v>
      </c>
      <c r="W21" s="167">
        <f>'РБ ВВ 10(2024) | FIT15)'!W21</f>
        <v>16740</v>
      </c>
      <c r="X21" s="167">
        <f>'РБ ВВ 10(2024) | FIT15)'!X21</f>
        <v>17190</v>
      </c>
      <c r="Y21" s="167">
        <f>'РБ ВВ 10(2024) | FIT15)'!Y21</f>
        <v>16740</v>
      </c>
      <c r="Z21" s="167">
        <f>'РБ ВВ 10(2024) | FIT15)'!Z21</f>
        <v>17640</v>
      </c>
      <c r="AA21" s="167">
        <f>'РБ ВВ 10(2024) | FIT15)'!AA21</f>
        <v>18090</v>
      </c>
      <c r="AB21" s="167">
        <f>'РБ ВВ 10(2024) | FIT15)'!AB21</f>
        <v>16740</v>
      </c>
      <c r="AC21" s="167">
        <f>'РБ ВВ 10(2024) | FIT15)'!AC21</f>
        <v>18540</v>
      </c>
      <c r="AD21" s="167">
        <f>'РБ ВВ 10(2024) | FIT15)'!AD21</f>
        <v>17640</v>
      </c>
      <c r="AE21" s="167">
        <f>'РБ ВВ 10(2024) | FIT15)'!AE21</f>
        <v>18540</v>
      </c>
      <c r="AF21" s="167">
        <f>'РБ ВВ 10(2024) | FIT15)'!AF21</f>
        <v>17640</v>
      </c>
      <c r="AG21" s="167">
        <f>'РБ ВВ 10(2024) | FIT15)'!AG21</f>
        <v>18540</v>
      </c>
      <c r="AH21" s="167">
        <f>'РБ ВВ 10(2024) | FIT15)'!AH21</f>
        <v>16740</v>
      </c>
      <c r="AI21" s="167">
        <f>'РБ ВВ 10(2024) | FIT15)'!AI21</f>
        <v>17640</v>
      </c>
      <c r="AJ21" s="167">
        <f>'РБ ВВ 10(2024) | FIT15)'!AJ21</f>
        <v>15480</v>
      </c>
      <c r="AK21" s="167">
        <f>'РБ ВВ 10(2024) | FIT15)'!AK21</f>
        <v>15480</v>
      </c>
      <c r="AL21" s="167">
        <f>'РБ ВВ 10(2024) | FIT15)'!AL21</f>
        <v>16110</v>
      </c>
      <c r="AM21" s="167">
        <f>'РБ ВВ 10(2024) | FIT15)'!AM21</f>
        <v>15480</v>
      </c>
      <c r="AN21" s="167">
        <f>'РБ ВВ 10(2024) | FIT15)'!AN21</f>
        <v>17640</v>
      </c>
      <c r="AO21" s="167">
        <f>'РБ ВВ 10(2024) | FIT15)'!AO21</f>
        <v>15480</v>
      </c>
      <c r="AP21" s="167">
        <f>'РБ ВВ 10(2024) | FIT15)'!AP21</f>
        <v>15480</v>
      </c>
    </row>
    <row r="22" spans="1:42"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c r="AP22" s="167"/>
    </row>
    <row r="23" spans="1:42" x14ac:dyDescent="0.2">
      <c r="A23" s="3" t="s">
        <v>1</v>
      </c>
      <c r="B23" s="167">
        <f>'РБ ВВ 10(2024) | FIT15)'!B23</f>
        <v>56070</v>
      </c>
      <c r="C23" s="167">
        <f>'РБ ВВ 10(2024) | FIT15)'!C23</f>
        <v>56070</v>
      </c>
      <c r="D23" s="167">
        <f>'РБ ВВ 10(2024) | FIT15)'!D23</f>
        <v>56700</v>
      </c>
      <c r="E23" s="167">
        <f>'РБ ВВ 10(2024) | FIT15)'!E23</f>
        <v>58590</v>
      </c>
      <c r="F23" s="167">
        <f>'РБ ВВ 10(2024) | FIT15)'!F23</f>
        <v>57960</v>
      </c>
      <c r="G23" s="167">
        <f>'РБ ВВ 10(2024) | FIT15)'!G23</f>
        <v>57330</v>
      </c>
      <c r="H23" s="167">
        <f>'РБ ВВ 10(2024) | FIT15)'!H23</f>
        <v>56700</v>
      </c>
      <c r="I23" s="167">
        <f>'РБ ВВ 10(2024) | FIT15)'!I23</f>
        <v>56700</v>
      </c>
      <c r="J23" s="167">
        <f>'РБ ВВ 10(2024) | FIT15)'!J23</f>
        <v>57330</v>
      </c>
      <c r="K23" s="167">
        <f>'РБ ВВ 10(2024) | FIT15)'!K23</f>
        <v>56070</v>
      </c>
      <c r="L23" s="167">
        <f>'РБ ВВ 10(2024) | FIT15)'!L23</f>
        <v>56700</v>
      </c>
      <c r="M23" s="167">
        <f>'РБ ВВ 10(2024) | FIT15)'!M23</f>
        <v>60390</v>
      </c>
      <c r="N23" s="167">
        <f>'РБ ВВ 10(2024) | FIT15)'!N23</f>
        <v>60390</v>
      </c>
      <c r="O23" s="167">
        <f>'РБ ВВ 10(2024) | FIT15)'!O23</f>
        <v>60390</v>
      </c>
      <c r="P23" s="167">
        <f>'РБ ВВ 10(2024) | FIT15)'!P23</f>
        <v>57330</v>
      </c>
      <c r="Q23" s="167">
        <f>'РБ ВВ 10(2024) | FIT15)'!Q23</f>
        <v>57330</v>
      </c>
      <c r="R23" s="167">
        <f>'РБ ВВ 10(2024) | FIT15)'!R23</f>
        <v>57330</v>
      </c>
      <c r="S23" s="167">
        <f>'РБ ВВ 10(2024) | FIT15)'!S23</f>
        <v>61740</v>
      </c>
      <c r="T23" s="167">
        <f>'РБ ВВ 10(2024) | FIT15)'!T23</f>
        <v>61740</v>
      </c>
      <c r="U23" s="167">
        <f>'РБ ВВ 10(2024) | FIT15)'!U23</f>
        <v>61740</v>
      </c>
      <c r="V23" s="167">
        <f>'РБ ВВ 10(2024) | FIT15)'!V23</f>
        <v>58590</v>
      </c>
      <c r="W23" s="167">
        <f>'РБ ВВ 10(2024) | FIT15)'!W23</f>
        <v>58590</v>
      </c>
      <c r="X23" s="167">
        <f>'РБ ВВ 10(2024) | FIT15)'!X23</f>
        <v>59040</v>
      </c>
      <c r="Y23" s="167">
        <f>'РБ ВВ 10(2024) | FIT15)'!Y23</f>
        <v>58590</v>
      </c>
      <c r="Z23" s="167">
        <f>'РБ ВВ 10(2024) | FIT15)'!Z23</f>
        <v>59490</v>
      </c>
      <c r="AA23" s="167">
        <f>'РБ ВВ 10(2024) | FIT15)'!AA23</f>
        <v>59940</v>
      </c>
      <c r="AB23" s="167">
        <f>'РБ ВВ 10(2024) | FIT15)'!AB23</f>
        <v>58590</v>
      </c>
      <c r="AC23" s="167">
        <f>'РБ ВВ 10(2024) | FIT15)'!AC23</f>
        <v>60390</v>
      </c>
      <c r="AD23" s="167">
        <f>'РБ ВВ 10(2024) | FIT15)'!AD23</f>
        <v>59490</v>
      </c>
      <c r="AE23" s="167">
        <f>'РБ ВВ 10(2024) | FIT15)'!AE23</f>
        <v>60390</v>
      </c>
      <c r="AF23" s="167">
        <f>'РБ ВВ 10(2024) | FIT15)'!AF23</f>
        <v>59490</v>
      </c>
      <c r="AG23" s="167">
        <f>'РБ ВВ 10(2024) | FIT15)'!AG23</f>
        <v>60390</v>
      </c>
      <c r="AH23" s="167">
        <f>'РБ ВВ 10(2024) | FIT15)'!AH23</f>
        <v>58590</v>
      </c>
      <c r="AI23" s="167">
        <f>'РБ ВВ 10(2024) | FIT15)'!AI23</f>
        <v>59490</v>
      </c>
      <c r="AJ23" s="167">
        <f>'РБ ВВ 10(2024) | FIT15)'!AJ23</f>
        <v>57330</v>
      </c>
      <c r="AK23" s="167">
        <f>'РБ ВВ 10(2024) | FIT15)'!AK23</f>
        <v>57330</v>
      </c>
      <c r="AL23" s="167">
        <f>'РБ ВВ 10(2024) | FIT15)'!AL23</f>
        <v>57960</v>
      </c>
      <c r="AM23" s="167">
        <f>'РБ ВВ 10(2024) | FIT15)'!AM23</f>
        <v>57330</v>
      </c>
      <c r="AN23" s="167">
        <f>'РБ ВВ 10(2024) | FIT15)'!AN23</f>
        <v>59490</v>
      </c>
      <c r="AO23" s="167">
        <f>'РБ ВВ 10(2024) | FIT15)'!AO23</f>
        <v>57330</v>
      </c>
      <c r="AP23" s="167">
        <f>'РБ ВВ 10(2024) | FIT15)'!AP23</f>
        <v>57330</v>
      </c>
    </row>
    <row r="24" spans="1:42" hidden="1" x14ac:dyDescent="0.2">
      <c r="A24" s="7" t="s">
        <v>5</v>
      </c>
      <c r="B24" s="167">
        <f>'РБ ВВ 10(2024) | FIT15)'!B24</f>
        <v>0</v>
      </c>
      <c r="C24" s="167">
        <f>'РБ ВВ 10(2024) | FIT15)'!C24</f>
        <v>0</v>
      </c>
      <c r="D24" s="167">
        <f>'РБ ВВ 10(2024) | FIT15)'!D24</f>
        <v>0</v>
      </c>
      <c r="E24" s="167">
        <f>'РБ ВВ 10(2024) | FIT15)'!E24</f>
        <v>0</v>
      </c>
      <c r="F24" s="167">
        <f>'РБ ВВ 10(2024) | FIT15)'!F24</f>
        <v>0</v>
      </c>
      <c r="G24" s="167">
        <f>'РБ ВВ 10(2024) | FIT15)'!G24</f>
        <v>0</v>
      </c>
      <c r="H24" s="167">
        <f>'РБ ВВ 10(2024) | FIT15)'!H24</f>
        <v>0</v>
      </c>
      <c r="I24" s="167">
        <f>'РБ ВВ 10(2024) | FIT15)'!I24</f>
        <v>0</v>
      </c>
      <c r="J24" s="167">
        <f>'РБ ВВ 10(2024) | FIT15)'!J24</f>
        <v>0</v>
      </c>
      <c r="K24" s="167">
        <f>'РБ ВВ 10(2024) | FIT15)'!K24</f>
        <v>0</v>
      </c>
      <c r="L24" s="167">
        <f>'РБ ВВ 10(2024) | FIT15)'!L24</f>
        <v>0</v>
      </c>
      <c r="M24" s="167">
        <f>'РБ ВВ 10(2024) | FIT15)'!M24</f>
        <v>0</v>
      </c>
      <c r="N24" s="167">
        <f>'РБ ВВ 10(2024) | FIT15)'!N24</f>
        <v>0</v>
      </c>
      <c r="O24" s="167">
        <f>'РБ ВВ 10(2024) | FIT15)'!O24</f>
        <v>0</v>
      </c>
      <c r="P24" s="167">
        <f>'РБ ВВ 10(2024) | FIT15)'!P24</f>
        <v>0</v>
      </c>
      <c r="Q24" s="167">
        <f>'РБ ВВ 10(2024) | FIT15)'!Q24</f>
        <v>0</v>
      </c>
      <c r="R24" s="167">
        <f>'РБ ВВ 10(2024) | FIT15)'!R24</f>
        <v>0</v>
      </c>
      <c r="S24" s="167">
        <f>'РБ ВВ 10(2024) | FIT15)'!S24</f>
        <v>0</v>
      </c>
      <c r="T24" s="167">
        <f>'РБ ВВ 10(2024) | FIT15)'!T24</f>
        <v>0</v>
      </c>
      <c r="U24" s="167">
        <f>'РБ ВВ 10(2024) | FIT15)'!U24</f>
        <v>0</v>
      </c>
      <c r="V24" s="167">
        <f>'РБ ВВ 10(2024) | FIT15)'!V24</f>
        <v>0</v>
      </c>
      <c r="W24" s="167">
        <f>'РБ ВВ 10(2024) | FIT15)'!W24</f>
        <v>0</v>
      </c>
      <c r="X24" s="167">
        <f>'РБ ВВ 10(2024) | FIT15)'!X24</f>
        <v>0</v>
      </c>
      <c r="Y24" s="167">
        <f>'РБ ВВ 10(2024) | FIT15)'!Y24</f>
        <v>0</v>
      </c>
      <c r="Z24" s="167">
        <f>'РБ ВВ 10(2024) | FIT15)'!Z24</f>
        <v>0</v>
      </c>
      <c r="AA24" s="167">
        <f>'РБ ВВ 10(2024) | FIT15)'!AA24</f>
        <v>0</v>
      </c>
      <c r="AB24" s="167">
        <f>'РБ ВВ 10(2024) | FIT15)'!AB24</f>
        <v>0</v>
      </c>
      <c r="AC24" s="167">
        <f>'РБ ВВ 10(2024) | FIT15)'!AC24</f>
        <v>0</v>
      </c>
      <c r="AD24" s="167">
        <f>'РБ ВВ 10(2024) | FIT15)'!AD24</f>
        <v>0</v>
      </c>
      <c r="AE24" s="167">
        <f>'РБ ВВ 10(2024) | FIT15)'!AE24</f>
        <v>0</v>
      </c>
      <c r="AF24" s="167">
        <f>'РБ ВВ 10(2024) | FIT15)'!AF24</f>
        <v>0</v>
      </c>
      <c r="AG24" s="167">
        <f>'РБ ВВ 10(2024) | FIT15)'!AG24</f>
        <v>0</v>
      </c>
      <c r="AH24" s="167">
        <f>'РБ ВВ 10(2024) | FIT15)'!AH24</f>
        <v>0</v>
      </c>
      <c r="AI24" s="167">
        <f>'РБ ВВ 10(2024) | FIT15)'!AI24</f>
        <v>0</v>
      </c>
      <c r="AJ24" s="167">
        <f>'РБ ВВ 10(2024) | FIT15)'!AJ24</f>
        <v>0</v>
      </c>
      <c r="AK24" s="167">
        <f>'РБ ВВ 10(2024) | FIT15)'!AK24</f>
        <v>0</v>
      </c>
      <c r="AL24" s="167">
        <f>'РБ ВВ 10(2024) | FIT15)'!AL24</f>
        <v>0</v>
      </c>
      <c r="AM24" s="167">
        <f>'РБ ВВ 10(2024) | FIT15)'!AM24</f>
        <v>0</v>
      </c>
      <c r="AN24" s="167">
        <f>'РБ ВВ 10(2024) | FIT15)'!AN24</f>
        <v>0</v>
      </c>
      <c r="AO24" s="167">
        <f>'РБ ВВ 10(2024) | FIT15)'!AO24</f>
        <v>0</v>
      </c>
      <c r="AP24" s="167">
        <f>'РБ ВВ 10(2024) | FIT15)'!AP24</f>
        <v>0</v>
      </c>
    </row>
    <row r="25" spans="1:42" hidden="1" x14ac:dyDescent="0.2">
      <c r="A25" s="3" t="s">
        <v>0</v>
      </c>
      <c r="B25" s="167" t="e">
        <f>'РБ ВВ 10(2024) | FIT15)'!B25</f>
        <v>#REF!</v>
      </c>
      <c r="C25" s="167" t="e">
        <f>'РБ ВВ 10(2024) | FIT15)'!C25</f>
        <v>#REF!</v>
      </c>
      <c r="D25" s="167" t="e">
        <f>'РБ ВВ 10(2024) | FIT15)'!D25</f>
        <v>#REF!</v>
      </c>
      <c r="E25" s="167" t="e">
        <f>'РБ ВВ 10(2024) | FIT15)'!E25</f>
        <v>#REF!</v>
      </c>
      <c r="F25" s="167" t="e">
        <f>'РБ ВВ 10(2024) | FIT15)'!F25</f>
        <v>#REF!</v>
      </c>
      <c r="G25" s="167" t="e">
        <f>'РБ ВВ 10(2024) | FIT15)'!G25</f>
        <v>#REF!</v>
      </c>
      <c r="H25" s="167" t="e">
        <f>'РБ ВВ 10(2024) | FIT15)'!H25</f>
        <v>#REF!</v>
      </c>
      <c r="I25" s="167" t="e">
        <f>'РБ ВВ 10(2024) | FIT15)'!I25</f>
        <v>#REF!</v>
      </c>
      <c r="J25" s="167" t="e">
        <f>'РБ ВВ 10(2024) | FIT15)'!J25</f>
        <v>#REF!</v>
      </c>
      <c r="K25" s="167" t="e">
        <f>'РБ ВВ 10(2024) | FIT15)'!K25</f>
        <v>#REF!</v>
      </c>
      <c r="L25" s="167" t="e">
        <f>'РБ ВВ 10(2024) | FIT15)'!L25</f>
        <v>#REF!</v>
      </c>
      <c r="M25" s="167" t="e">
        <f>'РБ ВВ 10(2024) | FIT15)'!M25</f>
        <v>#REF!</v>
      </c>
      <c r="N25" s="167" t="e">
        <f>'РБ ВВ 10(2024) | FIT15)'!N25</f>
        <v>#REF!</v>
      </c>
      <c r="O25" s="167" t="e">
        <f>'РБ ВВ 10(2024) | FIT15)'!O25</f>
        <v>#REF!</v>
      </c>
      <c r="P25" s="167" t="e">
        <f>'РБ ВВ 10(2024) | FIT15)'!P25</f>
        <v>#REF!</v>
      </c>
      <c r="Q25" s="167" t="e">
        <f>'РБ ВВ 10(2024) | FIT15)'!Q25</f>
        <v>#REF!</v>
      </c>
      <c r="R25" s="167" t="e">
        <f>'РБ ВВ 10(2024) | FIT15)'!R25</f>
        <v>#REF!</v>
      </c>
      <c r="S25" s="167" t="e">
        <f>'РБ ВВ 10(2024) | FIT15)'!S25</f>
        <v>#REF!</v>
      </c>
      <c r="T25" s="167" t="e">
        <f>'РБ ВВ 10(2024) | FIT15)'!T25</f>
        <v>#REF!</v>
      </c>
      <c r="U25" s="167" t="e">
        <f>'РБ ВВ 10(2024) | FIT15)'!U25</f>
        <v>#REF!</v>
      </c>
      <c r="V25" s="167" t="e">
        <f>'РБ ВВ 10(2024) | FIT15)'!V25</f>
        <v>#REF!</v>
      </c>
      <c r="W25" s="167" t="e">
        <f>'РБ ВВ 10(2024) | FIT15)'!W25</f>
        <v>#REF!</v>
      </c>
      <c r="X25" s="167" t="e">
        <f>'РБ ВВ 10(2024) | FIT15)'!X25</f>
        <v>#REF!</v>
      </c>
      <c r="Y25" s="167" t="e">
        <f>'РБ ВВ 10(2024) | FIT15)'!Y25</f>
        <v>#REF!</v>
      </c>
      <c r="Z25" s="167" t="e">
        <f>'РБ ВВ 10(2024) | FIT15)'!Z25</f>
        <v>#REF!</v>
      </c>
      <c r="AA25" s="167" t="e">
        <f>'РБ ВВ 10(2024) | FIT15)'!AA25</f>
        <v>#REF!</v>
      </c>
      <c r="AB25" s="167" t="e">
        <f>'РБ ВВ 10(2024) | FIT15)'!AB25</f>
        <v>#REF!</v>
      </c>
      <c r="AC25" s="167" t="e">
        <f>'РБ ВВ 10(2024) | FIT15)'!AC25</f>
        <v>#REF!</v>
      </c>
      <c r="AD25" s="167" t="e">
        <f>'РБ ВВ 10(2024) | FIT15)'!AD25</f>
        <v>#REF!</v>
      </c>
      <c r="AE25" s="167" t="e">
        <f>'РБ ВВ 10(2024) | FIT15)'!AE25</f>
        <v>#REF!</v>
      </c>
      <c r="AF25" s="167" t="e">
        <f>'РБ ВВ 10(2024) | FIT15)'!AF25</f>
        <v>#REF!</v>
      </c>
      <c r="AG25" s="167" t="e">
        <f>'РБ ВВ 10(2024) | FIT15)'!AG25</f>
        <v>#REF!</v>
      </c>
      <c r="AH25" s="167" t="e">
        <f>'РБ ВВ 10(2024) | FIT15)'!AH25</f>
        <v>#REF!</v>
      </c>
      <c r="AI25" s="167" t="e">
        <f>'РБ ВВ 10(2024) | FIT15)'!AI25</f>
        <v>#REF!</v>
      </c>
      <c r="AJ25" s="167" t="e">
        <f>'РБ ВВ 10(2024) | FIT15)'!AJ25</f>
        <v>#REF!</v>
      </c>
      <c r="AK25" s="167" t="e">
        <f>'РБ ВВ 10(2024) | FIT15)'!AK25</f>
        <v>#REF!</v>
      </c>
      <c r="AL25" s="167" t="e">
        <f>'РБ ВВ 10(2024) | FIT15)'!AL25</f>
        <v>#REF!</v>
      </c>
      <c r="AM25" s="167" t="e">
        <f>'РБ ВВ 10(2024) | FIT15)'!AM25</f>
        <v>#REF!</v>
      </c>
      <c r="AN25" s="167" t="e">
        <f>'РБ ВВ 10(2024) | FIT15)'!AN25</f>
        <v>#REF!</v>
      </c>
      <c r="AO25" s="167" t="e">
        <f>'РБ ВВ 10(2024) | FIT15)'!AO25</f>
        <v>#REF!</v>
      </c>
      <c r="AP25" s="167" t="e">
        <f>'РБ ВВ 10(2024) | FIT15)'!AP25</f>
        <v>#REF!</v>
      </c>
    </row>
    <row r="26" spans="1:42" ht="17.25" customHeight="1" x14ac:dyDescent="0.2">
      <c r="A26" s="72" t="s">
        <v>44</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row>
    <row r="27" spans="1:42" x14ac:dyDescent="0.2">
      <c r="A27" s="31" t="s">
        <v>6</v>
      </c>
      <c r="B27" s="151">
        <f t="shared" ref="B27:AP27" si="2">B5</f>
        <v>45770</v>
      </c>
      <c r="C27" s="151">
        <f t="shared" si="2"/>
        <v>45772</v>
      </c>
      <c r="D27" s="151">
        <f t="shared" si="2"/>
        <v>45777</v>
      </c>
      <c r="E27" s="151">
        <f t="shared" si="2"/>
        <v>45778</v>
      </c>
      <c r="F27" s="151">
        <f t="shared" si="2"/>
        <v>45780</v>
      </c>
      <c r="G27" s="151">
        <f t="shared" si="2"/>
        <v>45781</v>
      </c>
      <c r="H27" s="151">
        <f t="shared" si="2"/>
        <v>45782</v>
      </c>
      <c r="I27" s="151">
        <f t="shared" si="2"/>
        <v>45785</v>
      </c>
      <c r="J27" s="151">
        <f t="shared" si="2"/>
        <v>45786</v>
      </c>
      <c r="K27" s="151">
        <f t="shared" si="2"/>
        <v>45788</v>
      </c>
      <c r="L27" s="151">
        <f t="shared" si="2"/>
        <v>45793</v>
      </c>
      <c r="M27" s="151">
        <f t="shared" si="2"/>
        <v>45808</v>
      </c>
      <c r="N27" s="151">
        <f t="shared" si="2"/>
        <v>45810</v>
      </c>
      <c r="O27" s="151">
        <f t="shared" si="2"/>
        <v>45815</v>
      </c>
      <c r="P27" s="151">
        <f t="shared" si="2"/>
        <v>45817</v>
      </c>
      <c r="Q27" s="151">
        <f t="shared" si="2"/>
        <v>45820</v>
      </c>
      <c r="R27" s="151">
        <f t="shared" si="2"/>
        <v>45823</v>
      </c>
      <c r="S27" s="151">
        <f t="shared" si="2"/>
        <v>45837</v>
      </c>
      <c r="T27" s="151">
        <f t="shared" si="2"/>
        <v>45839</v>
      </c>
      <c r="U27" s="151">
        <f t="shared" si="2"/>
        <v>45849</v>
      </c>
      <c r="V27" s="151">
        <f t="shared" si="2"/>
        <v>45851</v>
      </c>
      <c r="W27" s="151">
        <f t="shared" si="2"/>
        <v>45852</v>
      </c>
      <c r="X27" s="151">
        <f t="shared" si="2"/>
        <v>45856</v>
      </c>
      <c r="Y27" s="151">
        <f t="shared" si="2"/>
        <v>45858</v>
      </c>
      <c r="Z27" s="151">
        <f t="shared" si="2"/>
        <v>45859</v>
      </c>
      <c r="AA27" s="151">
        <f t="shared" si="2"/>
        <v>45863</v>
      </c>
      <c r="AB27" s="151">
        <f t="shared" si="2"/>
        <v>45865</v>
      </c>
      <c r="AC27" s="151">
        <f t="shared" si="2"/>
        <v>45870</v>
      </c>
      <c r="AD27" s="151">
        <f t="shared" si="2"/>
        <v>45872</v>
      </c>
      <c r="AE27" s="151">
        <f t="shared" si="2"/>
        <v>45877</v>
      </c>
      <c r="AF27" s="151">
        <f t="shared" si="2"/>
        <v>45879</v>
      </c>
      <c r="AG27" s="151">
        <f t="shared" si="2"/>
        <v>45884</v>
      </c>
      <c r="AH27" s="151">
        <f t="shared" si="2"/>
        <v>45886</v>
      </c>
      <c r="AI27" s="151">
        <f t="shared" si="2"/>
        <v>45891</v>
      </c>
      <c r="AJ27" s="151">
        <f t="shared" si="2"/>
        <v>45893</v>
      </c>
      <c r="AK27" s="151">
        <f t="shared" si="2"/>
        <v>45901</v>
      </c>
      <c r="AL27" s="151">
        <f t="shared" si="2"/>
        <v>45905</v>
      </c>
      <c r="AM27" s="151">
        <f t="shared" si="2"/>
        <v>45907</v>
      </c>
      <c r="AN27" s="151">
        <f t="shared" si="2"/>
        <v>45909</v>
      </c>
      <c r="AO27" s="151">
        <f t="shared" si="2"/>
        <v>45926</v>
      </c>
      <c r="AP27" s="151">
        <f t="shared" si="2"/>
        <v>45928</v>
      </c>
    </row>
    <row r="28" spans="1:42" ht="20.25" customHeight="1" x14ac:dyDescent="0.2">
      <c r="A28" s="31"/>
      <c r="B28" s="151">
        <f t="shared" ref="B28:AP28" si="3">B6</f>
        <v>45771</v>
      </c>
      <c r="C28" s="151">
        <f t="shared" si="3"/>
        <v>45776</v>
      </c>
      <c r="D28" s="151">
        <f t="shared" si="3"/>
        <v>45777</v>
      </c>
      <c r="E28" s="151">
        <f t="shared" si="3"/>
        <v>45779</v>
      </c>
      <c r="F28" s="151">
        <f t="shared" si="3"/>
        <v>45780</v>
      </c>
      <c r="G28" s="151">
        <f t="shared" si="3"/>
        <v>45781</v>
      </c>
      <c r="H28" s="151">
        <f t="shared" si="3"/>
        <v>45784</v>
      </c>
      <c r="I28" s="151">
        <f t="shared" si="3"/>
        <v>45785</v>
      </c>
      <c r="J28" s="151">
        <f t="shared" si="3"/>
        <v>45787</v>
      </c>
      <c r="K28" s="151">
        <f t="shared" si="3"/>
        <v>45792</v>
      </c>
      <c r="L28" s="151">
        <f t="shared" si="3"/>
        <v>45807</v>
      </c>
      <c r="M28" s="151">
        <f t="shared" si="3"/>
        <v>45809</v>
      </c>
      <c r="N28" s="151">
        <f t="shared" si="3"/>
        <v>45814</v>
      </c>
      <c r="O28" s="151">
        <f t="shared" si="3"/>
        <v>45816</v>
      </c>
      <c r="P28" s="151">
        <f t="shared" si="3"/>
        <v>45819</v>
      </c>
      <c r="Q28" s="151">
        <f t="shared" si="3"/>
        <v>45822</v>
      </c>
      <c r="R28" s="151">
        <f t="shared" si="3"/>
        <v>45836</v>
      </c>
      <c r="S28" s="151">
        <f t="shared" si="3"/>
        <v>45838</v>
      </c>
      <c r="T28" s="151">
        <f t="shared" si="3"/>
        <v>45848</v>
      </c>
      <c r="U28" s="151">
        <f t="shared" si="3"/>
        <v>45850</v>
      </c>
      <c r="V28" s="151">
        <f t="shared" si="3"/>
        <v>45851</v>
      </c>
      <c r="W28" s="151">
        <f t="shared" si="3"/>
        <v>45855</v>
      </c>
      <c r="X28" s="151">
        <f t="shared" si="3"/>
        <v>45857</v>
      </c>
      <c r="Y28" s="151">
        <f t="shared" si="3"/>
        <v>45858</v>
      </c>
      <c r="Z28" s="151">
        <f t="shared" si="3"/>
        <v>45862</v>
      </c>
      <c r="AA28" s="151">
        <f t="shared" si="3"/>
        <v>45864</v>
      </c>
      <c r="AB28" s="151">
        <f t="shared" si="3"/>
        <v>45869</v>
      </c>
      <c r="AC28" s="151">
        <f t="shared" si="3"/>
        <v>45871</v>
      </c>
      <c r="AD28" s="151">
        <f t="shared" si="3"/>
        <v>45876</v>
      </c>
      <c r="AE28" s="151">
        <f t="shared" si="3"/>
        <v>45878</v>
      </c>
      <c r="AF28" s="151">
        <f t="shared" si="3"/>
        <v>45883</v>
      </c>
      <c r="AG28" s="151">
        <f t="shared" si="3"/>
        <v>45885</v>
      </c>
      <c r="AH28" s="151">
        <f t="shared" si="3"/>
        <v>45890</v>
      </c>
      <c r="AI28" s="151">
        <f t="shared" si="3"/>
        <v>45892</v>
      </c>
      <c r="AJ28" s="151">
        <f t="shared" si="3"/>
        <v>45900</v>
      </c>
      <c r="AK28" s="151">
        <f t="shared" si="3"/>
        <v>45904</v>
      </c>
      <c r="AL28" s="151">
        <f t="shared" si="3"/>
        <v>45906</v>
      </c>
      <c r="AM28" s="151">
        <f t="shared" si="3"/>
        <v>45908</v>
      </c>
      <c r="AN28" s="151">
        <f t="shared" si="3"/>
        <v>45925</v>
      </c>
      <c r="AO28" s="151">
        <f t="shared" si="3"/>
        <v>45927</v>
      </c>
      <c r="AP28" s="151">
        <f t="shared" si="3"/>
        <v>45930</v>
      </c>
    </row>
    <row r="29" spans="1:42" x14ac:dyDescent="0.2">
      <c r="A29" s="1" t="s">
        <v>7</v>
      </c>
    </row>
    <row r="30" spans="1:42" x14ac:dyDescent="0.2">
      <c r="A30" s="1">
        <v>1</v>
      </c>
      <c r="B30" s="167">
        <f t="shared" ref="B30:AP30" si="4">ROUNDUP(B8*0.87,)</f>
        <v>4542</v>
      </c>
      <c r="C30" s="167">
        <f t="shared" si="4"/>
        <v>4542</v>
      </c>
      <c r="D30" s="167">
        <f t="shared" si="4"/>
        <v>5090</v>
      </c>
      <c r="E30" s="167">
        <f t="shared" si="4"/>
        <v>6734</v>
      </c>
      <c r="F30" s="167">
        <f t="shared" si="4"/>
        <v>6186</v>
      </c>
      <c r="G30" s="167">
        <f t="shared" si="4"/>
        <v>5638</v>
      </c>
      <c r="H30" s="167">
        <f t="shared" si="4"/>
        <v>5090</v>
      </c>
      <c r="I30" s="167">
        <f t="shared" si="4"/>
        <v>5090</v>
      </c>
      <c r="J30" s="167">
        <f t="shared" si="4"/>
        <v>5638</v>
      </c>
      <c r="K30" s="167">
        <f t="shared" si="4"/>
        <v>4542</v>
      </c>
      <c r="L30" s="167">
        <f t="shared" si="4"/>
        <v>5090</v>
      </c>
      <c r="M30" s="167">
        <f t="shared" si="4"/>
        <v>8300</v>
      </c>
      <c r="N30" s="167">
        <f t="shared" si="4"/>
        <v>8300</v>
      </c>
      <c r="O30" s="167">
        <f t="shared" si="4"/>
        <v>8300</v>
      </c>
      <c r="P30" s="167">
        <f t="shared" si="4"/>
        <v>5638</v>
      </c>
      <c r="Q30" s="167">
        <f t="shared" si="4"/>
        <v>5638</v>
      </c>
      <c r="R30" s="167">
        <f t="shared" si="4"/>
        <v>5638</v>
      </c>
      <c r="S30" s="167">
        <f t="shared" si="4"/>
        <v>9475</v>
      </c>
      <c r="T30" s="167">
        <f t="shared" si="4"/>
        <v>9475</v>
      </c>
      <c r="U30" s="167">
        <f t="shared" si="4"/>
        <v>9475</v>
      </c>
      <c r="V30" s="167">
        <f t="shared" si="4"/>
        <v>6734</v>
      </c>
      <c r="W30" s="167">
        <f t="shared" si="4"/>
        <v>6734</v>
      </c>
      <c r="X30" s="167">
        <f t="shared" si="4"/>
        <v>7126</v>
      </c>
      <c r="Y30" s="167">
        <f t="shared" si="4"/>
        <v>6734</v>
      </c>
      <c r="Z30" s="167">
        <f t="shared" si="4"/>
        <v>7517</v>
      </c>
      <c r="AA30" s="167">
        <f t="shared" si="4"/>
        <v>7909</v>
      </c>
      <c r="AB30" s="167">
        <f t="shared" si="4"/>
        <v>6734</v>
      </c>
      <c r="AC30" s="167">
        <f t="shared" si="4"/>
        <v>8300</v>
      </c>
      <c r="AD30" s="167">
        <f t="shared" si="4"/>
        <v>7517</v>
      </c>
      <c r="AE30" s="167">
        <f t="shared" si="4"/>
        <v>8300</v>
      </c>
      <c r="AF30" s="167">
        <f t="shared" si="4"/>
        <v>7517</v>
      </c>
      <c r="AG30" s="167">
        <f t="shared" si="4"/>
        <v>8300</v>
      </c>
      <c r="AH30" s="167">
        <f t="shared" si="4"/>
        <v>6734</v>
      </c>
      <c r="AI30" s="167">
        <f t="shared" si="4"/>
        <v>7517</v>
      </c>
      <c r="AJ30" s="167">
        <f t="shared" si="4"/>
        <v>5638</v>
      </c>
      <c r="AK30" s="167">
        <f t="shared" si="4"/>
        <v>5638</v>
      </c>
      <c r="AL30" s="167">
        <f t="shared" si="4"/>
        <v>6186</v>
      </c>
      <c r="AM30" s="167">
        <f t="shared" si="4"/>
        <v>5638</v>
      </c>
      <c r="AN30" s="167">
        <f t="shared" si="4"/>
        <v>7517</v>
      </c>
      <c r="AO30" s="167">
        <f t="shared" si="4"/>
        <v>5638</v>
      </c>
      <c r="AP30" s="167">
        <f t="shared" si="4"/>
        <v>5638</v>
      </c>
    </row>
    <row r="31" spans="1:42" x14ac:dyDescent="0.2">
      <c r="A31" s="1">
        <v>2</v>
      </c>
      <c r="B31" s="168">
        <f t="shared" ref="B31:AP31" si="5">ROUNDUP(B9*0.87,)</f>
        <v>5716</v>
      </c>
      <c r="C31" s="168">
        <f t="shared" si="5"/>
        <v>5716</v>
      </c>
      <c r="D31" s="168">
        <f t="shared" si="5"/>
        <v>6264</v>
      </c>
      <c r="E31" s="168">
        <f t="shared" si="5"/>
        <v>7909</v>
      </c>
      <c r="F31" s="168">
        <f t="shared" si="5"/>
        <v>7361</v>
      </c>
      <c r="G31" s="168">
        <f t="shared" si="5"/>
        <v>6813</v>
      </c>
      <c r="H31" s="168">
        <f t="shared" si="5"/>
        <v>6264</v>
      </c>
      <c r="I31" s="168">
        <f t="shared" si="5"/>
        <v>6264</v>
      </c>
      <c r="J31" s="168">
        <f t="shared" si="5"/>
        <v>6813</v>
      </c>
      <c r="K31" s="168">
        <f t="shared" si="5"/>
        <v>5716</v>
      </c>
      <c r="L31" s="168">
        <f t="shared" si="5"/>
        <v>6264</v>
      </c>
      <c r="M31" s="168">
        <f t="shared" si="5"/>
        <v>9475</v>
      </c>
      <c r="N31" s="168">
        <f t="shared" si="5"/>
        <v>9475</v>
      </c>
      <c r="O31" s="168">
        <f t="shared" si="5"/>
        <v>9475</v>
      </c>
      <c r="P31" s="168">
        <f t="shared" si="5"/>
        <v>6813</v>
      </c>
      <c r="Q31" s="168">
        <f t="shared" si="5"/>
        <v>6813</v>
      </c>
      <c r="R31" s="168">
        <f t="shared" si="5"/>
        <v>6813</v>
      </c>
      <c r="S31" s="168">
        <f t="shared" si="5"/>
        <v>10649</v>
      </c>
      <c r="T31" s="168">
        <f t="shared" si="5"/>
        <v>10649</v>
      </c>
      <c r="U31" s="168">
        <f t="shared" si="5"/>
        <v>10649</v>
      </c>
      <c r="V31" s="168">
        <f t="shared" si="5"/>
        <v>7909</v>
      </c>
      <c r="W31" s="168">
        <f t="shared" si="5"/>
        <v>7909</v>
      </c>
      <c r="X31" s="168">
        <f t="shared" si="5"/>
        <v>8300</v>
      </c>
      <c r="Y31" s="168">
        <f t="shared" si="5"/>
        <v>7909</v>
      </c>
      <c r="Z31" s="168">
        <f t="shared" si="5"/>
        <v>8692</v>
      </c>
      <c r="AA31" s="168">
        <f t="shared" si="5"/>
        <v>9083</v>
      </c>
      <c r="AB31" s="168">
        <f t="shared" si="5"/>
        <v>7909</v>
      </c>
      <c r="AC31" s="168">
        <f t="shared" si="5"/>
        <v>9475</v>
      </c>
      <c r="AD31" s="168">
        <f t="shared" si="5"/>
        <v>8692</v>
      </c>
      <c r="AE31" s="168">
        <f t="shared" si="5"/>
        <v>9475</v>
      </c>
      <c r="AF31" s="168">
        <f t="shared" si="5"/>
        <v>8692</v>
      </c>
      <c r="AG31" s="168">
        <f t="shared" si="5"/>
        <v>9475</v>
      </c>
      <c r="AH31" s="168">
        <f t="shared" si="5"/>
        <v>7909</v>
      </c>
      <c r="AI31" s="168">
        <f t="shared" si="5"/>
        <v>8692</v>
      </c>
      <c r="AJ31" s="168">
        <f t="shared" si="5"/>
        <v>6813</v>
      </c>
      <c r="AK31" s="168">
        <f t="shared" si="5"/>
        <v>6813</v>
      </c>
      <c r="AL31" s="168">
        <f t="shared" si="5"/>
        <v>7361</v>
      </c>
      <c r="AM31" s="168">
        <f t="shared" si="5"/>
        <v>6813</v>
      </c>
      <c r="AN31" s="168">
        <f t="shared" si="5"/>
        <v>8692</v>
      </c>
      <c r="AO31" s="168">
        <f t="shared" si="5"/>
        <v>6813</v>
      </c>
      <c r="AP31" s="168">
        <f t="shared" si="5"/>
        <v>6813</v>
      </c>
    </row>
    <row r="32" spans="1:42" x14ac:dyDescent="0.2">
      <c r="A32" s="1" t="s">
        <v>8</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x14ac:dyDescent="0.2">
      <c r="A33" s="1">
        <v>1</v>
      </c>
      <c r="B33" s="168">
        <f t="shared" ref="B33:AP33" si="6">ROUNDUP(B11*0.87,)</f>
        <v>5716</v>
      </c>
      <c r="C33" s="168">
        <f t="shared" si="6"/>
        <v>5716</v>
      </c>
      <c r="D33" s="168">
        <f t="shared" si="6"/>
        <v>6264</v>
      </c>
      <c r="E33" s="168">
        <f t="shared" si="6"/>
        <v>7909</v>
      </c>
      <c r="F33" s="168">
        <f t="shared" si="6"/>
        <v>7361</v>
      </c>
      <c r="G33" s="168">
        <f t="shared" si="6"/>
        <v>6813</v>
      </c>
      <c r="H33" s="168">
        <f t="shared" si="6"/>
        <v>6264</v>
      </c>
      <c r="I33" s="168">
        <f t="shared" si="6"/>
        <v>6264</v>
      </c>
      <c r="J33" s="168">
        <f t="shared" si="6"/>
        <v>6813</v>
      </c>
      <c r="K33" s="168">
        <f t="shared" si="6"/>
        <v>5716</v>
      </c>
      <c r="L33" s="168">
        <f t="shared" si="6"/>
        <v>6264</v>
      </c>
      <c r="M33" s="168">
        <f t="shared" si="6"/>
        <v>9475</v>
      </c>
      <c r="N33" s="168">
        <f t="shared" si="6"/>
        <v>9475</v>
      </c>
      <c r="O33" s="168">
        <f t="shared" si="6"/>
        <v>9475</v>
      </c>
      <c r="P33" s="168">
        <f t="shared" si="6"/>
        <v>6813</v>
      </c>
      <c r="Q33" s="168">
        <f t="shared" si="6"/>
        <v>6813</v>
      </c>
      <c r="R33" s="168">
        <f t="shared" si="6"/>
        <v>6813</v>
      </c>
      <c r="S33" s="168">
        <f t="shared" si="6"/>
        <v>10649</v>
      </c>
      <c r="T33" s="168">
        <f t="shared" si="6"/>
        <v>11041</v>
      </c>
      <c r="U33" s="168">
        <f t="shared" si="6"/>
        <v>11041</v>
      </c>
      <c r="V33" s="168">
        <f t="shared" si="6"/>
        <v>8300</v>
      </c>
      <c r="W33" s="168">
        <f t="shared" si="6"/>
        <v>8300</v>
      </c>
      <c r="X33" s="168">
        <f t="shared" si="6"/>
        <v>8692</v>
      </c>
      <c r="Y33" s="168">
        <f t="shared" si="6"/>
        <v>8300</v>
      </c>
      <c r="Z33" s="168">
        <f t="shared" si="6"/>
        <v>9083</v>
      </c>
      <c r="AA33" s="168">
        <f t="shared" si="6"/>
        <v>9475</v>
      </c>
      <c r="AB33" s="168">
        <f t="shared" si="6"/>
        <v>8300</v>
      </c>
      <c r="AC33" s="168">
        <f t="shared" si="6"/>
        <v>9866</v>
      </c>
      <c r="AD33" s="168">
        <f t="shared" si="6"/>
        <v>9083</v>
      </c>
      <c r="AE33" s="168">
        <f t="shared" si="6"/>
        <v>9866</v>
      </c>
      <c r="AF33" s="168">
        <f t="shared" si="6"/>
        <v>9083</v>
      </c>
      <c r="AG33" s="168">
        <f t="shared" si="6"/>
        <v>9866</v>
      </c>
      <c r="AH33" s="168">
        <f t="shared" si="6"/>
        <v>8300</v>
      </c>
      <c r="AI33" s="168">
        <f t="shared" si="6"/>
        <v>9083</v>
      </c>
      <c r="AJ33" s="168">
        <f t="shared" si="6"/>
        <v>7204</v>
      </c>
      <c r="AK33" s="168">
        <f t="shared" si="6"/>
        <v>7204</v>
      </c>
      <c r="AL33" s="168">
        <f t="shared" si="6"/>
        <v>7752</v>
      </c>
      <c r="AM33" s="168">
        <f t="shared" si="6"/>
        <v>7204</v>
      </c>
      <c r="AN33" s="168">
        <f t="shared" si="6"/>
        <v>9083</v>
      </c>
      <c r="AO33" s="168">
        <f t="shared" si="6"/>
        <v>7204</v>
      </c>
      <c r="AP33" s="168">
        <f t="shared" si="6"/>
        <v>7204</v>
      </c>
    </row>
    <row r="34" spans="1:42" x14ac:dyDescent="0.2">
      <c r="A34" s="1">
        <v>2</v>
      </c>
      <c r="B34" s="168">
        <f t="shared" ref="B34:AP34" si="7">ROUNDUP(B12*0.87,)</f>
        <v>6891</v>
      </c>
      <c r="C34" s="168">
        <f t="shared" si="7"/>
        <v>6891</v>
      </c>
      <c r="D34" s="168">
        <f t="shared" si="7"/>
        <v>7439</v>
      </c>
      <c r="E34" s="168">
        <f t="shared" si="7"/>
        <v>9083</v>
      </c>
      <c r="F34" s="168">
        <f t="shared" si="7"/>
        <v>8535</v>
      </c>
      <c r="G34" s="168">
        <f t="shared" si="7"/>
        <v>7987</v>
      </c>
      <c r="H34" s="168">
        <f t="shared" si="7"/>
        <v>7439</v>
      </c>
      <c r="I34" s="168">
        <f t="shared" si="7"/>
        <v>7439</v>
      </c>
      <c r="J34" s="168">
        <f t="shared" si="7"/>
        <v>7987</v>
      </c>
      <c r="K34" s="168">
        <f t="shared" si="7"/>
        <v>6891</v>
      </c>
      <c r="L34" s="168">
        <f t="shared" si="7"/>
        <v>7439</v>
      </c>
      <c r="M34" s="168">
        <f t="shared" si="7"/>
        <v>10649</v>
      </c>
      <c r="N34" s="168">
        <f t="shared" si="7"/>
        <v>10649</v>
      </c>
      <c r="O34" s="168">
        <f t="shared" si="7"/>
        <v>10649</v>
      </c>
      <c r="P34" s="168">
        <f t="shared" si="7"/>
        <v>7987</v>
      </c>
      <c r="Q34" s="168">
        <f t="shared" si="7"/>
        <v>7987</v>
      </c>
      <c r="R34" s="168">
        <f t="shared" si="7"/>
        <v>7987</v>
      </c>
      <c r="S34" s="168">
        <f t="shared" si="7"/>
        <v>11824</v>
      </c>
      <c r="T34" s="168">
        <f t="shared" si="7"/>
        <v>12215</v>
      </c>
      <c r="U34" s="168">
        <f t="shared" si="7"/>
        <v>12215</v>
      </c>
      <c r="V34" s="168">
        <f t="shared" si="7"/>
        <v>9475</v>
      </c>
      <c r="W34" s="168">
        <f t="shared" si="7"/>
        <v>9475</v>
      </c>
      <c r="X34" s="168">
        <f t="shared" si="7"/>
        <v>9866</v>
      </c>
      <c r="Y34" s="168">
        <f t="shared" si="7"/>
        <v>9475</v>
      </c>
      <c r="Z34" s="168">
        <f t="shared" si="7"/>
        <v>10258</v>
      </c>
      <c r="AA34" s="168">
        <f t="shared" si="7"/>
        <v>10649</v>
      </c>
      <c r="AB34" s="168">
        <f t="shared" si="7"/>
        <v>9475</v>
      </c>
      <c r="AC34" s="168">
        <f t="shared" si="7"/>
        <v>11041</v>
      </c>
      <c r="AD34" s="168">
        <f t="shared" si="7"/>
        <v>10258</v>
      </c>
      <c r="AE34" s="168">
        <f t="shared" si="7"/>
        <v>11041</v>
      </c>
      <c r="AF34" s="168">
        <f t="shared" si="7"/>
        <v>10258</v>
      </c>
      <c r="AG34" s="168">
        <f t="shared" si="7"/>
        <v>11041</v>
      </c>
      <c r="AH34" s="168">
        <f t="shared" si="7"/>
        <v>9475</v>
      </c>
      <c r="AI34" s="168">
        <f t="shared" si="7"/>
        <v>10258</v>
      </c>
      <c r="AJ34" s="168">
        <f t="shared" si="7"/>
        <v>8379</v>
      </c>
      <c r="AK34" s="168">
        <f t="shared" si="7"/>
        <v>8379</v>
      </c>
      <c r="AL34" s="168">
        <f t="shared" si="7"/>
        <v>8927</v>
      </c>
      <c r="AM34" s="168">
        <f t="shared" si="7"/>
        <v>8379</v>
      </c>
      <c r="AN34" s="168">
        <f t="shared" si="7"/>
        <v>10258</v>
      </c>
      <c r="AO34" s="168">
        <f t="shared" si="7"/>
        <v>8379</v>
      </c>
      <c r="AP34" s="168">
        <f t="shared" si="7"/>
        <v>8379</v>
      </c>
    </row>
    <row r="35" spans="1:42"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row>
    <row r="36" spans="1:42" x14ac:dyDescent="0.2">
      <c r="A36" s="168">
        <v>1</v>
      </c>
      <c r="B36" s="167">
        <f t="shared" ref="B36:AP36" si="8">B33</f>
        <v>5716</v>
      </c>
      <c r="C36" s="167">
        <f t="shared" si="8"/>
        <v>5716</v>
      </c>
      <c r="D36" s="167">
        <f t="shared" si="8"/>
        <v>6264</v>
      </c>
      <c r="E36" s="167">
        <f t="shared" si="8"/>
        <v>7909</v>
      </c>
      <c r="F36" s="167">
        <f t="shared" si="8"/>
        <v>7361</v>
      </c>
      <c r="G36" s="167">
        <f t="shared" si="8"/>
        <v>6813</v>
      </c>
      <c r="H36" s="167">
        <f t="shared" si="8"/>
        <v>6264</v>
      </c>
      <c r="I36" s="167">
        <f t="shared" si="8"/>
        <v>6264</v>
      </c>
      <c r="J36" s="167">
        <f t="shared" si="8"/>
        <v>6813</v>
      </c>
      <c r="K36" s="167">
        <f t="shared" si="8"/>
        <v>5716</v>
      </c>
      <c r="L36" s="167">
        <f t="shared" si="8"/>
        <v>6264</v>
      </c>
      <c r="M36" s="167">
        <f t="shared" si="8"/>
        <v>9475</v>
      </c>
      <c r="N36" s="167">
        <f t="shared" si="8"/>
        <v>9475</v>
      </c>
      <c r="O36" s="167">
        <f t="shared" si="8"/>
        <v>9475</v>
      </c>
      <c r="P36" s="167">
        <f t="shared" si="8"/>
        <v>6813</v>
      </c>
      <c r="Q36" s="167">
        <f t="shared" si="8"/>
        <v>6813</v>
      </c>
      <c r="R36" s="167">
        <f t="shared" si="8"/>
        <v>6813</v>
      </c>
      <c r="S36" s="167">
        <f t="shared" si="8"/>
        <v>10649</v>
      </c>
      <c r="T36" s="167">
        <f t="shared" si="8"/>
        <v>11041</v>
      </c>
      <c r="U36" s="167">
        <f t="shared" si="8"/>
        <v>11041</v>
      </c>
      <c r="V36" s="167">
        <f t="shared" si="8"/>
        <v>8300</v>
      </c>
      <c r="W36" s="167">
        <f t="shared" si="8"/>
        <v>8300</v>
      </c>
      <c r="X36" s="167">
        <f t="shared" si="8"/>
        <v>8692</v>
      </c>
      <c r="Y36" s="167">
        <f t="shared" si="8"/>
        <v>8300</v>
      </c>
      <c r="Z36" s="167">
        <f t="shared" si="8"/>
        <v>9083</v>
      </c>
      <c r="AA36" s="167">
        <f t="shared" si="8"/>
        <v>9475</v>
      </c>
      <c r="AB36" s="167">
        <f t="shared" si="8"/>
        <v>8300</v>
      </c>
      <c r="AC36" s="167">
        <f t="shared" si="8"/>
        <v>9866</v>
      </c>
      <c r="AD36" s="167">
        <f t="shared" si="8"/>
        <v>9083</v>
      </c>
      <c r="AE36" s="167">
        <f t="shared" si="8"/>
        <v>9866</v>
      </c>
      <c r="AF36" s="167">
        <f t="shared" si="8"/>
        <v>9083</v>
      </c>
      <c r="AG36" s="167">
        <f t="shared" si="8"/>
        <v>9866</v>
      </c>
      <c r="AH36" s="167">
        <f t="shared" si="8"/>
        <v>8300</v>
      </c>
      <c r="AI36" s="167">
        <f t="shared" si="8"/>
        <v>9083</v>
      </c>
      <c r="AJ36" s="167">
        <f t="shared" si="8"/>
        <v>7204</v>
      </c>
      <c r="AK36" s="167">
        <f t="shared" si="8"/>
        <v>7204</v>
      </c>
      <c r="AL36" s="167">
        <f t="shared" si="8"/>
        <v>7752</v>
      </c>
      <c r="AM36" s="167">
        <f t="shared" si="8"/>
        <v>7204</v>
      </c>
      <c r="AN36" s="167">
        <f t="shared" si="8"/>
        <v>9083</v>
      </c>
      <c r="AO36" s="167">
        <f t="shared" si="8"/>
        <v>7204</v>
      </c>
      <c r="AP36" s="167">
        <f t="shared" si="8"/>
        <v>7204</v>
      </c>
    </row>
    <row r="37" spans="1:42" x14ac:dyDescent="0.2">
      <c r="A37" s="168">
        <v>2</v>
      </c>
      <c r="B37" s="167">
        <f t="shared" ref="B37:AP37" si="9">B34</f>
        <v>6891</v>
      </c>
      <c r="C37" s="167">
        <f t="shared" si="9"/>
        <v>6891</v>
      </c>
      <c r="D37" s="167">
        <f t="shared" si="9"/>
        <v>7439</v>
      </c>
      <c r="E37" s="167">
        <f t="shared" si="9"/>
        <v>9083</v>
      </c>
      <c r="F37" s="167">
        <f t="shared" si="9"/>
        <v>8535</v>
      </c>
      <c r="G37" s="167">
        <f t="shared" si="9"/>
        <v>7987</v>
      </c>
      <c r="H37" s="167">
        <f t="shared" si="9"/>
        <v>7439</v>
      </c>
      <c r="I37" s="167">
        <f t="shared" si="9"/>
        <v>7439</v>
      </c>
      <c r="J37" s="167">
        <f t="shared" si="9"/>
        <v>7987</v>
      </c>
      <c r="K37" s="167">
        <f t="shared" si="9"/>
        <v>6891</v>
      </c>
      <c r="L37" s="167">
        <f t="shared" si="9"/>
        <v>7439</v>
      </c>
      <c r="M37" s="167">
        <f t="shared" si="9"/>
        <v>10649</v>
      </c>
      <c r="N37" s="167">
        <f t="shared" si="9"/>
        <v>10649</v>
      </c>
      <c r="O37" s="167">
        <f t="shared" si="9"/>
        <v>10649</v>
      </c>
      <c r="P37" s="167">
        <f t="shared" si="9"/>
        <v>7987</v>
      </c>
      <c r="Q37" s="167">
        <f t="shared" si="9"/>
        <v>7987</v>
      </c>
      <c r="R37" s="167">
        <f t="shared" si="9"/>
        <v>7987</v>
      </c>
      <c r="S37" s="167">
        <f t="shared" si="9"/>
        <v>11824</v>
      </c>
      <c r="T37" s="167">
        <f t="shared" si="9"/>
        <v>12215</v>
      </c>
      <c r="U37" s="167">
        <f t="shared" si="9"/>
        <v>12215</v>
      </c>
      <c r="V37" s="167">
        <f t="shared" si="9"/>
        <v>9475</v>
      </c>
      <c r="W37" s="167">
        <f t="shared" si="9"/>
        <v>9475</v>
      </c>
      <c r="X37" s="167">
        <f t="shared" si="9"/>
        <v>9866</v>
      </c>
      <c r="Y37" s="167">
        <f t="shared" si="9"/>
        <v>9475</v>
      </c>
      <c r="Z37" s="167">
        <f t="shared" si="9"/>
        <v>10258</v>
      </c>
      <c r="AA37" s="167">
        <f t="shared" si="9"/>
        <v>10649</v>
      </c>
      <c r="AB37" s="167">
        <f t="shared" si="9"/>
        <v>9475</v>
      </c>
      <c r="AC37" s="167">
        <f t="shared" si="9"/>
        <v>11041</v>
      </c>
      <c r="AD37" s="167">
        <f t="shared" si="9"/>
        <v>10258</v>
      </c>
      <c r="AE37" s="167">
        <f t="shared" si="9"/>
        <v>11041</v>
      </c>
      <c r="AF37" s="167">
        <f t="shared" si="9"/>
        <v>10258</v>
      </c>
      <c r="AG37" s="167">
        <f t="shared" si="9"/>
        <v>11041</v>
      </c>
      <c r="AH37" s="167">
        <f t="shared" si="9"/>
        <v>9475</v>
      </c>
      <c r="AI37" s="167">
        <f t="shared" si="9"/>
        <v>10258</v>
      </c>
      <c r="AJ37" s="167">
        <f t="shared" si="9"/>
        <v>8379</v>
      </c>
      <c r="AK37" s="167">
        <f t="shared" si="9"/>
        <v>8379</v>
      </c>
      <c r="AL37" s="167">
        <f t="shared" si="9"/>
        <v>8927</v>
      </c>
      <c r="AM37" s="167">
        <f t="shared" si="9"/>
        <v>8379</v>
      </c>
      <c r="AN37" s="167">
        <f t="shared" si="9"/>
        <v>10258</v>
      </c>
      <c r="AO37" s="167">
        <f t="shared" si="9"/>
        <v>8379</v>
      </c>
      <c r="AP37" s="167">
        <f t="shared" si="9"/>
        <v>8379</v>
      </c>
    </row>
    <row r="38" spans="1:42" x14ac:dyDescent="0.2">
      <c r="A38" s="222" t="s">
        <v>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x14ac:dyDescent="0.2">
      <c r="A39" s="1">
        <v>1</v>
      </c>
      <c r="B39" s="168">
        <f t="shared" ref="B39:AP39" si="10">ROUNDUP(B17*0.87,)</f>
        <v>8848</v>
      </c>
      <c r="C39" s="168">
        <f t="shared" si="10"/>
        <v>8848</v>
      </c>
      <c r="D39" s="168">
        <f t="shared" si="10"/>
        <v>9396</v>
      </c>
      <c r="E39" s="168">
        <f t="shared" si="10"/>
        <v>11041</v>
      </c>
      <c r="F39" s="168">
        <f t="shared" si="10"/>
        <v>10493</v>
      </c>
      <c r="G39" s="168">
        <f t="shared" si="10"/>
        <v>9945</v>
      </c>
      <c r="H39" s="168">
        <f t="shared" si="10"/>
        <v>9396</v>
      </c>
      <c r="I39" s="168">
        <f t="shared" si="10"/>
        <v>9396</v>
      </c>
      <c r="J39" s="168">
        <f t="shared" si="10"/>
        <v>9945</v>
      </c>
      <c r="K39" s="168">
        <f t="shared" si="10"/>
        <v>8848</v>
      </c>
      <c r="L39" s="168">
        <f t="shared" si="10"/>
        <v>9396</v>
      </c>
      <c r="M39" s="168">
        <f t="shared" si="10"/>
        <v>12607</v>
      </c>
      <c r="N39" s="168">
        <f t="shared" si="10"/>
        <v>12607</v>
      </c>
      <c r="O39" s="168">
        <f t="shared" si="10"/>
        <v>12607</v>
      </c>
      <c r="P39" s="168">
        <f t="shared" si="10"/>
        <v>9945</v>
      </c>
      <c r="Q39" s="168">
        <f t="shared" si="10"/>
        <v>9945</v>
      </c>
      <c r="R39" s="168">
        <f t="shared" si="10"/>
        <v>9945</v>
      </c>
      <c r="S39" s="168">
        <f t="shared" si="10"/>
        <v>13781</v>
      </c>
      <c r="T39" s="168">
        <f t="shared" si="10"/>
        <v>13781</v>
      </c>
      <c r="U39" s="168">
        <f t="shared" si="10"/>
        <v>13781</v>
      </c>
      <c r="V39" s="168">
        <f t="shared" si="10"/>
        <v>11041</v>
      </c>
      <c r="W39" s="168">
        <f t="shared" si="10"/>
        <v>11041</v>
      </c>
      <c r="X39" s="168">
        <f t="shared" si="10"/>
        <v>11432</v>
      </c>
      <c r="Y39" s="168">
        <f t="shared" si="10"/>
        <v>11041</v>
      </c>
      <c r="Z39" s="168">
        <f t="shared" si="10"/>
        <v>11824</v>
      </c>
      <c r="AA39" s="168">
        <f t="shared" si="10"/>
        <v>12215</v>
      </c>
      <c r="AB39" s="168">
        <f t="shared" si="10"/>
        <v>11041</v>
      </c>
      <c r="AC39" s="168">
        <f t="shared" si="10"/>
        <v>12607</v>
      </c>
      <c r="AD39" s="168">
        <f t="shared" si="10"/>
        <v>11824</v>
      </c>
      <c r="AE39" s="168">
        <f t="shared" si="10"/>
        <v>12607</v>
      </c>
      <c r="AF39" s="168">
        <f t="shared" si="10"/>
        <v>11824</v>
      </c>
      <c r="AG39" s="168">
        <f t="shared" si="10"/>
        <v>12607</v>
      </c>
      <c r="AH39" s="168">
        <f t="shared" si="10"/>
        <v>11041</v>
      </c>
      <c r="AI39" s="168">
        <f t="shared" si="10"/>
        <v>11824</v>
      </c>
      <c r="AJ39" s="168">
        <f t="shared" si="10"/>
        <v>9945</v>
      </c>
      <c r="AK39" s="168">
        <f t="shared" si="10"/>
        <v>9945</v>
      </c>
      <c r="AL39" s="168">
        <f t="shared" si="10"/>
        <v>10493</v>
      </c>
      <c r="AM39" s="168">
        <f t="shared" si="10"/>
        <v>9945</v>
      </c>
      <c r="AN39" s="168">
        <f t="shared" si="10"/>
        <v>11824</v>
      </c>
      <c r="AO39" s="168">
        <f t="shared" si="10"/>
        <v>9945</v>
      </c>
      <c r="AP39" s="168">
        <f t="shared" si="10"/>
        <v>9945</v>
      </c>
    </row>
    <row r="40" spans="1:42" x14ac:dyDescent="0.2">
      <c r="A40" s="1">
        <v>2</v>
      </c>
      <c r="B40" s="168">
        <f t="shared" ref="B40:AP40" si="11">ROUNDUP(B18*0.87,)</f>
        <v>10023</v>
      </c>
      <c r="C40" s="168">
        <f t="shared" si="11"/>
        <v>10023</v>
      </c>
      <c r="D40" s="168">
        <f t="shared" si="11"/>
        <v>10571</v>
      </c>
      <c r="E40" s="168">
        <f t="shared" si="11"/>
        <v>12215</v>
      </c>
      <c r="F40" s="168">
        <f t="shared" si="11"/>
        <v>11667</v>
      </c>
      <c r="G40" s="168">
        <f t="shared" si="11"/>
        <v>11119</v>
      </c>
      <c r="H40" s="168">
        <f t="shared" si="11"/>
        <v>10571</v>
      </c>
      <c r="I40" s="168">
        <f t="shared" si="11"/>
        <v>10571</v>
      </c>
      <c r="J40" s="168">
        <f t="shared" si="11"/>
        <v>11119</v>
      </c>
      <c r="K40" s="168">
        <f t="shared" si="11"/>
        <v>10023</v>
      </c>
      <c r="L40" s="168">
        <f t="shared" si="11"/>
        <v>10571</v>
      </c>
      <c r="M40" s="168">
        <f t="shared" si="11"/>
        <v>13781</v>
      </c>
      <c r="N40" s="168">
        <f t="shared" si="11"/>
        <v>13781</v>
      </c>
      <c r="O40" s="168">
        <f t="shared" si="11"/>
        <v>13781</v>
      </c>
      <c r="P40" s="168">
        <f t="shared" si="11"/>
        <v>11119</v>
      </c>
      <c r="Q40" s="168">
        <f t="shared" si="11"/>
        <v>11119</v>
      </c>
      <c r="R40" s="168">
        <f t="shared" si="11"/>
        <v>11119</v>
      </c>
      <c r="S40" s="168">
        <f t="shared" si="11"/>
        <v>14956</v>
      </c>
      <c r="T40" s="168">
        <f t="shared" si="11"/>
        <v>14956</v>
      </c>
      <c r="U40" s="168">
        <f t="shared" si="11"/>
        <v>14956</v>
      </c>
      <c r="V40" s="168">
        <f t="shared" si="11"/>
        <v>12215</v>
      </c>
      <c r="W40" s="168">
        <f t="shared" si="11"/>
        <v>12215</v>
      </c>
      <c r="X40" s="168">
        <f t="shared" si="11"/>
        <v>12607</v>
      </c>
      <c r="Y40" s="168">
        <f t="shared" si="11"/>
        <v>12215</v>
      </c>
      <c r="Z40" s="168">
        <f t="shared" si="11"/>
        <v>12998</v>
      </c>
      <c r="AA40" s="168">
        <f t="shared" si="11"/>
        <v>13390</v>
      </c>
      <c r="AB40" s="168">
        <f t="shared" si="11"/>
        <v>12215</v>
      </c>
      <c r="AC40" s="168">
        <f t="shared" si="11"/>
        <v>13781</v>
      </c>
      <c r="AD40" s="168">
        <f t="shared" si="11"/>
        <v>12998</v>
      </c>
      <c r="AE40" s="168">
        <f t="shared" si="11"/>
        <v>13781</v>
      </c>
      <c r="AF40" s="168">
        <f t="shared" si="11"/>
        <v>12998</v>
      </c>
      <c r="AG40" s="168">
        <f t="shared" si="11"/>
        <v>13781</v>
      </c>
      <c r="AH40" s="168">
        <f t="shared" si="11"/>
        <v>12215</v>
      </c>
      <c r="AI40" s="168">
        <f t="shared" si="11"/>
        <v>12998</v>
      </c>
      <c r="AJ40" s="168">
        <f t="shared" si="11"/>
        <v>11119</v>
      </c>
      <c r="AK40" s="168">
        <f t="shared" si="11"/>
        <v>11119</v>
      </c>
      <c r="AL40" s="168">
        <f t="shared" si="11"/>
        <v>11667</v>
      </c>
      <c r="AM40" s="168">
        <f t="shared" si="11"/>
        <v>11119</v>
      </c>
      <c r="AN40" s="168">
        <f t="shared" si="11"/>
        <v>12998</v>
      </c>
      <c r="AO40" s="168">
        <f t="shared" si="11"/>
        <v>11119</v>
      </c>
      <c r="AP40" s="168">
        <f t="shared" si="11"/>
        <v>11119</v>
      </c>
    </row>
    <row r="41" spans="1:42" x14ac:dyDescent="0.2">
      <c r="A41" s="152"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row>
    <row r="42" spans="1:42" x14ac:dyDescent="0.2">
      <c r="A42" s="1">
        <v>1</v>
      </c>
      <c r="B42" s="168">
        <f t="shared" ref="B42:AP42" si="12">ROUNDUP(B20*0.87,)</f>
        <v>11197</v>
      </c>
      <c r="C42" s="168">
        <f t="shared" si="12"/>
        <v>11197</v>
      </c>
      <c r="D42" s="168">
        <f t="shared" si="12"/>
        <v>11745</v>
      </c>
      <c r="E42" s="168">
        <f t="shared" si="12"/>
        <v>13390</v>
      </c>
      <c r="F42" s="168">
        <f t="shared" si="12"/>
        <v>12842</v>
      </c>
      <c r="G42" s="168">
        <f t="shared" si="12"/>
        <v>12294</v>
      </c>
      <c r="H42" s="168">
        <f t="shared" si="12"/>
        <v>11745</v>
      </c>
      <c r="I42" s="168">
        <f t="shared" si="12"/>
        <v>11745</v>
      </c>
      <c r="J42" s="168">
        <f t="shared" si="12"/>
        <v>12294</v>
      </c>
      <c r="K42" s="168">
        <f t="shared" si="12"/>
        <v>11197</v>
      </c>
      <c r="L42" s="168">
        <f t="shared" si="12"/>
        <v>11745</v>
      </c>
      <c r="M42" s="168">
        <f t="shared" si="12"/>
        <v>14956</v>
      </c>
      <c r="N42" s="168">
        <f t="shared" si="12"/>
        <v>14956</v>
      </c>
      <c r="O42" s="168">
        <f t="shared" si="12"/>
        <v>14956</v>
      </c>
      <c r="P42" s="168">
        <f t="shared" si="12"/>
        <v>12294</v>
      </c>
      <c r="Q42" s="168">
        <f t="shared" si="12"/>
        <v>12294</v>
      </c>
      <c r="R42" s="168">
        <f t="shared" si="12"/>
        <v>12294</v>
      </c>
      <c r="S42" s="168">
        <f t="shared" si="12"/>
        <v>16130</v>
      </c>
      <c r="T42" s="168">
        <f t="shared" si="12"/>
        <v>16130</v>
      </c>
      <c r="U42" s="168">
        <f t="shared" si="12"/>
        <v>16130</v>
      </c>
      <c r="V42" s="168">
        <f t="shared" si="12"/>
        <v>13390</v>
      </c>
      <c r="W42" s="168">
        <f t="shared" si="12"/>
        <v>13390</v>
      </c>
      <c r="X42" s="168">
        <f t="shared" si="12"/>
        <v>13781</v>
      </c>
      <c r="Y42" s="168">
        <f t="shared" si="12"/>
        <v>13390</v>
      </c>
      <c r="Z42" s="168">
        <f t="shared" si="12"/>
        <v>14173</v>
      </c>
      <c r="AA42" s="168">
        <f t="shared" si="12"/>
        <v>14564</v>
      </c>
      <c r="AB42" s="168">
        <f t="shared" si="12"/>
        <v>13390</v>
      </c>
      <c r="AC42" s="168">
        <f t="shared" si="12"/>
        <v>14956</v>
      </c>
      <c r="AD42" s="168">
        <f t="shared" si="12"/>
        <v>14173</v>
      </c>
      <c r="AE42" s="168">
        <f t="shared" si="12"/>
        <v>14956</v>
      </c>
      <c r="AF42" s="168">
        <f t="shared" si="12"/>
        <v>14173</v>
      </c>
      <c r="AG42" s="168">
        <f t="shared" si="12"/>
        <v>14956</v>
      </c>
      <c r="AH42" s="168">
        <f t="shared" si="12"/>
        <v>13390</v>
      </c>
      <c r="AI42" s="168">
        <f t="shared" si="12"/>
        <v>14173</v>
      </c>
      <c r="AJ42" s="168">
        <f t="shared" si="12"/>
        <v>12294</v>
      </c>
      <c r="AK42" s="168">
        <f t="shared" si="12"/>
        <v>12294</v>
      </c>
      <c r="AL42" s="168">
        <f t="shared" si="12"/>
        <v>12842</v>
      </c>
      <c r="AM42" s="168">
        <f t="shared" si="12"/>
        <v>12294</v>
      </c>
      <c r="AN42" s="168">
        <f t="shared" si="12"/>
        <v>14173</v>
      </c>
      <c r="AO42" s="168">
        <f t="shared" si="12"/>
        <v>12294</v>
      </c>
      <c r="AP42" s="168">
        <f t="shared" si="12"/>
        <v>12294</v>
      </c>
    </row>
    <row r="43" spans="1:42" x14ac:dyDescent="0.2">
      <c r="A43" s="1">
        <v>2</v>
      </c>
      <c r="B43" s="168">
        <f t="shared" ref="B43:AP43" si="13">ROUNDUP(B21*0.87,)</f>
        <v>12372</v>
      </c>
      <c r="C43" s="168">
        <f t="shared" si="13"/>
        <v>12372</v>
      </c>
      <c r="D43" s="168">
        <f t="shared" si="13"/>
        <v>12920</v>
      </c>
      <c r="E43" s="168">
        <f t="shared" si="13"/>
        <v>14564</v>
      </c>
      <c r="F43" s="168">
        <f t="shared" si="13"/>
        <v>14016</v>
      </c>
      <c r="G43" s="168">
        <f t="shared" si="13"/>
        <v>13468</v>
      </c>
      <c r="H43" s="168">
        <f t="shared" si="13"/>
        <v>12920</v>
      </c>
      <c r="I43" s="168">
        <f t="shared" si="13"/>
        <v>12920</v>
      </c>
      <c r="J43" s="168">
        <f t="shared" si="13"/>
        <v>13468</v>
      </c>
      <c r="K43" s="168">
        <f t="shared" si="13"/>
        <v>12372</v>
      </c>
      <c r="L43" s="168">
        <f t="shared" si="13"/>
        <v>12920</v>
      </c>
      <c r="M43" s="168">
        <f t="shared" si="13"/>
        <v>16130</v>
      </c>
      <c r="N43" s="168">
        <f t="shared" si="13"/>
        <v>16130</v>
      </c>
      <c r="O43" s="168">
        <f t="shared" si="13"/>
        <v>16130</v>
      </c>
      <c r="P43" s="168">
        <f t="shared" si="13"/>
        <v>13468</v>
      </c>
      <c r="Q43" s="168">
        <f t="shared" si="13"/>
        <v>13468</v>
      </c>
      <c r="R43" s="168">
        <f t="shared" si="13"/>
        <v>13468</v>
      </c>
      <c r="S43" s="168">
        <f t="shared" si="13"/>
        <v>17305</v>
      </c>
      <c r="T43" s="168">
        <f t="shared" si="13"/>
        <v>17305</v>
      </c>
      <c r="U43" s="168">
        <f t="shared" si="13"/>
        <v>17305</v>
      </c>
      <c r="V43" s="168">
        <f t="shared" si="13"/>
        <v>14564</v>
      </c>
      <c r="W43" s="168">
        <f t="shared" si="13"/>
        <v>14564</v>
      </c>
      <c r="X43" s="168">
        <f t="shared" si="13"/>
        <v>14956</v>
      </c>
      <c r="Y43" s="168">
        <f t="shared" si="13"/>
        <v>14564</v>
      </c>
      <c r="Z43" s="168">
        <f t="shared" si="13"/>
        <v>15347</v>
      </c>
      <c r="AA43" s="168">
        <f t="shared" si="13"/>
        <v>15739</v>
      </c>
      <c r="AB43" s="168">
        <f t="shared" si="13"/>
        <v>14564</v>
      </c>
      <c r="AC43" s="168">
        <f t="shared" si="13"/>
        <v>16130</v>
      </c>
      <c r="AD43" s="168">
        <f t="shared" si="13"/>
        <v>15347</v>
      </c>
      <c r="AE43" s="168">
        <f t="shared" si="13"/>
        <v>16130</v>
      </c>
      <c r="AF43" s="168">
        <f t="shared" si="13"/>
        <v>15347</v>
      </c>
      <c r="AG43" s="168">
        <f t="shared" si="13"/>
        <v>16130</v>
      </c>
      <c r="AH43" s="168">
        <f t="shared" si="13"/>
        <v>14564</v>
      </c>
      <c r="AI43" s="168">
        <f t="shared" si="13"/>
        <v>15347</v>
      </c>
      <c r="AJ43" s="168">
        <f t="shared" si="13"/>
        <v>13468</v>
      </c>
      <c r="AK43" s="168">
        <f t="shared" si="13"/>
        <v>13468</v>
      </c>
      <c r="AL43" s="168">
        <f t="shared" si="13"/>
        <v>14016</v>
      </c>
      <c r="AM43" s="168">
        <f t="shared" si="13"/>
        <v>13468</v>
      </c>
      <c r="AN43" s="168">
        <f t="shared" si="13"/>
        <v>15347</v>
      </c>
      <c r="AO43" s="168">
        <f t="shared" si="13"/>
        <v>13468</v>
      </c>
      <c r="AP43" s="168">
        <f t="shared" si="13"/>
        <v>13468</v>
      </c>
    </row>
    <row r="44" spans="1:42" x14ac:dyDescent="0.2">
      <c r="A44" s="223" t="s">
        <v>4</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x14ac:dyDescent="0.2">
      <c r="A45" s="3" t="s">
        <v>1</v>
      </c>
      <c r="B45" s="168">
        <f t="shared" ref="B45:AP45" si="14">ROUNDUP(B23*0.87,)</f>
        <v>48781</v>
      </c>
      <c r="C45" s="168">
        <f t="shared" si="14"/>
        <v>48781</v>
      </c>
      <c r="D45" s="168">
        <f t="shared" si="14"/>
        <v>49329</v>
      </c>
      <c r="E45" s="168">
        <f t="shared" si="14"/>
        <v>50974</v>
      </c>
      <c r="F45" s="168">
        <f t="shared" si="14"/>
        <v>50426</v>
      </c>
      <c r="G45" s="168">
        <f t="shared" si="14"/>
        <v>49878</v>
      </c>
      <c r="H45" s="168">
        <f t="shared" si="14"/>
        <v>49329</v>
      </c>
      <c r="I45" s="168">
        <f t="shared" si="14"/>
        <v>49329</v>
      </c>
      <c r="J45" s="168">
        <f t="shared" si="14"/>
        <v>49878</v>
      </c>
      <c r="K45" s="168">
        <f t="shared" si="14"/>
        <v>48781</v>
      </c>
      <c r="L45" s="168">
        <f t="shared" si="14"/>
        <v>49329</v>
      </c>
      <c r="M45" s="168">
        <f t="shared" si="14"/>
        <v>52540</v>
      </c>
      <c r="N45" s="168">
        <f t="shared" si="14"/>
        <v>52540</v>
      </c>
      <c r="O45" s="168">
        <f t="shared" si="14"/>
        <v>52540</v>
      </c>
      <c r="P45" s="168">
        <f t="shared" si="14"/>
        <v>49878</v>
      </c>
      <c r="Q45" s="168">
        <f t="shared" si="14"/>
        <v>49878</v>
      </c>
      <c r="R45" s="168">
        <f t="shared" si="14"/>
        <v>49878</v>
      </c>
      <c r="S45" s="168">
        <f t="shared" si="14"/>
        <v>53714</v>
      </c>
      <c r="T45" s="168">
        <f t="shared" si="14"/>
        <v>53714</v>
      </c>
      <c r="U45" s="168">
        <f t="shared" si="14"/>
        <v>53714</v>
      </c>
      <c r="V45" s="168">
        <f t="shared" si="14"/>
        <v>50974</v>
      </c>
      <c r="W45" s="168">
        <f t="shared" si="14"/>
        <v>50974</v>
      </c>
      <c r="X45" s="168">
        <f t="shared" si="14"/>
        <v>51365</v>
      </c>
      <c r="Y45" s="168">
        <f t="shared" si="14"/>
        <v>50974</v>
      </c>
      <c r="Z45" s="168">
        <f t="shared" si="14"/>
        <v>51757</v>
      </c>
      <c r="AA45" s="168">
        <f t="shared" si="14"/>
        <v>52148</v>
      </c>
      <c r="AB45" s="168">
        <f t="shared" si="14"/>
        <v>50974</v>
      </c>
      <c r="AC45" s="168">
        <f t="shared" si="14"/>
        <v>52540</v>
      </c>
      <c r="AD45" s="168">
        <f t="shared" si="14"/>
        <v>51757</v>
      </c>
      <c r="AE45" s="168">
        <f t="shared" si="14"/>
        <v>52540</v>
      </c>
      <c r="AF45" s="168">
        <f t="shared" si="14"/>
        <v>51757</v>
      </c>
      <c r="AG45" s="168">
        <f t="shared" si="14"/>
        <v>52540</v>
      </c>
      <c r="AH45" s="168">
        <f t="shared" si="14"/>
        <v>50974</v>
      </c>
      <c r="AI45" s="168">
        <f t="shared" si="14"/>
        <v>51757</v>
      </c>
      <c r="AJ45" s="168">
        <f t="shared" si="14"/>
        <v>49878</v>
      </c>
      <c r="AK45" s="168">
        <f t="shared" si="14"/>
        <v>49878</v>
      </c>
      <c r="AL45" s="168">
        <f t="shared" si="14"/>
        <v>50426</v>
      </c>
      <c r="AM45" s="168">
        <f t="shared" si="14"/>
        <v>49878</v>
      </c>
      <c r="AN45" s="168">
        <f t="shared" si="14"/>
        <v>51757</v>
      </c>
      <c r="AO45" s="168">
        <f t="shared" si="14"/>
        <v>49878</v>
      </c>
      <c r="AP45" s="168">
        <f t="shared" si="14"/>
        <v>49878</v>
      </c>
    </row>
    <row r="46" spans="1:42" hidden="1" x14ac:dyDescent="0.2">
      <c r="A46" s="7" t="s">
        <v>5</v>
      </c>
    </row>
    <row r="47" spans="1:42" hidden="1" x14ac:dyDescent="0.2">
      <c r="A47" s="3" t="s">
        <v>0</v>
      </c>
    </row>
    <row r="48" spans="1:42" ht="11.45" customHeight="1" x14ac:dyDescent="0.2">
      <c r="A48" s="125" t="s">
        <v>101</v>
      </c>
    </row>
    <row r="49" spans="1:1" ht="12" customHeight="1" x14ac:dyDescent="0.2"/>
    <row r="50" spans="1:1" ht="9.6" customHeight="1" x14ac:dyDescent="0.2"/>
    <row r="51" spans="1:1" ht="11.45" customHeight="1" x14ac:dyDescent="0.2">
      <c r="A51" s="64"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142" t="s">
        <v>103</v>
      </c>
    </row>
    <row r="56" spans="1:1" ht="11.45" customHeight="1" thickBot="1" x14ac:dyDescent="0.25"/>
    <row r="57" spans="1:1" ht="12.75" thickBot="1" x14ac:dyDescent="0.25">
      <c r="A57" s="73" t="s">
        <v>18</v>
      </c>
    </row>
    <row r="58" spans="1:1" x14ac:dyDescent="0.2">
      <c r="A58" s="94" t="s">
        <v>63</v>
      </c>
    </row>
    <row r="59" spans="1:1" ht="12.75" thickBot="1" x14ac:dyDescent="0.25">
      <c r="A59" s="63"/>
    </row>
    <row r="60" spans="1:1" ht="12.75" thickBot="1" x14ac:dyDescent="0.25">
      <c r="A60" s="75" t="s">
        <v>16</v>
      </c>
    </row>
    <row r="61" spans="1:1" ht="48" x14ac:dyDescent="0.2">
      <c r="A61" s="58" t="s">
        <v>46</v>
      </c>
    </row>
    <row r="62" spans="1:1" ht="12.75" thickBot="1" x14ac:dyDescent="0.25"/>
    <row r="63" spans="1:1" ht="12.75" thickBot="1" x14ac:dyDescent="0.25">
      <c r="A63" s="73" t="s">
        <v>112</v>
      </c>
    </row>
    <row r="64" spans="1:1" x14ac:dyDescent="0.2">
      <c r="A64" s="160" t="s">
        <v>247</v>
      </c>
    </row>
  </sheetData>
  <pageMargins left="0.7" right="0.7" top="0.75" bottom="0.75" header="0.3" footer="0.3"/>
  <pageSetup paperSize="9" orientation="portrait"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71"/>
  <sheetViews>
    <sheetView topLeftCell="A2" zoomScaleNormal="100" workbookViewId="0">
      <selection activeCell="A60" sqref="A60:A70"/>
    </sheetView>
  </sheetViews>
  <sheetFormatPr defaultColWidth="9.140625" defaultRowHeight="12" x14ac:dyDescent="0.2"/>
  <cols>
    <col min="1" max="1" width="91.5703125" style="5" customWidth="1"/>
    <col min="2" max="6" width="9.140625" style="5" hidden="1" customWidth="1"/>
    <col min="7" max="10" width="9.140625" style="163" hidden="1" customWidth="1"/>
    <col min="11" max="11" width="0" style="163" hidden="1" customWidth="1"/>
    <col min="12" max="16384" width="9.140625" style="5"/>
  </cols>
  <sheetData>
    <row r="1" spans="1:12" ht="12" customHeight="1" x14ac:dyDescent="0.2">
      <c r="A1" s="18" t="s">
        <v>17</v>
      </c>
    </row>
    <row r="2" spans="1:12" ht="12" customHeight="1" x14ac:dyDescent="0.2">
      <c r="A2" s="215" t="s">
        <v>69</v>
      </c>
    </row>
    <row r="3" spans="1:12" ht="10.35" customHeight="1" x14ac:dyDescent="0.2">
      <c r="A3" s="16"/>
    </row>
    <row r="4" spans="1:12" ht="11.45" customHeight="1" x14ac:dyDescent="0.2">
      <c r="A4" s="30" t="s">
        <v>9</v>
      </c>
    </row>
    <row r="5" spans="1:12" s="36" customFormat="1" ht="33.75" customHeight="1" x14ac:dyDescent="0.25">
      <c r="A5" s="31" t="s">
        <v>6</v>
      </c>
      <c r="B5" s="151" t="e">
        <f>'C завтраками| Bed and breakfast'!#REF!</f>
        <v>#REF!</v>
      </c>
      <c r="C5" s="151" t="e">
        <f>'C завтраками| Bed and breakfast'!#REF!</f>
        <v>#REF!</v>
      </c>
      <c r="D5" s="151" t="e">
        <f>'C завтраками| Bed and breakfast'!#REF!</f>
        <v>#REF!</v>
      </c>
      <c r="E5" s="151" t="e">
        <f>'C завтраками| Bed and breakfast'!#REF!</f>
        <v>#REF!</v>
      </c>
      <c r="F5" s="151" t="e">
        <f>'C завтраками| Bed and breakfast'!#REF!</f>
        <v>#REF!</v>
      </c>
      <c r="G5" s="151" t="e">
        <f>'C завтраками| Bed and breakfast'!#REF!</f>
        <v>#REF!</v>
      </c>
      <c r="H5" s="151" t="e">
        <f>'C завтраками| Bed and breakfast'!#REF!</f>
        <v>#REF!</v>
      </c>
      <c r="I5" s="151" t="e">
        <f>'C завтраками| Bed and breakfast'!#REF!</f>
        <v>#REF!</v>
      </c>
      <c r="J5" s="151" t="e">
        <f>'C завтраками| Bed and breakfast'!#REF!</f>
        <v>#REF!</v>
      </c>
      <c r="K5" s="151" t="e">
        <f>'C завтраками| Bed and breakfast'!#REF!</f>
        <v>#REF!</v>
      </c>
      <c r="L5" s="151" t="e">
        <f>'C завтраками| Bed and breakfast'!#REF!</f>
        <v>#REF!</v>
      </c>
    </row>
    <row r="6" spans="1:12" x14ac:dyDescent="0.2">
      <c r="A6" s="31"/>
      <c r="B6" s="151" t="e">
        <f>'C завтраками| Bed and breakfast'!#REF!</f>
        <v>#REF!</v>
      </c>
      <c r="C6" s="151" t="e">
        <f>'C завтраками| Bed and breakfast'!#REF!</f>
        <v>#REF!</v>
      </c>
      <c r="D6" s="151" t="e">
        <f>'C завтраками| Bed and breakfast'!#REF!</f>
        <v>#REF!</v>
      </c>
      <c r="E6" s="151" t="e">
        <f>'C завтраками| Bed and breakfast'!#REF!</f>
        <v>#REF!</v>
      </c>
      <c r="F6" s="151" t="e">
        <f>'C завтраками| Bed and breakfast'!#REF!</f>
        <v>#REF!</v>
      </c>
      <c r="G6" s="151" t="e">
        <f>'C завтраками| Bed and breakfast'!#REF!</f>
        <v>#REF!</v>
      </c>
      <c r="H6" s="151" t="e">
        <f>'C завтраками| Bed and breakfast'!#REF!</f>
        <v>#REF!</v>
      </c>
      <c r="I6" s="151" t="e">
        <f>'C завтраками| Bed and breakfast'!#REF!</f>
        <v>#REF!</v>
      </c>
      <c r="J6" s="151" t="e">
        <f>'C завтраками| Bed and breakfast'!#REF!</f>
        <v>#REF!</v>
      </c>
      <c r="K6" s="151" t="e">
        <f>'C завтраками| Bed and breakfast'!#REF!</f>
        <v>#REF!</v>
      </c>
      <c r="L6" s="151" t="e">
        <f>'C завтраками| Bed and breakfast'!#REF!</f>
        <v>#REF!</v>
      </c>
    </row>
    <row r="7" spans="1:12" s="163" customFormat="1" x14ac:dyDescent="0.2">
      <c r="A7" s="1" t="s">
        <v>7</v>
      </c>
    </row>
    <row r="8" spans="1:12" s="163" customFormat="1" x14ac:dyDescent="0.2">
      <c r="A8" s="1">
        <v>1</v>
      </c>
      <c r="B8" s="167" t="e">
        <f>'C завтраками| Bed and breakfast'!#REF!*0.9</f>
        <v>#REF!</v>
      </c>
      <c r="C8" s="167" t="e">
        <f>'C завтраками| Bed and breakfast'!#REF!*0.9</f>
        <v>#REF!</v>
      </c>
      <c r="D8" s="167" t="e">
        <f>'C завтраками| Bed and breakfast'!#REF!*0.9</f>
        <v>#REF!</v>
      </c>
      <c r="E8" s="167" t="e">
        <f>'C завтраками| Bed and breakfast'!#REF!*0.9</f>
        <v>#REF!</v>
      </c>
      <c r="F8" s="167" t="e">
        <f>'C завтраками| Bed and breakfast'!#REF!*0.9</f>
        <v>#REF!</v>
      </c>
      <c r="G8" s="167" t="e">
        <f>'C завтраками| Bed and breakfast'!#REF!*0.9</f>
        <v>#REF!</v>
      </c>
      <c r="H8" s="167" t="e">
        <f>'C завтраками| Bed and breakfast'!#REF!*0.9</f>
        <v>#REF!</v>
      </c>
      <c r="I8" s="167" t="e">
        <f>'C завтраками| Bed and breakfast'!#REF!*0.9</f>
        <v>#REF!</v>
      </c>
      <c r="J8" s="167" t="e">
        <f>'C завтраками| Bed and breakfast'!#REF!*0.9</f>
        <v>#REF!</v>
      </c>
      <c r="K8" s="167" t="e">
        <f>'C завтраками| Bed and breakfast'!#REF!*0.9</f>
        <v>#REF!</v>
      </c>
      <c r="L8" s="167" t="e">
        <f>'C завтраками| Bed and breakfast'!#REF!*0.9</f>
        <v>#REF!</v>
      </c>
    </row>
    <row r="9" spans="1:12" s="163" customFormat="1" x14ac:dyDescent="0.2">
      <c r="A9" s="1">
        <v>2</v>
      </c>
      <c r="B9" s="167" t="e">
        <f>'C завтраками| Bed and breakfast'!#REF!*0.9</f>
        <v>#REF!</v>
      </c>
      <c r="C9" s="167" t="e">
        <f>'C завтраками| Bed and breakfast'!#REF!*0.9</f>
        <v>#REF!</v>
      </c>
      <c r="D9" s="167" t="e">
        <f>'C завтраками| Bed and breakfast'!#REF!*0.9</f>
        <v>#REF!</v>
      </c>
      <c r="E9" s="167" t="e">
        <f>'C завтраками| Bed and breakfast'!#REF!*0.9</f>
        <v>#REF!</v>
      </c>
      <c r="F9" s="167" t="e">
        <f>'C завтраками| Bed and breakfast'!#REF!*0.9</f>
        <v>#REF!</v>
      </c>
      <c r="G9" s="167" t="e">
        <f>'C завтраками| Bed and breakfast'!#REF!*0.9</f>
        <v>#REF!</v>
      </c>
      <c r="H9" s="167" t="e">
        <f>'C завтраками| Bed and breakfast'!#REF!*0.9</f>
        <v>#REF!</v>
      </c>
      <c r="I9" s="167" t="e">
        <f>'C завтраками| Bed and breakfast'!#REF!*0.9</f>
        <v>#REF!</v>
      </c>
      <c r="J9" s="167" t="e">
        <f>'C завтраками| Bed and breakfast'!#REF!*0.9</f>
        <v>#REF!</v>
      </c>
      <c r="K9" s="167" t="e">
        <f>'C завтраками| Bed and breakfast'!#REF!*0.9</f>
        <v>#REF!</v>
      </c>
      <c r="L9" s="167" t="e">
        <f>'C завтраками| Bed and breakfast'!#REF!*0.9</f>
        <v>#REF!</v>
      </c>
    </row>
    <row r="10" spans="1:12" s="163" customFormat="1" x14ac:dyDescent="0.2">
      <c r="A10" s="1" t="s">
        <v>8</v>
      </c>
      <c r="B10" s="167"/>
      <c r="C10" s="167"/>
      <c r="D10" s="167"/>
      <c r="E10" s="167"/>
      <c r="F10" s="167"/>
      <c r="G10" s="167"/>
      <c r="H10" s="167"/>
      <c r="I10" s="167"/>
      <c r="J10" s="167"/>
      <c r="K10" s="167"/>
      <c r="L10" s="167"/>
    </row>
    <row r="11" spans="1:12" x14ac:dyDescent="0.2">
      <c r="A11" s="1">
        <v>1</v>
      </c>
      <c r="B11" s="167" t="e">
        <f>'C завтраками| Bed and breakfast'!#REF!*0.9</f>
        <v>#REF!</v>
      </c>
      <c r="C11" s="167" t="e">
        <f>'C завтраками| Bed and breakfast'!#REF!*0.9</f>
        <v>#REF!</v>
      </c>
      <c r="D11" s="167" t="e">
        <f>'C завтраками| Bed and breakfast'!#REF!*0.9</f>
        <v>#REF!</v>
      </c>
      <c r="E11" s="167" t="e">
        <f>'C завтраками| Bed and breakfast'!#REF!*0.9</f>
        <v>#REF!</v>
      </c>
      <c r="F11" s="167" t="e">
        <f>'C завтраками| Bed and breakfast'!#REF!*0.9</f>
        <v>#REF!</v>
      </c>
      <c r="G11" s="167" t="e">
        <f>'C завтраками| Bed and breakfast'!#REF!*0.9</f>
        <v>#REF!</v>
      </c>
      <c r="H11" s="167" t="e">
        <f>'C завтраками| Bed and breakfast'!#REF!*0.9</f>
        <v>#REF!</v>
      </c>
      <c r="I11" s="167" t="e">
        <f>'C завтраками| Bed and breakfast'!#REF!*0.9</f>
        <v>#REF!</v>
      </c>
      <c r="J11" s="167" t="e">
        <f>'C завтраками| Bed and breakfast'!#REF!*0.9</f>
        <v>#REF!</v>
      </c>
      <c r="K11" s="167" t="e">
        <f>'C завтраками| Bed and breakfast'!#REF!*0.9</f>
        <v>#REF!</v>
      </c>
      <c r="L11" s="167" t="e">
        <f>'C завтраками| Bed and breakfast'!#REF!*0.9</f>
        <v>#REF!</v>
      </c>
    </row>
    <row r="12" spans="1:12" x14ac:dyDescent="0.2">
      <c r="A12" s="1">
        <v>2</v>
      </c>
      <c r="B12" s="167" t="e">
        <f>'C завтраками| Bed and breakfast'!#REF!*0.9</f>
        <v>#REF!</v>
      </c>
      <c r="C12" s="167" t="e">
        <f>'C завтраками| Bed and breakfast'!#REF!*0.9</f>
        <v>#REF!</v>
      </c>
      <c r="D12" s="167" t="e">
        <f>'C завтраками| Bed and breakfast'!#REF!*0.9</f>
        <v>#REF!</v>
      </c>
      <c r="E12" s="167" t="e">
        <f>'C завтраками| Bed and breakfast'!#REF!*0.9</f>
        <v>#REF!</v>
      </c>
      <c r="F12" s="167" t="e">
        <f>'C завтраками| Bed and breakfast'!#REF!*0.9</f>
        <v>#REF!</v>
      </c>
      <c r="G12" s="167" t="e">
        <f>'C завтраками| Bed and breakfast'!#REF!*0.9</f>
        <v>#REF!</v>
      </c>
      <c r="H12" s="167" t="e">
        <f>'C завтраками| Bed and breakfast'!#REF!*0.9</f>
        <v>#REF!</v>
      </c>
      <c r="I12" s="167" t="e">
        <f>'C завтраками| Bed and breakfast'!#REF!*0.9</f>
        <v>#REF!</v>
      </c>
      <c r="J12" s="167" t="e">
        <f>'C завтраками| Bed and breakfast'!#REF!*0.9</f>
        <v>#REF!</v>
      </c>
      <c r="K12" s="167" t="e">
        <f>'C завтраками| Bed and breakfast'!#REF!*0.9</f>
        <v>#REF!</v>
      </c>
      <c r="L12" s="167" t="e">
        <f>'C завтраками| Bed and breakfast'!#REF!*0.9</f>
        <v>#REF!</v>
      </c>
    </row>
    <row r="13" spans="1:12" s="163" customFormat="1" x14ac:dyDescent="0.2">
      <c r="A13" s="168" t="s">
        <v>218</v>
      </c>
      <c r="B13" s="167"/>
      <c r="C13" s="167"/>
      <c r="D13" s="167"/>
      <c r="E13" s="167"/>
      <c r="F13" s="167"/>
      <c r="G13" s="167"/>
      <c r="H13" s="167"/>
      <c r="I13" s="167"/>
      <c r="J13" s="167"/>
      <c r="K13" s="167"/>
      <c r="L13" s="167"/>
    </row>
    <row r="14" spans="1:12" s="163" customFormat="1" x14ac:dyDescent="0.2">
      <c r="A14" s="168">
        <v>1</v>
      </c>
      <c r="B14" s="167" t="e">
        <f t="shared" ref="B14:K14" si="0">B11</f>
        <v>#REF!</v>
      </c>
      <c r="C14" s="167" t="e">
        <f t="shared" si="0"/>
        <v>#REF!</v>
      </c>
      <c r="D14" s="167" t="e">
        <f t="shared" si="0"/>
        <v>#REF!</v>
      </c>
      <c r="E14" s="167" t="e">
        <f t="shared" si="0"/>
        <v>#REF!</v>
      </c>
      <c r="F14" s="167" t="e">
        <f t="shared" si="0"/>
        <v>#REF!</v>
      </c>
      <c r="G14" s="167" t="e">
        <f t="shared" si="0"/>
        <v>#REF!</v>
      </c>
      <c r="H14" s="167" t="e">
        <f t="shared" si="0"/>
        <v>#REF!</v>
      </c>
      <c r="I14" s="167" t="e">
        <f t="shared" si="0"/>
        <v>#REF!</v>
      </c>
      <c r="J14" s="167" t="e">
        <f t="shared" si="0"/>
        <v>#REF!</v>
      </c>
      <c r="K14" s="167" t="e">
        <f t="shared" si="0"/>
        <v>#REF!</v>
      </c>
      <c r="L14" s="167" t="e">
        <f t="shared" ref="L14" si="1">L11</f>
        <v>#REF!</v>
      </c>
    </row>
    <row r="15" spans="1:12" s="163" customFormat="1" x14ac:dyDescent="0.2">
      <c r="A15" s="168">
        <v>2</v>
      </c>
      <c r="B15" s="167" t="e">
        <f t="shared" ref="B15:K15" si="2">B12</f>
        <v>#REF!</v>
      </c>
      <c r="C15" s="167" t="e">
        <f t="shared" si="2"/>
        <v>#REF!</v>
      </c>
      <c r="D15" s="167" t="e">
        <f t="shared" si="2"/>
        <v>#REF!</v>
      </c>
      <c r="E15" s="167" t="e">
        <f t="shared" si="2"/>
        <v>#REF!</v>
      </c>
      <c r="F15" s="167" t="e">
        <f t="shared" si="2"/>
        <v>#REF!</v>
      </c>
      <c r="G15" s="167" t="e">
        <f t="shared" si="2"/>
        <v>#REF!</v>
      </c>
      <c r="H15" s="167" t="e">
        <f t="shared" si="2"/>
        <v>#REF!</v>
      </c>
      <c r="I15" s="167" t="e">
        <f t="shared" si="2"/>
        <v>#REF!</v>
      </c>
      <c r="J15" s="167" t="e">
        <f t="shared" si="2"/>
        <v>#REF!</v>
      </c>
      <c r="K15" s="167" t="e">
        <f t="shared" si="2"/>
        <v>#REF!</v>
      </c>
      <c r="L15" s="167" t="e">
        <f t="shared" ref="L15" si="3">L12</f>
        <v>#REF!</v>
      </c>
    </row>
    <row r="16" spans="1:12" s="163" customFormat="1" x14ac:dyDescent="0.2">
      <c r="A16" s="222" t="s">
        <v>2</v>
      </c>
      <c r="B16" s="167"/>
      <c r="C16" s="167"/>
      <c r="D16" s="167"/>
      <c r="E16" s="167"/>
      <c r="F16" s="167"/>
      <c r="G16" s="167"/>
      <c r="H16" s="167"/>
      <c r="I16" s="167"/>
      <c r="J16" s="167"/>
      <c r="K16" s="167"/>
      <c r="L16" s="167"/>
    </row>
    <row r="17" spans="1:12" x14ac:dyDescent="0.2">
      <c r="A17" s="1">
        <v>1</v>
      </c>
      <c r="B17" s="167" t="e">
        <f>'C завтраками| Bed and breakfast'!#REF!*0.9</f>
        <v>#REF!</v>
      </c>
      <c r="C17" s="167" t="e">
        <f>'C завтраками| Bed and breakfast'!#REF!*0.9</f>
        <v>#REF!</v>
      </c>
      <c r="D17" s="167" t="e">
        <f>'C завтраками| Bed and breakfast'!#REF!*0.9</f>
        <v>#REF!</v>
      </c>
      <c r="E17" s="167" t="e">
        <f>'C завтраками| Bed and breakfast'!#REF!*0.9</f>
        <v>#REF!</v>
      </c>
      <c r="F17" s="167" t="e">
        <f>'C завтраками| Bed and breakfast'!#REF!*0.9</f>
        <v>#REF!</v>
      </c>
      <c r="G17" s="167" t="e">
        <f>'C завтраками| Bed and breakfast'!#REF!*0.9</f>
        <v>#REF!</v>
      </c>
      <c r="H17" s="167" t="e">
        <f>'C завтраками| Bed and breakfast'!#REF!*0.9</f>
        <v>#REF!</v>
      </c>
      <c r="I17" s="167" t="e">
        <f>'C завтраками| Bed and breakfast'!#REF!*0.9</f>
        <v>#REF!</v>
      </c>
      <c r="J17" s="167" t="e">
        <f>'C завтраками| Bed and breakfast'!#REF!*0.9</f>
        <v>#REF!</v>
      </c>
      <c r="K17" s="167" t="e">
        <f>'C завтраками| Bed and breakfast'!#REF!*0.9</f>
        <v>#REF!</v>
      </c>
      <c r="L17" s="167" t="e">
        <f>'C завтраками| Bed and breakfast'!#REF!*0.9</f>
        <v>#REF!</v>
      </c>
    </row>
    <row r="18" spans="1:12" x14ac:dyDescent="0.2">
      <c r="A18" s="1">
        <v>2</v>
      </c>
      <c r="B18" s="167" t="e">
        <f>'C завтраками| Bed and breakfast'!#REF!*0.9</f>
        <v>#REF!</v>
      </c>
      <c r="C18" s="167" t="e">
        <f>'C завтраками| Bed and breakfast'!#REF!*0.9</f>
        <v>#REF!</v>
      </c>
      <c r="D18" s="167" t="e">
        <f>'C завтраками| Bed and breakfast'!#REF!*0.9</f>
        <v>#REF!</v>
      </c>
      <c r="E18" s="167" t="e">
        <f>'C завтраками| Bed and breakfast'!#REF!*0.9</f>
        <v>#REF!</v>
      </c>
      <c r="F18" s="167" t="e">
        <f>'C завтраками| Bed and breakfast'!#REF!*0.9</f>
        <v>#REF!</v>
      </c>
      <c r="G18" s="167" t="e">
        <f>'C завтраками| Bed and breakfast'!#REF!*0.9</f>
        <v>#REF!</v>
      </c>
      <c r="H18" s="167" t="e">
        <f>'C завтраками| Bed and breakfast'!#REF!*0.9</f>
        <v>#REF!</v>
      </c>
      <c r="I18" s="167" t="e">
        <f>'C завтраками| Bed and breakfast'!#REF!*0.9</f>
        <v>#REF!</v>
      </c>
      <c r="J18" s="167" t="e">
        <f>'C завтраками| Bed and breakfast'!#REF!*0.9</f>
        <v>#REF!</v>
      </c>
      <c r="K18" s="167" t="e">
        <f>'C завтраками| Bed and breakfast'!#REF!*0.9</f>
        <v>#REF!</v>
      </c>
      <c r="L18" s="167" t="e">
        <f>'C завтраками| Bed and breakfast'!#REF!*0.9</f>
        <v>#REF!</v>
      </c>
    </row>
    <row r="19" spans="1:12" s="163" customFormat="1" x14ac:dyDescent="0.2">
      <c r="A19" s="152" t="s">
        <v>131</v>
      </c>
      <c r="B19" s="167"/>
      <c r="C19" s="167"/>
      <c r="D19" s="167"/>
      <c r="E19" s="167"/>
      <c r="F19" s="167"/>
      <c r="G19" s="167"/>
      <c r="H19" s="167"/>
      <c r="I19" s="167"/>
      <c r="J19" s="167"/>
      <c r="K19" s="167"/>
      <c r="L19" s="167"/>
    </row>
    <row r="20" spans="1:12" x14ac:dyDescent="0.2">
      <c r="A20" s="1">
        <v>1</v>
      </c>
      <c r="B20" s="167" t="e">
        <f>'C завтраками| Bed and breakfast'!#REF!*0.9</f>
        <v>#REF!</v>
      </c>
      <c r="C20" s="167" t="e">
        <f>'C завтраками| Bed and breakfast'!#REF!*0.9</f>
        <v>#REF!</v>
      </c>
      <c r="D20" s="167" t="e">
        <f>'C завтраками| Bed and breakfast'!#REF!*0.9</f>
        <v>#REF!</v>
      </c>
      <c r="E20" s="167" t="e">
        <f>'C завтраками| Bed and breakfast'!#REF!*0.9</f>
        <v>#REF!</v>
      </c>
      <c r="F20" s="167" t="e">
        <f>'C завтраками| Bed and breakfast'!#REF!*0.9</f>
        <v>#REF!</v>
      </c>
      <c r="G20" s="167" t="e">
        <f>'C завтраками| Bed and breakfast'!#REF!*0.9</f>
        <v>#REF!</v>
      </c>
      <c r="H20" s="167" t="e">
        <f>'C завтраками| Bed and breakfast'!#REF!*0.9</f>
        <v>#REF!</v>
      </c>
      <c r="I20" s="167" t="e">
        <f>'C завтраками| Bed and breakfast'!#REF!*0.9</f>
        <v>#REF!</v>
      </c>
      <c r="J20" s="167" t="e">
        <f>'C завтраками| Bed and breakfast'!#REF!*0.9</f>
        <v>#REF!</v>
      </c>
      <c r="K20" s="167" t="e">
        <f>'C завтраками| Bed and breakfast'!#REF!*0.9</f>
        <v>#REF!</v>
      </c>
      <c r="L20" s="167" t="e">
        <f>'C завтраками| Bed and breakfast'!#REF!*0.9</f>
        <v>#REF!</v>
      </c>
    </row>
    <row r="21" spans="1:12" x14ac:dyDescent="0.2">
      <c r="A21" s="1">
        <v>2</v>
      </c>
      <c r="B21" s="167" t="e">
        <f>'C завтраками| Bed and breakfast'!#REF!*0.9</f>
        <v>#REF!</v>
      </c>
      <c r="C21" s="167" t="e">
        <f>'C завтраками| Bed and breakfast'!#REF!*0.9</f>
        <v>#REF!</v>
      </c>
      <c r="D21" s="167" t="e">
        <f>'C завтраками| Bed and breakfast'!#REF!*0.9</f>
        <v>#REF!</v>
      </c>
      <c r="E21" s="167" t="e">
        <f>'C завтраками| Bed and breakfast'!#REF!*0.9</f>
        <v>#REF!</v>
      </c>
      <c r="F21" s="167" t="e">
        <f>'C завтраками| Bed and breakfast'!#REF!*0.9</f>
        <v>#REF!</v>
      </c>
      <c r="G21" s="167" t="e">
        <f>'C завтраками| Bed and breakfast'!#REF!*0.9</f>
        <v>#REF!</v>
      </c>
      <c r="H21" s="167" t="e">
        <f>'C завтраками| Bed and breakfast'!#REF!*0.9</f>
        <v>#REF!</v>
      </c>
      <c r="I21" s="167" t="e">
        <f>'C завтраками| Bed and breakfast'!#REF!*0.9</f>
        <v>#REF!</v>
      </c>
      <c r="J21" s="167" t="e">
        <f>'C завтраками| Bed and breakfast'!#REF!*0.9</f>
        <v>#REF!</v>
      </c>
      <c r="K21" s="167" t="e">
        <f>'C завтраками| Bed and breakfast'!#REF!*0.9</f>
        <v>#REF!</v>
      </c>
      <c r="L21" s="167" t="e">
        <f>'C завтраками| Bed and breakfast'!#REF!*0.9</f>
        <v>#REF!</v>
      </c>
    </row>
    <row r="22" spans="1:12" s="163" customFormat="1" x14ac:dyDescent="0.2">
      <c r="A22" s="223" t="s">
        <v>4</v>
      </c>
      <c r="B22" s="167"/>
      <c r="C22" s="167"/>
      <c r="D22" s="167"/>
      <c r="E22" s="167"/>
      <c r="F22" s="167"/>
      <c r="G22" s="167"/>
      <c r="H22" s="167"/>
      <c r="I22" s="167"/>
      <c r="J22" s="167"/>
      <c r="K22" s="167"/>
      <c r="L22" s="167"/>
    </row>
    <row r="23" spans="1:12" x14ac:dyDescent="0.2">
      <c r="A23" s="3" t="s">
        <v>1</v>
      </c>
      <c r="B23" s="167" t="e">
        <f>'C завтраками| Bed and breakfast'!#REF!*0.9</f>
        <v>#REF!</v>
      </c>
      <c r="C23" s="167" t="e">
        <f>'C завтраками| Bed and breakfast'!#REF!*0.9</f>
        <v>#REF!</v>
      </c>
      <c r="D23" s="167" t="e">
        <f>'C завтраками| Bed and breakfast'!#REF!*0.9</f>
        <v>#REF!</v>
      </c>
      <c r="E23" s="167" t="e">
        <f>'C завтраками| Bed and breakfast'!#REF!*0.9</f>
        <v>#REF!</v>
      </c>
      <c r="F23" s="167" t="e">
        <f>'C завтраками| Bed and breakfast'!#REF!*0.9</f>
        <v>#REF!</v>
      </c>
      <c r="G23" s="167" t="e">
        <f>'C завтраками| Bed and breakfast'!#REF!*0.9</f>
        <v>#REF!</v>
      </c>
      <c r="H23" s="167" t="e">
        <f>'C завтраками| Bed and breakfast'!#REF!*0.9</f>
        <v>#REF!</v>
      </c>
      <c r="I23" s="167" t="e">
        <f>'C завтраками| Bed and breakfast'!#REF!*0.9</f>
        <v>#REF!</v>
      </c>
      <c r="J23" s="167" t="e">
        <f>'C завтраками| Bed and breakfast'!#REF!*0.9</f>
        <v>#REF!</v>
      </c>
      <c r="K23" s="167" t="e">
        <f>'C завтраками| Bed and breakfast'!#REF!*0.9</f>
        <v>#REF!</v>
      </c>
      <c r="L23" s="167" t="e">
        <f>'C завтраками| Bed and breakfast'!#REF!*0.9</f>
        <v>#REF!</v>
      </c>
    </row>
    <row r="24" spans="1:12" hidden="1" x14ac:dyDescent="0.2">
      <c r="A24" s="7" t="s">
        <v>5</v>
      </c>
      <c r="B24" s="167"/>
      <c r="C24" s="167"/>
      <c r="D24" s="167"/>
      <c r="E24" s="167"/>
      <c r="F24" s="167"/>
      <c r="G24" s="167"/>
      <c r="H24" s="167"/>
      <c r="I24" s="167"/>
      <c r="J24" s="167"/>
      <c r="K24" s="167"/>
      <c r="L24" s="167"/>
    </row>
    <row r="25" spans="1:12" hidden="1" x14ac:dyDescent="0.2">
      <c r="A25" s="3" t="s">
        <v>0</v>
      </c>
      <c r="B25" s="167" t="e">
        <f>'C завтраками| Bed and breakfast'!#REF!*0.9</f>
        <v>#REF!</v>
      </c>
      <c r="C25" s="167" t="e">
        <f>'C завтраками| Bed and breakfast'!#REF!*0.9</f>
        <v>#REF!</v>
      </c>
      <c r="D25" s="167" t="e">
        <f>'C завтраками| Bed and breakfast'!#REF!*0.9</f>
        <v>#REF!</v>
      </c>
      <c r="E25" s="167" t="e">
        <f>'C завтраками| Bed and breakfast'!#REF!*0.9</f>
        <v>#REF!</v>
      </c>
      <c r="F25" s="167" t="e">
        <f>'C завтраками| Bed and breakfast'!#REF!*0.9</f>
        <v>#REF!</v>
      </c>
      <c r="G25" s="167" t="e">
        <f>'C завтраками| Bed and breakfast'!#REF!*0.9</f>
        <v>#REF!</v>
      </c>
      <c r="H25" s="167" t="e">
        <f>'C завтраками| Bed and breakfast'!#REF!*0.9</f>
        <v>#REF!</v>
      </c>
      <c r="I25" s="167" t="e">
        <f>'C завтраками| Bed and breakfast'!#REF!*0.9</f>
        <v>#REF!</v>
      </c>
      <c r="J25" s="167" t="e">
        <f>'C завтраками| Bed and breakfast'!#REF!*0.9</f>
        <v>#REF!</v>
      </c>
      <c r="K25" s="167" t="e">
        <f>'C завтраками| Bed and breakfast'!#REF!*0.9</f>
        <v>#REF!</v>
      </c>
      <c r="L25" s="167" t="e">
        <f>'C завтраками| Bed and breakfast'!#REF!*0.9</f>
        <v>#REF!</v>
      </c>
    </row>
    <row r="26" spans="1:12" s="163" customFormat="1" ht="17.25" customHeight="1" x14ac:dyDescent="0.2">
      <c r="A26" s="72" t="s">
        <v>44</v>
      </c>
      <c r="B26" s="169"/>
      <c r="C26" s="169"/>
      <c r="D26" s="169"/>
      <c r="E26" s="169"/>
      <c r="F26" s="169"/>
      <c r="G26" s="169"/>
      <c r="H26" s="169"/>
      <c r="I26" s="169"/>
      <c r="J26" s="169"/>
      <c r="K26" s="169"/>
      <c r="L26" s="169"/>
    </row>
    <row r="27" spans="1:12" x14ac:dyDescent="0.2">
      <c r="A27" s="31" t="s">
        <v>6</v>
      </c>
      <c r="B27" s="151" t="e">
        <f t="shared" ref="B27:K27" si="4">B5</f>
        <v>#REF!</v>
      </c>
      <c r="C27" s="151" t="e">
        <f t="shared" si="4"/>
        <v>#REF!</v>
      </c>
      <c r="D27" s="151" t="e">
        <f t="shared" si="4"/>
        <v>#REF!</v>
      </c>
      <c r="E27" s="151" t="e">
        <f t="shared" si="4"/>
        <v>#REF!</v>
      </c>
      <c r="F27" s="151" t="e">
        <f t="shared" si="4"/>
        <v>#REF!</v>
      </c>
      <c r="G27" s="151" t="e">
        <f t="shared" si="4"/>
        <v>#REF!</v>
      </c>
      <c r="H27" s="151" t="e">
        <f t="shared" si="4"/>
        <v>#REF!</v>
      </c>
      <c r="I27" s="151" t="e">
        <f t="shared" si="4"/>
        <v>#REF!</v>
      </c>
      <c r="J27" s="151" t="e">
        <f t="shared" si="4"/>
        <v>#REF!</v>
      </c>
      <c r="K27" s="151" t="e">
        <f t="shared" si="4"/>
        <v>#REF!</v>
      </c>
      <c r="L27" s="151" t="e">
        <f t="shared" ref="L27" si="5">L5</f>
        <v>#REF!</v>
      </c>
    </row>
    <row r="28" spans="1:12" ht="20.25" customHeight="1" x14ac:dyDescent="0.2">
      <c r="A28" s="31"/>
      <c r="B28" s="151" t="e">
        <f t="shared" ref="B28:K28" si="6">B6</f>
        <v>#REF!</v>
      </c>
      <c r="C28" s="151" t="e">
        <f t="shared" si="6"/>
        <v>#REF!</v>
      </c>
      <c r="D28" s="151" t="e">
        <f t="shared" si="6"/>
        <v>#REF!</v>
      </c>
      <c r="E28" s="151" t="e">
        <f t="shared" si="6"/>
        <v>#REF!</v>
      </c>
      <c r="F28" s="151" t="e">
        <f t="shared" si="6"/>
        <v>#REF!</v>
      </c>
      <c r="G28" s="151" t="e">
        <f t="shared" si="6"/>
        <v>#REF!</v>
      </c>
      <c r="H28" s="151" t="e">
        <f t="shared" si="6"/>
        <v>#REF!</v>
      </c>
      <c r="I28" s="151" t="e">
        <f t="shared" si="6"/>
        <v>#REF!</v>
      </c>
      <c r="J28" s="151" t="e">
        <f t="shared" si="6"/>
        <v>#REF!</v>
      </c>
      <c r="K28" s="151" t="e">
        <f t="shared" si="6"/>
        <v>#REF!</v>
      </c>
      <c r="L28" s="151" t="e">
        <f t="shared" ref="L28" si="7">L6</f>
        <v>#REF!</v>
      </c>
    </row>
    <row r="29" spans="1:12" s="163" customFormat="1" x14ac:dyDescent="0.2">
      <c r="A29" s="1" t="s">
        <v>7</v>
      </c>
    </row>
    <row r="30" spans="1:12" s="163" customFormat="1" x14ac:dyDescent="0.2">
      <c r="A30" s="1">
        <v>1</v>
      </c>
      <c r="B30" s="167" t="e">
        <f t="shared" ref="B30:K30" si="8">ROUNDUP(B8*0.9,)</f>
        <v>#REF!</v>
      </c>
      <c r="C30" s="167" t="e">
        <f t="shared" si="8"/>
        <v>#REF!</v>
      </c>
      <c r="D30" s="167" t="e">
        <f t="shared" si="8"/>
        <v>#REF!</v>
      </c>
      <c r="E30" s="167" t="e">
        <f t="shared" si="8"/>
        <v>#REF!</v>
      </c>
      <c r="F30" s="167" t="e">
        <f t="shared" si="8"/>
        <v>#REF!</v>
      </c>
      <c r="G30" s="167" t="e">
        <f t="shared" si="8"/>
        <v>#REF!</v>
      </c>
      <c r="H30" s="167" t="e">
        <f t="shared" si="8"/>
        <v>#REF!</v>
      </c>
      <c r="I30" s="167" t="e">
        <f t="shared" si="8"/>
        <v>#REF!</v>
      </c>
      <c r="J30" s="167" t="e">
        <f t="shared" si="8"/>
        <v>#REF!</v>
      </c>
      <c r="K30" s="167" t="e">
        <f t="shared" si="8"/>
        <v>#REF!</v>
      </c>
      <c r="L30" s="167" t="e">
        <f t="shared" ref="L30" si="9">ROUNDUP(L8*0.9,)</f>
        <v>#REF!</v>
      </c>
    </row>
    <row r="31" spans="1:12" s="163" customFormat="1" x14ac:dyDescent="0.2">
      <c r="A31" s="1">
        <v>2</v>
      </c>
      <c r="B31" s="168" t="e">
        <f t="shared" ref="B31:K31" si="10">ROUNDUP(B9*0.9,)</f>
        <v>#REF!</v>
      </c>
      <c r="C31" s="168" t="e">
        <f t="shared" si="10"/>
        <v>#REF!</v>
      </c>
      <c r="D31" s="168" t="e">
        <f t="shared" si="10"/>
        <v>#REF!</v>
      </c>
      <c r="E31" s="168" t="e">
        <f t="shared" si="10"/>
        <v>#REF!</v>
      </c>
      <c r="F31" s="168" t="e">
        <f t="shared" si="10"/>
        <v>#REF!</v>
      </c>
      <c r="G31" s="168" t="e">
        <f t="shared" si="10"/>
        <v>#REF!</v>
      </c>
      <c r="H31" s="168" t="e">
        <f t="shared" si="10"/>
        <v>#REF!</v>
      </c>
      <c r="I31" s="168" t="e">
        <f t="shared" si="10"/>
        <v>#REF!</v>
      </c>
      <c r="J31" s="168" t="e">
        <f t="shared" si="10"/>
        <v>#REF!</v>
      </c>
      <c r="K31" s="168" t="e">
        <f t="shared" si="10"/>
        <v>#REF!</v>
      </c>
      <c r="L31" s="168" t="e">
        <f t="shared" ref="L31" si="11">ROUNDUP(L9*0.9,)</f>
        <v>#REF!</v>
      </c>
    </row>
    <row r="32" spans="1:12" s="163" customFormat="1" x14ac:dyDescent="0.2">
      <c r="A32" s="1" t="s">
        <v>8</v>
      </c>
      <c r="B32" s="168"/>
      <c r="C32" s="168"/>
      <c r="D32" s="168"/>
      <c r="E32" s="168"/>
      <c r="F32" s="168"/>
      <c r="G32" s="168"/>
      <c r="H32" s="168"/>
      <c r="I32" s="168"/>
      <c r="J32" s="168"/>
      <c r="K32" s="168"/>
      <c r="L32" s="168"/>
    </row>
    <row r="33" spans="1:12" x14ac:dyDescent="0.2">
      <c r="A33" s="1">
        <v>1</v>
      </c>
      <c r="B33" s="168" t="e">
        <f t="shared" ref="B33:K33" si="12">ROUNDUP(B11*0.9,)</f>
        <v>#REF!</v>
      </c>
      <c r="C33" s="168" t="e">
        <f t="shared" si="12"/>
        <v>#REF!</v>
      </c>
      <c r="D33" s="168" t="e">
        <f t="shared" si="12"/>
        <v>#REF!</v>
      </c>
      <c r="E33" s="168" t="e">
        <f t="shared" si="12"/>
        <v>#REF!</v>
      </c>
      <c r="F33" s="168" t="e">
        <f t="shared" si="12"/>
        <v>#REF!</v>
      </c>
      <c r="G33" s="168" t="e">
        <f t="shared" si="12"/>
        <v>#REF!</v>
      </c>
      <c r="H33" s="168" t="e">
        <f t="shared" si="12"/>
        <v>#REF!</v>
      </c>
      <c r="I33" s="168" t="e">
        <f t="shared" si="12"/>
        <v>#REF!</v>
      </c>
      <c r="J33" s="168" t="e">
        <f t="shared" si="12"/>
        <v>#REF!</v>
      </c>
      <c r="K33" s="168" t="e">
        <f t="shared" si="12"/>
        <v>#REF!</v>
      </c>
      <c r="L33" s="168" t="e">
        <f t="shared" ref="L33" si="13">ROUNDUP(L11*0.9,)</f>
        <v>#REF!</v>
      </c>
    </row>
    <row r="34" spans="1:12" x14ac:dyDescent="0.2">
      <c r="A34" s="1">
        <v>2</v>
      </c>
      <c r="B34" s="168" t="e">
        <f t="shared" ref="B34:K34" si="14">ROUNDUP(B12*0.9,)</f>
        <v>#REF!</v>
      </c>
      <c r="C34" s="168" t="e">
        <f t="shared" si="14"/>
        <v>#REF!</v>
      </c>
      <c r="D34" s="168" t="e">
        <f t="shared" si="14"/>
        <v>#REF!</v>
      </c>
      <c r="E34" s="168" t="e">
        <f t="shared" si="14"/>
        <v>#REF!</v>
      </c>
      <c r="F34" s="168" t="e">
        <f t="shared" si="14"/>
        <v>#REF!</v>
      </c>
      <c r="G34" s="168" t="e">
        <f t="shared" si="14"/>
        <v>#REF!</v>
      </c>
      <c r="H34" s="168" t="e">
        <f t="shared" si="14"/>
        <v>#REF!</v>
      </c>
      <c r="I34" s="168" t="e">
        <f t="shared" si="14"/>
        <v>#REF!</v>
      </c>
      <c r="J34" s="168" t="e">
        <f t="shared" si="14"/>
        <v>#REF!</v>
      </c>
      <c r="K34" s="168" t="e">
        <f t="shared" si="14"/>
        <v>#REF!</v>
      </c>
      <c r="L34" s="168" t="e">
        <f t="shared" ref="L34" si="15">ROUNDUP(L12*0.9,)</f>
        <v>#REF!</v>
      </c>
    </row>
    <row r="35" spans="1:12" s="163" customFormat="1" x14ac:dyDescent="0.2">
      <c r="A35" s="168" t="s">
        <v>218</v>
      </c>
      <c r="B35" s="167"/>
      <c r="C35" s="167"/>
      <c r="D35" s="167"/>
      <c r="E35" s="167"/>
      <c r="F35" s="167"/>
      <c r="G35" s="167"/>
      <c r="H35" s="167"/>
      <c r="I35" s="167"/>
      <c r="J35" s="167"/>
      <c r="K35" s="167"/>
      <c r="L35" s="167"/>
    </row>
    <row r="36" spans="1:12" s="163" customFormat="1" x14ac:dyDescent="0.2">
      <c r="A36" s="168">
        <v>1</v>
      </c>
      <c r="B36" s="167" t="e">
        <f t="shared" ref="B36:K36" si="16">B33</f>
        <v>#REF!</v>
      </c>
      <c r="C36" s="167" t="e">
        <f t="shared" si="16"/>
        <v>#REF!</v>
      </c>
      <c r="D36" s="167" t="e">
        <f t="shared" si="16"/>
        <v>#REF!</v>
      </c>
      <c r="E36" s="167" t="e">
        <f t="shared" si="16"/>
        <v>#REF!</v>
      </c>
      <c r="F36" s="167" t="e">
        <f t="shared" si="16"/>
        <v>#REF!</v>
      </c>
      <c r="G36" s="167" t="e">
        <f t="shared" si="16"/>
        <v>#REF!</v>
      </c>
      <c r="H36" s="167" t="e">
        <f t="shared" si="16"/>
        <v>#REF!</v>
      </c>
      <c r="I36" s="167" t="e">
        <f t="shared" si="16"/>
        <v>#REF!</v>
      </c>
      <c r="J36" s="167" t="e">
        <f t="shared" si="16"/>
        <v>#REF!</v>
      </c>
      <c r="K36" s="167" t="e">
        <f t="shared" si="16"/>
        <v>#REF!</v>
      </c>
      <c r="L36" s="167" t="e">
        <f t="shared" ref="L36" si="17">L33</f>
        <v>#REF!</v>
      </c>
    </row>
    <row r="37" spans="1:12" s="163" customFormat="1" x14ac:dyDescent="0.2">
      <c r="A37" s="168">
        <v>2</v>
      </c>
      <c r="B37" s="167" t="e">
        <f t="shared" ref="B37:K37" si="18">B34</f>
        <v>#REF!</v>
      </c>
      <c r="C37" s="167" t="e">
        <f t="shared" si="18"/>
        <v>#REF!</v>
      </c>
      <c r="D37" s="167" t="e">
        <f t="shared" si="18"/>
        <v>#REF!</v>
      </c>
      <c r="E37" s="167" t="e">
        <f t="shared" si="18"/>
        <v>#REF!</v>
      </c>
      <c r="F37" s="167" t="e">
        <f t="shared" si="18"/>
        <v>#REF!</v>
      </c>
      <c r="G37" s="167" t="e">
        <f t="shared" si="18"/>
        <v>#REF!</v>
      </c>
      <c r="H37" s="167" t="e">
        <f t="shared" si="18"/>
        <v>#REF!</v>
      </c>
      <c r="I37" s="167" t="e">
        <f t="shared" si="18"/>
        <v>#REF!</v>
      </c>
      <c r="J37" s="167" t="e">
        <f t="shared" si="18"/>
        <v>#REF!</v>
      </c>
      <c r="K37" s="167" t="e">
        <f t="shared" si="18"/>
        <v>#REF!</v>
      </c>
      <c r="L37" s="167" t="e">
        <f t="shared" ref="L37" si="19">L34</f>
        <v>#REF!</v>
      </c>
    </row>
    <row r="38" spans="1:12" s="163" customFormat="1" x14ac:dyDescent="0.2">
      <c r="A38" s="222" t="s">
        <v>2</v>
      </c>
      <c r="B38" s="168"/>
      <c r="C38" s="168"/>
      <c r="D38" s="168"/>
      <c r="E38" s="168"/>
      <c r="F38" s="168"/>
      <c r="G38" s="168"/>
      <c r="H38" s="168"/>
      <c r="I38" s="168"/>
      <c r="J38" s="168"/>
      <c r="K38" s="168"/>
      <c r="L38" s="168"/>
    </row>
    <row r="39" spans="1:12" x14ac:dyDescent="0.2">
      <c r="A39" s="1">
        <v>1</v>
      </c>
      <c r="B39" s="168" t="e">
        <f t="shared" ref="B39:K39" si="20">ROUNDUP(B17*0.9,)</f>
        <v>#REF!</v>
      </c>
      <c r="C39" s="168" t="e">
        <f t="shared" si="20"/>
        <v>#REF!</v>
      </c>
      <c r="D39" s="168" t="e">
        <f t="shared" si="20"/>
        <v>#REF!</v>
      </c>
      <c r="E39" s="168" t="e">
        <f t="shared" si="20"/>
        <v>#REF!</v>
      </c>
      <c r="F39" s="168" t="e">
        <f t="shared" si="20"/>
        <v>#REF!</v>
      </c>
      <c r="G39" s="168" t="e">
        <f t="shared" si="20"/>
        <v>#REF!</v>
      </c>
      <c r="H39" s="168" t="e">
        <f t="shared" si="20"/>
        <v>#REF!</v>
      </c>
      <c r="I39" s="168" t="e">
        <f t="shared" si="20"/>
        <v>#REF!</v>
      </c>
      <c r="J39" s="168" t="e">
        <f t="shared" si="20"/>
        <v>#REF!</v>
      </c>
      <c r="K39" s="168" t="e">
        <f t="shared" si="20"/>
        <v>#REF!</v>
      </c>
      <c r="L39" s="168" t="e">
        <f t="shared" ref="L39" si="21">ROUNDUP(L17*0.9,)</f>
        <v>#REF!</v>
      </c>
    </row>
    <row r="40" spans="1:12" x14ac:dyDescent="0.2">
      <c r="A40" s="1">
        <v>2</v>
      </c>
      <c r="B40" s="168" t="e">
        <f t="shared" ref="B40:K40" si="22">ROUNDUP(B18*0.9,)</f>
        <v>#REF!</v>
      </c>
      <c r="C40" s="168" t="e">
        <f t="shared" si="22"/>
        <v>#REF!</v>
      </c>
      <c r="D40" s="168" t="e">
        <f t="shared" si="22"/>
        <v>#REF!</v>
      </c>
      <c r="E40" s="168" t="e">
        <f t="shared" si="22"/>
        <v>#REF!</v>
      </c>
      <c r="F40" s="168" t="e">
        <f t="shared" si="22"/>
        <v>#REF!</v>
      </c>
      <c r="G40" s="168" t="e">
        <f t="shared" si="22"/>
        <v>#REF!</v>
      </c>
      <c r="H40" s="168" t="e">
        <f t="shared" si="22"/>
        <v>#REF!</v>
      </c>
      <c r="I40" s="168" t="e">
        <f t="shared" si="22"/>
        <v>#REF!</v>
      </c>
      <c r="J40" s="168" t="e">
        <f t="shared" si="22"/>
        <v>#REF!</v>
      </c>
      <c r="K40" s="168" t="e">
        <f t="shared" si="22"/>
        <v>#REF!</v>
      </c>
      <c r="L40" s="168" t="e">
        <f t="shared" ref="L40" si="23">ROUNDUP(L18*0.9,)</f>
        <v>#REF!</v>
      </c>
    </row>
    <row r="41" spans="1:12" s="163" customFormat="1" x14ac:dyDescent="0.2">
      <c r="A41" s="152" t="s">
        <v>131</v>
      </c>
      <c r="B41" s="168"/>
      <c r="C41" s="168"/>
      <c r="D41" s="168"/>
      <c r="E41" s="168"/>
      <c r="F41" s="168"/>
      <c r="G41" s="168"/>
      <c r="H41" s="168"/>
      <c r="I41" s="168"/>
      <c r="J41" s="168"/>
      <c r="K41" s="168"/>
      <c r="L41" s="168"/>
    </row>
    <row r="42" spans="1:12" x14ac:dyDescent="0.2">
      <c r="A42" s="1">
        <v>1</v>
      </c>
      <c r="B42" s="168" t="e">
        <f t="shared" ref="B42:K42" si="24">ROUNDUP(B20*0.9,)</f>
        <v>#REF!</v>
      </c>
      <c r="C42" s="168" t="e">
        <f t="shared" si="24"/>
        <v>#REF!</v>
      </c>
      <c r="D42" s="168" t="e">
        <f t="shared" si="24"/>
        <v>#REF!</v>
      </c>
      <c r="E42" s="168" t="e">
        <f t="shared" si="24"/>
        <v>#REF!</v>
      </c>
      <c r="F42" s="168" t="e">
        <f t="shared" si="24"/>
        <v>#REF!</v>
      </c>
      <c r="G42" s="168" t="e">
        <f t="shared" si="24"/>
        <v>#REF!</v>
      </c>
      <c r="H42" s="168" t="e">
        <f t="shared" si="24"/>
        <v>#REF!</v>
      </c>
      <c r="I42" s="168" t="e">
        <f t="shared" si="24"/>
        <v>#REF!</v>
      </c>
      <c r="J42" s="168" t="e">
        <f t="shared" si="24"/>
        <v>#REF!</v>
      </c>
      <c r="K42" s="168" t="e">
        <f t="shared" si="24"/>
        <v>#REF!</v>
      </c>
      <c r="L42" s="168" t="e">
        <f t="shared" ref="L42" si="25">ROUNDUP(L20*0.9,)</f>
        <v>#REF!</v>
      </c>
    </row>
    <row r="43" spans="1:12" x14ac:dyDescent="0.2">
      <c r="A43" s="1">
        <v>2</v>
      </c>
      <c r="B43" s="168" t="e">
        <f t="shared" ref="B43:K43" si="26">ROUNDUP(B21*0.9,)</f>
        <v>#REF!</v>
      </c>
      <c r="C43" s="168" t="e">
        <f t="shared" si="26"/>
        <v>#REF!</v>
      </c>
      <c r="D43" s="168" t="e">
        <f t="shared" si="26"/>
        <v>#REF!</v>
      </c>
      <c r="E43" s="168" t="e">
        <f t="shared" si="26"/>
        <v>#REF!</v>
      </c>
      <c r="F43" s="168" t="e">
        <f t="shared" si="26"/>
        <v>#REF!</v>
      </c>
      <c r="G43" s="168" t="e">
        <f t="shared" si="26"/>
        <v>#REF!</v>
      </c>
      <c r="H43" s="168" t="e">
        <f t="shared" si="26"/>
        <v>#REF!</v>
      </c>
      <c r="I43" s="168" t="e">
        <f t="shared" si="26"/>
        <v>#REF!</v>
      </c>
      <c r="J43" s="168" t="e">
        <f t="shared" si="26"/>
        <v>#REF!</v>
      </c>
      <c r="K43" s="168" t="e">
        <f t="shared" si="26"/>
        <v>#REF!</v>
      </c>
      <c r="L43" s="168" t="e">
        <f t="shared" ref="L43" si="27">ROUNDUP(L21*0.9,)</f>
        <v>#REF!</v>
      </c>
    </row>
    <row r="44" spans="1:12" s="163" customFormat="1" x14ac:dyDescent="0.2">
      <c r="A44" s="223" t="s">
        <v>4</v>
      </c>
      <c r="B44" s="168"/>
      <c r="C44" s="168"/>
      <c r="D44" s="168"/>
      <c r="E44" s="168"/>
      <c r="F44" s="168"/>
      <c r="G44" s="168"/>
      <c r="H44" s="168"/>
      <c r="I44" s="168"/>
      <c r="J44" s="168"/>
      <c r="K44" s="168"/>
      <c r="L44" s="168"/>
    </row>
    <row r="45" spans="1:12" x14ac:dyDescent="0.2">
      <c r="A45" s="3" t="s">
        <v>1</v>
      </c>
      <c r="B45" s="168" t="e">
        <f t="shared" ref="B45:K45" si="28">ROUNDUP(B23*0.9,)</f>
        <v>#REF!</v>
      </c>
      <c r="C45" s="168" t="e">
        <f t="shared" si="28"/>
        <v>#REF!</v>
      </c>
      <c r="D45" s="168" t="e">
        <f t="shared" si="28"/>
        <v>#REF!</v>
      </c>
      <c r="E45" s="168" t="e">
        <f t="shared" si="28"/>
        <v>#REF!</v>
      </c>
      <c r="F45" s="168" t="e">
        <f t="shared" si="28"/>
        <v>#REF!</v>
      </c>
      <c r="G45" s="168" t="e">
        <f t="shared" si="28"/>
        <v>#REF!</v>
      </c>
      <c r="H45" s="168" t="e">
        <f t="shared" si="28"/>
        <v>#REF!</v>
      </c>
      <c r="I45" s="168" t="e">
        <f t="shared" si="28"/>
        <v>#REF!</v>
      </c>
      <c r="J45" s="168" t="e">
        <f t="shared" si="28"/>
        <v>#REF!</v>
      </c>
      <c r="K45" s="168" t="e">
        <f t="shared" si="28"/>
        <v>#REF!</v>
      </c>
      <c r="L45" s="168" t="e">
        <f t="shared" ref="L45" si="29">ROUNDUP(L23*0.9,)</f>
        <v>#REF!</v>
      </c>
    </row>
    <row r="46" spans="1:12" hidden="1" x14ac:dyDescent="0.2">
      <c r="A46" s="7" t="s">
        <v>5</v>
      </c>
      <c r="G46" s="5"/>
      <c r="H46" s="5"/>
      <c r="I46" s="5"/>
      <c r="J46" s="5"/>
      <c r="K46" s="5"/>
    </row>
    <row r="47" spans="1:12" hidden="1" x14ac:dyDescent="0.2">
      <c r="A47" s="3" t="s">
        <v>0</v>
      </c>
      <c r="G47" s="5"/>
      <c r="H47" s="5"/>
      <c r="I47" s="5"/>
      <c r="J47" s="5"/>
      <c r="K47" s="5"/>
    </row>
    <row r="48" spans="1:12" ht="11.45" customHeight="1" x14ac:dyDescent="0.2">
      <c r="A48" s="125" t="s">
        <v>101</v>
      </c>
      <c r="G48" s="5"/>
      <c r="H48" s="5"/>
      <c r="I48" s="5"/>
      <c r="J48" s="5"/>
      <c r="K48" s="5"/>
    </row>
    <row r="49" spans="1:1" ht="12" customHeight="1" x14ac:dyDescent="0.2"/>
    <row r="50" spans="1:1" ht="9.6" customHeight="1" x14ac:dyDescent="0.2"/>
    <row r="51" spans="1:1" ht="11.45" customHeight="1" x14ac:dyDescent="0.2">
      <c r="A51" s="64" t="s">
        <v>11</v>
      </c>
    </row>
    <row r="52" spans="1:1" ht="11.45" customHeight="1" x14ac:dyDescent="0.2">
      <c r="A52" s="4" t="s">
        <v>12</v>
      </c>
    </row>
    <row r="53" spans="1:1" ht="11.45" customHeight="1" x14ac:dyDescent="0.2">
      <c r="A53" s="4" t="s">
        <v>13</v>
      </c>
    </row>
    <row r="54" spans="1:1" ht="11.45" customHeight="1" x14ac:dyDescent="0.2">
      <c r="A54" s="4" t="s">
        <v>14</v>
      </c>
    </row>
    <row r="55" spans="1:1" x14ac:dyDescent="0.2">
      <c r="A55" s="142" t="s">
        <v>103</v>
      </c>
    </row>
    <row r="56" spans="1:1" ht="11.45" customHeight="1" thickBot="1" x14ac:dyDescent="0.25">
      <c r="A56" s="5" t="s">
        <v>230</v>
      </c>
    </row>
    <row r="57" spans="1:1" ht="11.45" customHeight="1" thickBot="1" x14ac:dyDescent="0.25">
      <c r="A57" s="201" t="s">
        <v>225</v>
      </c>
    </row>
    <row r="58" spans="1:1" ht="24" x14ac:dyDescent="0.2">
      <c r="A58" s="202" t="s">
        <v>226</v>
      </c>
    </row>
    <row r="59" spans="1:1" ht="65.25" customHeight="1" thickBot="1" x14ac:dyDescent="0.25">
      <c r="A59" s="203" t="s">
        <v>229</v>
      </c>
    </row>
    <row r="60" spans="1:1" ht="12.75" thickBot="1" x14ac:dyDescent="0.25">
      <c r="A60" s="210" t="s">
        <v>18</v>
      </c>
    </row>
    <row r="61" spans="1:1" x14ac:dyDescent="0.2">
      <c r="A61" s="211" t="s">
        <v>244</v>
      </c>
    </row>
    <row r="62" spans="1:1" ht="36.75" thickBot="1" x14ac:dyDescent="0.25">
      <c r="A62" s="214" t="s">
        <v>246</v>
      </c>
    </row>
    <row r="63" spans="1:1" ht="59.25" customHeight="1" x14ac:dyDescent="0.2">
      <c r="A63" s="235" t="s">
        <v>240</v>
      </c>
    </row>
    <row r="64" spans="1:1" ht="59.25" customHeight="1" thickBot="1" x14ac:dyDescent="0.25">
      <c r="A64" s="236"/>
    </row>
    <row r="65" spans="1:1" ht="48.75" thickBot="1" x14ac:dyDescent="0.25">
      <c r="A65" s="216" t="s">
        <v>234</v>
      </c>
    </row>
    <row r="66" spans="1:1" x14ac:dyDescent="0.2">
      <c r="A66" s="212" t="s">
        <v>227</v>
      </c>
    </row>
    <row r="67" spans="1:1" x14ac:dyDescent="0.2">
      <c r="A67" s="212" t="s">
        <v>228</v>
      </c>
    </row>
    <row r="68" spans="1:1" ht="12.75" thickBot="1" x14ac:dyDescent="0.25">
      <c r="A68" s="212" t="s">
        <v>245</v>
      </c>
    </row>
    <row r="69" spans="1:1" ht="12.75" thickBot="1" x14ac:dyDescent="0.25">
      <c r="A69" s="207" t="s">
        <v>16</v>
      </c>
    </row>
    <row r="70" spans="1:1" ht="60" x14ac:dyDescent="0.2">
      <c r="A70" s="205" t="s">
        <v>191</v>
      </c>
    </row>
    <row r="71" spans="1:1" ht="60" x14ac:dyDescent="0.2">
      <c r="A71" s="205" t="s">
        <v>191</v>
      </c>
    </row>
  </sheetData>
  <mergeCells count="1">
    <mergeCell ref="A63:A64"/>
  </mergeCell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71"/>
  <sheetViews>
    <sheetView topLeftCell="A66" zoomScale="110" zoomScaleNormal="110" workbookViewId="0">
      <selection activeCell="A60" sqref="A60:A70"/>
    </sheetView>
  </sheetViews>
  <sheetFormatPr defaultColWidth="9.140625" defaultRowHeight="12" x14ac:dyDescent="0.2"/>
  <cols>
    <col min="1" max="1" width="91.5703125" style="5" customWidth="1"/>
    <col min="2" max="6" width="9.140625" style="5" hidden="1" customWidth="1"/>
    <col min="7" max="10" width="9.140625" style="163" hidden="1" customWidth="1"/>
    <col min="11" max="11" width="0" style="5" hidden="1" customWidth="1"/>
    <col min="12" max="16384" width="9.140625" style="5"/>
  </cols>
  <sheetData>
    <row r="1" spans="1:12" ht="12" customHeight="1" x14ac:dyDescent="0.2">
      <c r="A1" s="18" t="s">
        <v>17</v>
      </c>
    </row>
    <row r="2" spans="1:12" ht="12" customHeight="1" x14ac:dyDescent="0.2">
      <c r="A2" s="215" t="s">
        <v>69</v>
      </c>
    </row>
    <row r="3" spans="1:12" ht="10.35" customHeight="1" x14ac:dyDescent="0.2">
      <c r="A3" s="16"/>
    </row>
    <row r="4" spans="1:12" ht="11.45" customHeight="1" x14ac:dyDescent="0.2">
      <c r="A4" s="30" t="s">
        <v>9</v>
      </c>
    </row>
    <row r="5" spans="1:12" s="36" customFormat="1" ht="33.75" customHeight="1" x14ac:dyDescent="0.25">
      <c r="A5" s="31" t="s">
        <v>6</v>
      </c>
      <c r="B5" s="151" t="e">
        <f>'РБ ВВ 10(2024) | FIT15)'!#REF!</f>
        <v>#REF!</v>
      </c>
      <c r="C5" s="151" t="e">
        <f>'РБ ВВ 10(2024) | FIT15)'!#REF!</f>
        <v>#REF!</v>
      </c>
      <c r="D5" s="151" t="e">
        <f>'РБ ВВ 10(2024) | FIT15)'!#REF!</f>
        <v>#REF!</v>
      </c>
      <c r="E5" s="151" t="e">
        <f>'РБ ВВ 10(2024) | FIT15)'!#REF!</f>
        <v>#REF!</v>
      </c>
      <c r="F5" s="151" t="e">
        <f>'РБ ВВ 10(2024) | FIT15)'!#REF!</f>
        <v>#REF!</v>
      </c>
      <c r="G5" s="151" t="e">
        <f>'РБ ВВ 10(2024) | FIT15)'!#REF!</f>
        <v>#REF!</v>
      </c>
      <c r="H5" s="151" t="e">
        <f>'РБ ВВ 10(2024) | FIT15)'!#REF!</f>
        <v>#REF!</v>
      </c>
      <c r="I5" s="151" t="e">
        <f>'РБ ВВ 10(2024) | FIT15)'!#REF!</f>
        <v>#REF!</v>
      </c>
      <c r="J5" s="151" t="e">
        <f>'РБ ВВ 10(2024) | FIT15)'!#REF!</f>
        <v>#REF!</v>
      </c>
      <c r="K5" s="151" t="e">
        <f>'РБ ВВ 10(2024) | FIT15)'!#REF!</f>
        <v>#REF!</v>
      </c>
      <c r="L5" s="151" t="e">
        <f>'РБ ВВ 10(2024) | FIT15)'!#REF!</f>
        <v>#REF!</v>
      </c>
    </row>
    <row r="6" spans="1:12" x14ac:dyDescent="0.2">
      <c r="A6" s="31"/>
      <c r="B6" s="151" t="e">
        <f>'РБ ВВ 10(2024) | FIT15)'!#REF!</f>
        <v>#REF!</v>
      </c>
      <c r="C6" s="151" t="e">
        <f>'РБ ВВ 10(2024) | FIT15)'!#REF!</f>
        <v>#REF!</v>
      </c>
      <c r="D6" s="151" t="e">
        <f>'РБ ВВ 10(2024) | FIT15)'!#REF!</f>
        <v>#REF!</v>
      </c>
      <c r="E6" s="151" t="e">
        <f>'РБ ВВ 10(2024) | FIT15)'!#REF!</f>
        <v>#REF!</v>
      </c>
      <c r="F6" s="151" t="e">
        <f>'РБ ВВ 10(2024) | FIT15)'!#REF!</f>
        <v>#REF!</v>
      </c>
      <c r="G6" s="151" t="e">
        <f>'РБ ВВ 10(2024) | FIT15)'!#REF!</f>
        <v>#REF!</v>
      </c>
      <c r="H6" s="151" t="e">
        <f>'РБ ВВ 10(2024) | FIT15)'!#REF!</f>
        <v>#REF!</v>
      </c>
      <c r="I6" s="151" t="e">
        <f>'РБ ВВ 10(2024) | FIT15)'!#REF!</f>
        <v>#REF!</v>
      </c>
      <c r="J6" s="151" t="e">
        <f>'РБ ВВ 10(2024) | FIT15)'!#REF!</f>
        <v>#REF!</v>
      </c>
      <c r="K6" s="151" t="e">
        <f>'РБ ВВ 10(2024) | FIT15)'!#REF!</f>
        <v>#REF!</v>
      </c>
      <c r="L6" s="151" t="e">
        <f>'РБ ВВ 10(2024) | FIT15)'!#REF!</f>
        <v>#REF!</v>
      </c>
    </row>
    <row r="7" spans="1:12" s="163" customFormat="1" x14ac:dyDescent="0.2">
      <c r="A7" s="168" t="s">
        <v>7</v>
      </c>
    </row>
    <row r="8" spans="1:12" x14ac:dyDescent="0.2">
      <c r="A8" s="1">
        <v>1</v>
      </c>
      <c r="B8" s="167" t="e">
        <f>'РБ ВВ 10(2024) | FIT15)'!#REF!</f>
        <v>#REF!</v>
      </c>
      <c r="C8" s="167" t="e">
        <f>'РБ ВВ 10(2024) | FIT15)'!#REF!</f>
        <v>#REF!</v>
      </c>
      <c r="D8" s="167" t="e">
        <f>'РБ ВВ 10(2024) | FIT15)'!#REF!</f>
        <v>#REF!</v>
      </c>
      <c r="E8" s="167" t="e">
        <f>'РБ ВВ 10(2024) | FIT15)'!#REF!</f>
        <v>#REF!</v>
      </c>
      <c r="F8" s="167" t="e">
        <f>'РБ ВВ 10(2024) | FIT15)'!#REF!</f>
        <v>#REF!</v>
      </c>
      <c r="G8" s="167" t="e">
        <f>'РБ ВВ 10(2024) | FIT15)'!#REF!</f>
        <v>#REF!</v>
      </c>
      <c r="H8" s="167" t="e">
        <f>'РБ ВВ 10(2024) | FIT15)'!#REF!</f>
        <v>#REF!</v>
      </c>
      <c r="I8" s="167" t="e">
        <f>'РБ ВВ 10(2024) | FIT15)'!#REF!</f>
        <v>#REF!</v>
      </c>
      <c r="J8" s="167" t="e">
        <f>'РБ ВВ 10(2024) | FIT15)'!#REF!</f>
        <v>#REF!</v>
      </c>
      <c r="K8" s="167" t="e">
        <f>'РБ ВВ 10(2024) | FIT15)'!#REF!</f>
        <v>#REF!</v>
      </c>
      <c r="L8" s="167" t="e">
        <f>'РБ ВВ 10(2024) | FIT15)'!#REF!</f>
        <v>#REF!</v>
      </c>
    </row>
    <row r="9" spans="1:12" x14ac:dyDescent="0.2">
      <c r="A9" s="1">
        <v>2</v>
      </c>
      <c r="B9" s="167" t="e">
        <f>'РБ ВВ 10(2024) | FIT15)'!#REF!</f>
        <v>#REF!</v>
      </c>
      <c r="C9" s="167" t="e">
        <f>'РБ ВВ 10(2024) | FIT15)'!#REF!</f>
        <v>#REF!</v>
      </c>
      <c r="D9" s="167" t="e">
        <f>'РБ ВВ 10(2024) | FIT15)'!#REF!</f>
        <v>#REF!</v>
      </c>
      <c r="E9" s="167" t="e">
        <f>'РБ ВВ 10(2024) | FIT15)'!#REF!</f>
        <v>#REF!</v>
      </c>
      <c r="F9" s="167" t="e">
        <f>'РБ ВВ 10(2024) | FIT15)'!#REF!</f>
        <v>#REF!</v>
      </c>
      <c r="G9" s="167" t="e">
        <f>'РБ ВВ 10(2024) | FIT15)'!#REF!</f>
        <v>#REF!</v>
      </c>
      <c r="H9" s="167" t="e">
        <f>'РБ ВВ 10(2024) | FIT15)'!#REF!</f>
        <v>#REF!</v>
      </c>
      <c r="I9" s="167" t="e">
        <f>'РБ ВВ 10(2024) | FIT15)'!#REF!</f>
        <v>#REF!</v>
      </c>
      <c r="J9" s="167" t="e">
        <f>'РБ ВВ 10(2024) | FIT15)'!#REF!</f>
        <v>#REF!</v>
      </c>
      <c r="K9" s="167" t="e">
        <f>'РБ ВВ 10(2024) | FIT15)'!#REF!</f>
        <v>#REF!</v>
      </c>
      <c r="L9" s="167" t="e">
        <f>'РБ ВВ 10(2024) | FIT15)'!#REF!</f>
        <v>#REF!</v>
      </c>
    </row>
    <row r="10" spans="1:12" x14ac:dyDescent="0.2">
      <c r="A10" s="1" t="s">
        <v>8</v>
      </c>
      <c r="B10" s="167"/>
      <c r="C10" s="167"/>
      <c r="D10" s="167"/>
      <c r="E10" s="167"/>
      <c r="F10" s="167"/>
      <c r="G10" s="167"/>
      <c r="H10" s="167"/>
      <c r="I10" s="167"/>
      <c r="J10" s="167"/>
      <c r="K10" s="167"/>
      <c r="L10" s="167"/>
    </row>
    <row r="11" spans="1:12" x14ac:dyDescent="0.2">
      <c r="A11" s="1">
        <v>1</v>
      </c>
      <c r="B11" s="167" t="e">
        <f>'РБ ВВ 10(2024) | FIT15)'!#REF!</f>
        <v>#REF!</v>
      </c>
      <c r="C11" s="167" t="e">
        <f>'РБ ВВ 10(2024) | FIT15)'!#REF!</f>
        <v>#REF!</v>
      </c>
      <c r="D11" s="167" t="e">
        <f>'РБ ВВ 10(2024) | FIT15)'!#REF!</f>
        <v>#REF!</v>
      </c>
      <c r="E11" s="167" t="e">
        <f>'РБ ВВ 10(2024) | FIT15)'!#REF!</f>
        <v>#REF!</v>
      </c>
      <c r="F11" s="167" t="e">
        <f>'РБ ВВ 10(2024) | FIT15)'!#REF!</f>
        <v>#REF!</v>
      </c>
      <c r="G11" s="167" t="e">
        <f>'РБ ВВ 10(2024) | FIT15)'!#REF!</f>
        <v>#REF!</v>
      </c>
      <c r="H11" s="167" t="e">
        <f>'РБ ВВ 10(2024) | FIT15)'!#REF!</f>
        <v>#REF!</v>
      </c>
      <c r="I11" s="167" t="e">
        <f>'РБ ВВ 10(2024) | FIT15)'!#REF!</f>
        <v>#REF!</v>
      </c>
      <c r="J11" s="167" t="e">
        <f>'РБ ВВ 10(2024) | FIT15)'!#REF!</f>
        <v>#REF!</v>
      </c>
      <c r="K11" s="167" t="e">
        <f>'РБ ВВ 10(2024) | FIT15)'!#REF!</f>
        <v>#REF!</v>
      </c>
      <c r="L11" s="167" t="e">
        <f>'РБ ВВ 10(2024) | FIT15)'!#REF!</f>
        <v>#REF!</v>
      </c>
    </row>
    <row r="12" spans="1:12" x14ac:dyDescent="0.2">
      <c r="A12" s="1">
        <v>2</v>
      </c>
      <c r="B12" s="167" t="e">
        <f>'РБ ВВ 10(2024) | FIT15)'!#REF!</f>
        <v>#REF!</v>
      </c>
      <c r="C12" s="167" t="e">
        <f>'РБ ВВ 10(2024) | FIT15)'!#REF!</f>
        <v>#REF!</v>
      </c>
      <c r="D12" s="167" t="e">
        <f>'РБ ВВ 10(2024) | FIT15)'!#REF!</f>
        <v>#REF!</v>
      </c>
      <c r="E12" s="167" t="e">
        <f>'РБ ВВ 10(2024) | FIT15)'!#REF!</f>
        <v>#REF!</v>
      </c>
      <c r="F12" s="167" t="e">
        <f>'РБ ВВ 10(2024) | FIT15)'!#REF!</f>
        <v>#REF!</v>
      </c>
      <c r="G12" s="167" t="e">
        <f>'РБ ВВ 10(2024) | FIT15)'!#REF!</f>
        <v>#REF!</v>
      </c>
      <c r="H12" s="167" t="e">
        <f>'РБ ВВ 10(2024) | FIT15)'!#REF!</f>
        <v>#REF!</v>
      </c>
      <c r="I12" s="167" t="e">
        <f>'РБ ВВ 10(2024) | FIT15)'!#REF!</f>
        <v>#REF!</v>
      </c>
      <c r="J12" s="167" t="e">
        <f>'РБ ВВ 10(2024) | FIT15)'!#REF!</f>
        <v>#REF!</v>
      </c>
      <c r="K12" s="167" t="e">
        <f>'РБ ВВ 10(2024) | FIT15)'!#REF!</f>
        <v>#REF!</v>
      </c>
      <c r="L12" s="167" t="e">
        <f>'РБ ВВ 10(2024) | FIT15)'!#REF!</f>
        <v>#REF!</v>
      </c>
    </row>
    <row r="13" spans="1:12" s="163" customFormat="1" x14ac:dyDescent="0.2">
      <c r="A13" s="168" t="s">
        <v>218</v>
      </c>
      <c r="B13" s="167"/>
      <c r="C13" s="167"/>
      <c r="D13" s="167"/>
      <c r="E13" s="167"/>
      <c r="F13" s="167"/>
      <c r="G13" s="167"/>
      <c r="H13" s="167"/>
      <c r="I13" s="167"/>
      <c r="J13" s="167"/>
      <c r="K13" s="167"/>
      <c r="L13" s="167"/>
    </row>
    <row r="14" spans="1:12" s="163" customFormat="1" x14ac:dyDescent="0.2">
      <c r="A14" s="168">
        <v>1</v>
      </c>
      <c r="B14" s="167" t="e">
        <f t="shared" ref="B14:K14" si="0">B11</f>
        <v>#REF!</v>
      </c>
      <c r="C14" s="167" t="e">
        <f t="shared" si="0"/>
        <v>#REF!</v>
      </c>
      <c r="D14" s="167" t="e">
        <f t="shared" si="0"/>
        <v>#REF!</v>
      </c>
      <c r="E14" s="167" t="e">
        <f t="shared" si="0"/>
        <v>#REF!</v>
      </c>
      <c r="F14" s="167" t="e">
        <f t="shared" si="0"/>
        <v>#REF!</v>
      </c>
      <c r="G14" s="167" t="e">
        <f t="shared" si="0"/>
        <v>#REF!</v>
      </c>
      <c r="H14" s="167" t="e">
        <f t="shared" si="0"/>
        <v>#REF!</v>
      </c>
      <c r="I14" s="167" t="e">
        <f t="shared" si="0"/>
        <v>#REF!</v>
      </c>
      <c r="J14" s="167" t="e">
        <f t="shared" si="0"/>
        <v>#REF!</v>
      </c>
      <c r="K14" s="167" t="e">
        <f t="shared" si="0"/>
        <v>#REF!</v>
      </c>
      <c r="L14" s="167" t="e">
        <f t="shared" ref="L14" si="1">L11</f>
        <v>#REF!</v>
      </c>
    </row>
    <row r="15" spans="1:12" s="163" customFormat="1" x14ac:dyDescent="0.2">
      <c r="A15" s="168">
        <v>2</v>
      </c>
      <c r="B15" s="167" t="e">
        <f t="shared" ref="B15:K15" si="2">B12</f>
        <v>#REF!</v>
      </c>
      <c r="C15" s="167" t="e">
        <f t="shared" si="2"/>
        <v>#REF!</v>
      </c>
      <c r="D15" s="167" t="e">
        <f t="shared" si="2"/>
        <v>#REF!</v>
      </c>
      <c r="E15" s="167" t="e">
        <f t="shared" si="2"/>
        <v>#REF!</v>
      </c>
      <c r="F15" s="167" t="e">
        <f t="shared" si="2"/>
        <v>#REF!</v>
      </c>
      <c r="G15" s="167" t="e">
        <f t="shared" si="2"/>
        <v>#REF!</v>
      </c>
      <c r="H15" s="167" t="e">
        <f t="shared" si="2"/>
        <v>#REF!</v>
      </c>
      <c r="I15" s="167" t="e">
        <f t="shared" si="2"/>
        <v>#REF!</v>
      </c>
      <c r="J15" s="167" t="e">
        <f t="shared" si="2"/>
        <v>#REF!</v>
      </c>
      <c r="K15" s="167" t="e">
        <f t="shared" si="2"/>
        <v>#REF!</v>
      </c>
      <c r="L15" s="167" t="e">
        <f t="shared" ref="L15" si="3">L12</f>
        <v>#REF!</v>
      </c>
    </row>
    <row r="16" spans="1:12" s="163" customFormat="1" x14ac:dyDescent="0.2">
      <c r="A16" s="222" t="s">
        <v>2</v>
      </c>
      <c r="B16" s="167"/>
      <c r="C16" s="167"/>
      <c r="D16" s="167"/>
      <c r="E16" s="167"/>
      <c r="F16" s="167"/>
      <c r="G16" s="167"/>
      <c r="H16" s="167"/>
      <c r="I16" s="167"/>
      <c r="J16" s="167"/>
      <c r="K16" s="167"/>
      <c r="L16" s="167"/>
    </row>
    <row r="17" spans="1:12" x14ac:dyDescent="0.2">
      <c r="A17" s="1">
        <v>1</v>
      </c>
      <c r="B17" s="167" t="e">
        <f>'РБ ВВ 10(2024) | FIT15)'!#REF!</f>
        <v>#REF!</v>
      </c>
      <c r="C17" s="167" t="e">
        <f>'РБ ВВ 10(2024) | FIT15)'!#REF!</f>
        <v>#REF!</v>
      </c>
      <c r="D17" s="167" t="e">
        <f>'РБ ВВ 10(2024) | FIT15)'!#REF!</f>
        <v>#REF!</v>
      </c>
      <c r="E17" s="167" t="e">
        <f>'РБ ВВ 10(2024) | FIT15)'!#REF!</f>
        <v>#REF!</v>
      </c>
      <c r="F17" s="167" t="e">
        <f>'РБ ВВ 10(2024) | FIT15)'!#REF!</f>
        <v>#REF!</v>
      </c>
      <c r="G17" s="167" t="e">
        <f>'РБ ВВ 10(2024) | FIT15)'!#REF!</f>
        <v>#REF!</v>
      </c>
      <c r="H17" s="167" t="e">
        <f>'РБ ВВ 10(2024) | FIT15)'!#REF!</f>
        <v>#REF!</v>
      </c>
      <c r="I17" s="167" t="e">
        <f>'РБ ВВ 10(2024) | FIT15)'!#REF!</f>
        <v>#REF!</v>
      </c>
      <c r="J17" s="167" t="e">
        <f>'РБ ВВ 10(2024) | FIT15)'!#REF!</f>
        <v>#REF!</v>
      </c>
      <c r="K17" s="167" t="e">
        <f>'РБ ВВ 10(2024) | FIT15)'!#REF!</f>
        <v>#REF!</v>
      </c>
      <c r="L17" s="167" t="e">
        <f>'РБ ВВ 10(2024) | FIT15)'!#REF!</f>
        <v>#REF!</v>
      </c>
    </row>
    <row r="18" spans="1:12" x14ac:dyDescent="0.2">
      <c r="A18" s="1">
        <v>2</v>
      </c>
      <c r="B18" s="167" t="e">
        <f>'РБ ВВ 10(2024) | FIT15)'!#REF!</f>
        <v>#REF!</v>
      </c>
      <c r="C18" s="167" t="e">
        <f>'РБ ВВ 10(2024) | FIT15)'!#REF!</f>
        <v>#REF!</v>
      </c>
      <c r="D18" s="167" t="e">
        <f>'РБ ВВ 10(2024) | FIT15)'!#REF!</f>
        <v>#REF!</v>
      </c>
      <c r="E18" s="167" t="e">
        <f>'РБ ВВ 10(2024) | FIT15)'!#REF!</f>
        <v>#REF!</v>
      </c>
      <c r="F18" s="167" t="e">
        <f>'РБ ВВ 10(2024) | FIT15)'!#REF!</f>
        <v>#REF!</v>
      </c>
      <c r="G18" s="167" t="e">
        <f>'РБ ВВ 10(2024) | FIT15)'!#REF!</f>
        <v>#REF!</v>
      </c>
      <c r="H18" s="167" t="e">
        <f>'РБ ВВ 10(2024) | FIT15)'!#REF!</f>
        <v>#REF!</v>
      </c>
      <c r="I18" s="167" t="e">
        <f>'РБ ВВ 10(2024) | FIT15)'!#REF!</f>
        <v>#REF!</v>
      </c>
      <c r="J18" s="167" t="e">
        <f>'РБ ВВ 10(2024) | FIT15)'!#REF!</f>
        <v>#REF!</v>
      </c>
      <c r="K18" s="167" t="e">
        <f>'РБ ВВ 10(2024) | FIT15)'!#REF!</f>
        <v>#REF!</v>
      </c>
      <c r="L18" s="167" t="e">
        <f>'РБ ВВ 10(2024) | FIT15)'!#REF!</f>
        <v>#REF!</v>
      </c>
    </row>
    <row r="19" spans="1:12" s="163" customFormat="1" x14ac:dyDescent="0.2">
      <c r="A19" s="152" t="s">
        <v>131</v>
      </c>
      <c r="B19" s="167"/>
      <c r="C19" s="167"/>
      <c r="D19" s="167"/>
      <c r="E19" s="167"/>
      <c r="F19" s="167"/>
      <c r="G19" s="167"/>
      <c r="H19" s="167"/>
      <c r="I19" s="167"/>
      <c r="J19" s="167"/>
      <c r="K19" s="167"/>
      <c r="L19" s="167"/>
    </row>
    <row r="20" spans="1:12" x14ac:dyDescent="0.2">
      <c r="A20" s="1">
        <v>1</v>
      </c>
      <c r="B20" s="167" t="e">
        <f>'РБ ВВ 10(2024) | FIT15)'!#REF!</f>
        <v>#REF!</v>
      </c>
      <c r="C20" s="167" t="e">
        <f>'РБ ВВ 10(2024) | FIT15)'!#REF!</f>
        <v>#REF!</v>
      </c>
      <c r="D20" s="167" t="e">
        <f>'РБ ВВ 10(2024) | FIT15)'!#REF!</f>
        <v>#REF!</v>
      </c>
      <c r="E20" s="167" t="e">
        <f>'РБ ВВ 10(2024) | FIT15)'!#REF!</f>
        <v>#REF!</v>
      </c>
      <c r="F20" s="167" t="e">
        <f>'РБ ВВ 10(2024) | FIT15)'!#REF!</f>
        <v>#REF!</v>
      </c>
      <c r="G20" s="167" t="e">
        <f>'РБ ВВ 10(2024) | FIT15)'!#REF!</f>
        <v>#REF!</v>
      </c>
      <c r="H20" s="167" t="e">
        <f>'РБ ВВ 10(2024) | FIT15)'!#REF!</f>
        <v>#REF!</v>
      </c>
      <c r="I20" s="167" t="e">
        <f>'РБ ВВ 10(2024) | FIT15)'!#REF!</f>
        <v>#REF!</v>
      </c>
      <c r="J20" s="167" t="e">
        <f>'РБ ВВ 10(2024) | FIT15)'!#REF!</f>
        <v>#REF!</v>
      </c>
      <c r="K20" s="167" t="e">
        <f>'РБ ВВ 10(2024) | FIT15)'!#REF!</f>
        <v>#REF!</v>
      </c>
      <c r="L20" s="167" t="e">
        <f>'РБ ВВ 10(2024) | FIT15)'!#REF!</f>
        <v>#REF!</v>
      </c>
    </row>
    <row r="21" spans="1:12" x14ac:dyDescent="0.2">
      <c r="A21" s="1">
        <v>2</v>
      </c>
      <c r="B21" s="167" t="e">
        <f>'РБ ВВ 10(2024) | FIT15)'!#REF!</f>
        <v>#REF!</v>
      </c>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row>
    <row r="22" spans="1:12" s="163" customFormat="1" x14ac:dyDescent="0.2">
      <c r="A22" s="223" t="s">
        <v>4</v>
      </c>
      <c r="B22" s="167"/>
      <c r="C22" s="167"/>
      <c r="D22" s="167"/>
      <c r="E22" s="167"/>
      <c r="F22" s="167"/>
      <c r="G22" s="167"/>
      <c r="H22" s="167"/>
      <c r="I22" s="167"/>
      <c r="J22" s="167"/>
      <c r="K22" s="167"/>
      <c r="L22" s="167"/>
    </row>
    <row r="23" spans="1:12" x14ac:dyDescent="0.2">
      <c r="A23" s="3" t="s">
        <v>1</v>
      </c>
      <c r="B23" s="167" t="e">
        <f>'РБ ВВ 10(2024) | FIT15)'!#REF!</f>
        <v>#REF!</v>
      </c>
      <c r="C23" s="167" t="e">
        <f>'РБ ВВ 10(2024) | FIT15)'!#REF!</f>
        <v>#REF!</v>
      </c>
      <c r="D23" s="167" t="e">
        <f>'РБ ВВ 10(2024) | FIT15)'!#REF!</f>
        <v>#REF!</v>
      </c>
      <c r="E23" s="167" t="e">
        <f>'РБ ВВ 10(2024) | FIT15)'!#REF!</f>
        <v>#REF!</v>
      </c>
      <c r="F23" s="167" t="e">
        <f>'РБ ВВ 10(2024) | FIT15)'!#REF!</f>
        <v>#REF!</v>
      </c>
      <c r="G23" s="167" t="e">
        <f>'РБ ВВ 10(2024) | FIT15)'!#REF!</f>
        <v>#REF!</v>
      </c>
      <c r="H23" s="167" t="e">
        <f>'РБ ВВ 10(2024) | FIT15)'!#REF!</f>
        <v>#REF!</v>
      </c>
      <c r="I23" s="167" t="e">
        <f>'РБ ВВ 10(2024) | FIT15)'!#REF!</f>
        <v>#REF!</v>
      </c>
      <c r="J23" s="167" t="e">
        <f>'РБ ВВ 10(2024) | FIT15)'!#REF!</f>
        <v>#REF!</v>
      </c>
      <c r="K23" s="167" t="e">
        <f>'РБ ВВ 10(2024) | FIT15)'!#REF!</f>
        <v>#REF!</v>
      </c>
      <c r="L23" s="167" t="e">
        <f>'РБ ВВ 10(2024) | FIT15)'!#REF!</f>
        <v>#REF!</v>
      </c>
    </row>
    <row r="24" spans="1:12" hidden="1" x14ac:dyDescent="0.2">
      <c r="A24" s="7" t="s">
        <v>5</v>
      </c>
      <c r="B24" s="167" t="e">
        <f>'РБ ВВ 10(2024) | FIT15)'!#REF!</f>
        <v>#REF!</v>
      </c>
      <c r="C24" s="167" t="e">
        <f>'РБ ВВ 10(2024) | FIT15)'!#REF!</f>
        <v>#REF!</v>
      </c>
      <c r="D24" s="167" t="e">
        <f>'РБ ВВ 10(2024) | FIT15)'!#REF!</f>
        <v>#REF!</v>
      </c>
      <c r="E24" s="167" t="e">
        <f>'РБ ВВ 10(2024) | FIT15)'!#REF!</f>
        <v>#REF!</v>
      </c>
      <c r="F24" s="167" t="e">
        <f>'РБ ВВ 10(2024) | FIT15)'!#REF!</f>
        <v>#REF!</v>
      </c>
      <c r="G24" s="167" t="e">
        <f>'РБ ВВ 10(2024) | FIT15)'!#REF!</f>
        <v>#REF!</v>
      </c>
      <c r="H24" s="167" t="e">
        <f>'РБ ВВ 10(2024) | FIT15)'!#REF!</f>
        <v>#REF!</v>
      </c>
      <c r="I24" s="167" t="e">
        <f>'РБ ВВ 10(2024) | FIT15)'!#REF!</f>
        <v>#REF!</v>
      </c>
      <c r="J24" s="167" t="e">
        <f>'РБ ВВ 10(2024) | FIT15)'!#REF!</f>
        <v>#REF!</v>
      </c>
      <c r="K24" s="167" t="e">
        <f>'РБ ВВ 10(2024) | FIT15)'!#REF!</f>
        <v>#REF!</v>
      </c>
      <c r="L24" s="167" t="e">
        <f>'РБ ВВ 10(2024) | FIT15)'!#REF!</f>
        <v>#REF!</v>
      </c>
    </row>
    <row r="25" spans="1:12" hidden="1" x14ac:dyDescent="0.2">
      <c r="A25" s="3" t="s">
        <v>0</v>
      </c>
      <c r="B25" s="167" t="e">
        <f>'РБ ВВ 10(2024) | FIT15)'!#REF!</f>
        <v>#REF!</v>
      </c>
      <c r="C25" s="167" t="e">
        <f>'РБ ВВ 10(2024) | FIT15)'!#REF!</f>
        <v>#REF!</v>
      </c>
      <c r="D25" s="167" t="e">
        <f>'РБ ВВ 10(2024) | FIT15)'!#REF!</f>
        <v>#REF!</v>
      </c>
      <c r="E25" s="167" t="e">
        <f>'РБ ВВ 10(2024) | FIT15)'!#REF!</f>
        <v>#REF!</v>
      </c>
      <c r="F25" s="167" t="e">
        <f>'РБ ВВ 10(2024) | FIT15)'!#REF!</f>
        <v>#REF!</v>
      </c>
      <c r="G25" s="167" t="e">
        <f>'РБ ВВ 10(2024) | FIT15)'!#REF!</f>
        <v>#REF!</v>
      </c>
      <c r="H25" s="167" t="e">
        <f>'РБ ВВ 10(2024) | FIT15)'!#REF!</f>
        <v>#REF!</v>
      </c>
      <c r="I25" s="167" t="e">
        <f>'РБ ВВ 10(2024) | FIT15)'!#REF!</f>
        <v>#REF!</v>
      </c>
      <c r="J25" s="167" t="e">
        <f>'РБ ВВ 10(2024) | FIT15)'!#REF!</f>
        <v>#REF!</v>
      </c>
      <c r="K25" s="167" t="e">
        <f>'РБ ВВ 10(2024) | FIT15)'!#REF!</f>
        <v>#REF!</v>
      </c>
      <c r="L25" s="167" t="e">
        <f>'РБ ВВ 10(2024) | FIT15)'!#REF!</f>
        <v>#REF!</v>
      </c>
    </row>
    <row r="26" spans="1:12" s="163" customFormat="1" ht="17.25" customHeight="1" x14ac:dyDescent="0.2">
      <c r="A26" s="72" t="s">
        <v>44</v>
      </c>
      <c r="B26" s="169"/>
      <c r="C26" s="169"/>
      <c r="D26" s="169"/>
      <c r="E26" s="169"/>
      <c r="F26" s="169"/>
      <c r="G26" s="169"/>
      <c r="H26" s="169"/>
      <c r="I26" s="169"/>
      <c r="J26" s="169"/>
      <c r="K26" s="169"/>
      <c r="L26" s="169"/>
    </row>
    <row r="27" spans="1:12" x14ac:dyDescent="0.2">
      <c r="A27" s="31" t="s">
        <v>6</v>
      </c>
      <c r="B27" s="151" t="e">
        <f t="shared" ref="B27:K27" si="4">B5</f>
        <v>#REF!</v>
      </c>
      <c r="C27" s="151" t="e">
        <f t="shared" si="4"/>
        <v>#REF!</v>
      </c>
      <c r="D27" s="151" t="e">
        <f t="shared" si="4"/>
        <v>#REF!</v>
      </c>
      <c r="E27" s="151" t="e">
        <f t="shared" si="4"/>
        <v>#REF!</v>
      </c>
      <c r="F27" s="151" t="e">
        <f t="shared" si="4"/>
        <v>#REF!</v>
      </c>
      <c r="G27" s="151" t="e">
        <f t="shared" si="4"/>
        <v>#REF!</v>
      </c>
      <c r="H27" s="151" t="e">
        <f t="shared" si="4"/>
        <v>#REF!</v>
      </c>
      <c r="I27" s="151" t="e">
        <f t="shared" si="4"/>
        <v>#REF!</v>
      </c>
      <c r="J27" s="151" t="e">
        <f t="shared" si="4"/>
        <v>#REF!</v>
      </c>
      <c r="K27" s="151" t="e">
        <f t="shared" si="4"/>
        <v>#REF!</v>
      </c>
      <c r="L27" s="151" t="e">
        <f t="shared" ref="L27" si="5">L5</f>
        <v>#REF!</v>
      </c>
    </row>
    <row r="28" spans="1:12" ht="20.25" customHeight="1" x14ac:dyDescent="0.2">
      <c r="A28" s="31"/>
      <c r="B28" s="151" t="e">
        <f t="shared" ref="B28:K28" si="6">B6</f>
        <v>#REF!</v>
      </c>
      <c r="C28" s="151" t="e">
        <f t="shared" si="6"/>
        <v>#REF!</v>
      </c>
      <c r="D28" s="151" t="e">
        <f t="shared" si="6"/>
        <v>#REF!</v>
      </c>
      <c r="E28" s="151" t="e">
        <f t="shared" si="6"/>
        <v>#REF!</v>
      </c>
      <c r="F28" s="151" t="e">
        <f t="shared" si="6"/>
        <v>#REF!</v>
      </c>
      <c r="G28" s="151" t="e">
        <f t="shared" si="6"/>
        <v>#REF!</v>
      </c>
      <c r="H28" s="151" t="e">
        <f t="shared" si="6"/>
        <v>#REF!</v>
      </c>
      <c r="I28" s="151" t="e">
        <f t="shared" si="6"/>
        <v>#REF!</v>
      </c>
      <c r="J28" s="151" t="e">
        <f t="shared" si="6"/>
        <v>#REF!</v>
      </c>
      <c r="K28" s="151" t="e">
        <f t="shared" si="6"/>
        <v>#REF!</v>
      </c>
      <c r="L28" s="151" t="e">
        <f t="shared" ref="L28" si="7">L6</f>
        <v>#REF!</v>
      </c>
    </row>
    <row r="29" spans="1:12" x14ac:dyDescent="0.2">
      <c r="A29" s="1" t="s">
        <v>7</v>
      </c>
      <c r="B29" s="163"/>
      <c r="C29" s="163"/>
      <c r="D29" s="163"/>
      <c r="E29" s="163"/>
      <c r="F29" s="163"/>
      <c r="K29" s="163"/>
      <c r="L29" s="163"/>
    </row>
    <row r="30" spans="1:12" x14ac:dyDescent="0.2">
      <c r="A30" s="1">
        <v>1</v>
      </c>
      <c r="B30" s="167" t="e">
        <f t="shared" ref="B30:K30" si="8">ROUNDUP(B8*0.85,)+35</f>
        <v>#REF!</v>
      </c>
      <c r="C30" s="167" t="e">
        <f t="shared" si="8"/>
        <v>#REF!</v>
      </c>
      <c r="D30" s="167" t="e">
        <f t="shared" si="8"/>
        <v>#REF!</v>
      </c>
      <c r="E30" s="167" t="e">
        <f t="shared" si="8"/>
        <v>#REF!</v>
      </c>
      <c r="F30" s="167" t="e">
        <f t="shared" si="8"/>
        <v>#REF!</v>
      </c>
      <c r="G30" s="167" t="e">
        <f t="shared" si="8"/>
        <v>#REF!</v>
      </c>
      <c r="H30" s="167" t="e">
        <f t="shared" si="8"/>
        <v>#REF!</v>
      </c>
      <c r="I30" s="167" t="e">
        <f t="shared" si="8"/>
        <v>#REF!</v>
      </c>
      <c r="J30" s="167" t="e">
        <f t="shared" si="8"/>
        <v>#REF!</v>
      </c>
      <c r="K30" s="167" t="e">
        <f t="shared" si="8"/>
        <v>#REF!</v>
      </c>
      <c r="L30" s="167" t="e">
        <f t="shared" ref="L30" si="9">ROUNDUP(L8*0.85,)</f>
        <v>#REF!</v>
      </c>
    </row>
    <row r="31" spans="1:12" x14ac:dyDescent="0.2">
      <c r="A31" s="1">
        <v>2</v>
      </c>
      <c r="B31" s="167" t="e">
        <f t="shared" ref="B31:K31" si="10">ROUNDUP(B9*0.85,)+35</f>
        <v>#REF!</v>
      </c>
      <c r="C31" s="167" t="e">
        <f t="shared" si="10"/>
        <v>#REF!</v>
      </c>
      <c r="D31" s="167" t="e">
        <f t="shared" si="10"/>
        <v>#REF!</v>
      </c>
      <c r="E31" s="167" t="e">
        <f t="shared" si="10"/>
        <v>#REF!</v>
      </c>
      <c r="F31" s="167" t="e">
        <f t="shared" si="10"/>
        <v>#REF!</v>
      </c>
      <c r="G31" s="167" t="e">
        <f t="shared" si="10"/>
        <v>#REF!</v>
      </c>
      <c r="H31" s="167" t="e">
        <f t="shared" si="10"/>
        <v>#REF!</v>
      </c>
      <c r="I31" s="167" t="e">
        <f t="shared" si="10"/>
        <v>#REF!</v>
      </c>
      <c r="J31" s="167" t="e">
        <f t="shared" si="10"/>
        <v>#REF!</v>
      </c>
      <c r="K31" s="167" t="e">
        <f t="shared" si="10"/>
        <v>#REF!</v>
      </c>
      <c r="L31" s="167" t="e">
        <f t="shared" ref="L31" si="11">ROUNDUP(L9*0.85,)</f>
        <v>#REF!</v>
      </c>
    </row>
    <row r="32" spans="1:12" x14ac:dyDescent="0.2">
      <c r="A32" s="1" t="s">
        <v>8</v>
      </c>
      <c r="B32" s="167"/>
      <c r="C32" s="167"/>
      <c r="D32" s="167"/>
      <c r="E32" s="167"/>
      <c r="F32" s="167"/>
      <c r="G32" s="167"/>
      <c r="H32" s="167"/>
      <c r="I32" s="167"/>
      <c r="J32" s="167"/>
      <c r="K32" s="167"/>
      <c r="L32" s="167"/>
    </row>
    <row r="33" spans="1:12" x14ac:dyDescent="0.2">
      <c r="A33" s="1">
        <v>1</v>
      </c>
      <c r="B33" s="167" t="e">
        <f t="shared" ref="B33:K33" si="12">ROUNDUP(B11*0.85,)+35</f>
        <v>#REF!</v>
      </c>
      <c r="C33" s="167" t="e">
        <f t="shared" si="12"/>
        <v>#REF!</v>
      </c>
      <c r="D33" s="167" t="e">
        <f t="shared" si="12"/>
        <v>#REF!</v>
      </c>
      <c r="E33" s="167" t="e">
        <f t="shared" si="12"/>
        <v>#REF!</v>
      </c>
      <c r="F33" s="167" t="e">
        <f t="shared" si="12"/>
        <v>#REF!</v>
      </c>
      <c r="G33" s="167" t="e">
        <f t="shared" si="12"/>
        <v>#REF!</v>
      </c>
      <c r="H33" s="167" t="e">
        <f t="shared" si="12"/>
        <v>#REF!</v>
      </c>
      <c r="I33" s="167" t="e">
        <f t="shared" si="12"/>
        <v>#REF!</v>
      </c>
      <c r="J33" s="167" t="e">
        <f t="shared" si="12"/>
        <v>#REF!</v>
      </c>
      <c r="K33" s="167" t="e">
        <f t="shared" si="12"/>
        <v>#REF!</v>
      </c>
      <c r="L33" s="167" t="e">
        <f t="shared" ref="L33" si="13">ROUNDUP(L11*0.85,)</f>
        <v>#REF!</v>
      </c>
    </row>
    <row r="34" spans="1:12" x14ac:dyDescent="0.2">
      <c r="A34" s="1">
        <v>2</v>
      </c>
      <c r="B34" s="167" t="e">
        <f t="shared" ref="B34:K34" si="14">ROUNDUP(B12*0.85,)+35</f>
        <v>#REF!</v>
      </c>
      <c r="C34" s="167" t="e">
        <f t="shared" si="14"/>
        <v>#REF!</v>
      </c>
      <c r="D34" s="167" t="e">
        <f t="shared" si="14"/>
        <v>#REF!</v>
      </c>
      <c r="E34" s="167" t="e">
        <f t="shared" si="14"/>
        <v>#REF!</v>
      </c>
      <c r="F34" s="167" t="e">
        <f t="shared" si="14"/>
        <v>#REF!</v>
      </c>
      <c r="G34" s="167" t="e">
        <f t="shared" si="14"/>
        <v>#REF!</v>
      </c>
      <c r="H34" s="167" t="e">
        <f t="shared" si="14"/>
        <v>#REF!</v>
      </c>
      <c r="I34" s="167" t="e">
        <f t="shared" si="14"/>
        <v>#REF!</v>
      </c>
      <c r="J34" s="167" t="e">
        <f t="shared" si="14"/>
        <v>#REF!</v>
      </c>
      <c r="K34" s="167" t="e">
        <f t="shared" si="14"/>
        <v>#REF!</v>
      </c>
      <c r="L34" s="167" t="e">
        <f t="shared" ref="L34" si="15">ROUNDUP(L12*0.85,)</f>
        <v>#REF!</v>
      </c>
    </row>
    <row r="35" spans="1:12" s="163" customFormat="1" x14ac:dyDescent="0.2">
      <c r="A35" s="168" t="s">
        <v>218</v>
      </c>
      <c r="B35" s="167"/>
      <c r="C35" s="167"/>
      <c r="D35" s="167"/>
      <c r="E35" s="167"/>
      <c r="F35" s="167"/>
      <c r="G35" s="167"/>
      <c r="H35" s="167"/>
      <c r="I35" s="167"/>
      <c r="J35" s="167"/>
      <c r="K35" s="167"/>
      <c r="L35" s="167"/>
    </row>
    <row r="36" spans="1:12" s="163" customFormat="1" x14ac:dyDescent="0.2">
      <c r="A36" s="168">
        <v>1</v>
      </c>
      <c r="B36" s="167" t="e">
        <f t="shared" ref="B36:K36" si="16">B33</f>
        <v>#REF!</v>
      </c>
      <c r="C36" s="167" t="e">
        <f t="shared" si="16"/>
        <v>#REF!</v>
      </c>
      <c r="D36" s="167" t="e">
        <f t="shared" si="16"/>
        <v>#REF!</v>
      </c>
      <c r="E36" s="167" t="e">
        <f t="shared" si="16"/>
        <v>#REF!</v>
      </c>
      <c r="F36" s="167" t="e">
        <f t="shared" si="16"/>
        <v>#REF!</v>
      </c>
      <c r="G36" s="167" t="e">
        <f t="shared" si="16"/>
        <v>#REF!</v>
      </c>
      <c r="H36" s="167" t="e">
        <f t="shared" si="16"/>
        <v>#REF!</v>
      </c>
      <c r="I36" s="167" t="e">
        <f t="shared" si="16"/>
        <v>#REF!</v>
      </c>
      <c r="J36" s="167" t="e">
        <f t="shared" si="16"/>
        <v>#REF!</v>
      </c>
      <c r="K36" s="167" t="e">
        <f t="shared" si="16"/>
        <v>#REF!</v>
      </c>
      <c r="L36" s="167" t="e">
        <f t="shared" ref="L36" si="17">L33</f>
        <v>#REF!</v>
      </c>
    </row>
    <row r="37" spans="1:12" s="163" customFormat="1" x14ac:dyDescent="0.2">
      <c r="A37" s="168">
        <v>2</v>
      </c>
      <c r="B37" s="167" t="e">
        <f t="shared" ref="B37:K37" si="18">B34</f>
        <v>#REF!</v>
      </c>
      <c r="C37" s="167" t="e">
        <f t="shared" si="18"/>
        <v>#REF!</v>
      </c>
      <c r="D37" s="167" t="e">
        <f t="shared" si="18"/>
        <v>#REF!</v>
      </c>
      <c r="E37" s="167" t="e">
        <f t="shared" si="18"/>
        <v>#REF!</v>
      </c>
      <c r="F37" s="167" t="e">
        <f t="shared" si="18"/>
        <v>#REF!</v>
      </c>
      <c r="G37" s="167" t="e">
        <f t="shared" si="18"/>
        <v>#REF!</v>
      </c>
      <c r="H37" s="167" t="e">
        <f t="shared" si="18"/>
        <v>#REF!</v>
      </c>
      <c r="I37" s="167" t="e">
        <f t="shared" si="18"/>
        <v>#REF!</v>
      </c>
      <c r="J37" s="167" t="e">
        <f t="shared" si="18"/>
        <v>#REF!</v>
      </c>
      <c r="K37" s="167" t="e">
        <f t="shared" si="18"/>
        <v>#REF!</v>
      </c>
      <c r="L37" s="167" t="e">
        <f t="shared" ref="L37" si="19">L34</f>
        <v>#REF!</v>
      </c>
    </row>
    <row r="38" spans="1:12" s="163" customFormat="1" x14ac:dyDescent="0.2">
      <c r="A38" s="222" t="s">
        <v>2</v>
      </c>
      <c r="B38" s="167"/>
      <c r="C38" s="167"/>
      <c r="D38" s="167"/>
      <c r="E38" s="167"/>
      <c r="F38" s="167"/>
      <c r="G38" s="167"/>
      <c r="H38" s="167"/>
      <c r="I38" s="167"/>
      <c r="J38" s="167"/>
      <c r="K38" s="167"/>
      <c r="L38" s="167"/>
    </row>
    <row r="39" spans="1:12" x14ac:dyDescent="0.2">
      <c r="A39" s="1">
        <v>1</v>
      </c>
      <c r="B39" s="167" t="e">
        <f t="shared" ref="B39:K39" si="20">ROUNDUP(B17*0.85,)+35</f>
        <v>#REF!</v>
      </c>
      <c r="C39" s="167" t="e">
        <f t="shared" si="20"/>
        <v>#REF!</v>
      </c>
      <c r="D39" s="167" t="e">
        <f t="shared" si="20"/>
        <v>#REF!</v>
      </c>
      <c r="E39" s="167" t="e">
        <f t="shared" si="20"/>
        <v>#REF!</v>
      </c>
      <c r="F39" s="167" t="e">
        <f t="shared" si="20"/>
        <v>#REF!</v>
      </c>
      <c r="G39" s="167" t="e">
        <f t="shared" si="20"/>
        <v>#REF!</v>
      </c>
      <c r="H39" s="167" t="e">
        <f t="shared" si="20"/>
        <v>#REF!</v>
      </c>
      <c r="I39" s="167" t="e">
        <f t="shared" si="20"/>
        <v>#REF!</v>
      </c>
      <c r="J39" s="167" t="e">
        <f t="shared" si="20"/>
        <v>#REF!</v>
      </c>
      <c r="K39" s="167" t="e">
        <f t="shared" si="20"/>
        <v>#REF!</v>
      </c>
      <c r="L39" s="167" t="e">
        <f t="shared" ref="L39" si="21">ROUNDUP(L17*0.85,)</f>
        <v>#REF!</v>
      </c>
    </row>
    <row r="40" spans="1:12" x14ac:dyDescent="0.2">
      <c r="A40" s="1">
        <v>2</v>
      </c>
      <c r="B40" s="167" t="e">
        <f t="shared" ref="B40:K40" si="22">ROUNDUP(B18*0.85,)+35</f>
        <v>#REF!</v>
      </c>
      <c r="C40" s="167" t="e">
        <f t="shared" si="22"/>
        <v>#REF!</v>
      </c>
      <c r="D40" s="167" t="e">
        <f t="shared" si="22"/>
        <v>#REF!</v>
      </c>
      <c r="E40" s="167" t="e">
        <f t="shared" si="22"/>
        <v>#REF!</v>
      </c>
      <c r="F40" s="167" t="e">
        <f t="shared" si="22"/>
        <v>#REF!</v>
      </c>
      <c r="G40" s="167" t="e">
        <f t="shared" si="22"/>
        <v>#REF!</v>
      </c>
      <c r="H40" s="167" t="e">
        <f t="shared" si="22"/>
        <v>#REF!</v>
      </c>
      <c r="I40" s="167" t="e">
        <f t="shared" si="22"/>
        <v>#REF!</v>
      </c>
      <c r="J40" s="167" t="e">
        <f t="shared" si="22"/>
        <v>#REF!</v>
      </c>
      <c r="K40" s="167" t="e">
        <f t="shared" si="22"/>
        <v>#REF!</v>
      </c>
      <c r="L40" s="167" t="e">
        <f t="shared" ref="L40" si="23">ROUNDUP(L18*0.85,)</f>
        <v>#REF!</v>
      </c>
    </row>
    <row r="41" spans="1:12" s="163" customFormat="1" x14ac:dyDescent="0.2">
      <c r="A41" s="152" t="s">
        <v>131</v>
      </c>
      <c r="B41" s="167"/>
      <c r="C41" s="167"/>
      <c r="D41" s="167"/>
      <c r="E41" s="167"/>
      <c r="F41" s="167"/>
      <c r="G41" s="167"/>
      <c r="H41" s="167"/>
      <c r="I41" s="167"/>
      <c r="J41" s="167"/>
      <c r="K41" s="167"/>
      <c r="L41" s="167"/>
    </row>
    <row r="42" spans="1:12" x14ac:dyDescent="0.2">
      <c r="A42" s="1">
        <v>1</v>
      </c>
      <c r="B42" s="167" t="e">
        <f t="shared" ref="B42:K42" si="24">ROUNDUP(B20*0.85,)+35</f>
        <v>#REF!</v>
      </c>
      <c r="C42" s="167" t="e">
        <f t="shared" si="24"/>
        <v>#REF!</v>
      </c>
      <c r="D42" s="167" t="e">
        <f t="shared" si="24"/>
        <v>#REF!</v>
      </c>
      <c r="E42" s="167" t="e">
        <f t="shared" si="24"/>
        <v>#REF!</v>
      </c>
      <c r="F42" s="167" t="e">
        <f t="shared" si="24"/>
        <v>#REF!</v>
      </c>
      <c r="G42" s="167" t="e">
        <f t="shared" si="24"/>
        <v>#REF!</v>
      </c>
      <c r="H42" s="167" t="e">
        <f t="shared" si="24"/>
        <v>#REF!</v>
      </c>
      <c r="I42" s="167" t="e">
        <f t="shared" si="24"/>
        <v>#REF!</v>
      </c>
      <c r="J42" s="167" t="e">
        <f t="shared" si="24"/>
        <v>#REF!</v>
      </c>
      <c r="K42" s="167" t="e">
        <f t="shared" si="24"/>
        <v>#REF!</v>
      </c>
      <c r="L42" s="167" t="e">
        <f t="shared" ref="L42" si="25">ROUNDUP(L20*0.85,)</f>
        <v>#REF!</v>
      </c>
    </row>
    <row r="43" spans="1:12" x14ac:dyDescent="0.2">
      <c r="A43" s="1">
        <v>2</v>
      </c>
      <c r="B43" s="167" t="e">
        <f t="shared" ref="B43:K43" si="26">ROUNDUP(B21*0.85,)+35</f>
        <v>#REF!</v>
      </c>
      <c r="C43" s="167" t="e">
        <f t="shared" si="26"/>
        <v>#REF!</v>
      </c>
      <c r="D43" s="167" t="e">
        <f t="shared" si="26"/>
        <v>#REF!</v>
      </c>
      <c r="E43" s="167" t="e">
        <f t="shared" si="26"/>
        <v>#REF!</v>
      </c>
      <c r="F43" s="167" t="e">
        <f t="shared" si="26"/>
        <v>#REF!</v>
      </c>
      <c r="G43" s="167" t="e">
        <f t="shared" si="26"/>
        <v>#REF!</v>
      </c>
      <c r="H43" s="167" t="e">
        <f t="shared" si="26"/>
        <v>#REF!</v>
      </c>
      <c r="I43" s="167" t="e">
        <f t="shared" si="26"/>
        <v>#REF!</v>
      </c>
      <c r="J43" s="167" t="e">
        <f t="shared" si="26"/>
        <v>#REF!</v>
      </c>
      <c r="K43" s="167" t="e">
        <f t="shared" si="26"/>
        <v>#REF!</v>
      </c>
      <c r="L43" s="167" t="e">
        <f t="shared" ref="L43" si="27">ROUNDUP(L21*0.85,)</f>
        <v>#REF!</v>
      </c>
    </row>
    <row r="44" spans="1:12" s="163" customFormat="1" x14ac:dyDescent="0.2">
      <c r="A44" s="223" t="s">
        <v>4</v>
      </c>
      <c r="B44" s="167"/>
      <c r="C44" s="167"/>
      <c r="D44" s="167"/>
      <c r="E44" s="167"/>
      <c r="F44" s="167"/>
      <c r="G44" s="167"/>
      <c r="H44" s="167"/>
      <c r="I44" s="167"/>
      <c r="J44" s="167"/>
      <c r="K44" s="167"/>
      <c r="L44" s="167"/>
    </row>
    <row r="45" spans="1:12" x14ac:dyDescent="0.2">
      <c r="A45" s="3" t="s">
        <v>1</v>
      </c>
      <c r="B45" s="167" t="e">
        <f t="shared" ref="B45:K45" si="28">ROUNDUP(B23*0.85,)+35</f>
        <v>#REF!</v>
      </c>
      <c r="C45" s="167" t="e">
        <f t="shared" si="28"/>
        <v>#REF!</v>
      </c>
      <c r="D45" s="167" t="e">
        <f t="shared" si="28"/>
        <v>#REF!</v>
      </c>
      <c r="E45" s="167" t="e">
        <f t="shared" si="28"/>
        <v>#REF!</v>
      </c>
      <c r="F45" s="167" t="e">
        <f t="shared" si="28"/>
        <v>#REF!</v>
      </c>
      <c r="G45" s="167" t="e">
        <f t="shared" si="28"/>
        <v>#REF!</v>
      </c>
      <c r="H45" s="167" t="e">
        <f t="shared" si="28"/>
        <v>#REF!</v>
      </c>
      <c r="I45" s="167" t="e">
        <f t="shared" si="28"/>
        <v>#REF!</v>
      </c>
      <c r="J45" s="167" t="e">
        <f t="shared" si="28"/>
        <v>#REF!</v>
      </c>
      <c r="K45" s="167" t="e">
        <f t="shared" si="28"/>
        <v>#REF!</v>
      </c>
      <c r="L45" s="167" t="e">
        <f t="shared" ref="L45" si="29">ROUNDUP(L23*0.85,)</f>
        <v>#REF!</v>
      </c>
    </row>
    <row r="46" spans="1:12" hidden="1" x14ac:dyDescent="0.2">
      <c r="A46" s="7" t="s">
        <v>5</v>
      </c>
    </row>
    <row r="47" spans="1:12" hidden="1" x14ac:dyDescent="0.2">
      <c r="A47" s="3" t="s">
        <v>0</v>
      </c>
    </row>
    <row r="48" spans="1:12" ht="11.45" customHeight="1" x14ac:dyDescent="0.2">
      <c r="A48" s="125" t="s">
        <v>101</v>
      </c>
    </row>
    <row r="49" spans="1:1" ht="12" customHeight="1" x14ac:dyDescent="0.2"/>
    <row r="50" spans="1:1" ht="9.6" customHeight="1" x14ac:dyDescent="0.2"/>
    <row r="51" spans="1:1" ht="11.45" customHeight="1" x14ac:dyDescent="0.2">
      <c r="A51" s="206"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204" t="s">
        <v>103</v>
      </c>
    </row>
    <row r="56" spans="1:1" ht="11.45" customHeight="1" thickBot="1" x14ac:dyDescent="0.25">
      <c r="A56" s="5" t="s">
        <v>230</v>
      </c>
    </row>
    <row r="57" spans="1:1" ht="11.45" customHeight="1" thickBot="1" x14ac:dyDescent="0.25">
      <c r="A57" s="209" t="s">
        <v>225</v>
      </c>
    </row>
    <row r="58" spans="1:1" ht="24" x14ac:dyDescent="0.2">
      <c r="A58" s="213" t="s">
        <v>226</v>
      </c>
    </row>
    <row r="59" spans="1:1" ht="71.25" customHeight="1" thickBot="1" x14ac:dyDescent="0.25">
      <c r="A59" s="208" t="s">
        <v>229</v>
      </c>
    </row>
    <row r="60" spans="1:1" ht="12.75" thickBot="1" x14ac:dyDescent="0.25">
      <c r="A60" s="210" t="s">
        <v>18</v>
      </c>
    </row>
    <row r="61" spans="1:1" x14ac:dyDescent="0.2">
      <c r="A61" s="211" t="s">
        <v>244</v>
      </c>
    </row>
    <row r="62" spans="1:1" ht="36.75" thickBot="1" x14ac:dyDescent="0.25">
      <c r="A62" s="214" t="s">
        <v>246</v>
      </c>
    </row>
    <row r="63" spans="1:1" ht="97.5" customHeight="1" x14ac:dyDescent="0.2">
      <c r="A63" s="235" t="s">
        <v>240</v>
      </c>
    </row>
    <row r="64" spans="1:1" ht="30.75" customHeight="1" thickBot="1" x14ac:dyDescent="0.25">
      <c r="A64" s="236"/>
    </row>
    <row r="65" spans="1:1" ht="48.75" thickBot="1" x14ac:dyDescent="0.25">
      <c r="A65" s="216" t="s">
        <v>234</v>
      </c>
    </row>
    <row r="66" spans="1:1" x14ac:dyDescent="0.2">
      <c r="A66" s="212" t="s">
        <v>227</v>
      </c>
    </row>
    <row r="67" spans="1:1" x14ac:dyDescent="0.2">
      <c r="A67" s="212" t="s">
        <v>228</v>
      </c>
    </row>
    <row r="68" spans="1:1" ht="12.75" thickBot="1" x14ac:dyDescent="0.25">
      <c r="A68" s="212" t="s">
        <v>245</v>
      </c>
    </row>
    <row r="69" spans="1:1" ht="12.75" thickBot="1" x14ac:dyDescent="0.25">
      <c r="A69" s="207" t="s">
        <v>16</v>
      </c>
    </row>
    <row r="70" spans="1:1" ht="60" x14ac:dyDescent="0.2">
      <c r="A70" s="205" t="s">
        <v>191</v>
      </c>
    </row>
    <row r="71" spans="1:1" ht="60" x14ac:dyDescent="0.2">
      <c r="A71" s="205" t="s">
        <v>191</v>
      </c>
    </row>
  </sheetData>
  <mergeCells count="1">
    <mergeCell ref="A63:A64"/>
  </mergeCells>
  <pageMargins left="0.7" right="0.7" top="0.75" bottom="0.75" header="0.3" footer="0.3"/>
  <pageSetup paperSize="9"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71"/>
  <sheetViews>
    <sheetView topLeftCell="A35" zoomScale="110" zoomScaleNormal="110" workbookViewId="0">
      <selection activeCell="A60" sqref="A60:A70"/>
    </sheetView>
  </sheetViews>
  <sheetFormatPr defaultColWidth="9.140625" defaultRowHeight="12" x14ac:dyDescent="0.2"/>
  <cols>
    <col min="1" max="1" width="91.5703125" style="5" customWidth="1"/>
    <col min="2" max="12" width="9.140625" style="5" hidden="1" customWidth="1"/>
    <col min="13" max="14" width="0" style="5" hidden="1" customWidth="1"/>
    <col min="15" max="23" width="9.140625" style="5" hidden="1" customWidth="1"/>
    <col min="24" max="24" width="0" style="5" hidden="1" customWidth="1"/>
    <col min="25" max="16384" width="9.140625" style="5"/>
  </cols>
  <sheetData>
    <row r="1" spans="1:25" ht="12" customHeight="1" x14ac:dyDescent="0.2">
      <c r="A1" s="18" t="s">
        <v>17</v>
      </c>
    </row>
    <row r="2" spans="1:25" ht="12" customHeight="1" x14ac:dyDescent="0.2">
      <c r="A2" s="215" t="s">
        <v>69</v>
      </c>
    </row>
    <row r="3" spans="1:25" ht="10.35" customHeight="1" x14ac:dyDescent="0.2">
      <c r="A3" s="16"/>
    </row>
    <row r="4" spans="1:25" s="163" customFormat="1" ht="11.45" customHeight="1" x14ac:dyDescent="0.2">
      <c r="A4" s="30" t="s">
        <v>9</v>
      </c>
    </row>
    <row r="5" spans="1:25" s="194" customFormat="1" ht="33.75" customHeight="1" x14ac:dyDescent="0.25">
      <c r="A5" s="31" t="s">
        <v>6</v>
      </c>
      <c r="B5" s="151" t="e">
        <f>'РБ ВВ 10(2024) | FIT15)'!#REF!</f>
        <v>#REF!</v>
      </c>
      <c r="C5" s="151" t="e">
        <f>'РБ ВВ 10(2024) | FIT15)'!#REF!</f>
        <v>#REF!</v>
      </c>
      <c r="D5" s="151" t="e">
        <f>'РБ ВВ 10(2024) | FIT15)'!#REF!</f>
        <v>#REF!</v>
      </c>
      <c r="E5" s="151" t="e">
        <f>'РБ ВВ 10(2024) | FIT15)'!#REF!</f>
        <v>#REF!</v>
      </c>
      <c r="F5" s="151" t="e">
        <f>'РБ ВВ 10(2024) | FIT15)'!#REF!</f>
        <v>#REF!</v>
      </c>
      <c r="G5" s="151" t="e">
        <f>'РБ ВВ 10(2024) | FIT15)'!#REF!</f>
        <v>#REF!</v>
      </c>
      <c r="H5" s="151" t="e">
        <f>'РБ ВВ 10(2024) | FIT15)'!#REF!</f>
        <v>#REF!</v>
      </c>
      <c r="I5" s="151" t="e">
        <f>'РБ ВВ 10(2024) | FIT15)'!#REF!</f>
        <v>#REF!</v>
      </c>
      <c r="J5" s="151" t="e">
        <f>'РБ ВВ 10(2024) | FIT15)'!#REF!</f>
        <v>#REF!</v>
      </c>
      <c r="K5" s="151" t="e">
        <f>'РБ ВВ 10(2024) | FIT15)'!#REF!</f>
        <v>#REF!</v>
      </c>
      <c r="L5" s="151" t="e">
        <f>'РБ ВВ 10(2024) | FIT15)'!#REF!</f>
        <v>#REF!</v>
      </c>
      <c r="M5" s="151" t="e">
        <f>'РБ ВВ 10(2024) | FIT15)'!#REF!</f>
        <v>#REF!</v>
      </c>
      <c r="N5" s="151" t="e">
        <f>'РБ ВВ 10(2024) | FIT15)'!#REF!</f>
        <v>#REF!</v>
      </c>
      <c r="O5" s="151" t="e">
        <f>'РБ ВВ 10(2024) | FIT15)'!#REF!</f>
        <v>#REF!</v>
      </c>
      <c r="P5" s="151" t="e">
        <f>'РБ ВВ 10(2024) | FIT15)'!#REF!</f>
        <v>#REF!</v>
      </c>
      <c r="Q5" s="151" t="e">
        <f>'РБ ВВ 10(2024) | FIT15)'!#REF!</f>
        <v>#REF!</v>
      </c>
      <c r="R5" s="151" t="e">
        <f>'РБ ВВ 10(2024) | FIT15)'!#REF!</f>
        <v>#REF!</v>
      </c>
      <c r="S5" s="151" t="e">
        <f>'РБ ВВ 10(2024) | FIT15)'!#REF!</f>
        <v>#REF!</v>
      </c>
      <c r="T5" s="151" t="e">
        <f>'РБ ВВ 10(2024) | FIT15)'!#REF!</f>
        <v>#REF!</v>
      </c>
      <c r="U5" s="151" t="e">
        <f>'РБ ВВ 10(2024) | FIT15)'!#REF!</f>
        <v>#REF!</v>
      </c>
      <c r="V5" s="151" t="e">
        <f>'РБ ВВ 10(2024) | FIT15)'!#REF!</f>
        <v>#REF!</v>
      </c>
      <c r="W5" s="151" t="e">
        <f>'РБ ВВ 10(2024) | FIT15)'!#REF!</f>
        <v>#REF!</v>
      </c>
      <c r="X5" s="151" t="e">
        <f>'РБ ВВ 10(2024) | FIT15)'!#REF!</f>
        <v>#REF!</v>
      </c>
      <c r="Y5" s="151" t="e">
        <f>'РБ ВВ 10(2024) | FIT15)'!#REF!</f>
        <v>#REF!</v>
      </c>
    </row>
    <row r="6" spans="1:25" s="163" customFormat="1" x14ac:dyDescent="0.2">
      <c r="A6" s="31"/>
      <c r="B6" s="151" t="e">
        <f>'РБ ВВ 10(2024) | FIT15)'!#REF!</f>
        <v>#REF!</v>
      </c>
      <c r="C6" s="151" t="e">
        <f>'РБ ВВ 10(2024) | FIT15)'!#REF!</f>
        <v>#REF!</v>
      </c>
      <c r="D6" s="151" t="e">
        <f>'РБ ВВ 10(2024) | FIT15)'!#REF!</f>
        <v>#REF!</v>
      </c>
      <c r="E6" s="151" t="e">
        <f>'РБ ВВ 10(2024) | FIT15)'!#REF!</f>
        <v>#REF!</v>
      </c>
      <c r="F6" s="151" t="e">
        <f>'РБ ВВ 10(2024) | FIT15)'!#REF!</f>
        <v>#REF!</v>
      </c>
      <c r="G6" s="151" t="e">
        <f>'РБ ВВ 10(2024) | FIT15)'!#REF!</f>
        <v>#REF!</v>
      </c>
      <c r="H6" s="151" t="e">
        <f>'РБ ВВ 10(2024) | FIT15)'!#REF!</f>
        <v>#REF!</v>
      </c>
      <c r="I6" s="151" t="e">
        <f>'РБ ВВ 10(2024) | FIT15)'!#REF!</f>
        <v>#REF!</v>
      </c>
      <c r="J6" s="151" t="e">
        <f>'РБ ВВ 10(2024) | FIT15)'!#REF!</f>
        <v>#REF!</v>
      </c>
      <c r="K6" s="151" t="e">
        <f>'РБ ВВ 10(2024) | FIT15)'!#REF!</f>
        <v>#REF!</v>
      </c>
      <c r="L6" s="151" t="e">
        <f>'РБ ВВ 10(2024) | FIT15)'!#REF!</f>
        <v>#REF!</v>
      </c>
      <c r="M6" s="151" t="e">
        <f>'РБ ВВ 10(2024) | FIT15)'!#REF!</f>
        <v>#REF!</v>
      </c>
      <c r="N6" s="151" t="e">
        <f>'РБ ВВ 10(2024) | FIT15)'!#REF!</f>
        <v>#REF!</v>
      </c>
      <c r="O6" s="151" t="e">
        <f>'РБ ВВ 10(2024) | FIT15)'!#REF!</f>
        <v>#REF!</v>
      </c>
      <c r="P6" s="151" t="e">
        <f>'РБ ВВ 10(2024) | FIT15)'!#REF!</f>
        <v>#REF!</v>
      </c>
      <c r="Q6" s="151" t="e">
        <f>'РБ ВВ 10(2024) | FIT15)'!#REF!</f>
        <v>#REF!</v>
      </c>
      <c r="R6" s="151" t="e">
        <f>'РБ ВВ 10(2024) | FIT15)'!#REF!</f>
        <v>#REF!</v>
      </c>
      <c r="S6" s="151" t="e">
        <f>'РБ ВВ 10(2024) | FIT15)'!#REF!</f>
        <v>#REF!</v>
      </c>
      <c r="T6" s="151" t="e">
        <f>'РБ ВВ 10(2024) | FIT15)'!#REF!</f>
        <v>#REF!</v>
      </c>
      <c r="U6" s="151" t="e">
        <f>'РБ ВВ 10(2024) | FIT15)'!#REF!</f>
        <v>#REF!</v>
      </c>
      <c r="V6" s="151" t="e">
        <f>'РБ ВВ 10(2024) | FIT15)'!#REF!</f>
        <v>#REF!</v>
      </c>
      <c r="W6" s="151" t="e">
        <f>'РБ ВВ 10(2024) | FIT15)'!#REF!</f>
        <v>#REF!</v>
      </c>
      <c r="X6" s="151" t="e">
        <f>'РБ ВВ 10(2024) | FIT15)'!#REF!</f>
        <v>#REF!</v>
      </c>
      <c r="Y6" s="151" t="e">
        <f>'РБ ВВ 10(2024) | FIT15)'!#REF!</f>
        <v>#REF!</v>
      </c>
    </row>
    <row r="7" spans="1:25" s="163" customFormat="1" x14ac:dyDescent="0.2">
      <c r="A7" s="1" t="s">
        <v>7</v>
      </c>
      <c r="B7" s="196"/>
      <c r="C7" s="196"/>
      <c r="D7" s="196"/>
      <c r="E7" s="196"/>
      <c r="F7" s="196"/>
      <c r="G7" s="196"/>
      <c r="H7" s="196"/>
      <c r="I7" s="196"/>
      <c r="J7" s="196"/>
      <c r="K7" s="196"/>
      <c r="L7" s="196"/>
      <c r="M7" s="196"/>
      <c r="N7" s="196"/>
      <c r="O7" s="196"/>
      <c r="P7" s="196"/>
      <c r="Q7" s="196"/>
      <c r="R7" s="196"/>
      <c r="S7" s="196"/>
      <c r="T7" s="196"/>
      <c r="U7" s="196"/>
      <c r="V7" s="196"/>
      <c r="W7" s="196"/>
      <c r="X7" s="196"/>
      <c r="Y7" s="196"/>
    </row>
    <row r="8" spans="1:25" s="163" customFormat="1" x14ac:dyDescent="0.2">
      <c r="A8" s="1">
        <v>1</v>
      </c>
      <c r="B8" s="168" t="e">
        <f>'РБ ВВ 10(2024) | FIT15)'!#REF!</f>
        <v>#REF!</v>
      </c>
      <c r="C8" s="168" t="e">
        <f>'РБ ВВ 10(2024) | FIT15)'!#REF!</f>
        <v>#REF!</v>
      </c>
      <c r="D8" s="168" t="e">
        <f>'РБ ВВ 10(2024) | FIT15)'!#REF!</f>
        <v>#REF!</v>
      </c>
      <c r="E8" s="168" t="e">
        <f>'РБ ВВ 10(2024) | FIT15)'!#REF!</f>
        <v>#REF!</v>
      </c>
      <c r="F8" s="168" t="e">
        <f>'РБ ВВ 10(2024) | FIT15)'!#REF!</f>
        <v>#REF!</v>
      </c>
      <c r="G8" s="168" t="e">
        <f>'РБ ВВ 10(2024) | FIT15)'!#REF!</f>
        <v>#REF!</v>
      </c>
      <c r="H8" s="168" t="e">
        <f>'РБ ВВ 10(2024) | FIT15)'!#REF!</f>
        <v>#REF!</v>
      </c>
      <c r="I8" s="168" t="e">
        <f>'РБ ВВ 10(2024) | FIT15)'!#REF!</f>
        <v>#REF!</v>
      </c>
      <c r="J8" s="168" t="e">
        <f>'РБ ВВ 10(2024) | FIT15)'!#REF!</f>
        <v>#REF!</v>
      </c>
      <c r="K8" s="168" t="e">
        <f>'РБ ВВ 10(2024) | FIT15)'!#REF!</f>
        <v>#REF!</v>
      </c>
      <c r="L8" s="168" t="e">
        <f>'РБ ВВ 10(2024) | FIT15)'!#REF!</f>
        <v>#REF!</v>
      </c>
      <c r="M8" s="168" t="e">
        <f>'РБ ВВ 10(2024) | FIT15)'!#REF!</f>
        <v>#REF!</v>
      </c>
      <c r="N8" s="168" t="e">
        <f>'РБ ВВ 10(2024) | FIT15)'!#REF!</f>
        <v>#REF!</v>
      </c>
      <c r="O8" s="168" t="e">
        <f>'РБ ВВ 10(2024) | FIT15)'!#REF!</f>
        <v>#REF!</v>
      </c>
      <c r="P8" s="168" t="e">
        <f>'РБ ВВ 10(2024) | FIT15)'!#REF!</f>
        <v>#REF!</v>
      </c>
      <c r="Q8" s="168" t="e">
        <f>'РБ ВВ 10(2024) | FIT15)'!#REF!</f>
        <v>#REF!</v>
      </c>
      <c r="R8" s="168" t="e">
        <f>'РБ ВВ 10(2024) | FIT15)'!#REF!</f>
        <v>#REF!</v>
      </c>
      <c r="S8" s="168" t="e">
        <f>'РБ ВВ 10(2024) | FIT15)'!#REF!</f>
        <v>#REF!</v>
      </c>
      <c r="T8" s="168" t="e">
        <f>'РБ ВВ 10(2024) | FIT15)'!#REF!</f>
        <v>#REF!</v>
      </c>
      <c r="U8" s="168" t="e">
        <f>'РБ ВВ 10(2024) | FIT15)'!#REF!</f>
        <v>#REF!</v>
      </c>
      <c r="V8" s="168" t="e">
        <f>'РБ ВВ 10(2024) | FIT15)'!#REF!</f>
        <v>#REF!</v>
      </c>
      <c r="W8" s="168" t="e">
        <f>'РБ ВВ 10(2024) | FIT15)'!#REF!</f>
        <v>#REF!</v>
      </c>
      <c r="X8" s="168" t="e">
        <f>'РБ ВВ 10(2024) | FIT15)'!#REF!</f>
        <v>#REF!</v>
      </c>
      <c r="Y8" s="168" t="e">
        <f>'РБ ВВ 10(2024) | FIT15)'!#REF!</f>
        <v>#REF!</v>
      </c>
    </row>
    <row r="9" spans="1:25" s="163" customFormat="1" x14ac:dyDescent="0.2">
      <c r="A9" s="1">
        <v>2</v>
      </c>
      <c r="B9" s="168" t="e">
        <f>'РБ ВВ 10(2024) | FIT15)'!#REF!</f>
        <v>#REF!</v>
      </c>
      <c r="C9" s="168" t="e">
        <f>'РБ ВВ 10(2024) | FIT15)'!#REF!</f>
        <v>#REF!</v>
      </c>
      <c r="D9" s="168" t="e">
        <f>'РБ ВВ 10(2024) | FIT15)'!#REF!</f>
        <v>#REF!</v>
      </c>
      <c r="E9" s="168" t="e">
        <f>'РБ ВВ 10(2024) | FIT15)'!#REF!</f>
        <v>#REF!</v>
      </c>
      <c r="F9" s="168" t="e">
        <f>'РБ ВВ 10(2024) | FIT15)'!#REF!</f>
        <v>#REF!</v>
      </c>
      <c r="G9" s="168" t="e">
        <f>'РБ ВВ 10(2024) | FIT15)'!#REF!</f>
        <v>#REF!</v>
      </c>
      <c r="H9" s="168" t="e">
        <f>'РБ ВВ 10(2024) | FIT15)'!#REF!</f>
        <v>#REF!</v>
      </c>
      <c r="I9" s="168" t="e">
        <f>'РБ ВВ 10(2024) | FIT15)'!#REF!</f>
        <v>#REF!</v>
      </c>
      <c r="J9" s="168" t="e">
        <f>'РБ ВВ 10(2024) | FIT15)'!#REF!</f>
        <v>#REF!</v>
      </c>
      <c r="K9" s="168" t="e">
        <f>'РБ ВВ 10(2024) | FIT15)'!#REF!</f>
        <v>#REF!</v>
      </c>
      <c r="L9" s="168" t="e">
        <f>'РБ ВВ 10(2024) | FIT15)'!#REF!</f>
        <v>#REF!</v>
      </c>
      <c r="M9" s="168" t="e">
        <f>'РБ ВВ 10(2024) | FIT15)'!#REF!</f>
        <v>#REF!</v>
      </c>
      <c r="N9" s="168" t="e">
        <f>'РБ ВВ 10(2024) | FIT15)'!#REF!</f>
        <v>#REF!</v>
      </c>
      <c r="O9" s="168" t="e">
        <f>'РБ ВВ 10(2024) | FIT15)'!#REF!</f>
        <v>#REF!</v>
      </c>
      <c r="P9" s="168" t="e">
        <f>'РБ ВВ 10(2024) | FIT15)'!#REF!</f>
        <v>#REF!</v>
      </c>
      <c r="Q9" s="168" t="e">
        <f>'РБ ВВ 10(2024) | FIT15)'!#REF!</f>
        <v>#REF!</v>
      </c>
      <c r="R9" s="168" t="e">
        <f>'РБ ВВ 10(2024) | FIT15)'!#REF!</f>
        <v>#REF!</v>
      </c>
      <c r="S9" s="168" t="e">
        <f>'РБ ВВ 10(2024) | FIT15)'!#REF!</f>
        <v>#REF!</v>
      </c>
      <c r="T9" s="168" t="e">
        <f>'РБ ВВ 10(2024) | FIT15)'!#REF!</f>
        <v>#REF!</v>
      </c>
      <c r="U9" s="168" t="e">
        <f>'РБ ВВ 10(2024) | FIT15)'!#REF!</f>
        <v>#REF!</v>
      </c>
      <c r="V9" s="168" t="e">
        <f>'РБ ВВ 10(2024) | FIT15)'!#REF!</f>
        <v>#REF!</v>
      </c>
      <c r="W9" s="168" t="e">
        <f>'РБ ВВ 10(2024) | FIT15)'!#REF!</f>
        <v>#REF!</v>
      </c>
      <c r="X9" s="168" t="e">
        <f>'РБ ВВ 10(2024) | FIT15)'!#REF!</f>
        <v>#REF!</v>
      </c>
      <c r="Y9" s="168" t="e">
        <f>'РБ ВВ 10(2024) | FIT15)'!#REF!</f>
        <v>#REF!</v>
      </c>
    </row>
    <row r="10" spans="1:25" s="163" customFormat="1" x14ac:dyDescent="0.2">
      <c r="A10" s="1" t="s">
        <v>8</v>
      </c>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row>
    <row r="11" spans="1:25" s="163" customFormat="1" x14ac:dyDescent="0.2">
      <c r="A11" s="1">
        <v>1</v>
      </c>
      <c r="B11" s="168" t="e">
        <f>'РБ ВВ 10(2024) | FIT15)'!#REF!</f>
        <v>#REF!</v>
      </c>
      <c r="C11" s="168" t="e">
        <f>'РБ ВВ 10(2024) | FIT15)'!#REF!</f>
        <v>#REF!</v>
      </c>
      <c r="D11" s="168" t="e">
        <f>'РБ ВВ 10(2024) | FIT15)'!#REF!</f>
        <v>#REF!</v>
      </c>
      <c r="E11" s="168" t="e">
        <f>'РБ ВВ 10(2024) | FIT15)'!#REF!</f>
        <v>#REF!</v>
      </c>
      <c r="F11" s="168" t="e">
        <f>'РБ ВВ 10(2024) | FIT15)'!#REF!</f>
        <v>#REF!</v>
      </c>
      <c r="G11" s="168" t="e">
        <f>'РБ ВВ 10(2024) | FIT15)'!#REF!</f>
        <v>#REF!</v>
      </c>
      <c r="H11" s="168" t="e">
        <f>'РБ ВВ 10(2024) | FIT15)'!#REF!</f>
        <v>#REF!</v>
      </c>
      <c r="I11" s="168" t="e">
        <f>'РБ ВВ 10(2024) | FIT15)'!#REF!</f>
        <v>#REF!</v>
      </c>
      <c r="J11" s="168" t="e">
        <f>'РБ ВВ 10(2024) | FIT15)'!#REF!</f>
        <v>#REF!</v>
      </c>
      <c r="K11" s="168" t="e">
        <f>'РБ ВВ 10(2024) | FIT15)'!#REF!</f>
        <v>#REF!</v>
      </c>
      <c r="L11" s="168" t="e">
        <f>'РБ ВВ 10(2024) | FIT15)'!#REF!</f>
        <v>#REF!</v>
      </c>
      <c r="M11" s="168" t="e">
        <f>'РБ ВВ 10(2024) | FIT15)'!#REF!</f>
        <v>#REF!</v>
      </c>
      <c r="N11" s="168" t="e">
        <f>'РБ ВВ 10(2024) | FIT15)'!#REF!</f>
        <v>#REF!</v>
      </c>
      <c r="O11" s="168" t="e">
        <f>'РБ ВВ 10(2024) | FIT15)'!#REF!</f>
        <v>#REF!</v>
      </c>
      <c r="P11" s="168" t="e">
        <f>'РБ ВВ 10(2024) | FIT15)'!#REF!</f>
        <v>#REF!</v>
      </c>
      <c r="Q11" s="168" t="e">
        <f>'РБ ВВ 10(2024) | FIT15)'!#REF!</f>
        <v>#REF!</v>
      </c>
      <c r="R11" s="168" t="e">
        <f>'РБ ВВ 10(2024) | FIT15)'!#REF!</f>
        <v>#REF!</v>
      </c>
      <c r="S11" s="168" t="e">
        <f>'РБ ВВ 10(2024) | FIT15)'!#REF!</f>
        <v>#REF!</v>
      </c>
      <c r="T11" s="168" t="e">
        <f>'РБ ВВ 10(2024) | FIT15)'!#REF!</f>
        <v>#REF!</v>
      </c>
      <c r="U11" s="168" t="e">
        <f>'РБ ВВ 10(2024) | FIT15)'!#REF!</f>
        <v>#REF!</v>
      </c>
      <c r="V11" s="168" t="e">
        <f>'РБ ВВ 10(2024) | FIT15)'!#REF!</f>
        <v>#REF!</v>
      </c>
      <c r="W11" s="168" t="e">
        <f>'РБ ВВ 10(2024) | FIT15)'!#REF!</f>
        <v>#REF!</v>
      </c>
      <c r="X11" s="168" t="e">
        <f>'РБ ВВ 10(2024) | FIT15)'!#REF!</f>
        <v>#REF!</v>
      </c>
      <c r="Y11" s="168" t="e">
        <f>'РБ ВВ 10(2024) | FIT15)'!#REF!</f>
        <v>#REF!</v>
      </c>
    </row>
    <row r="12" spans="1:25" s="163" customFormat="1" x14ac:dyDescent="0.2">
      <c r="A12" s="1">
        <v>2</v>
      </c>
      <c r="B12" s="168" t="e">
        <f>'РБ ВВ 10(2024) | FIT15)'!#REF!</f>
        <v>#REF!</v>
      </c>
      <c r="C12" s="168" t="e">
        <f>'РБ ВВ 10(2024) | FIT15)'!#REF!</f>
        <v>#REF!</v>
      </c>
      <c r="D12" s="168" t="e">
        <f>'РБ ВВ 10(2024) | FIT15)'!#REF!</f>
        <v>#REF!</v>
      </c>
      <c r="E12" s="168" t="e">
        <f>'РБ ВВ 10(2024) | FIT15)'!#REF!</f>
        <v>#REF!</v>
      </c>
      <c r="F12" s="168" t="e">
        <f>'РБ ВВ 10(2024) | FIT15)'!#REF!</f>
        <v>#REF!</v>
      </c>
      <c r="G12" s="168" t="e">
        <f>'РБ ВВ 10(2024) | FIT15)'!#REF!</f>
        <v>#REF!</v>
      </c>
      <c r="H12" s="168" t="e">
        <f>'РБ ВВ 10(2024) | FIT15)'!#REF!</f>
        <v>#REF!</v>
      </c>
      <c r="I12" s="168" t="e">
        <f>'РБ ВВ 10(2024) | FIT15)'!#REF!</f>
        <v>#REF!</v>
      </c>
      <c r="J12" s="168" t="e">
        <f>'РБ ВВ 10(2024) | FIT15)'!#REF!</f>
        <v>#REF!</v>
      </c>
      <c r="K12" s="168" t="e">
        <f>'РБ ВВ 10(2024) | FIT15)'!#REF!</f>
        <v>#REF!</v>
      </c>
      <c r="L12" s="168" t="e">
        <f>'РБ ВВ 10(2024) | FIT15)'!#REF!</f>
        <v>#REF!</v>
      </c>
      <c r="M12" s="168" t="e">
        <f>'РБ ВВ 10(2024) | FIT15)'!#REF!</f>
        <v>#REF!</v>
      </c>
      <c r="N12" s="168" t="e">
        <f>'РБ ВВ 10(2024) | FIT15)'!#REF!</f>
        <v>#REF!</v>
      </c>
      <c r="O12" s="168" t="e">
        <f>'РБ ВВ 10(2024) | FIT15)'!#REF!</f>
        <v>#REF!</v>
      </c>
      <c r="P12" s="168" t="e">
        <f>'РБ ВВ 10(2024) | FIT15)'!#REF!</f>
        <v>#REF!</v>
      </c>
      <c r="Q12" s="168" t="e">
        <f>'РБ ВВ 10(2024) | FIT15)'!#REF!</f>
        <v>#REF!</v>
      </c>
      <c r="R12" s="168" t="e">
        <f>'РБ ВВ 10(2024) | FIT15)'!#REF!</f>
        <v>#REF!</v>
      </c>
      <c r="S12" s="168" t="e">
        <f>'РБ ВВ 10(2024) | FIT15)'!#REF!</f>
        <v>#REF!</v>
      </c>
      <c r="T12" s="168" t="e">
        <f>'РБ ВВ 10(2024) | FIT15)'!#REF!</f>
        <v>#REF!</v>
      </c>
      <c r="U12" s="168" t="e">
        <f>'РБ ВВ 10(2024) | FIT15)'!#REF!</f>
        <v>#REF!</v>
      </c>
      <c r="V12" s="168" t="e">
        <f>'РБ ВВ 10(2024) | FIT15)'!#REF!</f>
        <v>#REF!</v>
      </c>
      <c r="W12" s="168" t="e">
        <f>'РБ ВВ 10(2024) | FIT15)'!#REF!</f>
        <v>#REF!</v>
      </c>
      <c r="X12" s="168" t="e">
        <f>'РБ ВВ 10(2024) | FIT15)'!#REF!</f>
        <v>#REF!</v>
      </c>
      <c r="Y12" s="168" t="e">
        <f>'РБ ВВ 10(2024) | FIT15)'!#REF!</f>
        <v>#REF!</v>
      </c>
    </row>
    <row r="13" spans="1:25" s="163" customFormat="1"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row>
    <row r="14" spans="1:25" s="163" customFormat="1" x14ac:dyDescent="0.2">
      <c r="A14" s="168">
        <v>1</v>
      </c>
      <c r="B14" s="167" t="e">
        <f t="shared" ref="B14:N14" si="0">B11</f>
        <v>#REF!</v>
      </c>
      <c r="C14" s="167" t="e">
        <f t="shared" si="0"/>
        <v>#REF!</v>
      </c>
      <c r="D14" s="167" t="e">
        <f t="shared" si="0"/>
        <v>#REF!</v>
      </c>
      <c r="E14" s="167" t="e">
        <f t="shared" si="0"/>
        <v>#REF!</v>
      </c>
      <c r="F14" s="167" t="e">
        <f t="shared" si="0"/>
        <v>#REF!</v>
      </c>
      <c r="G14" s="167" t="e">
        <f t="shared" si="0"/>
        <v>#REF!</v>
      </c>
      <c r="H14" s="167" t="e">
        <f t="shared" si="0"/>
        <v>#REF!</v>
      </c>
      <c r="I14" s="167" t="e">
        <f t="shared" si="0"/>
        <v>#REF!</v>
      </c>
      <c r="J14" s="167" t="e">
        <f t="shared" si="0"/>
        <v>#REF!</v>
      </c>
      <c r="K14" s="167" t="e">
        <f t="shared" si="0"/>
        <v>#REF!</v>
      </c>
      <c r="L14" s="167" t="e">
        <f t="shared" si="0"/>
        <v>#REF!</v>
      </c>
      <c r="M14" s="167" t="e">
        <f t="shared" si="0"/>
        <v>#REF!</v>
      </c>
      <c r="N14" s="167" t="e">
        <f t="shared" si="0"/>
        <v>#REF!</v>
      </c>
      <c r="O14" s="167" t="e">
        <f t="shared" ref="O14:X14" si="1">O11</f>
        <v>#REF!</v>
      </c>
      <c r="P14" s="167" t="e">
        <f t="shared" si="1"/>
        <v>#REF!</v>
      </c>
      <c r="Q14" s="167" t="e">
        <f t="shared" si="1"/>
        <v>#REF!</v>
      </c>
      <c r="R14" s="167" t="e">
        <f t="shared" si="1"/>
        <v>#REF!</v>
      </c>
      <c r="S14" s="167" t="e">
        <f t="shared" si="1"/>
        <v>#REF!</v>
      </c>
      <c r="T14" s="167" t="e">
        <f t="shared" si="1"/>
        <v>#REF!</v>
      </c>
      <c r="U14" s="167" t="e">
        <f t="shared" si="1"/>
        <v>#REF!</v>
      </c>
      <c r="V14" s="167" t="e">
        <f t="shared" si="1"/>
        <v>#REF!</v>
      </c>
      <c r="W14" s="167" t="e">
        <f t="shared" si="1"/>
        <v>#REF!</v>
      </c>
      <c r="X14" s="167" t="e">
        <f t="shared" si="1"/>
        <v>#REF!</v>
      </c>
      <c r="Y14" s="167" t="e">
        <f t="shared" ref="Y14" si="2">Y11</f>
        <v>#REF!</v>
      </c>
    </row>
    <row r="15" spans="1:25" s="163" customFormat="1" x14ac:dyDescent="0.2">
      <c r="A15" s="168">
        <v>2</v>
      </c>
      <c r="B15" s="167" t="e">
        <f t="shared" ref="B15:N15" si="3">B12</f>
        <v>#REF!</v>
      </c>
      <c r="C15" s="167" t="e">
        <f t="shared" si="3"/>
        <v>#REF!</v>
      </c>
      <c r="D15" s="167" t="e">
        <f t="shared" si="3"/>
        <v>#REF!</v>
      </c>
      <c r="E15" s="167" t="e">
        <f t="shared" si="3"/>
        <v>#REF!</v>
      </c>
      <c r="F15" s="167" t="e">
        <f t="shared" si="3"/>
        <v>#REF!</v>
      </c>
      <c r="G15" s="167" t="e">
        <f t="shared" si="3"/>
        <v>#REF!</v>
      </c>
      <c r="H15" s="167" t="e">
        <f t="shared" si="3"/>
        <v>#REF!</v>
      </c>
      <c r="I15" s="167" t="e">
        <f t="shared" si="3"/>
        <v>#REF!</v>
      </c>
      <c r="J15" s="167" t="e">
        <f t="shared" si="3"/>
        <v>#REF!</v>
      </c>
      <c r="K15" s="167" t="e">
        <f t="shared" si="3"/>
        <v>#REF!</v>
      </c>
      <c r="L15" s="167" t="e">
        <f t="shared" si="3"/>
        <v>#REF!</v>
      </c>
      <c r="M15" s="167" t="e">
        <f t="shared" si="3"/>
        <v>#REF!</v>
      </c>
      <c r="N15" s="167" t="e">
        <f t="shared" si="3"/>
        <v>#REF!</v>
      </c>
      <c r="O15" s="167" t="e">
        <f t="shared" ref="O15:X15" si="4">O12</f>
        <v>#REF!</v>
      </c>
      <c r="P15" s="167" t="e">
        <f t="shared" si="4"/>
        <v>#REF!</v>
      </c>
      <c r="Q15" s="167" t="e">
        <f t="shared" si="4"/>
        <v>#REF!</v>
      </c>
      <c r="R15" s="167" t="e">
        <f t="shared" si="4"/>
        <v>#REF!</v>
      </c>
      <c r="S15" s="167" t="e">
        <f t="shared" si="4"/>
        <v>#REF!</v>
      </c>
      <c r="T15" s="167" t="e">
        <f t="shared" si="4"/>
        <v>#REF!</v>
      </c>
      <c r="U15" s="167" t="e">
        <f t="shared" si="4"/>
        <v>#REF!</v>
      </c>
      <c r="V15" s="167" t="e">
        <f t="shared" si="4"/>
        <v>#REF!</v>
      </c>
      <c r="W15" s="167" t="e">
        <f t="shared" si="4"/>
        <v>#REF!</v>
      </c>
      <c r="X15" s="167" t="e">
        <f t="shared" si="4"/>
        <v>#REF!</v>
      </c>
      <c r="Y15" s="167" t="e">
        <f t="shared" ref="Y15" si="5">Y12</f>
        <v>#REF!</v>
      </c>
    </row>
    <row r="16" spans="1:25" s="163" customFormat="1" x14ac:dyDescent="0.2">
      <c r="A16" s="222" t="s">
        <v>2</v>
      </c>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row>
    <row r="17" spans="1:25" s="163" customFormat="1" x14ac:dyDescent="0.2">
      <c r="A17" s="1">
        <v>1</v>
      </c>
      <c r="B17" s="168" t="e">
        <f>'РБ ВВ 10(2024) | FIT15)'!#REF!</f>
        <v>#REF!</v>
      </c>
      <c r="C17" s="168" t="e">
        <f>'РБ ВВ 10(2024) | FIT15)'!#REF!</f>
        <v>#REF!</v>
      </c>
      <c r="D17" s="168" t="e">
        <f>'РБ ВВ 10(2024) | FIT15)'!#REF!</f>
        <v>#REF!</v>
      </c>
      <c r="E17" s="168" t="e">
        <f>'РБ ВВ 10(2024) | FIT15)'!#REF!</f>
        <v>#REF!</v>
      </c>
      <c r="F17" s="168" t="e">
        <f>'РБ ВВ 10(2024) | FIT15)'!#REF!</f>
        <v>#REF!</v>
      </c>
      <c r="G17" s="168" t="e">
        <f>'РБ ВВ 10(2024) | FIT15)'!#REF!</f>
        <v>#REF!</v>
      </c>
      <c r="H17" s="168" t="e">
        <f>'РБ ВВ 10(2024) | FIT15)'!#REF!</f>
        <v>#REF!</v>
      </c>
      <c r="I17" s="168" t="e">
        <f>'РБ ВВ 10(2024) | FIT15)'!#REF!</f>
        <v>#REF!</v>
      </c>
      <c r="J17" s="168" t="e">
        <f>'РБ ВВ 10(2024) | FIT15)'!#REF!</f>
        <v>#REF!</v>
      </c>
      <c r="K17" s="168" t="e">
        <f>'РБ ВВ 10(2024) | FIT15)'!#REF!</f>
        <v>#REF!</v>
      </c>
      <c r="L17" s="168" t="e">
        <f>'РБ ВВ 10(2024) | FIT15)'!#REF!</f>
        <v>#REF!</v>
      </c>
      <c r="M17" s="168" t="e">
        <f>'РБ ВВ 10(2024) | FIT15)'!#REF!</f>
        <v>#REF!</v>
      </c>
      <c r="N17" s="168" t="e">
        <f>'РБ ВВ 10(2024) | FIT15)'!#REF!</f>
        <v>#REF!</v>
      </c>
      <c r="O17" s="168" t="e">
        <f>'РБ ВВ 10(2024) | FIT15)'!#REF!</f>
        <v>#REF!</v>
      </c>
      <c r="P17" s="168" t="e">
        <f>'РБ ВВ 10(2024) | FIT15)'!#REF!</f>
        <v>#REF!</v>
      </c>
      <c r="Q17" s="168" t="e">
        <f>'РБ ВВ 10(2024) | FIT15)'!#REF!</f>
        <v>#REF!</v>
      </c>
      <c r="R17" s="168" t="e">
        <f>'РБ ВВ 10(2024) | FIT15)'!#REF!</f>
        <v>#REF!</v>
      </c>
      <c r="S17" s="168" t="e">
        <f>'РБ ВВ 10(2024) | FIT15)'!#REF!</f>
        <v>#REF!</v>
      </c>
      <c r="T17" s="168" t="e">
        <f>'РБ ВВ 10(2024) | FIT15)'!#REF!</f>
        <v>#REF!</v>
      </c>
      <c r="U17" s="168" t="e">
        <f>'РБ ВВ 10(2024) | FIT15)'!#REF!</f>
        <v>#REF!</v>
      </c>
      <c r="V17" s="168" t="e">
        <f>'РБ ВВ 10(2024) | FIT15)'!#REF!</f>
        <v>#REF!</v>
      </c>
      <c r="W17" s="168" t="e">
        <f>'РБ ВВ 10(2024) | FIT15)'!#REF!</f>
        <v>#REF!</v>
      </c>
      <c r="X17" s="168" t="e">
        <f>'РБ ВВ 10(2024) | FIT15)'!#REF!</f>
        <v>#REF!</v>
      </c>
      <c r="Y17" s="168" t="e">
        <f>'РБ ВВ 10(2024) | FIT15)'!#REF!</f>
        <v>#REF!</v>
      </c>
    </row>
    <row r="18" spans="1:25" s="163" customFormat="1" x14ac:dyDescent="0.2">
      <c r="A18" s="1">
        <v>2</v>
      </c>
      <c r="B18" s="168" t="e">
        <f>'РБ ВВ 10(2024) | FIT15)'!#REF!</f>
        <v>#REF!</v>
      </c>
      <c r="C18" s="168" t="e">
        <f>'РБ ВВ 10(2024) | FIT15)'!#REF!</f>
        <v>#REF!</v>
      </c>
      <c r="D18" s="168" t="e">
        <f>'РБ ВВ 10(2024) | FIT15)'!#REF!</f>
        <v>#REF!</v>
      </c>
      <c r="E18" s="168" t="e">
        <f>'РБ ВВ 10(2024) | FIT15)'!#REF!</f>
        <v>#REF!</v>
      </c>
      <c r="F18" s="168" t="e">
        <f>'РБ ВВ 10(2024) | FIT15)'!#REF!</f>
        <v>#REF!</v>
      </c>
      <c r="G18" s="168" t="e">
        <f>'РБ ВВ 10(2024) | FIT15)'!#REF!</f>
        <v>#REF!</v>
      </c>
      <c r="H18" s="168" t="e">
        <f>'РБ ВВ 10(2024) | FIT15)'!#REF!</f>
        <v>#REF!</v>
      </c>
      <c r="I18" s="168" t="e">
        <f>'РБ ВВ 10(2024) | FIT15)'!#REF!</f>
        <v>#REF!</v>
      </c>
      <c r="J18" s="168" t="e">
        <f>'РБ ВВ 10(2024) | FIT15)'!#REF!</f>
        <v>#REF!</v>
      </c>
      <c r="K18" s="168" t="e">
        <f>'РБ ВВ 10(2024) | FIT15)'!#REF!</f>
        <v>#REF!</v>
      </c>
      <c r="L18" s="168" t="e">
        <f>'РБ ВВ 10(2024) | FIT15)'!#REF!</f>
        <v>#REF!</v>
      </c>
      <c r="M18" s="168" t="e">
        <f>'РБ ВВ 10(2024) | FIT15)'!#REF!</f>
        <v>#REF!</v>
      </c>
      <c r="N18" s="168" t="e">
        <f>'РБ ВВ 10(2024) | FIT15)'!#REF!</f>
        <v>#REF!</v>
      </c>
      <c r="O18" s="168" t="e">
        <f>'РБ ВВ 10(2024) | FIT15)'!#REF!</f>
        <v>#REF!</v>
      </c>
      <c r="P18" s="168" t="e">
        <f>'РБ ВВ 10(2024) | FIT15)'!#REF!</f>
        <v>#REF!</v>
      </c>
      <c r="Q18" s="168" t="e">
        <f>'РБ ВВ 10(2024) | FIT15)'!#REF!</f>
        <v>#REF!</v>
      </c>
      <c r="R18" s="168" t="e">
        <f>'РБ ВВ 10(2024) | FIT15)'!#REF!</f>
        <v>#REF!</v>
      </c>
      <c r="S18" s="168" t="e">
        <f>'РБ ВВ 10(2024) | FIT15)'!#REF!</f>
        <v>#REF!</v>
      </c>
      <c r="T18" s="168" t="e">
        <f>'РБ ВВ 10(2024) | FIT15)'!#REF!</f>
        <v>#REF!</v>
      </c>
      <c r="U18" s="168" t="e">
        <f>'РБ ВВ 10(2024) | FIT15)'!#REF!</f>
        <v>#REF!</v>
      </c>
      <c r="V18" s="168" t="e">
        <f>'РБ ВВ 10(2024) | FIT15)'!#REF!</f>
        <v>#REF!</v>
      </c>
      <c r="W18" s="168" t="e">
        <f>'РБ ВВ 10(2024) | FIT15)'!#REF!</f>
        <v>#REF!</v>
      </c>
      <c r="X18" s="168" t="e">
        <f>'РБ ВВ 10(2024) | FIT15)'!#REF!</f>
        <v>#REF!</v>
      </c>
      <c r="Y18" s="168" t="e">
        <f>'РБ ВВ 10(2024) | FIT15)'!#REF!</f>
        <v>#REF!</v>
      </c>
    </row>
    <row r="19" spans="1:25" s="163" customFormat="1" x14ac:dyDescent="0.2">
      <c r="A19" s="152" t="s">
        <v>131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row>
    <row r="20" spans="1:25" s="163" customFormat="1" x14ac:dyDescent="0.2">
      <c r="A20" s="1">
        <v>1</v>
      </c>
      <c r="B20" s="168" t="e">
        <f>'РБ ВВ 10(2024) | FIT15)'!#REF!</f>
        <v>#REF!</v>
      </c>
      <c r="C20" s="168" t="e">
        <f>'РБ ВВ 10(2024) | FIT15)'!#REF!</f>
        <v>#REF!</v>
      </c>
      <c r="D20" s="168" t="e">
        <f>'РБ ВВ 10(2024) | FIT15)'!#REF!</f>
        <v>#REF!</v>
      </c>
      <c r="E20" s="168" t="e">
        <f>'РБ ВВ 10(2024) | FIT15)'!#REF!</f>
        <v>#REF!</v>
      </c>
      <c r="F20" s="168" t="e">
        <f>'РБ ВВ 10(2024) | FIT15)'!#REF!</f>
        <v>#REF!</v>
      </c>
      <c r="G20" s="168" t="e">
        <f>'РБ ВВ 10(2024) | FIT15)'!#REF!</f>
        <v>#REF!</v>
      </c>
      <c r="H20" s="168" t="e">
        <f>'РБ ВВ 10(2024) | FIT15)'!#REF!</f>
        <v>#REF!</v>
      </c>
      <c r="I20" s="168" t="e">
        <f>'РБ ВВ 10(2024) | FIT15)'!#REF!</f>
        <v>#REF!</v>
      </c>
      <c r="J20" s="168" t="e">
        <f>'РБ ВВ 10(2024) | FIT15)'!#REF!</f>
        <v>#REF!</v>
      </c>
      <c r="K20" s="168" t="e">
        <f>'РБ ВВ 10(2024) | FIT15)'!#REF!</f>
        <v>#REF!</v>
      </c>
      <c r="L20" s="168" t="e">
        <f>'РБ ВВ 10(2024) | FIT15)'!#REF!</f>
        <v>#REF!</v>
      </c>
      <c r="M20" s="168" t="e">
        <f>'РБ ВВ 10(2024) | FIT15)'!#REF!</f>
        <v>#REF!</v>
      </c>
      <c r="N20" s="168" t="e">
        <f>'РБ ВВ 10(2024) | FIT15)'!#REF!</f>
        <v>#REF!</v>
      </c>
      <c r="O20" s="168" t="e">
        <f>'РБ ВВ 10(2024) | FIT15)'!#REF!</f>
        <v>#REF!</v>
      </c>
      <c r="P20" s="168" t="e">
        <f>'РБ ВВ 10(2024) | FIT15)'!#REF!</f>
        <v>#REF!</v>
      </c>
      <c r="Q20" s="168" t="e">
        <f>'РБ ВВ 10(2024) | FIT15)'!#REF!</f>
        <v>#REF!</v>
      </c>
      <c r="R20" s="168" t="e">
        <f>'РБ ВВ 10(2024) | FIT15)'!#REF!</f>
        <v>#REF!</v>
      </c>
      <c r="S20" s="168" t="e">
        <f>'РБ ВВ 10(2024) | FIT15)'!#REF!</f>
        <v>#REF!</v>
      </c>
      <c r="T20" s="168" t="e">
        <f>'РБ ВВ 10(2024) | FIT15)'!#REF!</f>
        <v>#REF!</v>
      </c>
      <c r="U20" s="168" t="e">
        <f>'РБ ВВ 10(2024) | FIT15)'!#REF!</f>
        <v>#REF!</v>
      </c>
      <c r="V20" s="168" t="e">
        <f>'РБ ВВ 10(2024) | FIT15)'!#REF!</f>
        <v>#REF!</v>
      </c>
      <c r="W20" s="168" t="e">
        <f>'РБ ВВ 10(2024) | FIT15)'!#REF!</f>
        <v>#REF!</v>
      </c>
      <c r="X20" s="168" t="e">
        <f>'РБ ВВ 10(2024) | FIT15)'!#REF!</f>
        <v>#REF!</v>
      </c>
      <c r="Y20" s="168" t="e">
        <f>'РБ ВВ 10(2024) | FIT15)'!#REF!</f>
        <v>#REF!</v>
      </c>
    </row>
    <row r="21" spans="1:25" s="163" customFormat="1" x14ac:dyDescent="0.2">
      <c r="A21" s="1">
        <v>2</v>
      </c>
      <c r="B21" s="168" t="e">
        <f>'РБ ВВ 10(2024) | FIT15)'!#REF!</f>
        <v>#REF!</v>
      </c>
      <c r="C21" s="168" t="e">
        <f>'РБ ВВ 10(2024) | FIT15)'!#REF!</f>
        <v>#REF!</v>
      </c>
      <c r="D21" s="168" t="e">
        <f>'РБ ВВ 10(2024) | FIT15)'!#REF!</f>
        <v>#REF!</v>
      </c>
      <c r="E21" s="168" t="e">
        <f>'РБ ВВ 10(2024) | FIT15)'!#REF!</f>
        <v>#REF!</v>
      </c>
      <c r="F21" s="168" t="e">
        <f>'РБ ВВ 10(2024) | FIT15)'!#REF!</f>
        <v>#REF!</v>
      </c>
      <c r="G21" s="168" t="e">
        <f>'РБ ВВ 10(2024) | FIT15)'!#REF!</f>
        <v>#REF!</v>
      </c>
      <c r="H21" s="168" t="e">
        <f>'РБ ВВ 10(2024) | FIT15)'!#REF!</f>
        <v>#REF!</v>
      </c>
      <c r="I21" s="168" t="e">
        <f>'РБ ВВ 10(2024) | FIT15)'!#REF!</f>
        <v>#REF!</v>
      </c>
      <c r="J21" s="168" t="e">
        <f>'РБ ВВ 10(2024) | FIT15)'!#REF!</f>
        <v>#REF!</v>
      </c>
      <c r="K21" s="168" t="e">
        <f>'РБ ВВ 10(2024) | FIT15)'!#REF!</f>
        <v>#REF!</v>
      </c>
      <c r="L21" s="168" t="e">
        <f>'РБ ВВ 10(2024) | FIT15)'!#REF!</f>
        <v>#REF!</v>
      </c>
      <c r="M21" s="168" t="e">
        <f>'РБ ВВ 10(2024) | FIT15)'!#REF!</f>
        <v>#REF!</v>
      </c>
      <c r="N21" s="168" t="e">
        <f>'РБ ВВ 10(2024) | FIT15)'!#REF!</f>
        <v>#REF!</v>
      </c>
      <c r="O21" s="168" t="e">
        <f>'РБ ВВ 10(2024) | FIT15)'!#REF!</f>
        <v>#REF!</v>
      </c>
      <c r="P21" s="168" t="e">
        <f>'РБ ВВ 10(2024) | FIT15)'!#REF!</f>
        <v>#REF!</v>
      </c>
      <c r="Q21" s="168" t="e">
        <f>'РБ ВВ 10(2024) | FIT15)'!#REF!</f>
        <v>#REF!</v>
      </c>
      <c r="R21" s="168" t="e">
        <f>'РБ ВВ 10(2024) | FIT15)'!#REF!</f>
        <v>#REF!</v>
      </c>
      <c r="S21" s="168" t="e">
        <f>'РБ ВВ 10(2024) | FIT15)'!#REF!</f>
        <v>#REF!</v>
      </c>
      <c r="T21" s="168" t="e">
        <f>'РБ ВВ 10(2024) | FIT15)'!#REF!</f>
        <v>#REF!</v>
      </c>
      <c r="U21" s="168" t="e">
        <f>'РБ ВВ 10(2024) | FIT15)'!#REF!</f>
        <v>#REF!</v>
      </c>
      <c r="V21" s="168" t="e">
        <f>'РБ ВВ 10(2024) | FIT15)'!#REF!</f>
        <v>#REF!</v>
      </c>
      <c r="W21" s="168" t="e">
        <f>'РБ ВВ 10(2024) | FIT15)'!#REF!</f>
        <v>#REF!</v>
      </c>
      <c r="X21" s="168" t="e">
        <f>'РБ ВВ 10(2024) | FIT15)'!#REF!</f>
        <v>#REF!</v>
      </c>
      <c r="Y21" s="168" t="e">
        <f>'РБ ВВ 10(2024) | FIT15)'!#REF!</f>
        <v>#REF!</v>
      </c>
    </row>
    <row r="22" spans="1:25" s="163" customFormat="1" x14ac:dyDescent="0.2">
      <c r="A22" s="223" t="s">
        <v>4</v>
      </c>
      <c r="B22" s="168"/>
      <c r="C22" s="168"/>
      <c r="D22" s="168"/>
      <c r="E22" s="168"/>
      <c r="F22" s="168"/>
      <c r="G22" s="168"/>
      <c r="H22" s="168"/>
      <c r="I22" s="168"/>
      <c r="J22" s="168"/>
      <c r="K22" s="168"/>
      <c r="L22" s="168"/>
      <c r="M22" s="168"/>
      <c r="N22" s="168"/>
      <c r="O22" s="168"/>
      <c r="P22" s="168"/>
      <c r="Q22" s="168"/>
      <c r="R22" s="168"/>
      <c r="S22" s="168"/>
      <c r="T22" s="168"/>
      <c r="U22" s="168"/>
      <c r="V22" s="168"/>
      <c r="W22" s="168"/>
      <c r="X22" s="168"/>
      <c r="Y22" s="168"/>
    </row>
    <row r="23" spans="1:25" s="163" customFormat="1" x14ac:dyDescent="0.2">
      <c r="A23" s="3" t="s">
        <v>1</v>
      </c>
      <c r="B23" s="168" t="e">
        <f>'РБ ВВ 10(2024) | FIT15)'!#REF!</f>
        <v>#REF!</v>
      </c>
      <c r="C23" s="168" t="e">
        <f>'РБ ВВ 10(2024) | FIT15)'!#REF!</f>
        <v>#REF!</v>
      </c>
      <c r="D23" s="168" t="e">
        <f>'РБ ВВ 10(2024) | FIT15)'!#REF!</f>
        <v>#REF!</v>
      </c>
      <c r="E23" s="168" t="e">
        <f>'РБ ВВ 10(2024) | FIT15)'!#REF!</f>
        <v>#REF!</v>
      </c>
      <c r="F23" s="168" t="e">
        <f>'РБ ВВ 10(2024) | FIT15)'!#REF!</f>
        <v>#REF!</v>
      </c>
      <c r="G23" s="168" t="e">
        <f>'РБ ВВ 10(2024) | FIT15)'!#REF!</f>
        <v>#REF!</v>
      </c>
      <c r="H23" s="168" t="e">
        <f>'РБ ВВ 10(2024) | FIT15)'!#REF!</f>
        <v>#REF!</v>
      </c>
      <c r="I23" s="168" t="e">
        <f>'РБ ВВ 10(2024) | FIT15)'!#REF!</f>
        <v>#REF!</v>
      </c>
      <c r="J23" s="168" t="e">
        <f>'РБ ВВ 10(2024) | FIT15)'!#REF!</f>
        <v>#REF!</v>
      </c>
      <c r="K23" s="168" t="e">
        <f>'РБ ВВ 10(2024) | FIT15)'!#REF!</f>
        <v>#REF!</v>
      </c>
      <c r="L23" s="168" t="e">
        <f>'РБ ВВ 10(2024) | FIT15)'!#REF!</f>
        <v>#REF!</v>
      </c>
      <c r="M23" s="168" t="e">
        <f>'РБ ВВ 10(2024) | FIT15)'!#REF!</f>
        <v>#REF!</v>
      </c>
      <c r="N23" s="168" t="e">
        <f>'РБ ВВ 10(2024) | FIT15)'!#REF!</f>
        <v>#REF!</v>
      </c>
      <c r="O23" s="168" t="e">
        <f>'РБ ВВ 10(2024) | FIT15)'!#REF!</f>
        <v>#REF!</v>
      </c>
      <c r="P23" s="168" t="e">
        <f>'РБ ВВ 10(2024) | FIT15)'!#REF!</f>
        <v>#REF!</v>
      </c>
      <c r="Q23" s="168" t="e">
        <f>'РБ ВВ 10(2024) | FIT15)'!#REF!</f>
        <v>#REF!</v>
      </c>
      <c r="R23" s="168" t="e">
        <f>'РБ ВВ 10(2024) | FIT15)'!#REF!</f>
        <v>#REF!</v>
      </c>
      <c r="S23" s="168" t="e">
        <f>'РБ ВВ 10(2024) | FIT15)'!#REF!</f>
        <v>#REF!</v>
      </c>
      <c r="T23" s="168" t="e">
        <f>'РБ ВВ 10(2024) | FIT15)'!#REF!</f>
        <v>#REF!</v>
      </c>
      <c r="U23" s="168" t="e">
        <f>'РБ ВВ 10(2024) | FIT15)'!#REF!</f>
        <v>#REF!</v>
      </c>
      <c r="V23" s="168" t="e">
        <f>'РБ ВВ 10(2024) | FIT15)'!#REF!</f>
        <v>#REF!</v>
      </c>
      <c r="W23" s="168" t="e">
        <f>'РБ ВВ 10(2024) | FIT15)'!#REF!</f>
        <v>#REF!</v>
      </c>
      <c r="X23" s="168" t="e">
        <f>'РБ ВВ 10(2024) | FIT15)'!#REF!</f>
        <v>#REF!</v>
      </c>
      <c r="Y23" s="168" t="e">
        <f>'РБ ВВ 10(2024) | FIT15)'!#REF!</f>
        <v>#REF!</v>
      </c>
    </row>
    <row r="24" spans="1:25" s="163" customFormat="1" hidden="1" x14ac:dyDescent="0.2">
      <c r="A24" s="7" t="s">
        <v>5</v>
      </c>
      <c r="B24" s="168" t="e">
        <f>'РБ ВВ 10(2024) | FIT15)'!#REF!</f>
        <v>#REF!</v>
      </c>
      <c r="C24" s="168" t="e">
        <f>'РБ ВВ 10(2024) | FIT15)'!#REF!</f>
        <v>#REF!</v>
      </c>
      <c r="D24" s="168" t="e">
        <f>'РБ ВВ 10(2024) | FIT15)'!#REF!</f>
        <v>#REF!</v>
      </c>
      <c r="E24" s="168" t="e">
        <f>'РБ ВВ 10(2024) | FIT15)'!#REF!</f>
        <v>#REF!</v>
      </c>
      <c r="F24" s="168" t="e">
        <f>'РБ ВВ 10(2024) | FIT15)'!#REF!</f>
        <v>#REF!</v>
      </c>
      <c r="G24" s="168" t="e">
        <f>'РБ ВВ 10(2024) | FIT15)'!#REF!</f>
        <v>#REF!</v>
      </c>
      <c r="H24" s="168" t="e">
        <f>'РБ ВВ 10(2024) | FIT15)'!#REF!</f>
        <v>#REF!</v>
      </c>
      <c r="I24" s="168" t="e">
        <f>'РБ ВВ 10(2024) | FIT15)'!#REF!</f>
        <v>#REF!</v>
      </c>
      <c r="J24" s="168" t="e">
        <f>'РБ ВВ 10(2024) | FIT15)'!#REF!</f>
        <v>#REF!</v>
      </c>
      <c r="K24" s="168" t="e">
        <f>'РБ ВВ 10(2024) | FIT15)'!#REF!</f>
        <v>#REF!</v>
      </c>
      <c r="L24" s="168" t="e">
        <f>'РБ ВВ 10(2024) | FIT15)'!#REF!</f>
        <v>#REF!</v>
      </c>
      <c r="M24" s="168" t="e">
        <f>'РБ ВВ 10(2024) | FIT15)'!#REF!</f>
        <v>#REF!</v>
      </c>
      <c r="N24" s="168" t="e">
        <f>'РБ ВВ 10(2024) | FIT15)'!#REF!</f>
        <v>#REF!</v>
      </c>
      <c r="O24" s="168" t="e">
        <f>'РБ ВВ 10(2024) | FIT15)'!#REF!</f>
        <v>#REF!</v>
      </c>
      <c r="P24" s="168" t="e">
        <f>'РБ ВВ 10(2024) | FIT15)'!#REF!</f>
        <v>#REF!</v>
      </c>
      <c r="Q24" s="168" t="e">
        <f>'РБ ВВ 10(2024) | FIT15)'!#REF!</f>
        <v>#REF!</v>
      </c>
      <c r="R24" s="168" t="e">
        <f>'РБ ВВ 10(2024) | FIT15)'!#REF!</f>
        <v>#REF!</v>
      </c>
      <c r="S24" s="168" t="e">
        <f>'РБ ВВ 10(2024) | FIT15)'!#REF!</f>
        <v>#REF!</v>
      </c>
      <c r="T24" s="168" t="e">
        <f>'РБ ВВ 10(2024) | FIT15)'!#REF!</f>
        <v>#REF!</v>
      </c>
      <c r="U24" s="168" t="e">
        <f>'РБ ВВ 10(2024) | FIT15)'!#REF!</f>
        <v>#REF!</v>
      </c>
      <c r="V24" s="168" t="e">
        <f>'РБ ВВ 10(2024) | FIT15)'!#REF!</f>
        <v>#REF!</v>
      </c>
      <c r="W24" s="168" t="e">
        <f>'РБ ВВ 10(2024) | FIT15)'!#REF!</f>
        <v>#REF!</v>
      </c>
      <c r="X24" s="168" t="e">
        <f>'РБ ВВ 10(2024) | FIT15)'!#REF!</f>
        <v>#REF!</v>
      </c>
      <c r="Y24" s="168" t="e">
        <f>'РБ ВВ 10(2024) | FIT15)'!#REF!</f>
        <v>#REF!</v>
      </c>
    </row>
    <row r="25" spans="1:25" s="163" customFormat="1" hidden="1" x14ac:dyDescent="0.2">
      <c r="A25" s="3" t="s">
        <v>0</v>
      </c>
      <c r="B25" s="168" t="e">
        <f>'РБ ВВ 10(2024) | FIT15)'!#REF!</f>
        <v>#REF!</v>
      </c>
      <c r="C25" s="168" t="e">
        <f>'РБ ВВ 10(2024) | FIT15)'!#REF!</f>
        <v>#REF!</v>
      </c>
      <c r="D25" s="168" t="e">
        <f>'РБ ВВ 10(2024) | FIT15)'!#REF!</f>
        <v>#REF!</v>
      </c>
      <c r="E25" s="168" t="e">
        <f>'РБ ВВ 10(2024) | FIT15)'!#REF!</f>
        <v>#REF!</v>
      </c>
      <c r="F25" s="168" t="e">
        <f>'РБ ВВ 10(2024) | FIT15)'!#REF!</f>
        <v>#REF!</v>
      </c>
      <c r="G25" s="168" t="e">
        <f>'РБ ВВ 10(2024) | FIT15)'!#REF!</f>
        <v>#REF!</v>
      </c>
      <c r="H25" s="168" t="e">
        <f>'РБ ВВ 10(2024) | FIT15)'!#REF!</f>
        <v>#REF!</v>
      </c>
      <c r="I25" s="168" t="e">
        <f>'РБ ВВ 10(2024) | FIT15)'!#REF!</f>
        <v>#REF!</v>
      </c>
      <c r="J25" s="168" t="e">
        <f>'РБ ВВ 10(2024) | FIT15)'!#REF!</f>
        <v>#REF!</v>
      </c>
      <c r="K25" s="168" t="e">
        <f>'РБ ВВ 10(2024) | FIT15)'!#REF!</f>
        <v>#REF!</v>
      </c>
      <c r="L25" s="168" t="e">
        <f>'РБ ВВ 10(2024) | FIT15)'!#REF!</f>
        <v>#REF!</v>
      </c>
      <c r="M25" s="168" t="e">
        <f>'РБ ВВ 10(2024) | FIT15)'!#REF!</f>
        <v>#REF!</v>
      </c>
      <c r="N25" s="168" t="e">
        <f>'РБ ВВ 10(2024) | FIT15)'!#REF!</f>
        <v>#REF!</v>
      </c>
      <c r="O25" s="168" t="e">
        <f>'РБ ВВ 10(2024) | FIT15)'!#REF!</f>
        <v>#REF!</v>
      </c>
      <c r="P25" s="168" t="e">
        <f>'РБ ВВ 10(2024) | FIT15)'!#REF!</f>
        <v>#REF!</v>
      </c>
      <c r="Q25" s="168" t="e">
        <f>'РБ ВВ 10(2024) | FIT15)'!#REF!</f>
        <v>#REF!</v>
      </c>
      <c r="R25" s="168" t="e">
        <f>'РБ ВВ 10(2024) | FIT15)'!#REF!</f>
        <v>#REF!</v>
      </c>
      <c r="S25" s="168" t="e">
        <f>'РБ ВВ 10(2024) | FIT15)'!#REF!</f>
        <v>#REF!</v>
      </c>
      <c r="T25" s="168" t="e">
        <f>'РБ ВВ 10(2024) | FIT15)'!#REF!</f>
        <v>#REF!</v>
      </c>
      <c r="U25" s="168" t="e">
        <f>'РБ ВВ 10(2024) | FIT15)'!#REF!</f>
        <v>#REF!</v>
      </c>
      <c r="V25" s="168" t="e">
        <f>'РБ ВВ 10(2024) | FIT15)'!#REF!</f>
        <v>#REF!</v>
      </c>
      <c r="W25" s="168" t="e">
        <f>'РБ ВВ 10(2024) | FIT15)'!#REF!</f>
        <v>#REF!</v>
      </c>
      <c r="X25" s="168" t="e">
        <f>'РБ ВВ 10(2024) | FIT15)'!#REF!</f>
        <v>#REF!</v>
      </c>
      <c r="Y25" s="168" t="e">
        <f>'РБ ВВ 10(2024) | FIT15)'!#REF!</f>
        <v>#REF!</v>
      </c>
    </row>
    <row r="26" spans="1:25" s="163" customFormat="1" ht="17.25" customHeight="1" x14ac:dyDescent="0.2">
      <c r="A26" s="72" t="s">
        <v>44</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row>
    <row r="27" spans="1:25" s="163" customFormat="1" x14ac:dyDescent="0.2">
      <c r="A27" s="31" t="s">
        <v>6</v>
      </c>
      <c r="B27" s="151" t="e">
        <f t="shared" ref="B27:N27" si="6">B5</f>
        <v>#REF!</v>
      </c>
      <c r="C27" s="151" t="e">
        <f t="shared" si="6"/>
        <v>#REF!</v>
      </c>
      <c r="D27" s="151" t="e">
        <f t="shared" si="6"/>
        <v>#REF!</v>
      </c>
      <c r="E27" s="151" t="e">
        <f t="shared" si="6"/>
        <v>#REF!</v>
      </c>
      <c r="F27" s="151" t="e">
        <f t="shared" si="6"/>
        <v>#REF!</v>
      </c>
      <c r="G27" s="151" t="e">
        <f t="shared" si="6"/>
        <v>#REF!</v>
      </c>
      <c r="H27" s="151" t="e">
        <f t="shared" si="6"/>
        <v>#REF!</v>
      </c>
      <c r="I27" s="151" t="e">
        <f t="shared" si="6"/>
        <v>#REF!</v>
      </c>
      <c r="J27" s="151" t="e">
        <f t="shared" si="6"/>
        <v>#REF!</v>
      </c>
      <c r="K27" s="151" t="e">
        <f t="shared" si="6"/>
        <v>#REF!</v>
      </c>
      <c r="L27" s="151" t="e">
        <f t="shared" si="6"/>
        <v>#REF!</v>
      </c>
      <c r="M27" s="151" t="e">
        <f t="shared" si="6"/>
        <v>#REF!</v>
      </c>
      <c r="N27" s="151" t="e">
        <f t="shared" si="6"/>
        <v>#REF!</v>
      </c>
      <c r="O27" s="151" t="e">
        <f t="shared" ref="O27:X27" si="7">O5</f>
        <v>#REF!</v>
      </c>
      <c r="P27" s="151" t="e">
        <f t="shared" si="7"/>
        <v>#REF!</v>
      </c>
      <c r="Q27" s="151" t="e">
        <f t="shared" si="7"/>
        <v>#REF!</v>
      </c>
      <c r="R27" s="151" t="e">
        <f t="shared" si="7"/>
        <v>#REF!</v>
      </c>
      <c r="S27" s="151" t="e">
        <f t="shared" si="7"/>
        <v>#REF!</v>
      </c>
      <c r="T27" s="151" t="e">
        <f t="shared" si="7"/>
        <v>#REF!</v>
      </c>
      <c r="U27" s="151" t="e">
        <f t="shared" si="7"/>
        <v>#REF!</v>
      </c>
      <c r="V27" s="151" t="e">
        <f t="shared" si="7"/>
        <v>#REF!</v>
      </c>
      <c r="W27" s="151" t="e">
        <f t="shared" si="7"/>
        <v>#REF!</v>
      </c>
      <c r="X27" s="151" t="e">
        <f t="shared" si="7"/>
        <v>#REF!</v>
      </c>
      <c r="Y27" s="151" t="e">
        <f t="shared" ref="Y27" si="8">Y5</f>
        <v>#REF!</v>
      </c>
    </row>
    <row r="28" spans="1:25" s="163" customFormat="1" ht="20.25" customHeight="1" x14ac:dyDescent="0.2">
      <c r="A28" s="31"/>
      <c r="B28" s="151" t="e">
        <f t="shared" ref="B28:N28" si="9">B6</f>
        <v>#REF!</v>
      </c>
      <c r="C28" s="151" t="e">
        <f t="shared" si="9"/>
        <v>#REF!</v>
      </c>
      <c r="D28" s="151" t="e">
        <f t="shared" si="9"/>
        <v>#REF!</v>
      </c>
      <c r="E28" s="151" t="e">
        <f t="shared" si="9"/>
        <v>#REF!</v>
      </c>
      <c r="F28" s="151" t="e">
        <f t="shared" si="9"/>
        <v>#REF!</v>
      </c>
      <c r="G28" s="151" t="e">
        <f t="shared" si="9"/>
        <v>#REF!</v>
      </c>
      <c r="H28" s="151" t="e">
        <f t="shared" si="9"/>
        <v>#REF!</v>
      </c>
      <c r="I28" s="151" t="e">
        <f t="shared" si="9"/>
        <v>#REF!</v>
      </c>
      <c r="J28" s="151" t="e">
        <f t="shared" si="9"/>
        <v>#REF!</v>
      </c>
      <c r="K28" s="151" t="e">
        <f t="shared" si="9"/>
        <v>#REF!</v>
      </c>
      <c r="L28" s="151" t="e">
        <f t="shared" si="9"/>
        <v>#REF!</v>
      </c>
      <c r="M28" s="151" t="e">
        <f t="shared" si="9"/>
        <v>#REF!</v>
      </c>
      <c r="N28" s="151" t="e">
        <f t="shared" si="9"/>
        <v>#REF!</v>
      </c>
      <c r="O28" s="151" t="e">
        <f t="shared" ref="O28:X28" si="10">O6</f>
        <v>#REF!</v>
      </c>
      <c r="P28" s="151" t="e">
        <f t="shared" si="10"/>
        <v>#REF!</v>
      </c>
      <c r="Q28" s="151" t="e">
        <f t="shared" si="10"/>
        <v>#REF!</v>
      </c>
      <c r="R28" s="151" t="e">
        <f t="shared" si="10"/>
        <v>#REF!</v>
      </c>
      <c r="S28" s="151" t="e">
        <f t="shared" si="10"/>
        <v>#REF!</v>
      </c>
      <c r="T28" s="151" t="e">
        <f t="shared" si="10"/>
        <v>#REF!</v>
      </c>
      <c r="U28" s="151" t="e">
        <f t="shared" si="10"/>
        <v>#REF!</v>
      </c>
      <c r="V28" s="151" t="e">
        <f t="shared" si="10"/>
        <v>#REF!</v>
      </c>
      <c r="W28" s="151" t="e">
        <f t="shared" si="10"/>
        <v>#REF!</v>
      </c>
      <c r="X28" s="151" t="e">
        <f t="shared" si="10"/>
        <v>#REF!</v>
      </c>
      <c r="Y28" s="151" t="e">
        <f t="shared" ref="Y28" si="11">Y6</f>
        <v>#REF!</v>
      </c>
    </row>
    <row r="29" spans="1:25" s="163" customFormat="1" x14ac:dyDescent="0.2">
      <c r="A29" s="1" t="s">
        <v>7</v>
      </c>
    </row>
    <row r="30" spans="1:25" s="163" customFormat="1" x14ac:dyDescent="0.2">
      <c r="A30" s="1">
        <v>1</v>
      </c>
      <c r="B30" s="167" t="e">
        <f t="shared" ref="B30:N30" si="12">ROUNDUP(B8*0.87,)+25</f>
        <v>#REF!</v>
      </c>
      <c r="C30" s="167" t="e">
        <f t="shared" si="12"/>
        <v>#REF!</v>
      </c>
      <c r="D30" s="167" t="e">
        <f t="shared" si="12"/>
        <v>#REF!</v>
      </c>
      <c r="E30" s="167" t="e">
        <f t="shared" si="12"/>
        <v>#REF!</v>
      </c>
      <c r="F30" s="167" t="e">
        <f t="shared" si="12"/>
        <v>#REF!</v>
      </c>
      <c r="G30" s="167" t="e">
        <f t="shared" si="12"/>
        <v>#REF!</v>
      </c>
      <c r="H30" s="167" t="e">
        <f t="shared" si="12"/>
        <v>#REF!</v>
      </c>
      <c r="I30" s="167" t="e">
        <f t="shared" si="12"/>
        <v>#REF!</v>
      </c>
      <c r="J30" s="167" t="e">
        <f t="shared" si="12"/>
        <v>#REF!</v>
      </c>
      <c r="K30" s="167" t="e">
        <f t="shared" si="12"/>
        <v>#REF!</v>
      </c>
      <c r="L30" s="167" t="e">
        <f t="shared" si="12"/>
        <v>#REF!</v>
      </c>
      <c r="M30" s="167" t="e">
        <f t="shared" si="12"/>
        <v>#REF!</v>
      </c>
      <c r="N30" s="167" t="e">
        <f t="shared" si="12"/>
        <v>#REF!</v>
      </c>
      <c r="O30" s="167" t="e">
        <f t="shared" ref="O30:X30" si="13">ROUNDUP(O8*0.87,)+25</f>
        <v>#REF!</v>
      </c>
      <c r="P30" s="167" t="e">
        <f t="shared" si="13"/>
        <v>#REF!</v>
      </c>
      <c r="Q30" s="167" t="e">
        <f t="shared" si="13"/>
        <v>#REF!</v>
      </c>
      <c r="R30" s="167" t="e">
        <f t="shared" si="13"/>
        <v>#REF!</v>
      </c>
      <c r="S30" s="167" t="e">
        <f t="shared" si="13"/>
        <v>#REF!</v>
      </c>
      <c r="T30" s="167" t="e">
        <f t="shared" si="13"/>
        <v>#REF!</v>
      </c>
      <c r="U30" s="167" t="e">
        <f t="shared" si="13"/>
        <v>#REF!</v>
      </c>
      <c r="V30" s="167" t="e">
        <f t="shared" si="13"/>
        <v>#REF!</v>
      </c>
      <c r="W30" s="167" t="e">
        <f t="shared" si="13"/>
        <v>#REF!</v>
      </c>
      <c r="X30" s="167" t="e">
        <f t="shared" si="13"/>
        <v>#REF!</v>
      </c>
      <c r="Y30" s="167" t="e">
        <f t="shared" ref="Y30" si="14">ROUNDUP(Y8*0.87,)+25</f>
        <v>#REF!</v>
      </c>
    </row>
    <row r="31" spans="1:25" s="163" customFormat="1" x14ac:dyDescent="0.2">
      <c r="A31" s="1">
        <v>2</v>
      </c>
      <c r="B31" s="167" t="e">
        <f t="shared" ref="B31:N31" si="15">ROUNDUP(B9*0.87,)+25</f>
        <v>#REF!</v>
      </c>
      <c r="C31" s="167" t="e">
        <f t="shared" si="15"/>
        <v>#REF!</v>
      </c>
      <c r="D31" s="167" t="e">
        <f t="shared" si="15"/>
        <v>#REF!</v>
      </c>
      <c r="E31" s="167" t="e">
        <f t="shared" si="15"/>
        <v>#REF!</v>
      </c>
      <c r="F31" s="167" t="e">
        <f t="shared" si="15"/>
        <v>#REF!</v>
      </c>
      <c r="G31" s="167" t="e">
        <f t="shared" si="15"/>
        <v>#REF!</v>
      </c>
      <c r="H31" s="167" t="e">
        <f t="shared" si="15"/>
        <v>#REF!</v>
      </c>
      <c r="I31" s="167" t="e">
        <f t="shared" si="15"/>
        <v>#REF!</v>
      </c>
      <c r="J31" s="167" t="e">
        <f t="shared" si="15"/>
        <v>#REF!</v>
      </c>
      <c r="K31" s="167" t="e">
        <f t="shared" si="15"/>
        <v>#REF!</v>
      </c>
      <c r="L31" s="167" t="e">
        <f t="shared" si="15"/>
        <v>#REF!</v>
      </c>
      <c r="M31" s="167" t="e">
        <f t="shared" si="15"/>
        <v>#REF!</v>
      </c>
      <c r="N31" s="167" t="e">
        <f t="shared" si="15"/>
        <v>#REF!</v>
      </c>
      <c r="O31" s="167" t="e">
        <f t="shared" ref="O31:X31" si="16">ROUNDUP(O9*0.87,)+25</f>
        <v>#REF!</v>
      </c>
      <c r="P31" s="167" t="e">
        <f t="shared" si="16"/>
        <v>#REF!</v>
      </c>
      <c r="Q31" s="167" t="e">
        <f t="shared" si="16"/>
        <v>#REF!</v>
      </c>
      <c r="R31" s="167" t="e">
        <f t="shared" si="16"/>
        <v>#REF!</v>
      </c>
      <c r="S31" s="167" t="e">
        <f t="shared" si="16"/>
        <v>#REF!</v>
      </c>
      <c r="T31" s="167" t="e">
        <f t="shared" si="16"/>
        <v>#REF!</v>
      </c>
      <c r="U31" s="167" t="e">
        <f t="shared" si="16"/>
        <v>#REF!</v>
      </c>
      <c r="V31" s="167" t="e">
        <f t="shared" si="16"/>
        <v>#REF!</v>
      </c>
      <c r="W31" s="167" t="e">
        <f t="shared" si="16"/>
        <v>#REF!</v>
      </c>
      <c r="X31" s="167" t="e">
        <f t="shared" si="16"/>
        <v>#REF!</v>
      </c>
      <c r="Y31" s="167" t="e">
        <f t="shared" ref="Y31" si="17">ROUNDUP(Y9*0.87,)+25</f>
        <v>#REF!</v>
      </c>
    </row>
    <row r="32" spans="1:25" s="163" customFormat="1" x14ac:dyDescent="0.2">
      <c r="A32" s="1" t="s">
        <v>8</v>
      </c>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row>
    <row r="33" spans="1:25" x14ac:dyDescent="0.2">
      <c r="A33" s="1">
        <v>1</v>
      </c>
      <c r="B33" s="167" t="e">
        <f t="shared" ref="B33:N33" si="18">ROUNDUP(B11*0.87,)+25</f>
        <v>#REF!</v>
      </c>
      <c r="C33" s="167" t="e">
        <f t="shared" si="18"/>
        <v>#REF!</v>
      </c>
      <c r="D33" s="167" t="e">
        <f t="shared" si="18"/>
        <v>#REF!</v>
      </c>
      <c r="E33" s="167" t="e">
        <f t="shared" si="18"/>
        <v>#REF!</v>
      </c>
      <c r="F33" s="167" t="e">
        <f t="shared" si="18"/>
        <v>#REF!</v>
      </c>
      <c r="G33" s="167" t="e">
        <f t="shared" si="18"/>
        <v>#REF!</v>
      </c>
      <c r="H33" s="167" t="e">
        <f t="shared" si="18"/>
        <v>#REF!</v>
      </c>
      <c r="I33" s="167" t="e">
        <f t="shared" si="18"/>
        <v>#REF!</v>
      </c>
      <c r="J33" s="167" t="e">
        <f t="shared" si="18"/>
        <v>#REF!</v>
      </c>
      <c r="K33" s="167" t="e">
        <f t="shared" si="18"/>
        <v>#REF!</v>
      </c>
      <c r="L33" s="167" t="e">
        <f t="shared" si="18"/>
        <v>#REF!</v>
      </c>
      <c r="M33" s="167" t="e">
        <f t="shared" si="18"/>
        <v>#REF!</v>
      </c>
      <c r="N33" s="167" t="e">
        <f t="shared" si="18"/>
        <v>#REF!</v>
      </c>
      <c r="O33" s="167" t="e">
        <f t="shared" ref="O33:X33" si="19">ROUNDUP(O11*0.87,)+25</f>
        <v>#REF!</v>
      </c>
      <c r="P33" s="167" t="e">
        <f t="shared" si="19"/>
        <v>#REF!</v>
      </c>
      <c r="Q33" s="167" t="e">
        <f t="shared" si="19"/>
        <v>#REF!</v>
      </c>
      <c r="R33" s="167" t="e">
        <f t="shared" si="19"/>
        <v>#REF!</v>
      </c>
      <c r="S33" s="167" t="e">
        <f t="shared" si="19"/>
        <v>#REF!</v>
      </c>
      <c r="T33" s="167" t="e">
        <f t="shared" si="19"/>
        <v>#REF!</v>
      </c>
      <c r="U33" s="167" t="e">
        <f t="shared" si="19"/>
        <v>#REF!</v>
      </c>
      <c r="V33" s="167" t="e">
        <f t="shared" si="19"/>
        <v>#REF!</v>
      </c>
      <c r="W33" s="167" t="e">
        <f t="shared" si="19"/>
        <v>#REF!</v>
      </c>
      <c r="X33" s="167" t="e">
        <f t="shared" si="19"/>
        <v>#REF!</v>
      </c>
      <c r="Y33" s="167" t="e">
        <f t="shared" ref="Y33" si="20">ROUNDUP(Y11*0.87,)+25</f>
        <v>#REF!</v>
      </c>
    </row>
    <row r="34" spans="1:25" x14ac:dyDescent="0.2">
      <c r="A34" s="1">
        <v>2</v>
      </c>
      <c r="B34" s="167" t="e">
        <f t="shared" ref="B34:N34" si="21">ROUNDUP(B12*0.87,)+25</f>
        <v>#REF!</v>
      </c>
      <c r="C34" s="167" t="e">
        <f t="shared" si="21"/>
        <v>#REF!</v>
      </c>
      <c r="D34" s="167" t="e">
        <f t="shared" si="21"/>
        <v>#REF!</v>
      </c>
      <c r="E34" s="167" t="e">
        <f t="shared" si="21"/>
        <v>#REF!</v>
      </c>
      <c r="F34" s="167" t="e">
        <f t="shared" si="21"/>
        <v>#REF!</v>
      </c>
      <c r="G34" s="167" t="e">
        <f t="shared" si="21"/>
        <v>#REF!</v>
      </c>
      <c r="H34" s="167" t="e">
        <f t="shared" si="21"/>
        <v>#REF!</v>
      </c>
      <c r="I34" s="167" t="e">
        <f t="shared" si="21"/>
        <v>#REF!</v>
      </c>
      <c r="J34" s="167" t="e">
        <f t="shared" si="21"/>
        <v>#REF!</v>
      </c>
      <c r="K34" s="167" t="e">
        <f t="shared" si="21"/>
        <v>#REF!</v>
      </c>
      <c r="L34" s="167" t="e">
        <f t="shared" si="21"/>
        <v>#REF!</v>
      </c>
      <c r="M34" s="167" t="e">
        <f t="shared" si="21"/>
        <v>#REF!</v>
      </c>
      <c r="N34" s="167" t="e">
        <f t="shared" si="21"/>
        <v>#REF!</v>
      </c>
      <c r="O34" s="167" t="e">
        <f t="shared" ref="O34:X34" si="22">ROUNDUP(O12*0.87,)+25</f>
        <v>#REF!</v>
      </c>
      <c r="P34" s="167" t="e">
        <f t="shared" si="22"/>
        <v>#REF!</v>
      </c>
      <c r="Q34" s="167" t="e">
        <f t="shared" si="22"/>
        <v>#REF!</v>
      </c>
      <c r="R34" s="167" t="e">
        <f t="shared" si="22"/>
        <v>#REF!</v>
      </c>
      <c r="S34" s="167" t="e">
        <f t="shared" si="22"/>
        <v>#REF!</v>
      </c>
      <c r="T34" s="167" t="e">
        <f t="shared" si="22"/>
        <v>#REF!</v>
      </c>
      <c r="U34" s="167" t="e">
        <f t="shared" si="22"/>
        <v>#REF!</v>
      </c>
      <c r="V34" s="167" t="e">
        <f t="shared" si="22"/>
        <v>#REF!</v>
      </c>
      <c r="W34" s="167" t="e">
        <f t="shared" si="22"/>
        <v>#REF!</v>
      </c>
      <c r="X34" s="167" t="e">
        <f t="shared" si="22"/>
        <v>#REF!</v>
      </c>
      <c r="Y34" s="167" t="e">
        <f t="shared" ref="Y34" si="23">ROUNDUP(Y12*0.87,)+25</f>
        <v>#REF!</v>
      </c>
    </row>
    <row r="35" spans="1:25" s="163" customFormat="1"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row>
    <row r="36" spans="1:25" s="163" customFormat="1" x14ac:dyDescent="0.2">
      <c r="A36" s="168">
        <v>1</v>
      </c>
      <c r="B36" s="167" t="e">
        <f t="shared" ref="B36:N36" si="24">B33</f>
        <v>#REF!</v>
      </c>
      <c r="C36" s="167" t="e">
        <f t="shared" si="24"/>
        <v>#REF!</v>
      </c>
      <c r="D36" s="167" t="e">
        <f t="shared" si="24"/>
        <v>#REF!</v>
      </c>
      <c r="E36" s="167" t="e">
        <f t="shared" si="24"/>
        <v>#REF!</v>
      </c>
      <c r="F36" s="167" t="e">
        <f t="shared" si="24"/>
        <v>#REF!</v>
      </c>
      <c r="G36" s="167" t="e">
        <f t="shared" si="24"/>
        <v>#REF!</v>
      </c>
      <c r="H36" s="167" t="e">
        <f t="shared" si="24"/>
        <v>#REF!</v>
      </c>
      <c r="I36" s="167" t="e">
        <f t="shared" si="24"/>
        <v>#REF!</v>
      </c>
      <c r="J36" s="167" t="e">
        <f t="shared" si="24"/>
        <v>#REF!</v>
      </c>
      <c r="K36" s="167" t="e">
        <f t="shared" si="24"/>
        <v>#REF!</v>
      </c>
      <c r="L36" s="167" t="e">
        <f t="shared" si="24"/>
        <v>#REF!</v>
      </c>
      <c r="M36" s="167" t="e">
        <f t="shared" si="24"/>
        <v>#REF!</v>
      </c>
      <c r="N36" s="167" t="e">
        <f t="shared" si="24"/>
        <v>#REF!</v>
      </c>
      <c r="O36" s="167" t="e">
        <f t="shared" ref="O36:X36" si="25">O33</f>
        <v>#REF!</v>
      </c>
      <c r="P36" s="167" t="e">
        <f t="shared" si="25"/>
        <v>#REF!</v>
      </c>
      <c r="Q36" s="167" t="e">
        <f t="shared" si="25"/>
        <v>#REF!</v>
      </c>
      <c r="R36" s="167" t="e">
        <f t="shared" si="25"/>
        <v>#REF!</v>
      </c>
      <c r="S36" s="167" t="e">
        <f t="shared" si="25"/>
        <v>#REF!</v>
      </c>
      <c r="T36" s="167" t="e">
        <f t="shared" si="25"/>
        <v>#REF!</v>
      </c>
      <c r="U36" s="167" t="e">
        <f t="shared" si="25"/>
        <v>#REF!</v>
      </c>
      <c r="V36" s="167" t="e">
        <f t="shared" si="25"/>
        <v>#REF!</v>
      </c>
      <c r="W36" s="167" t="e">
        <f t="shared" si="25"/>
        <v>#REF!</v>
      </c>
      <c r="X36" s="167" t="e">
        <f t="shared" si="25"/>
        <v>#REF!</v>
      </c>
      <c r="Y36" s="167" t="e">
        <f t="shared" ref="Y36" si="26">Y33</f>
        <v>#REF!</v>
      </c>
    </row>
    <row r="37" spans="1:25" s="163" customFormat="1" x14ac:dyDescent="0.2">
      <c r="A37" s="168">
        <v>2</v>
      </c>
      <c r="B37" s="167" t="e">
        <f t="shared" ref="B37:N37" si="27">B34</f>
        <v>#REF!</v>
      </c>
      <c r="C37" s="167" t="e">
        <f t="shared" si="27"/>
        <v>#REF!</v>
      </c>
      <c r="D37" s="167" t="e">
        <f t="shared" si="27"/>
        <v>#REF!</v>
      </c>
      <c r="E37" s="167" t="e">
        <f t="shared" si="27"/>
        <v>#REF!</v>
      </c>
      <c r="F37" s="167" t="e">
        <f t="shared" si="27"/>
        <v>#REF!</v>
      </c>
      <c r="G37" s="167" t="e">
        <f t="shared" si="27"/>
        <v>#REF!</v>
      </c>
      <c r="H37" s="167" t="e">
        <f t="shared" si="27"/>
        <v>#REF!</v>
      </c>
      <c r="I37" s="167" t="e">
        <f t="shared" si="27"/>
        <v>#REF!</v>
      </c>
      <c r="J37" s="167" t="e">
        <f t="shared" si="27"/>
        <v>#REF!</v>
      </c>
      <c r="K37" s="167" t="e">
        <f t="shared" si="27"/>
        <v>#REF!</v>
      </c>
      <c r="L37" s="167" t="e">
        <f t="shared" si="27"/>
        <v>#REF!</v>
      </c>
      <c r="M37" s="167" t="e">
        <f t="shared" si="27"/>
        <v>#REF!</v>
      </c>
      <c r="N37" s="167" t="e">
        <f t="shared" si="27"/>
        <v>#REF!</v>
      </c>
      <c r="O37" s="167" t="e">
        <f t="shared" ref="O37:X37" si="28">O34</f>
        <v>#REF!</v>
      </c>
      <c r="P37" s="167" t="e">
        <f t="shared" si="28"/>
        <v>#REF!</v>
      </c>
      <c r="Q37" s="167" t="e">
        <f t="shared" si="28"/>
        <v>#REF!</v>
      </c>
      <c r="R37" s="167" t="e">
        <f t="shared" si="28"/>
        <v>#REF!</v>
      </c>
      <c r="S37" s="167" t="e">
        <f t="shared" si="28"/>
        <v>#REF!</v>
      </c>
      <c r="T37" s="167" t="e">
        <f t="shared" si="28"/>
        <v>#REF!</v>
      </c>
      <c r="U37" s="167" t="e">
        <f t="shared" si="28"/>
        <v>#REF!</v>
      </c>
      <c r="V37" s="167" t="e">
        <f t="shared" si="28"/>
        <v>#REF!</v>
      </c>
      <c r="W37" s="167" t="e">
        <f t="shared" si="28"/>
        <v>#REF!</v>
      </c>
      <c r="X37" s="167" t="e">
        <f t="shared" si="28"/>
        <v>#REF!</v>
      </c>
      <c r="Y37" s="167" t="e">
        <f t="shared" ref="Y37" si="29">Y34</f>
        <v>#REF!</v>
      </c>
    </row>
    <row r="38" spans="1:25" s="163" customFormat="1" x14ac:dyDescent="0.2">
      <c r="A38" s="222" t="s">
        <v>2</v>
      </c>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row>
    <row r="39" spans="1:25" x14ac:dyDescent="0.2">
      <c r="A39" s="1">
        <v>1</v>
      </c>
      <c r="B39" s="167" t="e">
        <f t="shared" ref="B39:N39" si="30">ROUNDUP(B17*0.87,)+25</f>
        <v>#REF!</v>
      </c>
      <c r="C39" s="167" t="e">
        <f t="shared" si="30"/>
        <v>#REF!</v>
      </c>
      <c r="D39" s="167" t="e">
        <f t="shared" si="30"/>
        <v>#REF!</v>
      </c>
      <c r="E39" s="167" t="e">
        <f t="shared" si="30"/>
        <v>#REF!</v>
      </c>
      <c r="F39" s="167" t="e">
        <f t="shared" si="30"/>
        <v>#REF!</v>
      </c>
      <c r="G39" s="167" t="e">
        <f t="shared" si="30"/>
        <v>#REF!</v>
      </c>
      <c r="H39" s="167" t="e">
        <f t="shared" si="30"/>
        <v>#REF!</v>
      </c>
      <c r="I39" s="167" t="e">
        <f t="shared" si="30"/>
        <v>#REF!</v>
      </c>
      <c r="J39" s="167" t="e">
        <f t="shared" si="30"/>
        <v>#REF!</v>
      </c>
      <c r="K39" s="167" t="e">
        <f t="shared" si="30"/>
        <v>#REF!</v>
      </c>
      <c r="L39" s="167" t="e">
        <f t="shared" si="30"/>
        <v>#REF!</v>
      </c>
      <c r="M39" s="167" t="e">
        <f t="shared" si="30"/>
        <v>#REF!</v>
      </c>
      <c r="N39" s="167" t="e">
        <f t="shared" si="30"/>
        <v>#REF!</v>
      </c>
      <c r="O39" s="167" t="e">
        <f t="shared" ref="O39:X39" si="31">ROUNDUP(O17*0.87,)+25</f>
        <v>#REF!</v>
      </c>
      <c r="P39" s="167" t="e">
        <f t="shared" si="31"/>
        <v>#REF!</v>
      </c>
      <c r="Q39" s="167" t="e">
        <f t="shared" si="31"/>
        <v>#REF!</v>
      </c>
      <c r="R39" s="167" t="e">
        <f t="shared" si="31"/>
        <v>#REF!</v>
      </c>
      <c r="S39" s="167" t="e">
        <f t="shared" si="31"/>
        <v>#REF!</v>
      </c>
      <c r="T39" s="167" t="e">
        <f t="shared" si="31"/>
        <v>#REF!</v>
      </c>
      <c r="U39" s="167" t="e">
        <f t="shared" si="31"/>
        <v>#REF!</v>
      </c>
      <c r="V39" s="167" t="e">
        <f t="shared" si="31"/>
        <v>#REF!</v>
      </c>
      <c r="W39" s="167" t="e">
        <f t="shared" si="31"/>
        <v>#REF!</v>
      </c>
      <c r="X39" s="167" t="e">
        <f t="shared" si="31"/>
        <v>#REF!</v>
      </c>
      <c r="Y39" s="167" t="e">
        <f t="shared" ref="Y39" si="32">ROUNDUP(Y17*0.87,)+25</f>
        <v>#REF!</v>
      </c>
    </row>
    <row r="40" spans="1:25" x14ac:dyDescent="0.2">
      <c r="A40" s="1">
        <v>2</v>
      </c>
      <c r="B40" s="167" t="e">
        <f t="shared" ref="B40:N40" si="33">ROUNDUP(B18*0.87,)+25</f>
        <v>#REF!</v>
      </c>
      <c r="C40" s="167" t="e">
        <f t="shared" si="33"/>
        <v>#REF!</v>
      </c>
      <c r="D40" s="167" t="e">
        <f t="shared" si="33"/>
        <v>#REF!</v>
      </c>
      <c r="E40" s="167" t="e">
        <f t="shared" si="33"/>
        <v>#REF!</v>
      </c>
      <c r="F40" s="167" t="e">
        <f t="shared" si="33"/>
        <v>#REF!</v>
      </c>
      <c r="G40" s="167" t="e">
        <f t="shared" si="33"/>
        <v>#REF!</v>
      </c>
      <c r="H40" s="167" t="e">
        <f t="shared" si="33"/>
        <v>#REF!</v>
      </c>
      <c r="I40" s="167" t="e">
        <f t="shared" si="33"/>
        <v>#REF!</v>
      </c>
      <c r="J40" s="167" t="e">
        <f t="shared" si="33"/>
        <v>#REF!</v>
      </c>
      <c r="K40" s="167" t="e">
        <f t="shared" si="33"/>
        <v>#REF!</v>
      </c>
      <c r="L40" s="167" t="e">
        <f t="shared" si="33"/>
        <v>#REF!</v>
      </c>
      <c r="M40" s="167" t="e">
        <f t="shared" si="33"/>
        <v>#REF!</v>
      </c>
      <c r="N40" s="167" t="e">
        <f t="shared" si="33"/>
        <v>#REF!</v>
      </c>
      <c r="O40" s="167" t="e">
        <f t="shared" ref="O40:X40" si="34">ROUNDUP(O18*0.87,)+25</f>
        <v>#REF!</v>
      </c>
      <c r="P40" s="167" t="e">
        <f t="shared" si="34"/>
        <v>#REF!</v>
      </c>
      <c r="Q40" s="167" t="e">
        <f t="shared" si="34"/>
        <v>#REF!</v>
      </c>
      <c r="R40" s="167" t="e">
        <f t="shared" si="34"/>
        <v>#REF!</v>
      </c>
      <c r="S40" s="167" t="e">
        <f t="shared" si="34"/>
        <v>#REF!</v>
      </c>
      <c r="T40" s="167" t="e">
        <f t="shared" si="34"/>
        <v>#REF!</v>
      </c>
      <c r="U40" s="167" t="e">
        <f t="shared" si="34"/>
        <v>#REF!</v>
      </c>
      <c r="V40" s="167" t="e">
        <f t="shared" si="34"/>
        <v>#REF!</v>
      </c>
      <c r="W40" s="167" t="e">
        <f t="shared" si="34"/>
        <v>#REF!</v>
      </c>
      <c r="X40" s="167" t="e">
        <f t="shared" si="34"/>
        <v>#REF!</v>
      </c>
      <c r="Y40" s="167" t="e">
        <f t="shared" ref="Y40" si="35">ROUNDUP(Y18*0.87,)+25</f>
        <v>#REF!</v>
      </c>
    </row>
    <row r="41" spans="1:25" s="163" customFormat="1" x14ac:dyDescent="0.2">
      <c r="A41" s="152" t="s">
        <v>131</v>
      </c>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row>
    <row r="42" spans="1:25" x14ac:dyDescent="0.2">
      <c r="A42" s="1">
        <v>1</v>
      </c>
      <c r="B42" s="167" t="e">
        <f t="shared" ref="B42:N42" si="36">ROUNDUP(B20*0.87,)+25</f>
        <v>#REF!</v>
      </c>
      <c r="C42" s="167" t="e">
        <f t="shared" si="36"/>
        <v>#REF!</v>
      </c>
      <c r="D42" s="167" t="e">
        <f t="shared" si="36"/>
        <v>#REF!</v>
      </c>
      <c r="E42" s="167" t="e">
        <f t="shared" si="36"/>
        <v>#REF!</v>
      </c>
      <c r="F42" s="167" t="e">
        <f t="shared" si="36"/>
        <v>#REF!</v>
      </c>
      <c r="G42" s="167" t="e">
        <f t="shared" si="36"/>
        <v>#REF!</v>
      </c>
      <c r="H42" s="167" t="e">
        <f t="shared" si="36"/>
        <v>#REF!</v>
      </c>
      <c r="I42" s="167" t="e">
        <f t="shared" si="36"/>
        <v>#REF!</v>
      </c>
      <c r="J42" s="167" t="e">
        <f t="shared" si="36"/>
        <v>#REF!</v>
      </c>
      <c r="K42" s="167" t="e">
        <f t="shared" si="36"/>
        <v>#REF!</v>
      </c>
      <c r="L42" s="167" t="e">
        <f t="shared" si="36"/>
        <v>#REF!</v>
      </c>
      <c r="M42" s="167" t="e">
        <f t="shared" si="36"/>
        <v>#REF!</v>
      </c>
      <c r="N42" s="167" t="e">
        <f t="shared" si="36"/>
        <v>#REF!</v>
      </c>
      <c r="O42" s="167" t="e">
        <f t="shared" ref="O42:X42" si="37">ROUNDUP(O20*0.87,)+25</f>
        <v>#REF!</v>
      </c>
      <c r="P42" s="167" t="e">
        <f t="shared" si="37"/>
        <v>#REF!</v>
      </c>
      <c r="Q42" s="167" t="e">
        <f t="shared" si="37"/>
        <v>#REF!</v>
      </c>
      <c r="R42" s="167" t="e">
        <f t="shared" si="37"/>
        <v>#REF!</v>
      </c>
      <c r="S42" s="167" t="e">
        <f t="shared" si="37"/>
        <v>#REF!</v>
      </c>
      <c r="T42" s="167" t="e">
        <f t="shared" si="37"/>
        <v>#REF!</v>
      </c>
      <c r="U42" s="167" t="e">
        <f t="shared" si="37"/>
        <v>#REF!</v>
      </c>
      <c r="V42" s="167" t="e">
        <f t="shared" si="37"/>
        <v>#REF!</v>
      </c>
      <c r="W42" s="167" t="e">
        <f t="shared" si="37"/>
        <v>#REF!</v>
      </c>
      <c r="X42" s="167" t="e">
        <f t="shared" si="37"/>
        <v>#REF!</v>
      </c>
      <c r="Y42" s="167" t="e">
        <f t="shared" ref="Y42" si="38">ROUNDUP(Y20*0.87,)+25</f>
        <v>#REF!</v>
      </c>
    </row>
    <row r="43" spans="1:25" x14ac:dyDescent="0.2">
      <c r="A43" s="1">
        <v>2</v>
      </c>
      <c r="B43" s="167" t="e">
        <f t="shared" ref="B43:N43" si="39">ROUNDUP(B21*0.87,)+25</f>
        <v>#REF!</v>
      </c>
      <c r="C43" s="167" t="e">
        <f t="shared" si="39"/>
        <v>#REF!</v>
      </c>
      <c r="D43" s="167" t="e">
        <f t="shared" si="39"/>
        <v>#REF!</v>
      </c>
      <c r="E43" s="167" t="e">
        <f t="shared" si="39"/>
        <v>#REF!</v>
      </c>
      <c r="F43" s="167" t="e">
        <f t="shared" si="39"/>
        <v>#REF!</v>
      </c>
      <c r="G43" s="167" t="e">
        <f t="shared" si="39"/>
        <v>#REF!</v>
      </c>
      <c r="H43" s="167" t="e">
        <f t="shared" si="39"/>
        <v>#REF!</v>
      </c>
      <c r="I43" s="167" t="e">
        <f t="shared" si="39"/>
        <v>#REF!</v>
      </c>
      <c r="J43" s="167" t="e">
        <f t="shared" si="39"/>
        <v>#REF!</v>
      </c>
      <c r="K43" s="167" t="e">
        <f t="shared" si="39"/>
        <v>#REF!</v>
      </c>
      <c r="L43" s="167" t="e">
        <f t="shared" si="39"/>
        <v>#REF!</v>
      </c>
      <c r="M43" s="167" t="e">
        <f t="shared" si="39"/>
        <v>#REF!</v>
      </c>
      <c r="N43" s="167" t="e">
        <f t="shared" si="39"/>
        <v>#REF!</v>
      </c>
      <c r="O43" s="167" t="e">
        <f t="shared" ref="O43:X43" si="40">ROUNDUP(O21*0.87,)+25</f>
        <v>#REF!</v>
      </c>
      <c r="P43" s="167" t="e">
        <f t="shared" si="40"/>
        <v>#REF!</v>
      </c>
      <c r="Q43" s="167" t="e">
        <f t="shared" si="40"/>
        <v>#REF!</v>
      </c>
      <c r="R43" s="167" t="e">
        <f t="shared" si="40"/>
        <v>#REF!</v>
      </c>
      <c r="S43" s="167" t="e">
        <f t="shared" si="40"/>
        <v>#REF!</v>
      </c>
      <c r="T43" s="167" t="e">
        <f t="shared" si="40"/>
        <v>#REF!</v>
      </c>
      <c r="U43" s="167" t="e">
        <f t="shared" si="40"/>
        <v>#REF!</v>
      </c>
      <c r="V43" s="167" t="e">
        <f t="shared" si="40"/>
        <v>#REF!</v>
      </c>
      <c r="W43" s="167" t="e">
        <f t="shared" si="40"/>
        <v>#REF!</v>
      </c>
      <c r="X43" s="167" t="e">
        <f t="shared" si="40"/>
        <v>#REF!</v>
      </c>
      <c r="Y43" s="167" t="e">
        <f t="shared" ref="Y43" si="41">ROUNDUP(Y21*0.87,)+25</f>
        <v>#REF!</v>
      </c>
    </row>
    <row r="44" spans="1:25" s="163" customFormat="1" x14ac:dyDescent="0.2">
      <c r="A44" s="223" t="s">
        <v>4</v>
      </c>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row>
    <row r="45" spans="1:25" x14ac:dyDescent="0.2">
      <c r="A45" s="3" t="s">
        <v>1</v>
      </c>
      <c r="B45" s="167" t="e">
        <f t="shared" ref="B45:N45" si="42">ROUNDUP(B23*0.87,)+25</f>
        <v>#REF!</v>
      </c>
      <c r="C45" s="167" t="e">
        <f t="shared" si="42"/>
        <v>#REF!</v>
      </c>
      <c r="D45" s="167" t="e">
        <f t="shared" si="42"/>
        <v>#REF!</v>
      </c>
      <c r="E45" s="167" t="e">
        <f t="shared" si="42"/>
        <v>#REF!</v>
      </c>
      <c r="F45" s="167" t="e">
        <f t="shared" si="42"/>
        <v>#REF!</v>
      </c>
      <c r="G45" s="167" t="e">
        <f t="shared" si="42"/>
        <v>#REF!</v>
      </c>
      <c r="H45" s="167" t="e">
        <f t="shared" si="42"/>
        <v>#REF!</v>
      </c>
      <c r="I45" s="167" t="e">
        <f t="shared" si="42"/>
        <v>#REF!</v>
      </c>
      <c r="J45" s="167" t="e">
        <f t="shared" si="42"/>
        <v>#REF!</v>
      </c>
      <c r="K45" s="167" t="e">
        <f t="shared" si="42"/>
        <v>#REF!</v>
      </c>
      <c r="L45" s="167" t="e">
        <f t="shared" si="42"/>
        <v>#REF!</v>
      </c>
      <c r="M45" s="167" t="e">
        <f t="shared" si="42"/>
        <v>#REF!</v>
      </c>
      <c r="N45" s="167" t="e">
        <f t="shared" si="42"/>
        <v>#REF!</v>
      </c>
      <c r="O45" s="167" t="e">
        <f t="shared" ref="O45:X45" si="43">ROUNDUP(O23*0.87,)+25</f>
        <v>#REF!</v>
      </c>
      <c r="P45" s="167" t="e">
        <f t="shared" si="43"/>
        <v>#REF!</v>
      </c>
      <c r="Q45" s="167" t="e">
        <f t="shared" si="43"/>
        <v>#REF!</v>
      </c>
      <c r="R45" s="167" t="e">
        <f t="shared" si="43"/>
        <v>#REF!</v>
      </c>
      <c r="S45" s="167" t="e">
        <f t="shared" si="43"/>
        <v>#REF!</v>
      </c>
      <c r="T45" s="167" t="e">
        <f t="shared" si="43"/>
        <v>#REF!</v>
      </c>
      <c r="U45" s="167" t="e">
        <f t="shared" si="43"/>
        <v>#REF!</v>
      </c>
      <c r="V45" s="167" t="e">
        <f t="shared" si="43"/>
        <v>#REF!</v>
      </c>
      <c r="W45" s="167" t="e">
        <f t="shared" si="43"/>
        <v>#REF!</v>
      </c>
      <c r="X45" s="167" t="e">
        <f t="shared" si="43"/>
        <v>#REF!</v>
      </c>
      <c r="Y45" s="167" t="e">
        <f t="shared" ref="Y45" si="44">ROUNDUP(Y23*0.87,)+25</f>
        <v>#REF!</v>
      </c>
    </row>
    <row r="46" spans="1:25" hidden="1" x14ac:dyDescent="0.2">
      <c r="A46" s="7" t="s">
        <v>5</v>
      </c>
    </row>
    <row r="47" spans="1:25" hidden="1" x14ac:dyDescent="0.2">
      <c r="A47" s="3" t="s">
        <v>0</v>
      </c>
    </row>
    <row r="48" spans="1:25" ht="11.45" customHeight="1" x14ac:dyDescent="0.2">
      <c r="A48" s="125" t="s">
        <v>101</v>
      </c>
    </row>
    <row r="49" spans="1:1" ht="12" customHeight="1" x14ac:dyDescent="0.2"/>
    <row r="50" spans="1:1" ht="9.6" customHeight="1" x14ac:dyDescent="0.2"/>
    <row r="51" spans="1:1" ht="11.45" customHeight="1" x14ac:dyDescent="0.2">
      <c r="A51" s="206"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204" t="s">
        <v>103</v>
      </c>
    </row>
    <row r="56" spans="1:1" ht="11.45" customHeight="1" thickBot="1" x14ac:dyDescent="0.25">
      <c r="A56" s="5" t="s">
        <v>230</v>
      </c>
    </row>
    <row r="57" spans="1:1" ht="12.75" thickBot="1" x14ac:dyDescent="0.25">
      <c r="A57" s="209" t="s">
        <v>225</v>
      </c>
    </row>
    <row r="58" spans="1:1" ht="24" x14ac:dyDescent="0.2">
      <c r="A58" s="213" t="s">
        <v>226</v>
      </c>
    </row>
    <row r="59" spans="1:1" ht="64.5" customHeight="1" thickBot="1" x14ac:dyDescent="0.25">
      <c r="A59" s="208" t="s">
        <v>229</v>
      </c>
    </row>
    <row r="60" spans="1:1" ht="12.75" thickBot="1" x14ac:dyDescent="0.25">
      <c r="A60" s="210" t="s">
        <v>18</v>
      </c>
    </row>
    <row r="61" spans="1:1" x14ac:dyDescent="0.2">
      <c r="A61" s="211" t="s">
        <v>244</v>
      </c>
    </row>
    <row r="62" spans="1:1" ht="36.75" thickBot="1" x14ac:dyDescent="0.25">
      <c r="A62" s="214" t="s">
        <v>246</v>
      </c>
    </row>
    <row r="63" spans="1:1" ht="75.75" customHeight="1" x14ac:dyDescent="0.2">
      <c r="A63" s="235" t="s">
        <v>240</v>
      </c>
    </row>
    <row r="64" spans="1:1" ht="75.75" customHeight="1" thickBot="1" x14ac:dyDescent="0.25">
      <c r="A64" s="236"/>
    </row>
    <row r="65" spans="1:1" ht="48.75" thickBot="1" x14ac:dyDescent="0.25">
      <c r="A65" s="216" t="s">
        <v>234</v>
      </c>
    </row>
    <row r="66" spans="1:1" x14ac:dyDescent="0.2">
      <c r="A66" s="212" t="s">
        <v>227</v>
      </c>
    </row>
    <row r="67" spans="1:1" x14ac:dyDescent="0.2">
      <c r="A67" s="212" t="s">
        <v>228</v>
      </c>
    </row>
    <row r="68" spans="1:1" ht="12.75" thickBot="1" x14ac:dyDescent="0.25">
      <c r="A68" s="212" t="s">
        <v>245</v>
      </c>
    </row>
    <row r="69" spans="1:1" ht="12.75" thickBot="1" x14ac:dyDescent="0.25">
      <c r="A69" s="207" t="s">
        <v>16</v>
      </c>
    </row>
    <row r="70" spans="1:1" ht="60" x14ac:dyDescent="0.2">
      <c r="A70" s="205" t="s">
        <v>191</v>
      </c>
    </row>
    <row r="71" spans="1:1" ht="60" x14ac:dyDescent="0.2">
      <c r="A71" s="205" t="s">
        <v>191</v>
      </c>
    </row>
  </sheetData>
  <mergeCells count="1">
    <mergeCell ref="A63:A64"/>
  </mergeCells>
  <pageMargins left="0.7" right="0.7" top="0.75" bottom="0.75" header="0.3" footer="0.3"/>
  <pageSetup paperSize="9"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71"/>
  <sheetViews>
    <sheetView topLeftCell="A44" zoomScaleNormal="100" workbookViewId="0">
      <selection activeCell="A60" sqref="A60:A70"/>
    </sheetView>
  </sheetViews>
  <sheetFormatPr defaultColWidth="9.140625" defaultRowHeight="12" x14ac:dyDescent="0.2"/>
  <cols>
    <col min="1" max="1" width="91.42578125" style="5" customWidth="1"/>
    <col min="2" max="11" width="9.140625" style="5" hidden="1" customWidth="1"/>
    <col min="12" max="14" width="0" style="5" hidden="1" customWidth="1"/>
    <col min="15" max="23" width="9.140625" style="5" hidden="1" customWidth="1"/>
    <col min="24" max="24" width="0" style="5" hidden="1" customWidth="1"/>
    <col min="25" max="16384" width="9.140625" style="5"/>
  </cols>
  <sheetData>
    <row r="1" spans="1:25" ht="12" customHeight="1" x14ac:dyDescent="0.2">
      <c r="A1" s="18" t="s">
        <v>17</v>
      </c>
    </row>
    <row r="2" spans="1:25" ht="12" customHeight="1" x14ac:dyDescent="0.2">
      <c r="A2" s="215" t="s">
        <v>69</v>
      </c>
    </row>
    <row r="3" spans="1:25" ht="10.35" customHeight="1" x14ac:dyDescent="0.2">
      <c r="A3" s="16"/>
    </row>
    <row r="4" spans="1:25" ht="11.45" customHeight="1" x14ac:dyDescent="0.2">
      <c r="A4" s="30" t="s">
        <v>9</v>
      </c>
    </row>
    <row r="5" spans="1:25" s="36" customFormat="1" ht="33.75" customHeight="1" x14ac:dyDescent="0.25">
      <c r="A5" s="31" t="s">
        <v>6</v>
      </c>
      <c r="B5" s="151" t="e">
        <f>'РБ ВВ 10(2024) | FIT15)'!#REF!</f>
        <v>#REF!</v>
      </c>
      <c r="C5" s="151" t="e">
        <f>'РБ ВВ 10(2024) | FIT15)'!#REF!</f>
        <v>#REF!</v>
      </c>
      <c r="D5" s="151" t="e">
        <f>'РБ ВВ 10(2024) | FIT15)'!#REF!</f>
        <v>#REF!</v>
      </c>
      <c r="E5" s="151" t="e">
        <f>'РБ ВВ 10(2024) | FIT15)'!#REF!</f>
        <v>#REF!</v>
      </c>
      <c r="F5" s="151" t="e">
        <f>'РБ ВВ 10(2024) | FIT15)'!#REF!</f>
        <v>#REF!</v>
      </c>
      <c r="G5" s="151" t="e">
        <f>'РБ ВВ 10(2024) | FIT15)'!#REF!</f>
        <v>#REF!</v>
      </c>
      <c r="H5" s="151" t="e">
        <f>'РБ ВВ 10(2024) | FIT15)'!#REF!</f>
        <v>#REF!</v>
      </c>
      <c r="I5" s="151" t="e">
        <f>'РБ ВВ 10(2024) | FIT15)'!#REF!</f>
        <v>#REF!</v>
      </c>
      <c r="J5" s="151" t="e">
        <f>'РБ ВВ 10(2024) | FIT15)'!#REF!</f>
        <v>#REF!</v>
      </c>
      <c r="K5" s="151" t="e">
        <f>'РБ ВВ 10(2024) | FIT15)'!#REF!</f>
        <v>#REF!</v>
      </c>
      <c r="L5" s="151" t="e">
        <f>'РБ ВВ 10(2024) | FIT15)'!#REF!</f>
        <v>#REF!</v>
      </c>
      <c r="M5" s="151" t="e">
        <f>'РБ ВВ 10(2024) | FIT15)'!#REF!</f>
        <v>#REF!</v>
      </c>
      <c r="N5" s="151" t="e">
        <f>'РБ ВВ 10(2024) | FIT15)'!#REF!</f>
        <v>#REF!</v>
      </c>
      <c r="O5" s="151" t="e">
        <f>'РБ ВВ 10(2024) | FIT15)'!#REF!</f>
        <v>#REF!</v>
      </c>
      <c r="P5" s="151" t="e">
        <f>'РБ ВВ 10(2024) | FIT15)'!#REF!</f>
        <v>#REF!</v>
      </c>
      <c r="Q5" s="151" t="e">
        <f>'РБ ВВ 10(2024) | FIT15)'!#REF!</f>
        <v>#REF!</v>
      </c>
      <c r="R5" s="151" t="e">
        <f>'РБ ВВ 10(2024) | FIT15)'!#REF!</f>
        <v>#REF!</v>
      </c>
      <c r="S5" s="151" t="e">
        <f>'РБ ВВ 10(2024) | FIT15)'!#REF!</f>
        <v>#REF!</v>
      </c>
      <c r="T5" s="151" t="e">
        <f>'РБ ВВ 10(2024) | FIT15)'!#REF!</f>
        <v>#REF!</v>
      </c>
      <c r="U5" s="151" t="e">
        <f>'РБ ВВ 10(2024) | FIT15)'!#REF!</f>
        <v>#REF!</v>
      </c>
      <c r="V5" s="151" t="e">
        <f>'РБ ВВ 10(2024) | FIT15)'!#REF!</f>
        <v>#REF!</v>
      </c>
      <c r="W5" s="151" t="e">
        <f>'РБ ВВ 10(2024) | FIT15)'!#REF!</f>
        <v>#REF!</v>
      </c>
      <c r="X5" s="151" t="e">
        <f>'РБ ВВ 10(2024) | FIT15)'!#REF!</f>
        <v>#REF!</v>
      </c>
      <c r="Y5" s="151" t="e">
        <f>'РБ ВВ 10(2024) | FIT15)'!#REF!</f>
        <v>#REF!</v>
      </c>
    </row>
    <row r="6" spans="1:25" x14ac:dyDescent="0.2">
      <c r="A6" s="31"/>
      <c r="B6" s="151" t="e">
        <f>'РБ ВВ 10(2024) | FIT15)'!#REF!</f>
        <v>#REF!</v>
      </c>
      <c r="C6" s="151" t="e">
        <f>'РБ ВВ 10(2024) | FIT15)'!#REF!</f>
        <v>#REF!</v>
      </c>
      <c r="D6" s="151" t="e">
        <f>'РБ ВВ 10(2024) | FIT15)'!#REF!</f>
        <v>#REF!</v>
      </c>
      <c r="E6" s="151" t="e">
        <f>'РБ ВВ 10(2024) | FIT15)'!#REF!</f>
        <v>#REF!</v>
      </c>
      <c r="F6" s="151" t="e">
        <f>'РБ ВВ 10(2024) | FIT15)'!#REF!</f>
        <v>#REF!</v>
      </c>
      <c r="G6" s="151" t="e">
        <f>'РБ ВВ 10(2024) | FIT15)'!#REF!</f>
        <v>#REF!</v>
      </c>
      <c r="H6" s="151" t="e">
        <f>'РБ ВВ 10(2024) | FIT15)'!#REF!</f>
        <v>#REF!</v>
      </c>
      <c r="I6" s="151" t="e">
        <f>'РБ ВВ 10(2024) | FIT15)'!#REF!</f>
        <v>#REF!</v>
      </c>
      <c r="J6" s="151" t="e">
        <f>'РБ ВВ 10(2024) | FIT15)'!#REF!</f>
        <v>#REF!</v>
      </c>
      <c r="K6" s="151" t="e">
        <f>'РБ ВВ 10(2024) | FIT15)'!#REF!</f>
        <v>#REF!</v>
      </c>
      <c r="L6" s="151" t="e">
        <f>'РБ ВВ 10(2024) | FIT15)'!#REF!</f>
        <v>#REF!</v>
      </c>
      <c r="M6" s="151" t="e">
        <f>'РБ ВВ 10(2024) | FIT15)'!#REF!</f>
        <v>#REF!</v>
      </c>
      <c r="N6" s="151" t="e">
        <f>'РБ ВВ 10(2024) | FIT15)'!#REF!</f>
        <v>#REF!</v>
      </c>
      <c r="O6" s="151" t="e">
        <f>'РБ ВВ 10(2024) | FIT15)'!#REF!</f>
        <v>#REF!</v>
      </c>
      <c r="P6" s="151" t="e">
        <f>'РБ ВВ 10(2024) | FIT15)'!#REF!</f>
        <v>#REF!</v>
      </c>
      <c r="Q6" s="151" t="e">
        <f>'РБ ВВ 10(2024) | FIT15)'!#REF!</f>
        <v>#REF!</v>
      </c>
      <c r="R6" s="151" t="e">
        <f>'РБ ВВ 10(2024) | FIT15)'!#REF!</f>
        <v>#REF!</v>
      </c>
      <c r="S6" s="151" t="e">
        <f>'РБ ВВ 10(2024) | FIT15)'!#REF!</f>
        <v>#REF!</v>
      </c>
      <c r="T6" s="151" t="e">
        <f>'РБ ВВ 10(2024) | FIT15)'!#REF!</f>
        <v>#REF!</v>
      </c>
      <c r="U6" s="151" t="e">
        <f>'РБ ВВ 10(2024) | FIT15)'!#REF!</f>
        <v>#REF!</v>
      </c>
      <c r="V6" s="151" t="e">
        <f>'РБ ВВ 10(2024) | FIT15)'!#REF!</f>
        <v>#REF!</v>
      </c>
      <c r="W6" s="151" t="e">
        <f>'РБ ВВ 10(2024) | FIT15)'!#REF!</f>
        <v>#REF!</v>
      </c>
      <c r="X6" s="151" t="e">
        <f>'РБ ВВ 10(2024) | FIT15)'!#REF!</f>
        <v>#REF!</v>
      </c>
      <c r="Y6" s="151" t="e">
        <f>'РБ ВВ 10(2024) | FIT15)'!#REF!</f>
        <v>#REF!</v>
      </c>
    </row>
    <row r="7" spans="1:25" s="163" customFormat="1" x14ac:dyDescent="0.2">
      <c r="A7" s="168" t="s">
        <v>7</v>
      </c>
    </row>
    <row r="8" spans="1:25" x14ac:dyDescent="0.2">
      <c r="A8" s="1">
        <v>1</v>
      </c>
      <c r="B8" s="167" t="e">
        <f>'РБ ВВ 10(2024) | FIT15)'!#REF!</f>
        <v>#REF!</v>
      </c>
      <c r="C8" s="167" t="e">
        <f>'РБ ВВ 10(2024) | FIT15)'!#REF!</f>
        <v>#REF!</v>
      </c>
      <c r="D8" s="167" t="e">
        <f>'РБ ВВ 10(2024) | FIT15)'!#REF!</f>
        <v>#REF!</v>
      </c>
      <c r="E8" s="167" t="e">
        <f>'РБ ВВ 10(2024) | FIT15)'!#REF!</f>
        <v>#REF!</v>
      </c>
      <c r="F8" s="167" t="e">
        <f>'РБ ВВ 10(2024) | FIT15)'!#REF!</f>
        <v>#REF!</v>
      </c>
      <c r="G8" s="167" t="e">
        <f>'РБ ВВ 10(2024) | FIT15)'!#REF!</f>
        <v>#REF!</v>
      </c>
      <c r="H8" s="167" t="e">
        <f>'РБ ВВ 10(2024) | FIT15)'!#REF!</f>
        <v>#REF!</v>
      </c>
      <c r="I8" s="167" t="e">
        <f>'РБ ВВ 10(2024) | FIT15)'!#REF!</f>
        <v>#REF!</v>
      </c>
      <c r="J8" s="167" t="e">
        <f>'РБ ВВ 10(2024) | FIT15)'!#REF!</f>
        <v>#REF!</v>
      </c>
      <c r="K8" s="167" t="e">
        <f>'РБ ВВ 10(2024) | FIT15)'!#REF!</f>
        <v>#REF!</v>
      </c>
      <c r="L8" s="167" t="e">
        <f>'РБ ВВ 10(2024) | FIT15)'!#REF!</f>
        <v>#REF!</v>
      </c>
      <c r="M8" s="167" t="e">
        <f>'РБ ВВ 10(2024) | FIT15)'!#REF!</f>
        <v>#REF!</v>
      </c>
      <c r="N8" s="167" t="e">
        <f>'РБ ВВ 10(2024) | FIT15)'!#REF!</f>
        <v>#REF!</v>
      </c>
      <c r="O8" s="167" t="e">
        <f>'РБ ВВ 10(2024) | FIT15)'!#REF!</f>
        <v>#REF!</v>
      </c>
      <c r="P8" s="167" t="e">
        <f>'РБ ВВ 10(2024) | FIT15)'!#REF!</f>
        <v>#REF!</v>
      </c>
      <c r="Q8" s="167" t="e">
        <f>'РБ ВВ 10(2024) | FIT15)'!#REF!</f>
        <v>#REF!</v>
      </c>
      <c r="R8" s="167" t="e">
        <f>'РБ ВВ 10(2024) | FIT15)'!#REF!</f>
        <v>#REF!</v>
      </c>
      <c r="S8" s="167" t="e">
        <f>'РБ ВВ 10(2024) | FIT15)'!#REF!</f>
        <v>#REF!</v>
      </c>
      <c r="T8" s="167" t="e">
        <f>'РБ ВВ 10(2024) | FIT15)'!#REF!</f>
        <v>#REF!</v>
      </c>
      <c r="U8" s="167" t="e">
        <f>'РБ ВВ 10(2024) | FIT15)'!#REF!</f>
        <v>#REF!</v>
      </c>
      <c r="V8" s="167" t="e">
        <f>'РБ ВВ 10(2024) | FIT15)'!#REF!</f>
        <v>#REF!</v>
      </c>
      <c r="W8" s="167" t="e">
        <f>'РБ ВВ 10(2024) | FIT15)'!#REF!</f>
        <v>#REF!</v>
      </c>
      <c r="X8" s="167" t="e">
        <f>'РБ ВВ 10(2024) | FIT15)'!#REF!</f>
        <v>#REF!</v>
      </c>
      <c r="Y8" s="167" t="e">
        <f>'РБ ВВ 10(2024) | FIT15)'!#REF!</f>
        <v>#REF!</v>
      </c>
    </row>
    <row r="9" spans="1:25" x14ac:dyDescent="0.2">
      <c r="A9" s="1">
        <v>2</v>
      </c>
      <c r="B9" s="167" t="e">
        <f>'РБ ВВ 10(2024) | FIT15)'!#REF!</f>
        <v>#REF!</v>
      </c>
      <c r="C9" s="167" t="e">
        <f>'РБ ВВ 10(2024) | FIT15)'!#REF!</f>
        <v>#REF!</v>
      </c>
      <c r="D9" s="167" t="e">
        <f>'РБ ВВ 10(2024) | FIT15)'!#REF!</f>
        <v>#REF!</v>
      </c>
      <c r="E9" s="167" t="e">
        <f>'РБ ВВ 10(2024) | FIT15)'!#REF!</f>
        <v>#REF!</v>
      </c>
      <c r="F9" s="167" t="e">
        <f>'РБ ВВ 10(2024) | FIT15)'!#REF!</f>
        <v>#REF!</v>
      </c>
      <c r="G9" s="167" t="e">
        <f>'РБ ВВ 10(2024) | FIT15)'!#REF!</f>
        <v>#REF!</v>
      </c>
      <c r="H9" s="167" t="e">
        <f>'РБ ВВ 10(2024) | FIT15)'!#REF!</f>
        <v>#REF!</v>
      </c>
      <c r="I9" s="167" t="e">
        <f>'РБ ВВ 10(2024) | FIT15)'!#REF!</f>
        <v>#REF!</v>
      </c>
      <c r="J9" s="167" t="e">
        <f>'РБ ВВ 10(2024) | FIT15)'!#REF!</f>
        <v>#REF!</v>
      </c>
      <c r="K9" s="167" t="e">
        <f>'РБ ВВ 10(2024) | FIT15)'!#REF!</f>
        <v>#REF!</v>
      </c>
      <c r="L9" s="167" t="e">
        <f>'РБ ВВ 10(2024) | FIT15)'!#REF!</f>
        <v>#REF!</v>
      </c>
      <c r="M9" s="167" t="e">
        <f>'РБ ВВ 10(2024) | FIT15)'!#REF!</f>
        <v>#REF!</v>
      </c>
      <c r="N9" s="167" t="e">
        <f>'РБ ВВ 10(2024) | FIT15)'!#REF!</f>
        <v>#REF!</v>
      </c>
      <c r="O9" s="167" t="e">
        <f>'РБ ВВ 10(2024) | FIT15)'!#REF!</f>
        <v>#REF!</v>
      </c>
      <c r="P9" s="167" t="e">
        <f>'РБ ВВ 10(2024) | FIT15)'!#REF!</f>
        <v>#REF!</v>
      </c>
      <c r="Q9" s="167" t="e">
        <f>'РБ ВВ 10(2024) | FIT15)'!#REF!</f>
        <v>#REF!</v>
      </c>
      <c r="R9" s="167" t="e">
        <f>'РБ ВВ 10(2024) | FIT15)'!#REF!</f>
        <v>#REF!</v>
      </c>
      <c r="S9" s="167" t="e">
        <f>'РБ ВВ 10(2024) | FIT15)'!#REF!</f>
        <v>#REF!</v>
      </c>
      <c r="T9" s="167" t="e">
        <f>'РБ ВВ 10(2024) | FIT15)'!#REF!</f>
        <v>#REF!</v>
      </c>
      <c r="U9" s="167" t="e">
        <f>'РБ ВВ 10(2024) | FIT15)'!#REF!</f>
        <v>#REF!</v>
      </c>
      <c r="V9" s="167" t="e">
        <f>'РБ ВВ 10(2024) | FIT15)'!#REF!</f>
        <v>#REF!</v>
      </c>
      <c r="W9" s="167" t="e">
        <f>'РБ ВВ 10(2024) | FIT15)'!#REF!</f>
        <v>#REF!</v>
      </c>
      <c r="X9" s="167" t="e">
        <f>'РБ ВВ 10(2024) | FIT15)'!#REF!</f>
        <v>#REF!</v>
      </c>
      <c r="Y9" s="167" t="e">
        <f>'РБ ВВ 10(2024) | FIT15)'!#REF!</f>
        <v>#REF!</v>
      </c>
    </row>
    <row r="10" spans="1:25" s="163" customFormat="1"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row>
    <row r="11" spans="1:25" x14ac:dyDescent="0.2">
      <c r="A11" s="1">
        <v>1</v>
      </c>
      <c r="B11" s="167" t="e">
        <f>'РБ ВВ 10(2024) | FIT15)'!#REF!</f>
        <v>#REF!</v>
      </c>
      <c r="C11" s="167" t="e">
        <f>'РБ ВВ 10(2024) | FIT15)'!#REF!</f>
        <v>#REF!</v>
      </c>
      <c r="D11" s="167" t="e">
        <f>'РБ ВВ 10(2024) | FIT15)'!#REF!</f>
        <v>#REF!</v>
      </c>
      <c r="E11" s="167" t="e">
        <f>'РБ ВВ 10(2024) | FIT15)'!#REF!</f>
        <v>#REF!</v>
      </c>
      <c r="F11" s="167" t="e">
        <f>'РБ ВВ 10(2024) | FIT15)'!#REF!</f>
        <v>#REF!</v>
      </c>
      <c r="G11" s="167" t="e">
        <f>'РБ ВВ 10(2024) | FIT15)'!#REF!</f>
        <v>#REF!</v>
      </c>
      <c r="H11" s="167" t="e">
        <f>'РБ ВВ 10(2024) | FIT15)'!#REF!</f>
        <v>#REF!</v>
      </c>
      <c r="I11" s="167" t="e">
        <f>'РБ ВВ 10(2024) | FIT15)'!#REF!</f>
        <v>#REF!</v>
      </c>
      <c r="J11" s="167" t="e">
        <f>'РБ ВВ 10(2024) | FIT15)'!#REF!</f>
        <v>#REF!</v>
      </c>
      <c r="K11" s="167" t="e">
        <f>'РБ ВВ 10(2024) | FIT15)'!#REF!</f>
        <v>#REF!</v>
      </c>
      <c r="L11" s="167" t="e">
        <f>'РБ ВВ 10(2024) | FIT15)'!#REF!</f>
        <v>#REF!</v>
      </c>
      <c r="M11" s="167" t="e">
        <f>'РБ ВВ 10(2024) | FIT15)'!#REF!</f>
        <v>#REF!</v>
      </c>
      <c r="N11" s="167" t="e">
        <f>'РБ ВВ 10(2024) | FIT15)'!#REF!</f>
        <v>#REF!</v>
      </c>
      <c r="O11" s="167" t="e">
        <f>'РБ ВВ 10(2024) | FIT15)'!#REF!</f>
        <v>#REF!</v>
      </c>
      <c r="P11" s="167" t="e">
        <f>'РБ ВВ 10(2024) | FIT15)'!#REF!</f>
        <v>#REF!</v>
      </c>
      <c r="Q11" s="167" t="e">
        <f>'РБ ВВ 10(2024) | FIT15)'!#REF!</f>
        <v>#REF!</v>
      </c>
      <c r="R11" s="167" t="e">
        <f>'РБ ВВ 10(2024) | FIT15)'!#REF!</f>
        <v>#REF!</v>
      </c>
      <c r="S11" s="167" t="e">
        <f>'РБ ВВ 10(2024) | FIT15)'!#REF!</f>
        <v>#REF!</v>
      </c>
      <c r="T11" s="167" t="e">
        <f>'РБ ВВ 10(2024) | FIT15)'!#REF!</f>
        <v>#REF!</v>
      </c>
      <c r="U11" s="167" t="e">
        <f>'РБ ВВ 10(2024) | FIT15)'!#REF!</f>
        <v>#REF!</v>
      </c>
      <c r="V11" s="167" t="e">
        <f>'РБ ВВ 10(2024) | FIT15)'!#REF!</f>
        <v>#REF!</v>
      </c>
      <c r="W11" s="167" t="e">
        <f>'РБ ВВ 10(2024) | FIT15)'!#REF!</f>
        <v>#REF!</v>
      </c>
      <c r="X11" s="167" t="e">
        <f>'РБ ВВ 10(2024) | FIT15)'!#REF!</f>
        <v>#REF!</v>
      </c>
      <c r="Y11" s="167" t="e">
        <f>'РБ ВВ 10(2024) | FIT15)'!#REF!</f>
        <v>#REF!</v>
      </c>
    </row>
    <row r="12" spans="1:25" x14ac:dyDescent="0.2">
      <c r="A12" s="1">
        <v>2</v>
      </c>
      <c r="B12" s="167" t="e">
        <f>'РБ ВВ 10(2024) | FIT15)'!#REF!</f>
        <v>#REF!</v>
      </c>
      <c r="C12" s="167" t="e">
        <f>'РБ ВВ 10(2024) | FIT15)'!#REF!</f>
        <v>#REF!</v>
      </c>
      <c r="D12" s="167" t="e">
        <f>'РБ ВВ 10(2024) | FIT15)'!#REF!</f>
        <v>#REF!</v>
      </c>
      <c r="E12" s="167" t="e">
        <f>'РБ ВВ 10(2024) | FIT15)'!#REF!</f>
        <v>#REF!</v>
      </c>
      <c r="F12" s="167" t="e">
        <f>'РБ ВВ 10(2024) | FIT15)'!#REF!</f>
        <v>#REF!</v>
      </c>
      <c r="G12" s="167" t="e">
        <f>'РБ ВВ 10(2024) | FIT15)'!#REF!</f>
        <v>#REF!</v>
      </c>
      <c r="H12" s="167" t="e">
        <f>'РБ ВВ 10(2024) | FIT15)'!#REF!</f>
        <v>#REF!</v>
      </c>
      <c r="I12" s="167" t="e">
        <f>'РБ ВВ 10(2024) | FIT15)'!#REF!</f>
        <v>#REF!</v>
      </c>
      <c r="J12" s="167" t="e">
        <f>'РБ ВВ 10(2024) | FIT15)'!#REF!</f>
        <v>#REF!</v>
      </c>
      <c r="K12" s="167" t="e">
        <f>'РБ ВВ 10(2024) | FIT15)'!#REF!</f>
        <v>#REF!</v>
      </c>
      <c r="L12" s="167" t="e">
        <f>'РБ ВВ 10(2024) | FIT15)'!#REF!</f>
        <v>#REF!</v>
      </c>
      <c r="M12" s="167" t="e">
        <f>'РБ ВВ 10(2024) | FIT15)'!#REF!</f>
        <v>#REF!</v>
      </c>
      <c r="N12" s="167" t="e">
        <f>'РБ ВВ 10(2024) | FIT15)'!#REF!</f>
        <v>#REF!</v>
      </c>
      <c r="O12" s="167" t="e">
        <f>'РБ ВВ 10(2024) | FIT15)'!#REF!</f>
        <v>#REF!</v>
      </c>
      <c r="P12" s="167" t="e">
        <f>'РБ ВВ 10(2024) | FIT15)'!#REF!</f>
        <v>#REF!</v>
      </c>
      <c r="Q12" s="167" t="e">
        <f>'РБ ВВ 10(2024) | FIT15)'!#REF!</f>
        <v>#REF!</v>
      </c>
      <c r="R12" s="167" t="e">
        <f>'РБ ВВ 10(2024) | FIT15)'!#REF!</f>
        <v>#REF!</v>
      </c>
      <c r="S12" s="167" t="e">
        <f>'РБ ВВ 10(2024) | FIT15)'!#REF!</f>
        <v>#REF!</v>
      </c>
      <c r="T12" s="167" t="e">
        <f>'РБ ВВ 10(2024) | FIT15)'!#REF!</f>
        <v>#REF!</v>
      </c>
      <c r="U12" s="167" t="e">
        <f>'РБ ВВ 10(2024) | FIT15)'!#REF!</f>
        <v>#REF!</v>
      </c>
      <c r="V12" s="167" t="e">
        <f>'РБ ВВ 10(2024) | FIT15)'!#REF!</f>
        <v>#REF!</v>
      </c>
      <c r="W12" s="167" t="e">
        <f>'РБ ВВ 10(2024) | FIT15)'!#REF!</f>
        <v>#REF!</v>
      </c>
      <c r="X12" s="167" t="e">
        <f>'РБ ВВ 10(2024) | FIT15)'!#REF!</f>
        <v>#REF!</v>
      </c>
      <c r="Y12" s="167" t="e">
        <f>'РБ ВВ 10(2024) | FIT15)'!#REF!</f>
        <v>#REF!</v>
      </c>
    </row>
    <row r="13" spans="1:25" s="163" customFormat="1"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row>
    <row r="14" spans="1:25" s="163" customFormat="1" x14ac:dyDescent="0.2">
      <c r="A14" s="168">
        <v>1</v>
      </c>
      <c r="B14" s="167" t="e">
        <f t="shared" ref="B14:N14" si="0">B11</f>
        <v>#REF!</v>
      </c>
      <c r="C14" s="167" t="e">
        <f t="shared" si="0"/>
        <v>#REF!</v>
      </c>
      <c r="D14" s="167" t="e">
        <f t="shared" si="0"/>
        <v>#REF!</v>
      </c>
      <c r="E14" s="167" t="e">
        <f t="shared" si="0"/>
        <v>#REF!</v>
      </c>
      <c r="F14" s="167" t="e">
        <f t="shared" si="0"/>
        <v>#REF!</v>
      </c>
      <c r="G14" s="167" t="e">
        <f t="shared" si="0"/>
        <v>#REF!</v>
      </c>
      <c r="H14" s="167" t="e">
        <f t="shared" si="0"/>
        <v>#REF!</v>
      </c>
      <c r="I14" s="167" t="e">
        <f t="shared" si="0"/>
        <v>#REF!</v>
      </c>
      <c r="J14" s="167" t="e">
        <f t="shared" si="0"/>
        <v>#REF!</v>
      </c>
      <c r="K14" s="167" t="e">
        <f t="shared" si="0"/>
        <v>#REF!</v>
      </c>
      <c r="L14" s="167" t="e">
        <f t="shared" si="0"/>
        <v>#REF!</v>
      </c>
      <c r="M14" s="167" t="e">
        <f t="shared" si="0"/>
        <v>#REF!</v>
      </c>
      <c r="N14" s="167" t="e">
        <f t="shared" si="0"/>
        <v>#REF!</v>
      </c>
      <c r="O14" s="167" t="e">
        <f t="shared" ref="O14:X14" si="1">O11</f>
        <v>#REF!</v>
      </c>
      <c r="P14" s="167" t="e">
        <f t="shared" si="1"/>
        <v>#REF!</v>
      </c>
      <c r="Q14" s="167" t="e">
        <f t="shared" si="1"/>
        <v>#REF!</v>
      </c>
      <c r="R14" s="167" t="e">
        <f t="shared" si="1"/>
        <v>#REF!</v>
      </c>
      <c r="S14" s="167" t="e">
        <f t="shared" si="1"/>
        <v>#REF!</v>
      </c>
      <c r="T14" s="167" t="e">
        <f t="shared" si="1"/>
        <v>#REF!</v>
      </c>
      <c r="U14" s="167" t="e">
        <f t="shared" si="1"/>
        <v>#REF!</v>
      </c>
      <c r="V14" s="167" t="e">
        <f t="shared" si="1"/>
        <v>#REF!</v>
      </c>
      <c r="W14" s="167" t="e">
        <f t="shared" si="1"/>
        <v>#REF!</v>
      </c>
      <c r="X14" s="167" t="e">
        <f t="shared" si="1"/>
        <v>#REF!</v>
      </c>
      <c r="Y14" s="167" t="e">
        <f t="shared" ref="Y14" si="2">Y11</f>
        <v>#REF!</v>
      </c>
    </row>
    <row r="15" spans="1:25" s="163" customFormat="1" x14ac:dyDescent="0.2">
      <c r="A15" s="168">
        <v>2</v>
      </c>
      <c r="B15" s="167" t="e">
        <f t="shared" ref="B15:N15" si="3">B12</f>
        <v>#REF!</v>
      </c>
      <c r="C15" s="167" t="e">
        <f t="shared" si="3"/>
        <v>#REF!</v>
      </c>
      <c r="D15" s="167" t="e">
        <f t="shared" si="3"/>
        <v>#REF!</v>
      </c>
      <c r="E15" s="167" t="e">
        <f t="shared" si="3"/>
        <v>#REF!</v>
      </c>
      <c r="F15" s="167" t="e">
        <f t="shared" si="3"/>
        <v>#REF!</v>
      </c>
      <c r="G15" s="167" t="e">
        <f t="shared" si="3"/>
        <v>#REF!</v>
      </c>
      <c r="H15" s="167" t="e">
        <f t="shared" si="3"/>
        <v>#REF!</v>
      </c>
      <c r="I15" s="167" t="e">
        <f t="shared" si="3"/>
        <v>#REF!</v>
      </c>
      <c r="J15" s="167" t="e">
        <f t="shared" si="3"/>
        <v>#REF!</v>
      </c>
      <c r="K15" s="167" t="e">
        <f t="shared" si="3"/>
        <v>#REF!</v>
      </c>
      <c r="L15" s="167" t="e">
        <f t="shared" si="3"/>
        <v>#REF!</v>
      </c>
      <c r="M15" s="167" t="e">
        <f t="shared" si="3"/>
        <v>#REF!</v>
      </c>
      <c r="N15" s="167" t="e">
        <f t="shared" si="3"/>
        <v>#REF!</v>
      </c>
      <c r="O15" s="167" t="e">
        <f t="shared" ref="O15:X15" si="4">O12</f>
        <v>#REF!</v>
      </c>
      <c r="P15" s="167" t="e">
        <f t="shared" si="4"/>
        <v>#REF!</v>
      </c>
      <c r="Q15" s="167" t="e">
        <f t="shared" si="4"/>
        <v>#REF!</v>
      </c>
      <c r="R15" s="167" t="e">
        <f t="shared" si="4"/>
        <v>#REF!</v>
      </c>
      <c r="S15" s="167" t="e">
        <f t="shared" si="4"/>
        <v>#REF!</v>
      </c>
      <c r="T15" s="167" t="e">
        <f t="shared" si="4"/>
        <v>#REF!</v>
      </c>
      <c r="U15" s="167" t="e">
        <f t="shared" si="4"/>
        <v>#REF!</v>
      </c>
      <c r="V15" s="167" t="e">
        <f t="shared" si="4"/>
        <v>#REF!</v>
      </c>
      <c r="W15" s="167" t="e">
        <f t="shared" si="4"/>
        <v>#REF!</v>
      </c>
      <c r="X15" s="167" t="e">
        <f t="shared" si="4"/>
        <v>#REF!</v>
      </c>
      <c r="Y15" s="167" t="e">
        <f t="shared" ref="Y15" si="5">Y12</f>
        <v>#REF!</v>
      </c>
    </row>
    <row r="16" spans="1:25" s="163" customFormat="1"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row>
    <row r="17" spans="1:25" x14ac:dyDescent="0.2">
      <c r="A17" s="1">
        <v>1</v>
      </c>
      <c r="B17" s="167" t="e">
        <f>'РБ ВВ 10(2024) | FIT15)'!#REF!</f>
        <v>#REF!</v>
      </c>
      <c r="C17" s="167" t="e">
        <f>'РБ ВВ 10(2024) | FIT15)'!#REF!</f>
        <v>#REF!</v>
      </c>
      <c r="D17" s="167" t="e">
        <f>'РБ ВВ 10(2024) | FIT15)'!#REF!</f>
        <v>#REF!</v>
      </c>
      <c r="E17" s="167" t="e">
        <f>'РБ ВВ 10(2024) | FIT15)'!#REF!</f>
        <v>#REF!</v>
      </c>
      <c r="F17" s="167" t="e">
        <f>'РБ ВВ 10(2024) | FIT15)'!#REF!</f>
        <v>#REF!</v>
      </c>
      <c r="G17" s="167" t="e">
        <f>'РБ ВВ 10(2024) | FIT15)'!#REF!</f>
        <v>#REF!</v>
      </c>
      <c r="H17" s="167" t="e">
        <f>'РБ ВВ 10(2024) | FIT15)'!#REF!</f>
        <v>#REF!</v>
      </c>
      <c r="I17" s="167" t="e">
        <f>'РБ ВВ 10(2024) | FIT15)'!#REF!</f>
        <v>#REF!</v>
      </c>
      <c r="J17" s="167" t="e">
        <f>'РБ ВВ 10(2024) | FIT15)'!#REF!</f>
        <v>#REF!</v>
      </c>
      <c r="K17" s="167" t="e">
        <f>'РБ ВВ 10(2024) | FIT15)'!#REF!</f>
        <v>#REF!</v>
      </c>
      <c r="L17" s="167" t="e">
        <f>'РБ ВВ 10(2024) | FIT15)'!#REF!</f>
        <v>#REF!</v>
      </c>
      <c r="M17" s="167" t="e">
        <f>'РБ ВВ 10(2024) | FIT15)'!#REF!</f>
        <v>#REF!</v>
      </c>
      <c r="N17" s="167" t="e">
        <f>'РБ ВВ 10(2024) | FIT15)'!#REF!</f>
        <v>#REF!</v>
      </c>
      <c r="O17" s="167" t="e">
        <f>'РБ ВВ 10(2024) | FIT15)'!#REF!</f>
        <v>#REF!</v>
      </c>
      <c r="P17" s="167" t="e">
        <f>'РБ ВВ 10(2024) | FIT15)'!#REF!</f>
        <v>#REF!</v>
      </c>
      <c r="Q17" s="167" t="e">
        <f>'РБ ВВ 10(2024) | FIT15)'!#REF!</f>
        <v>#REF!</v>
      </c>
      <c r="R17" s="167" t="e">
        <f>'РБ ВВ 10(2024) | FIT15)'!#REF!</f>
        <v>#REF!</v>
      </c>
      <c r="S17" s="167" t="e">
        <f>'РБ ВВ 10(2024) | FIT15)'!#REF!</f>
        <v>#REF!</v>
      </c>
      <c r="T17" s="167" t="e">
        <f>'РБ ВВ 10(2024) | FIT15)'!#REF!</f>
        <v>#REF!</v>
      </c>
      <c r="U17" s="167" t="e">
        <f>'РБ ВВ 10(2024) | FIT15)'!#REF!</f>
        <v>#REF!</v>
      </c>
      <c r="V17" s="167" t="e">
        <f>'РБ ВВ 10(2024) | FIT15)'!#REF!</f>
        <v>#REF!</v>
      </c>
      <c r="W17" s="167" t="e">
        <f>'РБ ВВ 10(2024) | FIT15)'!#REF!</f>
        <v>#REF!</v>
      </c>
      <c r="X17" s="167" t="e">
        <f>'РБ ВВ 10(2024) | FIT15)'!#REF!</f>
        <v>#REF!</v>
      </c>
      <c r="Y17" s="167" t="e">
        <f>'РБ ВВ 10(2024) | FIT15)'!#REF!</f>
        <v>#REF!</v>
      </c>
    </row>
    <row r="18" spans="1:25" x14ac:dyDescent="0.2">
      <c r="A18" s="1">
        <v>2</v>
      </c>
      <c r="B18" s="167" t="e">
        <f>'РБ ВВ 10(2024) | FIT15)'!#REF!</f>
        <v>#REF!</v>
      </c>
      <c r="C18" s="167" t="e">
        <f>'РБ ВВ 10(2024) | FIT15)'!#REF!</f>
        <v>#REF!</v>
      </c>
      <c r="D18" s="167" t="e">
        <f>'РБ ВВ 10(2024) | FIT15)'!#REF!</f>
        <v>#REF!</v>
      </c>
      <c r="E18" s="167" t="e">
        <f>'РБ ВВ 10(2024) | FIT15)'!#REF!</f>
        <v>#REF!</v>
      </c>
      <c r="F18" s="167" t="e">
        <f>'РБ ВВ 10(2024) | FIT15)'!#REF!</f>
        <v>#REF!</v>
      </c>
      <c r="G18" s="167" t="e">
        <f>'РБ ВВ 10(2024) | FIT15)'!#REF!</f>
        <v>#REF!</v>
      </c>
      <c r="H18" s="167" t="e">
        <f>'РБ ВВ 10(2024) | FIT15)'!#REF!</f>
        <v>#REF!</v>
      </c>
      <c r="I18" s="167" t="e">
        <f>'РБ ВВ 10(2024) | FIT15)'!#REF!</f>
        <v>#REF!</v>
      </c>
      <c r="J18" s="167" t="e">
        <f>'РБ ВВ 10(2024) | FIT15)'!#REF!</f>
        <v>#REF!</v>
      </c>
      <c r="K18" s="167" t="e">
        <f>'РБ ВВ 10(2024) | FIT15)'!#REF!</f>
        <v>#REF!</v>
      </c>
      <c r="L18" s="167" t="e">
        <f>'РБ ВВ 10(2024) | FIT15)'!#REF!</f>
        <v>#REF!</v>
      </c>
      <c r="M18" s="167" t="e">
        <f>'РБ ВВ 10(2024) | FIT15)'!#REF!</f>
        <v>#REF!</v>
      </c>
      <c r="N18" s="167" t="e">
        <f>'РБ ВВ 10(2024) | FIT15)'!#REF!</f>
        <v>#REF!</v>
      </c>
      <c r="O18" s="167" t="e">
        <f>'РБ ВВ 10(2024) | FIT15)'!#REF!</f>
        <v>#REF!</v>
      </c>
      <c r="P18" s="167" t="e">
        <f>'РБ ВВ 10(2024) | FIT15)'!#REF!</f>
        <v>#REF!</v>
      </c>
      <c r="Q18" s="167" t="e">
        <f>'РБ ВВ 10(2024) | FIT15)'!#REF!</f>
        <v>#REF!</v>
      </c>
      <c r="R18" s="167" t="e">
        <f>'РБ ВВ 10(2024) | FIT15)'!#REF!</f>
        <v>#REF!</v>
      </c>
      <c r="S18" s="167" t="e">
        <f>'РБ ВВ 10(2024) | FIT15)'!#REF!</f>
        <v>#REF!</v>
      </c>
      <c r="T18" s="167" t="e">
        <f>'РБ ВВ 10(2024) | FIT15)'!#REF!</f>
        <v>#REF!</v>
      </c>
      <c r="U18" s="167" t="e">
        <f>'РБ ВВ 10(2024) | FIT15)'!#REF!</f>
        <v>#REF!</v>
      </c>
      <c r="V18" s="167" t="e">
        <f>'РБ ВВ 10(2024) | FIT15)'!#REF!</f>
        <v>#REF!</v>
      </c>
      <c r="W18" s="167" t="e">
        <f>'РБ ВВ 10(2024) | FIT15)'!#REF!</f>
        <v>#REF!</v>
      </c>
      <c r="X18" s="167" t="e">
        <f>'РБ ВВ 10(2024) | FIT15)'!#REF!</f>
        <v>#REF!</v>
      </c>
      <c r="Y18" s="167" t="e">
        <f>'РБ ВВ 10(2024) | FIT15)'!#REF!</f>
        <v>#REF!</v>
      </c>
    </row>
    <row r="19" spans="1:25" s="163" customFormat="1"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row>
    <row r="20" spans="1:25" x14ac:dyDescent="0.2">
      <c r="A20" s="1">
        <v>1</v>
      </c>
      <c r="B20" s="167" t="e">
        <f>'РБ ВВ 10(2024) | FIT15)'!#REF!</f>
        <v>#REF!</v>
      </c>
      <c r="C20" s="167" t="e">
        <f>'РБ ВВ 10(2024) | FIT15)'!#REF!</f>
        <v>#REF!</v>
      </c>
      <c r="D20" s="167" t="e">
        <f>'РБ ВВ 10(2024) | FIT15)'!#REF!</f>
        <v>#REF!</v>
      </c>
      <c r="E20" s="167" t="e">
        <f>'РБ ВВ 10(2024) | FIT15)'!#REF!</f>
        <v>#REF!</v>
      </c>
      <c r="F20" s="167" t="e">
        <f>'РБ ВВ 10(2024) | FIT15)'!#REF!</f>
        <v>#REF!</v>
      </c>
      <c r="G20" s="167" t="e">
        <f>'РБ ВВ 10(2024) | FIT15)'!#REF!</f>
        <v>#REF!</v>
      </c>
      <c r="H20" s="167" t="e">
        <f>'РБ ВВ 10(2024) | FIT15)'!#REF!</f>
        <v>#REF!</v>
      </c>
      <c r="I20" s="167" t="e">
        <f>'РБ ВВ 10(2024) | FIT15)'!#REF!</f>
        <v>#REF!</v>
      </c>
      <c r="J20" s="167" t="e">
        <f>'РБ ВВ 10(2024) | FIT15)'!#REF!</f>
        <v>#REF!</v>
      </c>
      <c r="K20" s="167" t="e">
        <f>'РБ ВВ 10(2024) | FIT15)'!#REF!</f>
        <v>#REF!</v>
      </c>
      <c r="L20" s="167" t="e">
        <f>'РБ ВВ 10(2024) | FIT15)'!#REF!</f>
        <v>#REF!</v>
      </c>
      <c r="M20" s="167" t="e">
        <f>'РБ ВВ 10(2024) | FIT15)'!#REF!</f>
        <v>#REF!</v>
      </c>
      <c r="N20" s="167" t="e">
        <f>'РБ ВВ 10(2024) | FIT15)'!#REF!</f>
        <v>#REF!</v>
      </c>
      <c r="O20" s="167" t="e">
        <f>'РБ ВВ 10(2024) | FIT15)'!#REF!</f>
        <v>#REF!</v>
      </c>
      <c r="P20" s="167" t="e">
        <f>'РБ ВВ 10(2024) | FIT15)'!#REF!</f>
        <v>#REF!</v>
      </c>
      <c r="Q20" s="167" t="e">
        <f>'РБ ВВ 10(2024) | FIT15)'!#REF!</f>
        <v>#REF!</v>
      </c>
      <c r="R20" s="167" t="e">
        <f>'РБ ВВ 10(2024) | FIT15)'!#REF!</f>
        <v>#REF!</v>
      </c>
      <c r="S20" s="167" t="e">
        <f>'РБ ВВ 10(2024) | FIT15)'!#REF!</f>
        <v>#REF!</v>
      </c>
      <c r="T20" s="167" t="e">
        <f>'РБ ВВ 10(2024) | FIT15)'!#REF!</f>
        <v>#REF!</v>
      </c>
      <c r="U20" s="167" t="e">
        <f>'РБ ВВ 10(2024) | FIT15)'!#REF!</f>
        <v>#REF!</v>
      </c>
      <c r="V20" s="167" t="e">
        <f>'РБ ВВ 10(2024) | FIT15)'!#REF!</f>
        <v>#REF!</v>
      </c>
      <c r="W20" s="167" t="e">
        <f>'РБ ВВ 10(2024) | FIT15)'!#REF!</f>
        <v>#REF!</v>
      </c>
      <c r="X20" s="167" t="e">
        <f>'РБ ВВ 10(2024) | FIT15)'!#REF!</f>
        <v>#REF!</v>
      </c>
      <c r="Y20" s="167" t="e">
        <f>'РБ ВВ 10(2024) | FIT15)'!#REF!</f>
        <v>#REF!</v>
      </c>
    </row>
    <row r="21" spans="1:25" x14ac:dyDescent="0.2">
      <c r="A21" s="1">
        <v>2</v>
      </c>
      <c r="B21" s="167" t="e">
        <f>'РБ ВВ 10(2024) | FIT15)'!#REF!</f>
        <v>#REF!</v>
      </c>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c r="W21" s="167" t="e">
        <f>'РБ ВВ 10(2024) | FIT15)'!#REF!</f>
        <v>#REF!</v>
      </c>
      <c r="X21" s="167" t="e">
        <f>'РБ ВВ 10(2024) | FIT15)'!#REF!</f>
        <v>#REF!</v>
      </c>
      <c r="Y21" s="167" t="e">
        <f>'РБ ВВ 10(2024) | FIT15)'!#REF!</f>
        <v>#REF!</v>
      </c>
    </row>
    <row r="22" spans="1:25" s="163" customFormat="1"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row>
    <row r="23" spans="1:25" x14ac:dyDescent="0.2">
      <c r="A23" s="3" t="s">
        <v>1</v>
      </c>
      <c r="B23" s="167" t="e">
        <f>'РБ ВВ 10(2024) | FIT15)'!#REF!</f>
        <v>#REF!</v>
      </c>
      <c r="C23" s="167" t="e">
        <f>'РБ ВВ 10(2024) | FIT15)'!#REF!</f>
        <v>#REF!</v>
      </c>
      <c r="D23" s="167" t="e">
        <f>'РБ ВВ 10(2024) | FIT15)'!#REF!</f>
        <v>#REF!</v>
      </c>
      <c r="E23" s="167" t="e">
        <f>'РБ ВВ 10(2024) | FIT15)'!#REF!</f>
        <v>#REF!</v>
      </c>
      <c r="F23" s="167" t="e">
        <f>'РБ ВВ 10(2024) | FIT15)'!#REF!</f>
        <v>#REF!</v>
      </c>
      <c r="G23" s="167" t="e">
        <f>'РБ ВВ 10(2024) | FIT15)'!#REF!</f>
        <v>#REF!</v>
      </c>
      <c r="H23" s="167" t="e">
        <f>'РБ ВВ 10(2024) | FIT15)'!#REF!</f>
        <v>#REF!</v>
      </c>
      <c r="I23" s="167" t="e">
        <f>'РБ ВВ 10(2024) | FIT15)'!#REF!</f>
        <v>#REF!</v>
      </c>
      <c r="J23" s="167" t="e">
        <f>'РБ ВВ 10(2024) | FIT15)'!#REF!</f>
        <v>#REF!</v>
      </c>
      <c r="K23" s="167" t="e">
        <f>'РБ ВВ 10(2024) | FIT15)'!#REF!</f>
        <v>#REF!</v>
      </c>
      <c r="L23" s="167" t="e">
        <f>'РБ ВВ 10(2024) | FIT15)'!#REF!</f>
        <v>#REF!</v>
      </c>
      <c r="M23" s="167" t="e">
        <f>'РБ ВВ 10(2024) | FIT15)'!#REF!</f>
        <v>#REF!</v>
      </c>
      <c r="N23" s="167" t="e">
        <f>'РБ ВВ 10(2024) | FIT15)'!#REF!</f>
        <v>#REF!</v>
      </c>
      <c r="O23" s="167" t="e">
        <f>'РБ ВВ 10(2024) | FIT15)'!#REF!</f>
        <v>#REF!</v>
      </c>
      <c r="P23" s="167" t="e">
        <f>'РБ ВВ 10(2024) | FIT15)'!#REF!</f>
        <v>#REF!</v>
      </c>
      <c r="Q23" s="167" t="e">
        <f>'РБ ВВ 10(2024) | FIT15)'!#REF!</f>
        <v>#REF!</v>
      </c>
      <c r="R23" s="167" t="e">
        <f>'РБ ВВ 10(2024) | FIT15)'!#REF!</f>
        <v>#REF!</v>
      </c>
      <c r="S23" s="167" t="e">
        <f>'РБ ВВ 10(2024) | FIT15)'!#REF!</f>
        <v>#REF!</v>
      </c>
      <c r="T23" s="167" t="e">
        <f>'РБ ВВ 10(2024) | FIT15)'!#REF!</f>
        <v>#REF!</v>
      </c>
      <c r="U23" s="167" t="e">
        <f>'РБ ВВ 10(2024) | FIT15)'!#REF!</f>
        <v>#REF!</v>
      </c>
      <c r="V23" s="167" t="e">
        <f>'РБ ВВ 10(2024) | FIT15)'!#REF!</f>
        <v>#REF!</v>
      </c>
      <c r="W23" s="167" t="e">
        <f>'РБ ВВ 10(2024) | FIT15)'!#REF!</f>
        <v>#REF!</v>
      </c>
      <c r="X23" s="167" t="e">
        <f>'РБ ВВ 10(2024) | FIT15)'!#REF!</f>
        <v>#REF!</v>
      </c>
      <c r="Y23" s="167" t="e">
        <f>'РБ ВВ 10(2024) | FIT15)'!#REF!</f>
        <v>#REF!</v>
      </c>
    </row>
    <row r="24" spans="1:25" hidden="1" x14ac:dyDescent="0.2">
      <c r="A24" s="7" t="s">
        <v>5</v>
      </c>
      <c r="B24" s="167" t="e">
        <f>'РБ ВВ 10(2024) | FIT15)'!#REF!</f>
        <v>#REF!</v>
      </c>
      <c r="C24" s="167" t="e">
        <f>'РБ ВВ 10(2024) | FIT15)'!#REF!</f>
        <v>#REF!</v>
      </c>
      <c r="D24" s="167" t="e">
        <f>'РБ ВВ 10(2024) | FIT15)'!#REF!</f>
        <v>#REF!</v>
      </c>
      <c r="E24" s="167" t="e">
        <f>'РБ ВВ 10(2024) | FIT15)'!#REF!</f>
        <v>#REF!</v>
      </c>
      <c r="F24" s="167" t="e">
        <f>'РБ ВВ 10(2024) | FIT15)'!#REF!</f>
        <v>#REF!</v>
      </c>
      <c r="G24" s="167" t="e">
        <f>'РБ ВВ 10(2024) | FIT15)'!#REF!</f>
        <v>#REF!</v>
      </c>
      <c r="H24" s="167" t="e">
        <f>'РБ ВВ 10(2024) | FIT15)'!#REF!</f>
        <v>#REF!</v>
      </c>
      <c r="I24" s="167" t="e">
        <f>'РБ ВВ 10(2024) | FIT15)'!#REF!</f>
        <v>#REF!</v>
      </c>
      <c r="J24" s="167" t="e">
        <f>'РБ ВВ 10(2024) | FIT15)'!#REF!</f>
        <v>#REF!</v>
      </c>
      <c r="K24" s="167" t="e">
        <f>'РБ ВВ 10(2024) | FIT15)'!#REF!</f>
        <v>#REF!</v>
      </c>
      <c r="L24" s="167" t="e">
        <f>'РБ ВВ 10(2024) | FIT15)'!#REF!</f>
        <v>#REF!</v>
      </c>
      <c r="M24" s="167" t="e">
        <f>'РБ ВВ 10(2024) | FIT15)'!#REF!</f>
        <v>#REF!</v>
      </c>
      <c r="N24" s="167" t="e">
        <f>'РБ ВВ 10(2024) | FIT15)'!#REF!</f>
        <v>#REF!</v>
      </c>
      <c r="O24" s="167" t="e">
        <f>'РБ ВВ 10(2024) | FIT15)'!#REF!</f>
        <v>#REF!</v>
      </c>
      <c r="P24" s="167" t="e">
        <f>'РБ ВВ 10(2024) | FIT15)'!#REF!</f>
        <v>#REF!</v>
      </c>
      <c r="Q24" s="167" t="e">
        <f>'РБ ВВ 10(2024) | FIT15)'!#REF!</f>
        <v>#REF!</v>
      </c>
      <c r="R24" s="167" t="e">
        <f>'РБ ВВ 10(2024) | FIT15)'!#REF!</f>
        <v>#REF!</v>
      </c>
      <c r="S24" s="167" t="e">
        <f>'РБ ВВ 10(2024) | FIT15)'!#REF!</f>
        <v>#REF!</v>
      </c>
      <c r="T24" s="167" t="e">
        <f>'РБ ВВ 10(2024) | FIT15)'!#REF!</f>
        <v>#REF!</v>
      </c>
      <c r="U24" s="167" t="e">
        <f>'РБ ВВ 10(2024) | FIT15)'!#REF!</f>
        <v>#REF!</v>
      </c>
      <c r="V24" s="167" t="e">
        <f>'РБ ВВ 10(2024) | FIT15)'!#REF!</f>
        <v>#REF!</v>
      </c>
      <c r="W24" s="167" t="e">
        <f>'РБ ВВ 10(2024) | FIT15)'!#REF!</f>
        <v>#REF!</v>
      </c>
      <c r="X24" s="167" t="e">
        <f>'РБ ВВ 10(2024) | FIT15)'!#REF!</f>
        <v>#REF!</v>
      </c>
      <c r="Y24" s="167" t="e">
        <f>'РБ ВВ 10(2024) | FIT15)'!#REF!</f>
        <v>#REF!</v>
      </c>
    </row>
    <row r="25" spans="1:25" hidden="1" x14ac:dyDescent="0.2">
      <c r="A25" s="3" t="s">
        <v>0</v>
      </c>
      <c r="B25" s="167" t="e">
        <f>'РБ ВВ 10(2024) | FIT15)'!#REF!</f>
        <v>#REF!</v>
      </c>
      <c r="C25" s="167" t="e">
        <f>'РБ ВВ 10(2024) | FIT15)'!#REF!</f>
        <v>#REF!</v>
      </c>
      <c r="D25" s="167" t="e">
        <f>'РБ ВВ 10(2024) | FIT15)'!#REF!</f>
        <v>#REF!</v>
      </c>
      <c r="E25" s="167" t="e">
        <f>'РБ ВВ 10(2024) | FIT15)'!#REF!</f>
        <v>#REF!</v>
      </c>
      <c r="F25" s="167" t="e">
        <f>'РБ ВВ 10(2024) | FIT15)'!#REF!</f>
        <v>#REF!</v>
      </c>
      <c r="G25" s="167" t="e">
        <f>'РБ ВВ 10(2024) | FIT15)'!#REF!</f>
        <v>#REF!</v>
      </c>
      <c r="H25" s="167" t="e">
        <f>'РБ ВВ 10(2024) | FIT15)'!#REF!</f>
        <v>#REF!</v>
      </c>
      <c r="I25" s="167" t="e">
        <f>'РБ ВВ 10(2024) | FIT15)'!#REF!</f>
        <v>#REF!</v>
      </c>
      <c r="J25" s="167" t="e">
        <f>'РБ ВВ 10(2024) | FIT15)'!#REF!</f>
        <v>#REF!</v>
      </c>
      <c r="K25" s="167" t="e">
        <f>'РБ ВВ 10(2024) | FIT15)'!#REF!</f>
        <v>#REF!</v>
      </c>
      <c r="L25" s="167" t="e">
        <f>'РБ ВВ 10(2024) | FIT15)'!#REF!</f>
        <v>#REF!</v>
      </c>
      <c r="M25" s="167" t="e">
        <f>'РБ ВВ 10(2024) | FIT15)'!#REF!</f>
        <v>#REF!</v>
      </c>
      <c r="N25" s="167" t="e">
        <f>'РБ ВВ 10(2024) | FIT15)'!#REF!</f>
        <v>#REF!</v>
      </c>
      <c r="O25" s="167" t="e">
        <f>'РБ ВВ 10(2024) | FIT15)'!#REF!</f>
        <v>#REF!</v>
      </c>
      <c r="P25" s="167" t="e">
        <f>'РБ ВВ 10(2024) | FIT15)'!#REF!</f>
        <v>#REF!</v>
      </c>
      <c r="Q25" s="167" t="e">
        <f>'РБ ВВ 10(2024) | FIT15)'!#REF!</f>
        <v>#REF!</v>
      </c>
      <c r="R25" s="167" t="e">
        <f>'РБ ВВ 10(2024) | FIT15)'!#REF!</f>
        <v>#REF!</v>
      </c>
      <c r="S25" s="167" t="e">
        <f>'РБ ВВ 10(2024) | FIT15)'!#REF!</f>
        <v>#REF!</v>
      </c>
      <c r="T25" s="167" t="e">
        <f>'РБ ВВ 10(2024) | FIT15)'!#REF!</f>
        <v>#REF!</v>
      </c>
      <c r="U25" s="167" t="e">
        <f>'РБ ВВ 10(2024) | FIT15)'!#REF!</f>
        <v>#REF!</v>
      </c>
      <c r="V25" s="167" t="e">
        <f>'РБ ВВ 10(2024) | FIT15)'!#REF!</f>
        <v>#REF!</v>
      </c>
      <c r="W25" s="167" t="e">
        <f>'РБ ВВ 10(2024) | FIT15)'!#REF!</f>
        <v>#REF!</v>
      </c>
      <c r="X25" s="167" t="e">
        <f>'РБ ВВ 10(2024) | FIT15)'!#REF!</f>
        <v>#REF!</v>
      </c>
      <c r="Y25" s="167" t="e">
        <f>'РБ ВВ 10(2024) | FIT15)'!#REF!</f>
        <v>#REF!</v>
      </c>
    </row>
    <row r="26" spans="1:25" s="163" customFormat="1" ht="17.25" customHeight="1" x14ac:dyDescent="0.2">
      <c r="A26" s="72" t="s">
        <v>44</v>
      </c>
      <c r="B26" s="169"/>
      <c r="C26" s="169"/>
      <c r="D26" s="169"/>
      <c r="E26" s="169"/>
      <c r="F26" s="169"/>
      <c r="G26" s="169"/>
      <c r="H26" s="169"/>
      <c r="I26" s="169"/>
      <c r="J26" s="169"/>
      <c r="K26" s="169"/>
      <c r="L26" s="169"/>
      <c r="M26" s="169"/>
      <c r="N26" s="169"/>
      <c r="O26" s="169"/>
      <c r="P26" s="169"/>
      <c r="Q26" s="169"/>
      <c r="R26" s="169"/>
      <c r="S26" s="169"/>
      <c r="T26" s="169"/>
      <c r="U26" s="169"/>
      <c r="V26" s="169"/>
      <c r="W26" s="169"/>
      <c r="X26" s="169"/>
      <c r="Y26" s="169"/>
    </row>
    <row r="27" spans="1:25" x14ac:dyDescent="0.2">
      <c r="A27" s="31" t="s">
        <v>6</v>
      </c>
      <c r="B27" s="151" t="e">
        <f t="shared" ref="B27:N27" si="6">B5</f>
        <v>#REF!</v>
      </c>
      <c r="C27" s="151" t="e">
        <f t="shared" si="6"/>
        <v>#REF!</v>
      </c>
      <c r="D27" s="151" t="e">
        <f t="shared" si="6"/>
        <v>#REF!</v>
      </c>
      <c r="E27" s="151" t="e">
        <f t="shared" si="6"/>
        <v>#REF!</v>
      </c>
      <c r="F27" s="151" t="e">
        <f t="shared" si="6"/>
        <v>#REF!</v>
      </c>
      <c r="G27" s="151" t="e">
        <f t="shared" si="6"/>
        <v>#REF!</v>
      </c>
      <c r="H27" s="151" t="e">
        <f t="shared" si="6"/>
        <v>#REF!</v>
      </c>
      <c r="I27" s="151" t="e">
        <f t="shared" si="6"/>
        <v>#REF!</v>
      </c>
      <c r="J27" s="151" t="e">
        <f t="shared" si="6"/>
        <v>#REF!</v>
      </c>
      <c r="K27" s="151" t="e">
        <f t="shared" si="6"/>
        <v>#REF!</v>
      </c>
      <c r="L27" s="151" t="e">
        <f t="shared" si="6"/>
        <v>#REF!</v>
      </c>
      <c r="M27" s="151" t="e">
        <f t="shared" si="6"/>
        <v>#REF!</v>
      </c>
      <c r="N27" s="151" t="e">
        <f t="shared" si="6"/>
        <v>#REF!</v>
      </c>
      <c r="O27" s="151" t="e">
        <f t="shared" ref="O27:X27" si="7">O5</f>
        <v>#REF!</v>
      </c>
      <c r="P27" s="151" t="e">
        <f t="shared" si="7"/>
        <v>#REF!</v>
      </c>
      <c r="Q27" s="151" t="e">
        <f t="shared" si="7"/>
        <v>#REF!</v>
      </c>
      <c r="R27" s="151" t="e">
        <f t="shared" si="7"/>
        <v>#REF!</v>
      </c>
      <c r="S27" s="151" t="e">
        <f t="shared" si="7"/>
        <v>#REF!</v>
      </c>
      <c r="T27" s="151" t="e">
        <f t="shared" si="7"/>
        <v>#REF!</v>
      </c>
      <c r="U27" s="151" t="e">
        <f t="shared" si="7"/>
        <v>#REF!</v>
      </c>
      <c r="V27" s="151" t="e">
        <f t="shared" si="7"/>
        <v>#REF!</v>
      </c>
      <c r="W27" s="151" t="e">
        <f t="shared" si="7"/>
        <v>#REF!</v>
      </c>
      <c r="X27" s="151" t="e">
        <f t="shared" si="7"/>
        <v>#REF!</v>
      </c>
      <c r="Y27" s="151" t="e">
        <f t="shared" ref="Y27" si="8">Y5</f>
        <v>#REF!</v>
      </c>
    </row>
    <row r="28" spans="1:25" ht="20.25" customHeight="1" x14ac:dyDescent="0.2">
      <c r="A28" s="31"/>
      <c r="B28" s="151" t="e">
        <f t="shared" ref="B28:N28" si="9">B6</f>
        <v>#REF!</v>
      </c>
      <c r="C28" s="151" t="e">
        <f t="shared" si="9"/>
        <v>#REF!</v>
      </c>
      <c r="D28" s="151" t="e">
        <f t="shared" si="9"/>
        <v>#REF!</v>
      </c>
      <c r="E28" s="151" t="e">
        <f t="shared" si="9"/>
        <v>#REF!</v>
      </c>
      <c r="F28" s="151" t="e">
        <f t="shared" si="9"/>
        <v>#REF!</v>
      </c>
      <c r="G28" s="151" t="e">
        <f t="shared" si="9"/>
        <v>#REF!</v>
      </c>
      <c r="H28" s="151" t="e">
        <f t="shared" si="9"/>
        <v>#REF!</v>
      </c>
      <c r="I28" s="151" t="e">
        <f t="shared" si="9"/>
        <v>#REF!</v>
      </c>
      <c r="J28" s="151" t="e">
        <f t="shared" si="9"/>
        <v>#REF!</v>
      </c>
      <c r="K28" s="151" t="e">
        <f t="shared" si="9"/>
        <v>#REF!</v>
      </c>
      <c r="L28" s="151" t="e">
        <f t="shared" si="9"/>
        <v>#REF!</v>
      </c>
      <c r="M28" s="151" t="e">
        <f t="shared" si="9"/>
        <v>#REF!</v>
      </c>
      <c r="N28" s="151" t="e">
        <f t="shared" si="9"/>
        <v>#REF!</v>
      </c>
      <c r="O28" s="151" t="e">
        <f t="shared" ref="O28:X28" si="10">O6</f>
        <v>#REF!</v>
      </c>
      <c r="P28" s="151" t="e">
        <f t="shared" si="10"/>
        <v>#REF!</v>
      </c>
      <c r="Q28" s="151" t="e">
        <f t="shared" si="10"/>
        <v>#REF!</v>
      </c>
      <c r="R28" s="151" t="e">
        <f t="shared" si="10"/>
        <v>#REF!</v>
      </c>
      <c r="S28" s="151" t="e">
        <f t="shared" si="10"/>
        <v>#REF!</v>
      </c>
      <c r="T28" s="151" t="e">
        <f t="shared" si="10"/>
        <v>#REF!</v>
      </c>
      <c r="U28" s="151" t="e">
        <f t="shared" si="10"/>
        <v>#REF!</v>
      </c>
      <c r="V28" s="151" t="e">
        <f t="shared" si="10"/>
        <v>#REF!</v>
      </c>
      <c r="W28" s="151" t="e">
        <f t="shared" si="10"/>
        <v>#REF!</v>
      </c>
      <c r="X28" s="151" t="e">
        <f t="shared" si="10"/>
        <v>#REF!</v>
      </c>
      <c r="Y28" s="151" t="e">
        <f t="shared" ref="Y28" si="11">Y6</f>
        <v>#REF!</v>
      </c>
    </row>
    <row r="29" spans="1:25" s="163" customFormat="1" x14ac:dyDescent="0.2">
      <c r="A29" s="168" t="s">
        <v>7</v>
      </c>
    </row>
    <row r="30" spans="1:25" x14ac:dyDescent="0.2">
      <c r="A30" s="1">
        <v>1</v>
      </c>
      <c r="B30" s="167" t="e">
        <f t="shared" ref="B30:N30" si="12">ROUNDUP(B8*0.87,)</f>
        <v>#REF!</v>
      </c>
      <c r="C30" s="167" t="e">
        <f t="shared" si="12"/>
        <v>#REF!</v>
      </c>
      <c r="D30" s="167" t="e">
        <f t="shared" si="12"/>
        <v>#REF!</v>
      </c>
      <c r="E30" s="167" t="e">
        <f t="shared" si="12"/>
        <v>#REF!</v>
      </c>
      <c r="F30" s="167" t="e">
        <f t="shared" si="12"/>
        <v>#REF!</v>
      </c>
      <c r="G30" s="167" t="e">
        <f t="shared" si="12"/>
        <v>#REF!</v>
      </c>
      <c r="H30" s="167" t="e">
        <f t="shared" si="12"/>
        <v>#REF!</v>
      </c>
      <c r="I30" s="167" t="e">
        <f t="shared" si="12"/>
        <v>#REF!</v>
      </c>
      <c r="J30" s="167" t="e">
        <f t="shared" si="12"/>
        <v>#REF!</v>
      </c>
      <c r="K30" s="167" t="e">
        <f t="shared" si="12"/>
        <v>#REF!</v>
      </c>
      <c r="L30" s="167" t="e">
        <f t="shared" si="12"/>
        <v>#REF!</v>
      </c>
      <c r="M30" s="167" t="e">
        <f t="shared" si="12"/>
        <v>#REF!</v>
      </c>
      <c r="N30" s="167" t="e">
        <f t="shared" si="12"/>
        <v>#REF!</v>
      </c>
      <c r="O30" s="167" t="e">
        <f t="shared" ref="O30:X30" si="13">ROUNDUP(O8*0.87,)</f>
        <v>#REF!</v>
      </c>
      <c r="P30" s="167" t="e">
        <f t="shared" si="13"/>
        <v>#REF!</v>
      </c>
      <c r="Q30" s="167" t="e">
        <f t="shared" si="13"/>
        <v>#REF!</v>
      </c>
      <c r="R30" s="167" t="e">
        <f t="shared" si="13"/>
        <v>#REF!</v>
      </c>
      <c r="S30" s="167" t="e">
        <f t="shared" si="13"/>
        <v>#REF!</v>
      </c>
      <c r="T30" s="167" t="e">
        <f t="shared" si="13"/>
        <v>#REF!</v>
      </c>
      <c r="U30" s="167" t="e">
        <f t="shared" si="13"/>
        <v>#REF!</v>
      </c>
      <c r="V30" s="167" t="e">
        <f t="shared" si="13"/>
        <v>#REF!</v>
      </c>
      <c r="W30" s="167" t="e">
        <f t="shared" si="13"/>
        <v>#REF!</v>
      </c>
      <c r="X30" s="167" t="e">
        <f t="shared" si="13"/>
        <v>#REF!</v>
      </c>
      <c r="Y30" s="167" t="e">
        <f t="shared" ref="Y30" si="14">ROUNDUP(Y8*0.87,)</f>
        <v>#REF!</v>
      </c>
    </row>
    <row r="31" spans="1:25" x14ac:dyDescent="0.2">
      <c r="A31" s="1">
        <v>2</v>
      </c>
      <c r="B31" s="168" t="e">
        <f t="shared" ref="B31:N31" si="15">ROUNDUP(B9*0.87,)</f>
        <v>#REF!</v>
      </c>
      <c r="C31" s="168" t="e">
        <f t="shared" si="15"/>
        <v>#REF!</v>
      </c>
      <c r="D31" s="168" t="e">
        <f t="shared" si="15"/>
        <v>#REF!</v>
      </c>
      <c r="E31" s="168" t="e">
        <f t="shared" si="15"/>
        <v>#REF!</v>
      </c>
      <c r="F31" s="168" t="e">
        <f t="shared" si="15"/>
        <v>#REF!</v>
      </c>
      <c r="G31" s="168" t="e">
        <f t="shared" si="15"/>
        <v>#REF!</v>
      </c>
      <c r="H31" s="168" t="e">
        <f t="shared" si="15"/>
        <v>#REF!</v>
      </c>
      <c r="I31" s="168" t="e">
        <f t="shared" si="15"/>
        <v>#REF!</v>
      </c>
      <c r="J31" s="168" t="e">
        <f t="shared" si="15"/>
        <v>#REF!</v>
      </c>
      <c r="K31" s="168" t="e">
        <f t="shared" si="15"/>
        <v>#REF!</v>
      </c>
      <c r="L31" s="168" t="e">
        <f t="shared" si="15"/>
        <v>#REF!</v>
      </c>
      <c r="M31" s="168" t="e">
        <f t="shared" si="15"/>
        <v>#REF!</v>
      </c>
      <c r="N31" s="168" t="e">
        <f t="shared" si="15"/>
        <v>#REF!</v>
      </c>
      <c r="O31" s="168" t="e">
        <f t="shared" ref="O31:X31" si="16">ROUNDUP(O9*0.87,)</f>
        <v>#REF!</v>
      </c>
      <c r="P31" s="168" t="e">
        <f t="shared" si="16"/>
        <v>#REF!</v>
      </c>
      <c r="Q31" s="168" t="e">
        <f t="shared" si="16"/>
        <v>#REF!</v>
      </c>
      <c r="R31" s="168" t="e">
        <f t="shared" si="16"/>
        <v>#REF!</v>
      </c>
      <c r="S31" s="168" t="e">
        <f t="shared" si="16"/>
        <v>#REF!</v>
      </c>
      <c r="T31" s="168" t="e">
        <f t="shared" si="16"/>
        <v>#REF!</v>
      </c>
      <c r="U31" s="168" t="e">
        <f t="shared" si="16"/>
        <v>#REF!</v>
      </c>
      <c r="V31" s="168" t="e">
        <f t="shared" si="16"/>
        <v>#REF!</v>
      </c>
      <c r="W31" s="168" t="e">
        <f t="shared" si="16"/>
        <v>#REF!</v>
      </c>
      <c r="X31" s="168" t="e">
        <f t="shared" si="16"/>
        <v>#REF!</v>
      </c>
      <c r="Y31" s="168" t="e">
        <f t="shared" ref="Y31" si="17">ROUNDUP(Y9*0.87,)</f>
        <v>#REF!</v>
      </c>
    </row>
    <row r="32" spans="1:25" s="163" customFormat="1" x14ac:dyDescent="0.2">
      <c r="A32" s="168" t="s">
        <v>8</v>
      </c>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row>
    <row r="33" spans="1:25" x14ac:dyDescent="0.2">
      <c r="A33" s="1">
        <v>1</v>
      </c>
      <c r="B33" s="168" t="e">
        <f t="shared" ref="B33:N33" si="18">ROUNDUP(B11*0.87,)</f>
        <v>#REF!</v>
      </c>
      <c r="C33" s="168" t="e">
        <f t="shared" si="18"/>
        <v>#REF!</v>
      </c>
      <c r="D33" s="168" t="e">
        <f t="shared" si="18"/>
        <v>#REF!</v>
      </c>
      <c r="E33" s="168" t="e">
        <f t="shared" si="18"/>
        <v>#REF!</v>
      </c>
      <c r="F33" s="168" t="e">
        <f t="shared" si="18"/>
        <v>#REF!</v>
      </c>
      <c r="G33" s="168" t="e">
        <f t="shared" si="18"/>
        <v>#REF!</v>
      </c>
      <c r="H33" s="168" t="e">
        <f t="shared" si="18"/>
        <v>#REF!</v>
      </c>
      <c r="I33" s="168" t="e">
        <f t="shared" si="18"/>
        <v>#REF!</v>
      </c>
      <c r="J33" s="168" t="e">
        <f t="shared" si="18"/>
        <v>#REF!</v>
      </c>
      <c r="K33" s="168" t="e">
        <f t="shared" si="18"/>
        <v>#REF!</v>
      </c>
      <c r="L33" s="168" t="e">
        <f t="shared" si="18"/>
        <v>#REF!</v>
      </c>
      <c r="M33" s="168" t="e">
        <f t="shared" si="18"/>
        <v>#REF!</v>
      </c>
      <c r="N33" s="168" t="e">
        <f t="shared" si="18"/>
        <v>#REF!</v>
      </c>
      <c r="O33" s="168" t="e">
        <f t="shared" ref="O33:X33" si="19">ROUNDUP(O11*0.87,)</f>
        <v>#REF!</v>
      </c>
      <c r="P33" s="168" t="e">
        <f t="shared" si="19"/>
        <v>#REF!</v>
      </c>
      <c r="Q33" s="168" t="e">
        <f t="shared" si="19"/>
        <v>#REF!</v>
      </c>
      <c r="R33" s="168" t="e">
        <f t="shared" si="19"/>
        <v>#REF!</v>
      </c>
      <c r="S33" s="168" t="e">
        <f t="shared" si="19"/>
        <v>#REF!</v>
      </c>
      <c r="T33" s="168" t="e">
        <f t="shared" si="19"/>
        <v>#REF!</v>
      </c>
      <c r="U33" s="168" t="e">
        <f t="shared" si="19"/>
        <v>#REF!</v>
      </c>
      <c r="V33" s="168" t="e">
        <f t="shared" si="19"/>
        <v>#REF!</v>
      </c>
      <c r="W33" s="168" t="e">
        <f t="shared" si="19"/>
        <v>#REF!</v>
      </c>
      <c r="X33" s="168" t="e">
        <f t="shared" si="19"/>
        <v>#REF!</v>
      </c>
      <c r="Y33" s="168" t="e">
        <f t="shared" ref="Y33" si="20">ROUNDUP(Y11*0.87,)</f>
        <v>#REF!</v>
      </c>
    </row>
    <row r="34" spans="1:25" x14ac:dyDescent="0.2">
      <c r="A34" s="1">
        <v>2</v>
      </c>
      <c r="B34" s="168" t="e">
        <f t="shared" ref="B34:N34" si="21">ROUNDUP(B12*0.87,)</f>
        <v>#REF!</v>
      </c>
      <c r="C34" s="168" t="e">
        <f t="shared" si="21"/>
        <v>#REF!</v>
      </c>
      <c r="D34" s="168" t="e">
        <f t="shared" si="21"/>
        <v>#REF!</v>
      </c>
      <c r="E34" s="168" t="e">
        <f t="shared" si="21"/>
        <v>#REF!</v>
      </c>
      <c r="F34" s="168" t="e">
        <f t="shared" si="21"/>
        <v>#REF!</v>
      </c>
      <c r="G34" s="168" t="e">
        <f t="shared" si="21"/>
        <v>#REF!</v>
      </c>
      <c r="H34" s="168" t="e">
        <f t="shared" si="21"/>
        <v>#REF!</v>
      </c>
      <c r="I34" s="168" t="e">
        <f t="shared" si="21"/>
        <v>#REF!</v>
      </c>
      <c r="J34" s="168" t="e">
        <f t="shared" si="21"/>
        <v>#REF!</v>
      </c>
      <c r="K34" s="168" t="e">
        <f t="shared" si="21"/>
        <v>#REF!</v>
      </c>
      <c r="L34" s="168" t="e">
        <f t="shared" si="21"/>
        <v>#REF!</v>
      </c>
      <c r="M34" s="168" t="e">
        <f t="shared" si="21"/>
        <v>#REF!</v>
      </c>
      <c r="N34" s="168" t="e">
        <f t="shared" si="21"/>
        <v>#REF!</v>
      </c>
      <c r="O34" s="168" t="e">
        <f t="shared" ref="O34:X34" si="22">ROUNDUP(O12*0.87,)</f>
        <v>#REF!</v>
      </c>
      <c r="P34" s="168" t="e">
        <f t="shared" si="22"/>
        <v>#REF!</v>
      </c>
      <c r="Q34" s="168" t="e">
        <f t="shared" si="22"/>
        <v>#REF!</v>
      </c>
      <c r="R34" s="168" t="e">
        <f t="shared" si="22"/>
        <v>#REF!</v>
      </c>
      <c r="S34" s="168" t="e">
        <f t="shared" si="22"/>
        <v>#REF!</v>
      </c>
      <c r="T34" s="168" t="e">
        <f t="shared" si="22"/>
        <v>#REF!</v>
      </c>
      <c r="U34" s="168" t="e">
        <f t="shared" si="22"/>
        <v>#REF!</v>
      </c>
      <c r="V34" s="168" t="e">
        <f t="shared" si="22"/>
        <v>#REF!</v>
      </c>
      <c r="W34" s="168" t="e">
        <f t="shared" si="22"/>
        <v>#REF!</v>
      </c>
      <c r="X34" s="168" t="e">
        <f t="shared" si="22"/>
        <v>#REF!</v>
      </c>
      <c r="Y34" s="168" t="e">
        <f t="shared" ref="Y34" si="23">ROUNDUP(Y12*0.87,)</f>
        <v>#REF!</v>
      </c>
    </row>
    <row r="35" spans="1:25" s="163" customFormat="1" x14ac:dyDescent="0.2">
      <c r="A35" s="168" t="s">
        <v>218</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row>
    <row r="36" spans="1:25" s="163" customFormat="1" x14ac:dyDescent="0.2">
      <c r="A36" s="168">
        <v>1</v>
      </c>
      <c r="B36" s="167" t="e">
        <f t="shared" ref="B36:N36" si="24">B33</f>
        <v>#REF!</v>
      </c>
      <c r="C36" s="167" t="e">
        <f t="shared" si="24"/>
        <v>#REF!</v>
      </c>
      <c r="D36" s="167" t="e">
        <f t="shared" si="24"/>
        <v>#REF!</v>
      </c>
      <c r="E36" s="167" t="e">
        <f t="shared" si="24"/>
        <v>#REF!</v>
      </c>
      <c r="F36" s="167" t="e">
        <f t="shared" si="24"/>
        <v>#REF!</v>
      </c>
      <c r="G36" s="167" t="e">
        <f t="shared" si="24"/>
        <v>#REF!</v>
      </c>
      <c r="H36" s="167" t="e">
        <f t="shared" si="24"/>
        <v>#REF!</v>
      </c>
      <c r="I36" s="167" t="e">
        <f t="shared" si="24"/>
        <v>#REF!</v>
      </c>
      <c r="J36" s="167" t="e">
        <f t="shared" si="24"/>
        <v>#REF!</v>
      </c>
      <c r="K36" s="167" t="e">
        <f t="shared" si="24"/>
        <v>#REF!</v>
      </c>
      <c r="L36" s="167" t="e">
        <f t="shared" si="24"/>
        <v>#REF!</v>
      </c>
      <c r="M36" s="167" t="e">
        <f t="shared" si="24"/>
        <v>#REF!</v>
      </c>
      <c r="N36" s="167" t="e">
        <f t="shared" si="24"/>
        <v>#REF!</v>
      </c>
      <c r="O36" s="167" t="e">
        <f t="shared" ref="O36:X36" si="25">O33</f>
        <v>#REF!</v>
      </c>
      <c r="P36" s="167" t="e">
        <f t="shared" si="25"/>
        <v>#REF!</v>
      </c>
      <c r="Q36" s="167" t="e">
        <f t="shared" si="25"/>
        <v>#REF!</v>
      </c>
      <c r="R36" s="167" t="e">
        <f t="shared" si="25"/>
        <v>#REF!</v>
      </c>
      <c r="S36" s="167" t="e">
        <f t="shared" si="25"/>
        <v>#REF!</v>
      </c>
      <c r="T36" s="167" t="e">
        <f t="shared" si="25"/>
        <v>#REF!</v>
      </c>
      <c r="U36" s="167" t="e">
        <f t="shared" si="25"/>
        <v>#REF!</v>
      </c>
      <c r="V36" s="167" t="e">
        <f t="shared" si="25"/>
        <v>#REF!</v>
      </c>
      <c r="W36" s="167" t="e">
        <f t="shared" si="25"/>
        <v>#REF!</v>
      </c>
      <c r="X36" s="167" t="e">
        <f t="shared" si="25"/>
        <v>#REF!</v>
      </c>
      <c r="Y36" s="167" t="e">
        <f t="shared" ref="Y36" si="26">Y33</f>
        <v>#REF!</v>
      </c>
    </row>
    <row r="37" spans="1:25" s="163" customFormat="1" x14ac:dyDescent="0.2">
      <c r="A37" s="168">
        <v>2</v>
      </c>
      <c r="B37" s="167" t="e">
        <f t="shared" ref="B37:N37" si="27">B34</f>
        <v>#REF!</v>
      </c>
      <c r="C37" s="167" t="e">
        <f t="shared" si="27"/>
        <v>#REF!</v>
      </c>
      <c r="D37" s="167" t="e">
        <f t="shared" si="27"/>
        <v>#REF!</v>
      </c>
      <c r="E37" s="167" t="e">
        <f t="shared" si="27"/>
        <v>#REF!</v>
      </c>
      <c r="F37" s="167" t="e">
        <f t="shared" si="27"/>
        <v>#REF!</v>
      </c>
      <c r="G37" s="167" t="e">
        <f t="shared" si="27"/>
        <v>#REF!</v>
      </c>
      <c r="H37" s="167" t="e">
        <f t="shared" si="27"/>
        <v>#REF!</v>
      </c>
      <c r="I37" s="167" t="e">
        <f t="shared" si="27"/>
        <v>#REF!</v>
      </c>
      <c r="J37" s="167" t="e">
        <f t="shared" si="27"/>
        <v>#REF!</v>
      </c>
      <c r="K37" s="167" t="e">
        <f t="shared" si="27"/>
        <v>#REF!</v>
      </c>
      <c r="L37" s="167" t="e">
        <f t="shared" si="27"/>
        <v>#REF!</v>
      </c>
      <c r="M37" s="167" t="e">
        <f t="shared" si="27"/>
        <v>#REF!</v>
      </c>
      <c r="N37" s="167" t="e">
        <f t="shared" si="27"/>
        <v>#REF!</v>
      </c>
      <c r="O37" s="167" t="e">
        <f t="shared" ref="O37:X37" si="28">O34</f>
        <v>#REF!</v>
      </c>
      <c r="P37" s="167" t="e">
        <f t="shared" si="28"/>
        <v>#REF!</v>
      </c>
      <c r="Q37" s="167" t="e">
        <f t="shared" si="28"/>
        <v>#REF!</v>
      </c>
      <c r="R37" s="167" t="e">
        <f t="shared" si="28"/>
        <v>#REF!</v>
      </c>
      <c r="S37" s="167" t="e">
        <f t="shared" si="28"/>
        <v>#REF!</v>
      </c>
      <c r="T37" s="167" t="e">
        <f t="shared" si="28"/>
        <v>#REF!</v>
      </c>
      <c r="U37" s="167" t="e">
        <f t="shared" si="28"/>
        <v>#REF!</v>
      </c>
      <c r="V37" s="167" t="e">
        <f t="shared" si="28"/>
        <v>#REF!</v>
      </c>
      <c r="W37" s="167" t="e">
        <f t="shared" si="28"/>
        <v>#REF!</v>
      </c>
      <c r="X37" s="167" t="e">
        <f t="shared" si="28"/>
        <v>#REF!</v>
      </c>
      <c r="Y37" s="167" t="e">
        <f t="shared" ref="Y37" si="29">Y34</f>
        <v>#REF!</v>
      </c>
    </row>
    <row r="38" spans="1:25" s="163" customFormat="1" x14ac:dyDescent="0.2">
      <c r="A38" s="222" t="s">
        <v>2</v>
      </c>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row>
    <row r="39" spans="1:25" x14ac:dyDescent="0.2">
      <c r="A39" s="1">
        <v>1</v>
      </c>
      <c r="B39" s="168" t="e">
        <f t="shared" ref="B39:N39" si="30">ROUNDUP(B17*0.87,)</f>
        <v>#REF!</v>
      </c>
      <c r="C39" s="168" t="e">
        <f t="shared" si="30"/>
        <v>#REF!</v>
      </c>
      <c r="D39" s="168" t="e">
        <f t="shared" si="30"/>
        <v>#REF!</v>
      </c>
      <c r="E39" s="168" t="e">
        <f t="shared" si="30"/>
        <v>#REF!</v>
      </c>
      <c r="F39" s="168" t="e">
        <f t="shared" si="30"/>
        <v>#REF!</v>
      </c>
      <c r="G39" s="168" t="e">
        <f t="shared" si="30"/>
        <v>#REF!</v>
      </c>
      <c r="H39" s="168" t="e">
        <f t="shared" si="30"/>
        <v>#REF!</v>
      </c>
      <c r="I39" s="168" t="e">
        <f t="shared" si="30"/>
        <v>#REF!</v>
      </c>
      <c r="J39" s="168" t="e">
        <f t="shared" si="30"/>
        <v>#REF!</v>
      </c>
      <c r="K39" s="168" t="e">
        <f t="shared" si="30"/>
        <v>#REF!</v>
      </c>
      <c r="L39" s="168" t="e">
        <f t="shared" si="30"/>
        <v>#REF!</v>
      </c>
      <c r="M39" s="168" t="e">
        <f t="shared" si="30"/>
        <v>#REF!</v>
      </c>
      <c r="N39" s="168" t="e">
        <f t="shared" si="30"/>
        <v>#REF!</v>
      </c>
      <c r="O39" s="168" t="e">
        <f t="shared" ref="O39:X39" si="31">ROUNDUP(O17*0.87,)</f>
        <v>#REF!</v>
      </c>
      <c r="P39" s="168" t="e">
        <f t="shared" si="31"/>
        <v>#REF!</v>
      </c>
      <c r="Q39" s="168" t="e">
        <f t="shared" si="31"/>
        <v>#REF!</v>
      </c>
      <c r="R39" s="168" t="e">
        <f t="shared" si="31"/>
        <v>#REF!</v>
      </c>
      <c r="S39" s="168" t="e">
        <f t="shared" si="31"/>
        <v>#REF!</v>
      </c>
      <c r="T39" s="168" t="e">
        <f t="shared" si="31"/>
        <v>#REF!</v>
      </c>
      <c r="U39" s="168" t="e">
        <f t="shared" si="31"/>
        <v>#REF!</v>
      </c>
      <c r="V39" s="168" t="e">
        <f t="shared" si="31"/>
        <v>#REF!</v>
      </c>
      <c r="W39" s="168" t="e">
        <f t="shared" si="31"/>
        <v>#REF!</v>
      </c>
      <c r="X39" s="168" t="e">
        <f t="shared" si="31"/>
        <v>#REF!</v>
      </c>
      <c r="Y39" s="168" t="e">
        <f t="shared" ref="Y39" si="32">ROUNDUP(Y17*0.87,)</f>
        <v>#REF!</v>
      </c>
    </row>
    <row r="40" spans="1:25" x14ac:dyDescent="0.2">
      <c r="A40" s="1">
        <v>2</v>
      </c>
      <c r="B40" s="168" t="e">
        <f t="shared" ref="B40:N40" si="33">ROUNDUP(B18*0.87,)</f>
        <v>#REF!</v>
      </c>
      <c r="C40" s="168" t="e">
        <f t="shared" si="33"/>
        <v>#REF!</v>
      </c>
      <c r="D40" s="168" t="e">
        <f t="shared" si="33"/>
        <v>#REF!</v>
      </c>
      <c r="E40" s="168" t="e">
        <f t="shared" si="33"/>
        <v>#REF!</v>
      </c>
      <c r="F40" s="168" t="e">
        <f t="shared" si="33"/>
        <v>#REF!</v>
      </c>
      <c r="G40" s="168" t="e">
        <f t="shared" si="33"/>
        <v>#REF!</v>
      </c>
      <c r="H40" s="168" t="e">
        <f t="shared" si="33"/>
        <v>#REF!</v>
      </c>
      <c r="I40" s="168" t="e">
        <f t="shared" si="33"/>
        <v>#REF!</v>
      </c>
      <c r="J40" s="168" t="e">
        <f t="shared" si="33"/>
        <v>#REF!</v>
      </c>
      <c r="K40" s="168" t="e">
        <f t="shared" si="33"/>
        <v>#REF!</v>
      </c>
      <c r="L40" s="168" t="e">
        <f t="shared" si="33"/>
        <v>#REF!</v>
      </c>
      <c r="M40" s="168" t="e">
        <f t="shared" si="33"/>
        <v>#REF!</v>
      </c>
      <c r="N40" s="168" t="e">
        <f t="shared" si="33"/>
        <v>#REF!</v>
      </c>
      <c r="O40" s="168" t="e">
        <f t="shared" ref="O40:X40" si="34">ROUNDUP(O18*0.87,)</f>
        <v>#REF!</v>
      </c>
      <c r="P40" s="168" t="e">
        <f t="shared" si="34"/>
        <v>#REF!</v>
      </c>
      <c r="Q40" s="168" t="e">
        <f t="shared" si="34"/>
        <v>#REF!</v>
      </c>
      <c r="R40" s="168" t="e">
        <f t="shared" si="34"/>
        <v>#REF!</v>
      </c>
      <c r="S40" s="168" t="e">
        <f t="shared" si="34"/>
        <v>#REF!</v>
      </c>
      <c r="T40" s="168" t="e">
        <f t="shared" si="34"/>
        <v>#REF!</v>
      </c>
      <c r="U40" s="168" t="e">
        <f t="shared" si="34"/>
        <v>#REF!</v>
      </c>
      <c r="V40" s="168" t="e">
        <f t="shared" si="34"/>
        <v>#REF!</v>
      </c>
      <c r="W40" s="168" t="e">
        <f t="shared" si="34"/>
        <v>#REF!</v>
      </c>
      <c r="X40" s="168" t="e">
        <f t="shared" si="34"/>
        <v>#REF!</v>
      </c>
      <c r="Y40" s="168" t="e">
        <f t="shared" ref="Y40" si="35">ROUNDUP(Y18*0.87,)</f>
        <v>#REF!</v>
      </c>
    </row>
    <row r="41" spans="1:25" s="163" customFormat="1" x14ac:dyDescent="0.2">
      <c r="A41" s="152" t="s">
        <v>131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row>
    <row r="42" spans="1:25" x14ac:dyDescent="0.2">
      <c r="A42" s="1">
        <v>1</v>
      </c>
      <c r="B42" s="168" t="e">
        <f t="shared" ref="B42:N42" si="36">ROUNDUP(B20*0.87,)</f>
        <v>#REF!</v>
      </c>
      <c r="C42" s="168" t="e">
        <f t="shared" si="36"/>
        <v>#REF!</v>
      </c>
      <c r="D42" s="168" t="e">
        <f t="shared" si="36"/>
        <v>#REF!</v>
      </c>
      <c r="E42" s="168" t="e">
        <f t="shared" si="36"/>
        <v>#REF!</v>
      </c>
      <c r="F42" s="168" t="e">
        <f t="shared" si="36"/>
        <v>#REF!</v>
      </c>
      <c r="G42" s="168" t="e">
        <f t="shared" si="36"/>
        <v>#REF!</v>
      </c>
      <c r="H42" s="168" t="e">
        <f t="shared" si="36"/>
        <v>#REF!</v>
      </c>
      <c r="I42" s="168" t="e">
        <f t="shared" si="36"/>
        <v>#REF!</v>
      </c>
      <c r="J42" s="168" t="e">
        <f t="shared" si="36"/>
        <v>#REF!</v>
      </c>
      <c r="K42" s="168" t="e">
        <f t="shared" si="36"/>
        <v>#REF!</v>
      </c>
      <c r="L42" s="168" t="e">
        <f t="shared" si="36"/>
        <v>#REF!</v>
      </c>
      <c r="M42" s="168" t="e">
        <f t="shared" si="36"/>
        <v>#REF!</v>
      </c>
      <c r="N42" s="168" t="e">
        <f t="shared" si="36"/>
        <v>#REF!</v>
      </c>
      <c r="O42" s="168" t="e">
        <f t="shared" ref="O42:X42" si="37">ROUNDUP(O20*0.87,)</f>
        <v>#REF!</v>
      </c>
      <c r="P42" s="168" t="e">
        <f t="shared" si="37"/>
        <v>#REF!</v>
      </c>
      <c r="Q42" s="168" t="e">
        <f t="shared" si="37"/>
        <v>#REF!</v>
      </c>
      <c r="R42" s="168" t="e">
        <f t="shared" si="37"/>
        <v>#REF!</v>
      </c>
      <c r="S42" s="168" t="e">
        <f t="shared" si="37"/>
        <v>#REF!</v>
      </c>
      <c r="T42" s="168" t="e">
        <f t="shared" si="37"/>
        <v>#REF!</v>
      </c>
      <c r="U42" s="168" t="e">
        <f t="shared" si="37"/>
        <v>#REF!</v>
      </c>
      <c r="V42" s="168" t="e">
        <f t="shared" si="37"/>
        <v>#REF!</v>
      </c>
      <c r="W42" s="168" t="e">
        <f t="shared" si="37"/>
        <v>#REF!</v>
      </c>
      <c r="X42" s="168" t="e">
        <f t="shared" si="37"/>
        <v>#REF!</v>
      </c>
      <c r="Y42" s="168" t="e">
        <f t="shared" ref="Y42" si="38">ROUNDUP(Y20*0.87,)</f>
        <v>#REF!</v>
      </c>
    </row>
    <row r="43" spans="1:25" x14ac:dyDescent="0.2">
      <c r="A43" s="1">
        <v>2</v>
      </c>
      <c r="B43" s="168" t="e">
        <f t="shared" ref="B43:N43" si="39">ROUNDUP(B21*0.87,)</f>
        <v>#REF!</v>
      </c>
      <c r="C43" s="168" t="e">
        <f t="shared" si="39"/>
        <v>#REF!</v>
      </c>
      <c r="D43" s="168" t="e">
        <f t="shared" si="39"/>
        <v>#REF!</v>
      </c>
      <c r="E43" s="168" t="e">
        <f t="shared" si="39"/>
        <v>#REF!</v>
      </c>
      <c r="F43" s="168" t="e">
        <f t="shared" si="39"/>
        <v>#REF!</v>
      </c>
      <c r="G43" s="168" t="e">
        <f t="shared" si="39"/>
        <v>#REF!</v>
      </c>
      <c r="H43" s="168" t="e">
        <f t="shared" si="39"/>
        <v>#REF!</v>
      </c>
      <c r="I43" s="168" t="e">
        <f t="shared" si="39"/>
        <v>#REF!</v>
      </c>
      <c r="J43" s="168" t="e">
        <f t="shared" si="39"/>
        <v>#REF!</v>
      </c>
      <c r="K43" s="168" t="e">
        <f t="shared" si="39"/>
        <v>#REF!</v>
      </c>
      <c r="L43" s="168" t="e">
        <f t="shared" si="39"/>
        <v>#REF!</v>
      </c>
      <c r="M43" s="168" t="e">
        <f t="shared" si="39"/>
        <v>#REF!</v>
      </c>
      <c r="N43" s="168" t="e">
        <f t="shared" si="39"/>
        <v>#REF!</v>
      </c>
      <c r="O43" s="168" t="e">
        <f t="shared" ref="O43:X43" si="40">ROUNDUP(O21*0.87,)</f>
        <v>#REF!</v>
      </c>
      <c r="P43" s="168" t="e">
        <f t="shared" si="40"/>
        <v>#REF!</v>
      </c>
      <c r="Q43" s="168" t="e">
        <f t="shared" si="40"/>
        <v>#REF!</v>
      </c>
      <c r="R43" s="168" t="e">
        <f t="shared" si="40"/>
        <v>#REF!</v>
      </c>
      <c r="S43" s="168" t="e">
        <f t="shared" si="40"/>
        <v>#REF!</v>
      </c>
      <c r="T43" s="168" t="e">
        <f t="shared" si="40"/>
        <v>#REF!</v>
      </c>
      <c r="U43" s="168" t="e">
        <f t="shared" si="40"/>
        <v>#REF!</v>
      </c>
      <c r="V43" s="168" t="e">
        <f t="shared" si="40"/>
        <v>#REF!</v>
      </c>
      <c r="W43" s="168" t="e">
        <f t="shared" si="40"/>
        <v>#REF!</v>
      </c>
      <c r="X43" s="168" t="e">
        <f t="shared" si="40"/>
        <v>#REF!</v>
      </c>
      <c r="Y43" s="168" t="e">
        <f t="shared" ref="Y43" si="41">ROUNDUP(Y21*0.87,)</f>
        <v>#REF!</v>
      </c>
    </row>
    <row r="44" spans="1:25" s="163" customFormat="1" x14ac:dyDescent="0.2">
      <c r="A44" s="223" t="s">
        <v>4</v>
      </c>
      <c r="B44" s="168"/>
      <c r="C44" s="168"/>
      <c r="D44" s="168"/>
      <c r="E44" s="168"/>
      <c r="F44" s="168"/>
      <c r="G44" s="168"/>
      <c r="H44" s="168"/>
      <c r="I44" s="168"/>
      <c r="J44" s="168"/>
      <c r="K44" s="168"/>
      <c r="L44" s="168"/>
      <c r="M44" s="168"/>
      <c r="N44" s="168"/>
      <c r="O44" s="168"/>
      <c r="P44" s="168"/>
      <c r="Q44" s="168"/>
      <c r="R44" s="168"/>
      <c r="S44" s="168"/>
      <c r="T44" s="168"/>
      <c r="U44" s="168"/>
      <c r="V44" s="168"/>
      <c r="W44" s="168"/>
      <c r="X44" s="168"/>
      <c r="Y44" s="168"/>
    </row>
    <row r="45" spans="1:25" x14ac:dyDescent="0.2">
      <c r="A45" s="3" t="s">
        <v>1</v>
      </c>
      <c r="B45" s="168" t="e">
        <f t="shared" ref="B45:N45" si="42">ROUNDUP(B23*0.87,)</f>
        <v>#REF!</v>
      </c>
      <c r="C45" s="168" t="e">
        <f t="shared" si="42"/>
        <v>#REF!</v>
      </c>
      <c r="D45" s="168" t="e">
        <f t="shared" si="42"/>
        <v>#REF!</v>
      </c>
      <c r="E45" s="168" t="e">
        <f t="shared" si="42"/>
        <v>#REF!</v>
      </c>
      <c r="F45" s="168" t="e">
        <f t="shared" si="42"/>
        <v>#REF!</v>
      </c>
      <c r="G45" s="168" t="e">
        <f t="shared" si="42"/>
        <v>#REF!</v>
      </c>
      <c r="H45" s="168" t="e">
        <f t="shared" si="42"/>
        <v>#REF!</v>
      </c>
      <c r="I45" s="168" t="e">
        <f t="shared" si="42"/>
        <v>#REF!</v>
      </c>
      <c r="J45" s="168" t="e">
        <f t="shared" si="42"/>
        <v>#REF!</v>
      </c>
      <c r="K45" s="168" t="e">
        <f t="shared" si="42"/>
        <v>#REF!</v>
      </c>
      <c r="L45" s="168" t="e">
        <f t="shared" si="42"/>
        <v>#REF!</v>
      </c>
      <c r="M45" s="168" t="e">
        <f t="shared" si="42"/>
        <v>#REF!</v>
      </c>
      <c r="N45" s="168" t="e">
        <f t="shared" si="42"/>
        <v>#REF!</v>
      </c>
      <c r="O45" s="168" t="e">
        <f t="shared" ref="O45:X45" si="43">ROUNDUP(O23*0.87,)</f>
        <v>#REF!</v>
      </c>
      <c r="P45" s="168" t="e">
        <f t="shared" si="43"/>
        <v>#REF!</v>
      </c>
      <c r="Q45" s="168" t="e">
        <f t="shared" si="43"/>
        <v>#REF!</v>
      </c>
      <c r="R45" s="168" t="e">
        <f t="shared" si="43"/>
        <v>#REF!</v>
      </c>
      <c r="S45" s="168" t="e">
        <f t="shared" si="43"/>
        <v>#REF!</v>
      </c>
      <c r="T45" s="168" t="e">
        <f t="shared" si="43"/>
        <v>#REF!</v>
      </c>
      <c r="U45" s="168" t="e">
        <f t="shared" si="43"/>
        <v>#REF!</v>
      </c>
      <c r="V45" s="168" t="e">
        <f t="shared" si="43"/>
        <v>#REF!</v>
      </c>
      <c r="W45" s="168" t="e">
        <f t="shared" si="43"/>
        <v>#REF!</v>
      </c>
      <c r="X45" s="168" t="e">
        <f t="shared" si="43"/>
        <v>#REF!</v>
      </c>
      <c r="Y45" s="168" t="e">
        <f t="shared" ref="Y45" si="44">ROUNDUP(Y23*0.87,)</f>
        <v>#REF!</v>
      </c>
    </row>
    <row r="46" spans="1:25" hidden="1" x14ac:dyDescent="0.2">
      <c r="A46" s="7" t="s">
        <v>5</v>
      </c>
    </row>
    <row r="47" spans="1:25" hidden="1" x14ac:dyDescent="0.2">
      <c r="A47" s="3" t="s">
        <v>0</v>
      </c>
    </row>
    <row r="48" spans="1:25" ht="11.45" customHeight="1" x14ac:dyDescent="0.2">
      <c r="A48" s="125" t="s">
        <v>101</v>
      </c>
    </row>
    <row r="49" spans="1:1" ht="12" customHeight="1" x14ac:dyDescent="0.2"/>
    <row r="50" spans="1:1" ht="9.6" customHeight="1" x14ac:dyDescent="0.2"/>
    <row r="51" spans="1:1" ht="11.45" customHeight="1" x14ac:dyDescent="0.2">
      <c r="A51" s="206" t="s">
        <v>11</v>
      </c>
    </row>
    <row r="52" spans="1:1" ht="11.45" customHeight="1" x14ac:dyDescent="0.2">
      <c r="A52" s="4" t="s">
        <v>12</v>
      </c>
    </row>
    <row r="53" spans="1:1" ht="11.45" customHeight="1" x14ac:dyDescent="0.2">
      <c r="A53" s="4" t="s">
        <v>13</v>
      </c>
    </row>
    <row r="54" spans="1:1" ht="11.45" customHeight="1" x14ac:dyDescent="0.2">
      <c r="A54" s="4" t="s">
        <v>14</v>
      </c>
    </row>
    <row r="55" spans="1:1" ht="11.45" customHeight="1" x14ac:dyDescent="0.2">
      <c r="A55" s="204" t="s">
        <v>103</v>
      </c>
    </row>
    <row r="56" spans="1:1" ht="11.45" customHeight="1" thickBot="1" x14ac:dyDescent="0.25">
      <c r="A56" s="5" t="s">
        <v>230</v>
      </c>
    </row>
    <row r="57" spans="1:1" ht="12.75" thickBot="1" x14ac:dyDescent="0.25">
      <c r="A57" s="209" t="s">
        <v>225</v>
      </c>
    </row>
    <row r="58" spans="1:1" ht="24" x14ac:dyDescent="0.2">
      <c r="A58" s="213" t="s">
        <v>226</v>
      </c>
    </row>
    <row r="59" spans="1:1" ht="66.75" customHeight="1" thickBot="1" x14ac:dyDescent="0.25">
      <c r="A59" s="208" t="s">
        <v>229</v>
      </c>
    </row>
    <row r="60" spans="1:1" ht="12" customHeight="1" thickBot="1" x14ac:dyDescent="0.25">
      <c r="A60" s="210" t="s">
        <v>18</v>
      </c>
    </row>
    <row r="61" spans="1:1" ht="12.75" customHeight="1" x14ac:dyDescent="0.2">
      <c r="A61" s="211" t="s">
        <v>244</v>
      </c>
    </row>
    <row r="62" spans="1:1" ht="36.75" thickBot="1" x14ac:dyDescent="0.25">
      <c r="A62" s="214" t="s">
        <v>246</v>
      </c>
    </row>
    <row r="63" spans="1:1" ht="67.5" customHeight="1" x14ac:dyDescent="0.2">
      <c r="A63" s="235" t="s">
        <v>240</v>
      </c>
    </row>
    <row r="64" spans="1:1" ht="67.5" customHeight="1" thickBot="1" x14ac:dyDescent="0.25">
      <c r="A64" s="236"/>
    </row>
    <row r="65" spans="1:1" ht="48.75" thickBot="1" x14ac:dyDescent="0.25">
      <c r="A65" s="216" t="s">
        <v>234</v>
      </c>
    </row>
    <row r="66" spans="1:1" x14ac:dyDescent="0.2">
      <c r="A66" s="212" t="s">
        <v>227</v>
      </c>
    </row>
    <row r="67" spans="1:1" x14ac:dyDescent="0.2">
      <c r="A67" s="212" t="s">
        <v>228</v>
      </c>
    </row>
    <row r="68" spans="1:1" ht="12.75" thickBot="1" x14ac:dyDescent="0.25">
      <c r="A68" s="212" t="s">
        <v>245</v>
      </c>
    </row>
    <row r="69" spans="1:1" ht="12.75" thickBot="1" x14ac:dyDescent="0.25">
      <c r="A69" s="207" t="s">
        <v>16</v>
      </c>
    </row>
    <row r="70" spans="1:1" ht="60" x14ac:dyDescent="0.2">
      <c r="A70" s="205" t="s">
        <v>191</v>
      </c>
    </row>
    <row r="71" spans="1:1" ht="60" x14ac:dyDescent="0.2">
      <c r="A71" s="205" t="s">
        <v>191</v>
      </c>
    </row>
  </sheetData>
  <mergeCells count="1">
    <mergeCell ref="A63:A64"/>
  </mergeCell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47"/>
  <sheetViews>
    <sheetView topLeftCell="A36" zoomScale="110" zoomScaleNormal="110" workbookViewId="0">
      <selection activeCell="A37" sqref="A37:A47"/>
    </sheetView>
  </sheetViews>
  <sheetFormatPr defaultColWidth="9.140625" defaultRowHeight="12" x14ac:dyDescent="0.2"/>
  <cols>
    <col min="1" max="1" width="77.7109375" style="5" customWidth="1"/>
    <col min="2" max="12" width="9.140625" style="5" hidden="1" customWidth="1"/>
    <col min="13" max="14" width="0" style="5" hidden="1" customWidth="1"/>
    <col min="15" max="23" width="9.140625" style="5" hidden="1" customWidth="1"/>
    <col min="24" max="24" width="0" style="5" hidden="1" customWidth="1"/>
    <col min="25" max="16384" width="9.140625" style="5"/>
  </cols>
  <sheetData>
    <row r="1" spans="1:25" ht="12" customHeight="1" x14ac:dyDescent="0.2">
      <c r="A1" s="18" t="s">
        <v>17</v>
      </c>
    </row>
    <row r="2" spans="1:25" ht="12" customHeight="1" x14ac:dyDescent="0.2">
      <c r="A2" s="215" t="s">
        <v>69</v>
      </c>
    </row>
    <row r="3" spans="1:25" ht="10.35" customHeight="1" x14ac:dyDescent="0.2">
      <c r="A3" s="16"/>
    </row>
    <row r="4" spans="1:25" ht="11.45" customHeight="1" x14ac:dyDescent="0.2">
      <c r="A4" s="30" t="s">
        <v>9</v>
      </c>
    </row>
    <row r="5" spans="1:25" s="36" customFormat="1" ht="33.75" customHeight="1" x14ac:dyDescent="0.25">
      <c r="A5" s="31" t="s">
        <v>6</v>
      </c>
      <c r="B5" s="151" t="e">
        <f>'РБ ВВ 10(2024) | FIT15)'!#REF!</f>
        <v>#REF!</v>
      </c>
      <c r="C5" s="151" t="e">
        <f>'РБ ВВ 10(2024) | FIT15)'!#REF!</f>
        <v>#REF!</v>
      </c>
      <c r="D5" s="151" t="e">
        <f>'РБ ВВ 10(2024) | FIT15)'!#REF!</f>
        <v>#REF!</v>
      </c>
      <c r="E5" s="151" t="e">
        <f>'РБ ВВ 10(2024) | FIT15)'!#REF!</f>
        <v>#REF!</v>
      </c>
      <c r="F5" s="151" t="e">
        <f>'РБ ВВ 10(2024) | FIT15)'!#REF!</f>
        <v>#REF!</v>
      </c>
      <c r="G5" s="151" t="e">
        <f>'РБ ВВ 10(2024) | FIT15)'!#REF!</f>
        <v>#REF!</v>
      </c>
      <c r="H5" s="151" t="e">
        <f>'РБ ВВ 10(2024) | FIT15)'!#REF!</f>
        <v>#REF!</v>
      </c>
      <c r="I5" s="151" t="e">
        <f>'РБ ВВ 10(2024) | FIT15)'!#REF!</f>
        <v>#REF!</v>
      </c>
      <c r="J5" s="151" t="e">
        <f>'РБ ВВ 10(2024) | FIT15)'!#REF!</f>
        <v>#REF!</v>
      </c>
      <c r="K5" s="151" t="e">
        <f>'РБ ВВ 10(2024) | FIT15)'!#REF!</f>
        <v>#REF!</v>
      </c>
      <c r="L5" s="151" t="e">
        <f>'РБ ВВ 10(2024) | FIT15)'!#REF!</f>
        <v>#REF!</v>
      </c>
      <c r="M5" s="151" t="e">
        <f>'РБ ВВ 10(2024) | FIT15)'!#REF!</f>
        <v>#REF!</v>
      </c>
      <c r="N5" s="151" t="e">
        <f>'РБ ВВ 10(2024) | FIT15)'!#REF!</f>
        <v>#REF!</v>
      </c>
      <c r="O5" s="151" t="e">
        <f>'РБ ВВ 10(2024) | FIT15)'!#REF!</f>
        <v>#REF!</v>
      </c>
      <c r="P5" s="151" t="e">
        <f>'РБ ВВ 10(2024) | FIT15)'!#REF!</f>
        <v>#REF!</v>
      </c>
      <c r="Q5" s="151" t="e">
        <f>'РБ ВВ 10(2024) | FIT15)'!#REF!</f>
        <v>#REF!</v>
      </c>
      <c r="R5" s="151" t="e">
        <f>'РБ ВВ 10(2024) | FIT15)'!#REF!</f>
        <v>#REF!</v>
      </c>
      <c r="S5" s="151" t="e">
        <f>'РБ ВВ 10(2024) | FIT15)'!#REF!</f>
        <v>#REF!</v>
      </c>
      <c r="T5" s="151" t="e">
        <f>'РБ ВВ 10(2024) | FIT15)'!#REF!</f>
        <v>#REF!</v>
      </c>
      <c r="U5" s="151" t="e">
        <f>'РБ ВВ 10(2024) | FIT15)'!#REF!</f>
        <v>#REF!</v>
      </c>
      <c r="V5" s="151" t="e">
        <f>'РБ ВВ 10(2024) | FIT15)'!#REF!</f>
        <v>#REF!</v>
      </c>
      <c r="W5" s="151" t="e">
        <f>'РБ ВВ 10(2024) | FIT15)'!#REF!</f>
        <v>#REF!</v>
      </c>
      <c r="X5" s="151" t="e">
        <f>'РБ ВВ 10(2024) | FIT15)'!#REF!</f>
        <v>#REF!</v>
      </c>
      <c r="Y5" s="151" t="e">
        <f>'РБ ВВ 10(2024) | FIT15)'!#REF!</f>
        <v>#REF!</v>
      </c>
    </row>
    <row r="6" spans="1:25" x14ac:dyDescent="0.2">
      <c r="A6" s="31"/>
      <c r="B6" s="151" t="e">
        <f>'РБ ВВ 10(2024) | FIT15)'!#REF!</f>
        <v>#REF!</v>
      </c>
      <c r="C6" s="151" t="e">
        <f>'РБ ВВ 10(2024) | FIT15)'!#REF!</f>
        <v>#REF!</v>
      </c>
      <c r="D6" s="151" t="e">
        <f>'РБ ВВ 10(2024) | FIT15)'!#REF!</f>
        <v>#REF!</v>
      </c>
      <c r="E6" s="151" t="e">
        <f>'РБ ВВ 10(2024) | FIT15)'!#REF!</f>
        <v>#REF!</v>
      </c>
      <c r="F6" s="151" t="e">
        <f>'РБ ВВ 10(2024) | FIT15)'!#REF!</f>
        <v>#REF!</v>
      </c>
      <c r="G6" s="151" t="e">
        <f>'РБ ВВ 10(2024) | FIT15)'!#REF!</f>
        <v>#REF!</v>
      </c>
      <c r="H6" s="151" t="e">
        <f>'РБ ВВ 10(2024) | FIT15)'!#REF!</f>
        <v>#REF!</v>
      </c>
      <c r="I6" s="151" t="e">
        <f>'РБ ВВ 10(2024) | FIT15)'!#REF!</f>
        <v>#REF!</v>
      </c>
      <c r="J6" s="151" t="e">
        <f>'РБ ВВ 10(2024) | FIT15)'!#REF!</f>
        <v>#REF!</v>
      </c>
      <c r="K6" s="151" t="e">
        <f>'РБ ВВ 10(2024) | FIT15)'!#REF!</f>
        <v>#REF!</v>
      </c>
      <c r="L6" s="151" t="e">
        <f>'РБ ВВ 10(2024) | FIT15)'!#REF!</f>
        <v>#REF!</v>
      </c>
      <c r="M6" s="151" t="e">
        <f>'РБ ВВ 10(2024) | FIT15)'!#REF!</f>
        <v>#REF!</v>
      </c>
      <c r="N6" s="151" t="e">
        <f>'РБ ВВ 10(2024) | FIT15)'!#REF!</f>
        <v>#REF!</v>
      </c>
      <c r="O6" s="151" t="e">
        <f>'РБ ВВ 10(2024) | FIT15)'!#REF!</f>
        <v>#REF!</v>
      </c>
      <c r="P6" s="151" t="e">
        <f>'РБ ВВ 10(2024) | FIT15)'!#REF!</f>
        <v>#REF!</v>
      </c>
      <c r="Q6" s="151" t="e">
        <f>'РБ ВВ 10(2024) | FIT15)'!#REF!</f>
        <v>#REF!</v>
      </c>
      <c r="R6" s="151" t="e">
        <f>'РБ ВВ 10(2024) | FIT15)'!#REF!</f>
        <v>#REF!</v>
      </c>
      <c r="S6" s="151" t="e">
        <f>'РБ ВВ 10(2024) | FIT15)'!#REF!</f>
        <v>#REF!</v>
      </c>
      <c r="T6" s="151" t="e">
        <f>'РБ ВВ 10(2024) | FIT15)'!#REF!</f>
        <v>#REF!</v>
      </c>
      <c r="U6" s="151" t="e">
        <f>'РБ ВВ 10(2024) | FIT15)'!#REF!</f>
        <v>#REF!</v>
      </c>
      <c r="V6" s="151" t="e">
        <f>'РБ ВВ 10(2024) | FIT15)'!#REF!</f>
        <v>#REF!</v>
      </c>
      <c r="W6" s="151" t="e">
        <f>'РБ ВВ 10(2024) | FIT15)'!#REF!</f>
        <v>#REF!</v>
      </c>
      <c r="X6" s="151" t="e">
        <f>'РБ ВВ 10(2024) | FIT15)'!#REF!</f>
        <v>#REF!</v>
      </c>
      <c r="Y6" s="151" t="e">
        <f>'РБ ВВ 10(2024) | FIT15)'!#REF!</f>
        <v>#REF!</v>
      </c>
    </row>
    <row r="7" spans="1:25" s="163" customFormat="1" x14ac:dyDescent="0.2">
      <c r="A7" s="168" t="s">
        <v>7</v>
      </c>
    </row>
    <row r="8" spans="1:25" x14ac:dyDescent="0.2">
      <c r="A8" s="1">
        <v>1</v>
      </c>
      <c r="B8" s="167" t="e">
        <f>'РБ ВВ 10(2024) | FIT15)'!#REF!</f>
        <v>#REF!</v>
      </c>
      <c r="C8" s="167" t="e">
        <f>'РБ ВВ 10(2024) | FIT15)'!#REF!</f>
        <v>#REF!</v>
      </c>
      <c r="D8" s="167" t="e">
        <f>'РБ ВВ 10(2024) | FIT15)'!#REF!</f>
        <v>#REF!</v>
      </c>
      <c r="E8" s="167" t="e">
        <f>'РБ ВВ 10(2024) | FIT15)'!#REF!</f>
        <v>#REF!</v>
      </c>
      <c r="F8" s="167" t="e">
        <f>'РБ ВВ 10(2024) | FIT15)'!#REF!</f>
        <v>#REF!</v>
      </c>
      <c r="G8" s="167" t="e">
        <f>'РБ ВВ 10(2024) | FIT15)'!#REF!</f>
        <v>#REF!</v>
      </c>
      <c r="H8" s="167" t="e">
        <f>'РБ ВВ 10(2024) | FIT15)'!#REF!</f>
        <v>#REF!</v>
      </c>
      <c r="I8" s="167" t="e">
        <f>'РБ ВВ 10(2024) | FIT15)'!#REF!</f>
        <v>#REF!</v>
      </c>
      <c r="J8" s="167" t="e">
        <f>'РБ ВВ 10(2024) | FIT15)'!#REF!</f>
        <v>#REF!</v>
      </c>
      <c r="K8" s="167" t="e">
        <f>'РБ ВВ 10(2024) | FIT15)'!#REF!</f>
        <v>#REF!</v>
      </c>
      <c r="L8" s="167" t="e">
        <f>'РБ ВВ 10(2024) | FIT15)'!#REF!</f>
        <v>#REF!</v>
      </c>
      <c r="M8" s="167" t="e">
        <f>'РБ ВВ 10(2024) | FIT15)'!#REF!</f>
        <v>#REF!</v>
      </c>
      <c r="N8" s="167" t="e">
        <f>'РБ ВВ 10(2024) | FIT15)'!#REF!</f>
        <v>#REF!</v>
      </c>
      <c r="O8" s="167" t="e">
        <f>'РБ ВВ 10(2024) | FIT15)'!#REF!</f>
        <v>#REF!</v>
      </c>
      <c r="P8" s="167" t="e">
        <f>'РБ ВВ 10(2024) | FIT15)'!#REF!</f>
        <v>#REF!</v>
      </c>
      <c r="Q8" s="167" t="e">
        <f>'РБ ВВ 10(2024) | FIT15)'!#REF!</f>
        <v>#REF!</v>
      </c>
      <c r="R8" s="167" t="e">
        <f>'РБ ВВ 10(2024) | FIT15)'!#REF!</f>
        <v>#REF!</v>
      </c>
      <c r="S8" s="167" t="e">
        <f>'РБ ВВ 10(2024) | FIT15)'!#REF!</f>
        <v>#REF!</v>
      </c>
      <c r="T8" s="167" t="e">
        <f>'РБ ВВ 10(2024) | FIT15)'!#REF!</f>
        <v>#REF!</v>
      </c>
      <c r="U8" s="167" t="e">
        <f>'РБ ВВ 10(2024) | FIT15)'!#REF!</f>
        <v>#REF!</v>
      </c>
      <c r="V8" s="167" t="e">
        <f>'РБ ВВ 10(2024) | FIT15)'!#REF!</f>
        <v>#REF!</v>
      </c>
      <c r="W8" s="167" t="e">
        <f>'РБ ВВ 10(2024) | FIT15)'!#REF!</f>
        <v>#REF!</v>
      </c>
      <c r="X8" s="167" t="e">
        <f>'РБ ВВ 10(2024) | FIT15)'!#REF!</f>
        <v>#REF!</v>
      </c>
      <c r="Y8" s="167" t="e">
        <f>'РБ ВВ 10(2024) | FIT15)'!#REF!</f>
        <v>#REF!</v>
      </c>
    </row>
    <row r="9" spans="1:25" x14ac:dyDescent="0.2">
      <c r="A9" s="1">
        <v>2</v>
      </c>
      <c r="B9" s="167" t="e">
        <f>'РБ ВВ 10(2024) | FIT15)'!#REF!</f>
        <v>#REF!</v>
      </c>
      <c r="C9" s="167" t="e">
        <f>'РБ ВВ 10(2024) | FIT15)'!#REF!</f>
        <v>#REF!</v>
      </c>
      <c r="D9" s="167" t="e">
        <f>'РБ ВВ 10(2024) | FIT15)'!#REF!</f>
        <v>#REF!</v>
      </c>
      <c r="E9" s="167" t="e">
        <f>'РБ ВВ 10(2024) | FIT15)'!#REF!</f>
        <v>#REF!</v>
      </c>
      <c r="F9" s="167" t="e">
        <f>'РБ ВВ 10(2024) | FIT15)'!#REF!</f>
        <v>#REF!</v>
      </c>
      <c r="G9" s="167" t="e">
        <f>'РБ ВВ 10(2024) | FIT15)'!#REF!</f>
        <v>#REF!</v>
      </c>
      <c r="H9" s="167" t="e">
        <f>'РБ ВВ 10(2024) | FIT15)'!#REF!</f>
        <v>#REF!</v>
      </c>
      <c r="I9" s="167" t="e">
        <f>'РБ ВВ 10(2024) | FIT15)'!#REF!</f>
        <v>#REF!</v>
      </c>
      <c r="J9" s="167" t="e">
        <f>'РБ ВВ 10(2024) | FIT15)'!#REF!</f>
        <v>#REF!</v>
      </c>
      <c r="K9" s="167" t="e">
        <f>'РБ ВВ 10(2024) | FIT15)'!#REF!</f>
        <v>#REF!</v>
      </c>
      <c r="L9" s="167" t="e">
        <f>'РБ ВВ 10(2024) | FIT15)'!#REF!</f>
        <v>#REF!</v>
      </c>
      <c r="M9" s="167" t="e">
        <f>'РБ ВВ 10(2024) | FIT15)'!#REF!</f>
        <v>#REF!</v>
      </c>
      <c r="N9" s="167" t="e">
        <f>'РБ ВВ 10(2024) | FIT15)'!#REF!</f>
        <v>#REF!</v>
      </c>
      <c r="O9" s="167" t="e">
        <f>'РБ ВВ 10(2024) | FIT15)'!#REF!</f>
        <v>#REF!</v>
      </c>
      <c r="P9" s="167" t="e">
        <f>'РБ ВВ 10(2024) | FIT15)'!#REF!</f>
        <v>#REF!</v>
      </c>
      <c r="Q9" s="167" t="e">
        <f>'РБ ВВ 10(2024) | FIT15)'!#REF!</f>
        <v>#REF!</v>
      </c>
      <c r="R9" s="167" t="e">
        <f>'РБ ВВ 10(2024) | FIT15)'!#REF!</f>
        <v>#REF!</v>
      </c>
      <c r="S9" s="167" t="e">
        <f>'РБ ВВ 10(2024) | FIT15)'!#REF!</f>
        <v>#REF!</v>
      </c>
      <c r="T9" s="167" t="e">
        <f>'РБ ВВ 10(2024) | FIT15)'!#REF!</f>
        <v>#REF!</v>
      </c>
      <c r="U9" s="167" t="e">
        <f>'РБ ВВ 10(2024) | FIT15)'!#REF!</f>
        <v>#REF!</v>
      </c>
      <c r="V9" s="167" t="e">
        <f>'РБ ВВ 10(2024) | FIT15)'!#REF!</f>
        <v>#REF!</v>
      </c>
      <c r="W9" s="167" t="e">
        <f>'РБ ВВ 10(2024) | FIT15)'!#REF!</f>
        <v>#REF!</v>
      </c>
      <c r="X9" s="167" t="e">
        <f>'РБ ВВ 10(2024) | FIT15)'!#REF!</f>
        <v>#REF!</v>
      </c>
      <c r="Y9" s="167" t="e">
        <f>'РБ ВВ 10(2024) | FIT15)'!#REF!</f>
        <v>#REF!</v>
      </c>
    </row>
    <row r="10" spans="1:25" s="163" customFormat="1" x14ac:dyDescent="0.2">
      <c r="A10" s="168" t="s">
        <v>8</v>
      </c>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row>
    <row r="11" spans="1:25" x14ac:dyDescent="0.2">
      <c r="A11" s="1">
        <v>1</v>
      </c>
      <c r="B11" s="167" t="e">
        <f>'РБ ВВ 10(2024) | FIT15)'!#REF!</f>
        <v>#REF!</v>
      </c>
      <c r="C11" s="167" t="e">
        <f>'РБ ВВ 10(2024) | FIT15)'!#REF!</f>
        <v>#REF!</v>
      </c>
      <c r="D11" s="167" t="e">
        <f>'РБ ВВ 10(2024) | FIT15)'!#REF!</f>
        <v>#REF!</v>
      </c>
      <c r="E11" s="167" t="e">
        <f>'РБ ВВ 10(2024) | FIT15)'!#REF!</f>
        <v>#REF!</v>
      </c>
      <c r="F11" s="167" t="e">
        <f>'РБ ВВ 10(2024) | FIT15)'!#REF!</f>
        <v>#REF!</v>
      </c>
      <c r="G11" s="167" t="e">
        <f>'РБ ВВ 10(2024) | FIT15)'!#REF!</f>
        <v>#REF!</v>
      </c>
      <c r="H11" s="167" t="e">
        <f>'РБ ВВ 10(2024) | FIT15)'!#REF!</f>
        <v>#REF!</v>
      </c>
      <c r="I11" s="167" t="e">
        <f>'РБ ВВ 10(2024) | FIT15)'!#REF!</f>
        <v>#REF!</v>
      </c>
      <c r="J11" s="167" t="e">
        <f>'РБ ВВ 10(2024) | FIT15)'!#REF!</f>
        <v>#REF!</v>
      </c>
      <c r="K11" s="167" t="e">
        <f>'РБ ВВ 10(2024) | FIT15)'!#REF!</f>
        <v>#REF!</v>
      </c>
      <c r="L11" s="167" t="e">
        <f>'РБ ВВ 10(2024) | FIT15)'!#REF!</f>
        <v>#REF!</v>
      </c>
      <c r="M11" s="167" t="e">
        <f>'РБ ВВ 10(2024) | FIT15)'!#REF!</f>
        <v>#REF!</v>
      </c>
      <c r="N11" s="167" t="e">
        <f>'РБ ВВ 10(2024) | FIT15)'!#REF!</f>
        <v>#REF!</v>
      </c>
      <c r="O11" s="167" t="e">
        <f>'РБ ВВ 10(2024) | FIT15)'!#REF!</f>
        <v>#REF!</v>
      </c>
      <c r="P11" s="167" t="e">
        <f>'РБ ВВ 10(2024) | FIT15)'!#REF!</f>
        <v>#REF!</v>
      </c>
      <c r="Q11" s="167" t="e">
        <f>'РБ ВВ 10(2024) | FIT15)'!#REF!</f>
        <v>#REF!</v>
      </c>
      <c r="R11" s="167" t="e">
        <f>'РБ ВВ 10(2024) | FIT15)'!#REF!</f>
        <v>#REF!</v>
      </c>
      <c r="S11" s="167" t="e">
        <f>'РБ ВВ 10(2024) | FIT15)'!#REF!</f>
        <v>#REF!</v>
      </c>
      <c r="T11" s="167" t="e">
        <f>'РБ ВВ 10(2024) | FIT15)'!#REF!</f>
        <v>#REF!</v>
      </c>
      <c r="U11" s="167" t="e">
        <f>'РБ ВВ 10(2024) | FIT15)'!#REF!</f>
        <v>#REF!</v>
      </c>
      <c r="V11" s="167" t="e">
        <f>'РБ ВВ 10(2024) | FIT15)'!#REF!</f>
        <v>#REF!</v>
      </c>
      <c r="W11" s="167" t="e">
        <f>'РБ ВВ 10(2024) | FIT15)'!#REF!</f>
        <v>#REF!</v>
      </c>
      <c r="X11" s="167" t="e">
        <f>'РБ ВВ 10(2024) | FIT15)'!#REF!</f>
        <v>#REF!</v>
      </c>
      <c r="Y11" s="167" t="e">
        <f>'РБ ВВ 10(2024) | FIT15)'!#REF!</f>
        <v>#REF!</v>
      </c>
    </row>
    <row r="12" spans="1:25" x14ac:dyDescent="0.2">
      <c r="A12" s="1">
        <v>2</v>
      </c>
      <c r="B12" s="167" t="e">
        <f>'РБ ВВ 10(2024) | FIT15)'!#REF!</f>
        <v>#REF!</v>
      </c>
      <c r="C12" s="167" t="e">
        <f>'РБ ВВ 10(2024) | FIT15)'!#REF!</f>
        <v>#REF!</v>
      </c>
      <c r="D12" s="167" t="e">
        <f>'РБ ВВ 10(2024) | FIT15)'!#REF!</f>
        <v>#REF!</v>
      </c>
      <c r="E12" s="167" t="e">
        <f>'РБ ВВ 10(2024) | FIT15)'!#REF!</f>
        <v>#REF!</v>
      </c>
      <c r="F12" s="167" t="e">
        <f>'РБ ВВ 10(2024) | FIT15)'!#REF!</f>
        <v>#REF!</v>
      </c>
      <c r="G12" s="167" t="e">
        <f>'РБ ВВ 10(2024) | FIT15)'!#REF!</f>
        <v>#REF!</v>
      </c>
      <c r="H12" s="167" t="e">
        <f>'РБ ВВ 10(2024) | FIT15)'!#REF!</f>
        <v>#REF!</v>
      </c>
      <c r="I12" s="167" t="e">
        <f>'РБ ВВ 10(2024) | FIT15)'!#REF!</f>
        <v>#REF!</v>
      </c>
      <c r="J12" s="167" t="e">
        <f>'РБ ВВ 10(2024) | FIT15)'!#REF!</f>
        <v>#REF!</v>
      </c>
      <c r="K12" s="167" t="e">
        <f>'РБ ВВ 10(2024) | FIT15)'!#REF!</f>
        <v>#REF!</v>
      </c>
      <c r="L12" s="167" t="e">
        <f>'РБ ВВ 10(2024) | FIT15)'!#REF!</f>
        <v>#REF!</v>
      </c>
      <c r="M12" s="167" t="e">
        <f>'РБ ВВ 10(2024) | FIT15)'!#REF!</f>
        <v>#REF!</v>
      </c>
      <c r="N12" s="167" t="e">
        <f>'РБ ВВ 10(2024) | FIT15)'!#REF!</f>
        <v>#REF!</v>
      </c>
      <c r="O12" s="167" t="e">
        <f>'РБ ВВ 10(2024) | FIT15)'!#REF!</f>
        <v>#REF!</v>
      </c>
      <c r="P12" s="167" t="e">
        <f>'РБ ВВ 10(2024) | FIT15)'!#REF!</f>
        <v>#REF!</v>
      </c>
      <c r="Q12" s="167" t="e">
        <f>'РБ ВВ 10(2024) | FIT15)'!#REF!</f>
        <v>#REF!</v>
      </c>
      <c r="R12" s="167" t="e">
        <f>'РБ ВВ 10(2024) | FIT15)'!#REF!</f>
        <v>#REF!</v>
      </c>
      <c r="S12" s="167" t="e">
        <f>'РБ ВВ 10(2024) | FIT15)'!#REF!</f>
        <v>#REF!</v>
      </c>
      <c r="T12" s="167" t="e">
        <f>'РБ ВВ 10(2024) | FIT15)'!#REF!</f>
        <v>#REF!</v>
      </c>
      <c r="U12" s="167" t="e">
        <f>'РБ ВВ 10(2024) | FIT15)'!#REF!</f>
        <v>#REF!</v>
      </c>
      <c r="V12" s="167" t="e">
        <f>'РБ ВВ 10(2024) | FIT15)'!#REF!</f>
        <v>#REF!</v>
      </c>
      <c r="W12" s="167" t="e">
        <f>'РБ ВВ 10(2024) | FIT15)'!#REF!</f>
        <v>#REF!</v>
      </c>
      <c r="X12" s="167" t="e">
        <f>'РБ ВВ 10(2024) | FIT15)'!#REF!</f>
        <v>#REF!</v>
      </c>
      <c r="Y12" s="167" t="e">
        <f>'РБ ВВ 10(2024) | FIT15)'!#REF!</f>
        <v>#REF!</v>
      </c>
    </row>
    <row r="13" spans="1:25" s="163" customFormat="1" x14ac:dyDescent="0.2">
      <c r="A13" s="168" t="s">
        <v>218</v>
      </c>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row>
    <row r="14" spans="1:25" s="163" customFormat="1" x14ac:dyDescent="0.2">
      <c r="A14" s="168">
        <v>1</v>
      </c>
      <c r="B14" s="167" t="e">
        <f t="shared" ref="B14:N14" si="0">B11</f>
        <v>#REF!</v>
      </c>
      <c r="C14" s="167" t="e">
        <f t="shared" si="0"/>
        <v>#REF!</v>
      </c>
      <c r="D14" s="167" t="e">
        <f t="shared" si="0"/>
        <v>#REF!</v>
      </c>
      <c r="E14" s="167" t="e">
        <f t="shared" si="0"/>
        <v>#REF!</v>
      </c>
      <c r="F14" s="167" t="e">
        <f t="shared" si="0"/>
        <v>#REF!</v>
      </c>
      <c r="G14" s="167" t="e">
        <f t="shared" si="0"/>
        <v>#REF!</v>
      </c>
      <c r="H14" s="167" t="e">
        <f t="shared" si="0"/>
        <v>#REF!</v>
      </c>
      <c r="I14" s="167" t="e">
        <f t="shared" si="0"/>
        <v>#REF!</v>
      </c>
      <c r="J14" s="167" t="e">
        <f t="shared" si="0"/>
        <v>#REF!</v>
      </c>
      <c r="K14" s="167" t="e">
        <f t="shared" si="0"/>
        <v>#REF!</v>
      </c>
      <c r="L14" s="167" t="e">
        <f t="shared" si="0"/>
        <v>#REF!</v>
      </c>
      <c r="M14" s="167" t="e">
        <f t="shared" si="0"/>
        <v>#REF!</v>
      </c>
      <c r="N14" s="167" t="e">
        <f t="shared" si="0"/>
        <v>#REF!</v>
      </c>
      <c r="O14" s="167" t="e">
        <f t="shared" ref="O14:X14" si="1">O11</f>
        <v>#REF!</v>
      </c>
      <c r="P14" s="167" t="e">
        <f t="shared" si="1"/>
        <v>#REF!</v>
      </c>
      <c r="Q14" s="167" t="e">
        <f t="shared" si="1"/>
        <v>#REF!</v>
      </c>
      <c r="R14" s="167" t="e">
        <f t="shared" si="1"/>
        <v>#REF!</v>
      </c>
      <c r="S14" s="167" t="e">
        <f t="shared" si="1"/>
        <v>#REF!</v>
      </c>
      <c r="T14" s="167" t="e">
        <f t="shared" si="1"/>
        <v>#REF!</v>
      </c>
      <c r="U14" s="167" t="e">
        <f t="shared" si="1"/>
        <v>#REF!</v>
      </c>
      <c r="V14" s="167" t="e">
        <f t="shared" si="1"/>
        <v>#REF!</v>
      </c>
      <c r="W14" s="167" t="e">
        <f t="shared" si="1"/>
        <v>#REF!</v>
      </c>
      <c r="X14" s="167" t="e">
        <f t="shared" si="1"/>
        <v>#REF!</v>
      </c>
      <c r="Y14" s="167" t="e">
        <f t="shared" ref="Y14" si="2">Y11</f>
        <v>#REF!</v>
      </c>
    </row>
    <row r="15" spans="1:25" s="163" customFormat="1" x14ac:dyDescent="0.2">
      <c r="A15" s="168">
        <v>2</v>
      </c>
      <c r="B15" s="167" t="e">
        <f t="shared" ref="B15:N15" si="3">B12</f>
        <v>#REF!</v>
      </c>
      <c r="C15" s="167" t="e">
        <f t="shared" si="3"/>
        <v>#REF!</v>
      </c>
      <c r="D15" s="167" t="e">
        <f t="shared" si="3"/>
        <v>#REF!</v>
      </c>
      <c r="E15" s="167" t="e">
        <f t="shared" si="3"/>
        <v>#REF!</v>
      </c>
      <c r="F15" s="167" t="e">
        <f t="shared" si="3"/>
        <v>#REF!</v>
      </c>
      <c r="G15" s="167" t="e">
        <f t="shared" si="3"/>
        <v>#REF!</v>
      </c>
      <c r="H15" s="167" t="e">
        <f t="shared" si="3"/>
        <v>#REF!</v>
      </c>
      <c r="I15" s="167" t="e">
        <f t="shared" si="3"/>
        <v>#REF!</v>
      </c>
      <c r="J15" s="167" t="e">
        <f t="shared" si="3"/>
        <v>#REF!</v>
      </c>
      <c r="K15" s="167" t="e">
        <f t="shared" si="3"/>
        <v>#REF!</v>
      </c>
      <c r="L15" s="167" t="e">
        <f t="shared" si="3"/>
        <v>#REF!</v>
      </c>
      <c r="M15" s="167" t="e">
        <f t="shared" si="3"/>
        <v>#REF!</v>
      </c>
      <c r="N15" s="167" t="e">
        <f t="shared" si="3"/>
        <v>#REF!</v>
      </c>
      <c r="O15" s="167" t="e">
        <f t="shared" ref="O15:X15" si="4">O12</f>
        <v>#REF!</v>
      </c>
      <c r="P15" s="167" t="e">
        <f t="shared" si="4"/>
        <v>#REF!</v>
      </c>
      <c r="Q15" s="167" t="e">
        <f t="shared" si="4"/>
        <v>#REF!</v>
      </c>
      <c r="R15" s="167" t="e">
        <f t="shared" si="4"/>
        <v>#REF!</v>
      </c>
      <c r="S15" s="167" t="e">
        <f t="shared" si="4"/>
        <v>#REF!</v>
      </c>
      <c r="T15" s="167" t="e">
        <f t="shared" si="4"/>
        <v>#REF!</v>
      </c>
      <c r="U15" s="167" t="e">
        <f t="shared" si="4"/>
        <v>#REF!</v>
      </c>
      <c r="V15" s="167" t="e">
        <f t="shared" si="4"/>
        <v>#REF!</v>
      </c>
      <c r="W15" s="167" t="e">
        <f t="shared" si="4"/>
        <v>#REF!</v>
      </c>
      <c r="X15" s="167" t="e">
        <f t="shared" si="4"/>
        <v>#REF!</v>
      </c>
      <c r="Y15" s="167" t="e">
        <f t="shared" ref="Y15" si="5">Y12</f>
        <v>#REF!</v>
      </c>
    </row>
    <row r="16" spans="1:25" s="163" customFormat="1" x14ac:dyDescent="0.2">
      <c r="A16" s="222" t="s">
        <v>2</v>
      </c>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row>
    <row r="17" spans="1:25" x14ac:dyDescent="0.2">
      <c r="A17" s="1">
        <v>1</v>
      </c>
      <c r="B17" s="167" t="e">
        <f>'РБ ВВ 10(2024) | FIT15)'!#REF!</f>
        <v>#REF!</v>
      </c>
      <c r="C17" s="167" t="e">
        <f>'РБ ВВ 10(2024) | FIT15)'!#REF!</f>
        <v>#REF!</v>
      </c>
      <c r="D17" s="167" t="e">
        <f>'РБ ВВ 10(2024) | FIT15)'!#REF!</f>
        <v>#REF!</v>
      </c>
      <c r="E17" s="167" t="e">
        <f>'РБ ВВ 10(2024) | FIT15)'!#REF!</f>
        <v>#REF!</v>
      </c>
      <c r="F17" s="167" t="e">
        <f>'РБ ВВ 10(2024) | FIT15)'!#REF!</f>
        <v>#REF!</v>
      </c>
      <c r="G17" s="167" t="e">
        <f>'РБ ВВ 10(2024) | FIT15)'!#REF!</f>
        <v>#REF!</v>
      </c>
      <c r="H17" s="167" t="e">
        <f>'РБ ВВ 10(2024) | FIT15)'!#REF!</f>
        <v>#REF!</v>
      </c>
      <c r="I17" s="167" t="e">
        <f>'РБ ВВ 10(2024) | FIT15)'!#REF!</f>
        <v>#REF!</v>
      </c>
      <c r="J17" s="167" t="e">
        <f>'РБ ВВ 10(2024) | FIT15)'!#REF!</f>
        <v>#REF!</v>
      </c>
      <c r="K17" s="167" t="e">
        <f>'РБ ВВ 10(2024) | FIT15)'!#REF!</f>
        <v>#REF!</v>
      </c>
      <c r="L17" s="167" t="e">
        <f>'РБ ВВ 10(2024) | FIT15)'!#REF!</f>
        <v>#REF!</v>
      </c>
      <c r="M17" s="167" t="e">
        <f>'РБ ВВ 10(2024) | FIT15)'!#REF!</f>
        <v>#REF!</v>
      </c>
      <c r="N17" s="167" t="e">
        <f>'РБ ВВ 10(2024) | FIT15)'!#REF!</f>
        <v>#REF!</v>
      </c>
      <c r="O17" s="167" t="e">
        <f>'РБ ВВ 10(2024) | FIT15)'!#REF!</f>
        <v>#REF!</v>
      </c>
      <c r="P17" s="167" t="e">
        <f>'РБ ВВ 10(2024) | FIT15)'!#REF!</f>
        <v>#REF!</v>
      </c>
      <c r="Q17" s="167" t="e">
        <f>'РБ ВВ 10(2024) | FIT15)'!#REF!</f>
        <v>#REF!</v>
      </c>
      <c r="R17" s="167" t="e">
        <f>'РБ ВВ 10(2024) | FIT15)'!#REF!</f>
        <v>#REF!</v>
      </c>
      <c r="S17" s="167" t="e">
        <f>'РБ ВВ 10(2024) | FIT15)'!#REF!</f>
        <v>#REF!</v>
      </c>
      <c r="T17" s="167" t="e">
        <f>'РБ ВВ 10(2024) | FIT15)'!#REF!</f>
        <v>#REF!</v>
      </c>
      <c r="U17" s="167" t="e">
        <f>'РБ ВВ 10(2024) | FIT15)'!#REF!</f>
        <v>#REF!</v>
      </c>
      <c r="V17" s="167" t="e">
        <f>'РБ ВВ 10(2024) | FIT15)'!#REF!</f>
        <v>#REF!</v>
      </c>
      <c r="W17" s="167" t="e">
        <f>'РБ ВВ 10(2024) | FIT15)'!#REF!</f>
        <v>#REF!</v>
      </c>
      <c r="X17" s="167" t="e">
        <f>'РБ ВВ 10(2024) | FIT15)'!#REF!</f>
        <v>#REF!</v>
      </c>
      <c r="Y17" s="167" t="e">
        <f>'РБ ВВ 10(2024) | FIT15)'!#REF!</f>
        <v>#REF!</v>
      </c>
    </row>
    <row r="18" spans="1:25" x14ac:dyDescent="0.2">
      <c r="A18" s="1">
        <v>2</v>
      </c>
      <c r="B18" s="167" t="e">
        <f>'РБ ВВ 10(2024) | FIT15)'!#REF!</f>
        <v>#REF!</v>
      </c>
      <c r="C18" s="167" t="e">
        <f>'РБ ВВ 10(2024) | FIT15)'!#REF!</f>
        <v>#REF!</v>
      </c>
      <c r="D18" s="167" t="e">
        <f>'РБ ВВ 10(2024) | FIT15)'!#REF!</f>
        <v>#REF!</v>
      </c>
      <c r="E18" s="167" t="e">
        <f>'РБ ВВ 10(2024) | FIT15)'!#REF!</f>
        <v>#REF!</v>
      </c>
      <c r="F18" s="167" t="e">
        <f>'РБ ВВ 10(2024) | FIT15)'!#REF!</f>
        <v>#REF!</v>
      </c>
      <c r="G18" s="167" t="e">
        <f>'РБ ВВ 10(2024) | FIT15)'!#REF!</f>
        <v>#REF!</v>
      </c>
      <c r="H18" s="167" t="e">
        <f>'РБ ВВ 10(2024) | FIT15)'!#REF!</f>
        <v>#REF!</v>
      </c>
      <c r="I18" s="167" t="e">
        <f>'РБ ВВ 10(2024) | FIT15)'!#REF!</f>
        <v>#REF!</v>
      </c>
      <c r="J18" s="167" t="e">
        <f>'РБ ВВ 10(2024) | FIT15)'!#REF!</f>
        <v>#REF!</v>
      </c>
      <c r="K18" s="167" t="e">
        <f>'РБ ВВ 10(2024) | FIT15)'!#REF!</f>
        <v>#REF!</v>
      </c>
      <c r="L18" s="167" t="e">
        <f>'РБ ВВ 10(2024) | FIT15)'!#REF!</f>
        <v>#REF!</v>
      </c>
      <c r="M18" s="167" t="e">
        <f>'РБ ВВ 10(2024) | FIT15)'!#REF!</f>
        <v>#REF!</v>
      </c>
      <c r="N18" s="167" t="e">
        <f>'РБ ВВ 10(2024) | FIT15)'!#REF!</f>
        <v>#REF!</v>
      </c>
      <c r="O18" s="167" t="e">
        <f>'РБ ВВ 10(2024) | FIT15)'!#REF!</f>
        <v>#REF!</v>
      </c>
      <c r="P18" s="167" t="e">
        <f>'РБ ВВ 10(2024) | FIT15)'!#REF!</f>
        <v>#REF!</v>
      </c>
      <c r="Q18" s="167" t="e">
        <f>'РБ ВВ 10(2024) | FIT15)'!#REF!</f>
        <v>#REF!</v>
      </c>
      <c r="R18" s="167" t="e">
        <f>'РБ ВВ 10(2024) | FIT15)'!#REF!</f>
        <v>#REF!</v>
      </c>
      <c r="S18" s="167" t="e">
        <f>'РБ ВВ 10(2024) | FIT15)'!#REF!</f>
        <v>#REF!</v>
      </c>
      <c r="T18" s="167" t="e">
        <f>'РБ ВВ 10(2024) | FIT15)'!#REF!</f>
        <v>#REF!</v>
      </c>
      <c r="U18" s="167" t="e">
        <f>'РБ ВВ 10(2024) | FIT15)'!#REF!</f>
        <v>#REF!</v>
      </c>
      <c r="V18" s="167" t="e">
        <f>'РБ ВВ 10(2024) | FIT15)'!#REF!</f>
        <v>#REF!</v>
      </c>
      <c r="W18" s="167" t="e">
        <f>'РБ ВВ 10(2024) | FIT15)'!#REF!</f>
        <v>#REF!</v>
      </c>
      <c r="X18" s="167" t="e">
        <f>'РБ ВВ 10(2024) | FIT15)'!#REF!</f>
        <v>#REF!</v>
      </c>
      <c r="Y18" s="167" t="e">
        <f>'РБ ВВ 10(2024) | FIT15)'!#REF!</f>
        <v>#REF!</v>
      </c>
    </row>
    <row r="19" spans="1:25" s="163" customFormat="1" x14ac:dyDescent="0.2">
      <c r="A19" s="152" t="s">
        <v>131</v>
      </c>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row>
    <row r="20" spans="1:25" x14ac:dyDescent="0.2">
      <c r="A20" s="1">
        <v>1</v>
      </c>
      <c r="B20" s="167" t="e">
        <f>'РБ ВВ 10(2024) | FIT15)'!#REF!</f>
        <v>#REF!</v>
      </c>
      <c r="C20" s="167" t="e">
        <f>'РБ ВВ 10(2024) | FIT15)'!#REF!</f>
        <v>#REF!</v>
      </c>
      <c r="D20" s="167" t="e">
        <f>'РБ ВВ 10(2024) | FIT15)'!#REF!</f>
        <v>#REF!</v>
      </c>
      <c r="E20" s="167" t="e">
        <f>'РБ ВВ 10(2024) | FIT15)'!#REF!</f>
        <v>#REF!</v>
      </c>
      <c r="F20" s="167" t="e">
        <f>'РБ ВВ 10(2024) | FIT15)'!#REF!</f>
        <v>#REF!</v>
      </c>
      <c r="G20" s="167" t="e">
        <f>'РБ ВВ 10(2024) | FIT15)'!#REF!</f>
        <v>#REF!</v>
      </c>
      <c r="H20" s="167" t="e">
        <f>'РБ ВВ 10(2024) | FIT15)'!#REF!</f>
        <v>#REF!</v>
      </c>
      <c r="I20" s="167" t="e">
        <f>'РБ ВВ 10(2024) | FIT15)'!#REF!</f>
        <v>#REF!</v>
      </c>
      <c r="J20" s="167" t="e">
        <f>'РБ ВВ 10(2024) | FIT15)'!#REF!</f>
        <v>#REF!</v>
      </c>
      <c r="K20" s="167" t="e">
        <f>'РБ ВВ 10(2024) | FIT15)'!#REF!</f>
        <v>#REF!</v>
      </c>
      <c r="L20" s="167" t="e">
        <f>'РБ ВВ 10(2024) | FIT15)'!#REF!</f>
        <v>#REF!</v>
      </c>
      <c r="M20" s="167" t="e">
        <f>'РБ ВВ 10(2024) | FIT15)'!#REF!</f>
        <v>#REF!</v>
      </c>
      <c r="N20" s="167" t="e">
        <f>'РБ ВВ 10(2024) | FIT15)'!#REF!</f>
        <v>#REF!</v>
      </c>
      <c r="O20" s="167" t="e">
        <f>'РБ ВВ 10(2024) | FIT15)'!#REF!</f>
        <v>#REF!</v>
      </c>
      <c r="P20" s="167" t="e">
        <f>'РБ ВВ 10(2024) | FIT15)'!#REF!</f>
        <v>#REF!</v>
      </c>
      <c r="Q20" s="167" t="e">
        <f>'РБ ВВ 10(2024) | FIT15)'!#REF!</f>
        <v>#REF!</v>
      </c>
      <c r="R20" s="167" t="e">
        <f>'РБ ВВ 10(2024) | FIT15)'!#REF!</f>
        <v>#REF!</v>
      </c>
      <c r="S20" s="167" t="e">
        <f>'РБ ВВ 10(2024) | FIT15)'!#REF!</f>
        <v>#REF!</v>
      </c>
      <c r="T20" s="167" t="e">
        <f>'РБ ВВ 10(2024) | FIT15)'!#REF!</f>
        <v>#REF!</v>
      </c>
      <c r="U20" s="167" t="e">
        <f>'РБ ВВ 10(2024) | FIT15)'!#REF!</f>
        <v>#REF!</v>
      </c>
      <c r="V20" s="167" t="e">
        <f>'РБ ВВ 10(2024) | FIT15)'!#REF!</f>
        <v>#REF!</v>
      </c>
      <c r="W20" s="167" t="e">
        <f>'РБ ВВ 10(2024) | FIT15)'!#REF!</f>
        <v>#REF!</v>
      </c>
      <c r="X20" s="167" t="e">
        <f>'РБ ВВ 10(2024) | FIT15)'!#REF!</f>
        <v>#REF!</v>
      </c>
      <c r="Y20" s="167" t="e">
        <f>'РБ ВВ 10(2024) | FIT15)'!#REF!</f>
        <v>#REF!</v>
      </c>
    </row>
    <row r="21" spans="1:25" x14ac:dyDescent="0.2">
      <c r="A21" s="1">
        <v>2</v>
      </c>
      <c r="B21" s="167" t="e">
        <f>'РБ ВВ 10(2024) | FIT15)'!#REF!</f>
        <v>#REF!</v>
      </c>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c r="W21" s="167" t="e">
        <f>'РБ ВВ 10(2024) | FIT15)'!#REF!</f>
        <v>#REF!</v>
      </c>
      <c r="X21" s="167" t="e">
        <f>'РБ ВВ 10(2024) | FIT15)'!#REF!</f>
        <v>#REF!</v>
      </c>
      <c r="Y21" s="167" t="e">
        <f>'РБ ВВ 10(2024) | FIT15)'!#REF!</f>
        <v>#REF!</v>
      </c>
    </row>
    <row r="22" spans="1:25" s="163" customFormat="1" x14ac:dyDescent="0.2">
      <c r="A22" s="223" t="s">
        <v>4</v>
      </c>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row>
    <row r="23" spans="1:25" x14ac:dyDescent="0.2">
      <c r="A23" s="3" t="s">
        <v>1</v>
      </c>
      <c r="B23" s="167" t="e">
        <f>'РБ ВВ 10(2024) | FIT15)'!#REF!</f>
        <v>#REF!</v>
      </c>
      <c r="C23" s="167" t="e">
        <f>'РБ ВВ 10(2024) | FIT15)'!#REF!</f>
        <v>#REF!</v>
      </c>
      <c r="D23" s="167" t="e">
        <f>'РБ ВВ 10(2024) | FIT15)'!#REF!</f>
        <v>#REF!</v>
      </c>
      <c r="E23" s="167" t="e">
        <f>'РБ ВВ 10(2024) | FIT15)'!#REF!</f>
        <v>#REF!</v>
      </c>
      <c r="F23" s="167" t="e">
        <f>'РБ ВВ 10(2024) | FIT15)'!#REF!</f>
        <v>#REF!</v>
      </c>
      <c r="G23" s="167" t="e">
        <f>'РБ ВВ 10(2024) | FIT15)'!#REF!</f>
        <v>#REF!</v>
      </c>
      <c r="H23" s="167" t="e">
        <f>'РБ ВВ 10(2024) | FIT15)'!#REF!</f>
        <v>#REF!</v>
      </c>
      <c r="I23" s="167" t="e">
        <f>'РБ ВВ 10(2024) | FIT15)'!#REF!</f>
        <v>#REF!</v>
      </c>
      <c r="J23" s="167" t="e">
        <f>'РБ ВВ 10(2024) | FIT15)'!#REF!</f>
        <v>#REF!</v>
      </c>
      <c r="K23" s="167" t="e">
        <f>'РБ ВВ 10(2024) | FIT15)'!#REF!</f>
        <v>#REF!</v>
      </c>
      <c r="L23" s="167" t="e">
        <f>'РБ ВВ 10(2024) | FIT15)'!#REF!</f>
        <v>#REF!</v>
      </c>
      <c r="M23" s="167" t="e">
        <f>'РБ ВВ 10(2024) | FIT15)'!#REF!</f>
        <v>#REF!</v>
      </c>
      <c r="N23" s="167" t="e">
        <f>'РБ ВВ 10(2024) | FIT15)'!#REF!</f>
        <v>#REF!</v>
      </c>
      <c r="O23" s="167" t="e">
        <f>'РБ ВВ 10(2024) | FIT15)'!#REF!</f>
        <v>#REF!</v>
      </c>
      <c r="P23" s="167" t="e">
        <f>'РБ ВВ 10(2024) | FIT15)'!#REF!</f>
        <v>#REF!</v>
      </c>
      <c r="Q23" s="167" t="e">
        <f>'РБ ВВ 10(2024) | FIT15)'!#REF!</f>
        <v>#REF!</v>
      </c>
      <c r="R23" s="167" t="e">
        <f>'РБ ВВ 10(2024) | FIT15)'!#REF!</f>
        <v>#REF!</v>
      </c>
      <c r="S23" s="167" t="e">
        <f>'РБ ВВ 10(2024) | FIT15)'!#REF!</f>
        <v>#REF!</v>
      </c>
      <c r="T23" s="167" t="e">
        <f>'РБ ВВ 10(2024) | FIT15)'!#REF!</f>
        <v>#REF!</v>
      </c>
      <c r="U23" s="167" t="e">
        <f>'РБ ВВ 10(2024) | FIT15)'!#REF!</f>
        <v>#REF!</v>
      </c>
      <c r="V23" s="167" t="e">
        <f>'РБ ВВ 10(2024) | FIT15)'!#REF!</f>
        <v>#REF!</v>
      </c>
      <c r="W23" s="167" t="e">
        <f>'РБ ВВ 10(2024) | FIT15)'!#REF!</f>
        <v>#REF!</v>
      </c>
      <c r="X23" s="167" t="e">
        <f>'РБ ВВ 10(2024) | FIT15)'!#REF!</f>
        <v>#REF!</v>
      </c>
      <c r="Y23" s="167" t="e">
        <f>'РБ ВВ 10(2024) | FIT15)'!#REF!</f>
        <v>#REF!</v>
      </c>
    </row>
    <row r="24" spans="1:25" hidden="1" x14ac:dyDescent="0.2">
      <c r="A24" s="7" t="s">
        <v>5</v>
      </c>
    </row>
    <row r="25" spans="1:25" hidden="1" x14ac:dyDescent="0.2">
      <c r="A25" s="3" t="s">
        <v>0</v>
      </c>
    </row>
    <row r="26" spans="1:25" ht="11.45" customHeight="1" x14ac:dyDescent="0.2">
      <c r="A26" s="125" t="s">
        <v>101</v>
      </c>
    </row>
    <row r="27" spans="1:25" ht="12" customHeight="1" x14ac:dyDescent="0.2"/>
    <row r="28" spans="1:25" ht="11.45" customHeight="1" x14ac:dyDescent="0.2">
      <c r="A28" s="206" t="s">
        <v>11</v>
      </c>
    </row>
    <row r="29" spans="1:25" ht="14.25" customHeight="1" x14ac:dyDescent="0.2">
      <c r="A29" s="4" t="s">
        <v>12</v>
      </c>
    </row>
    <row r="30" spans="1:25" ht="11.45" customHeight="1" x14ac:dyDescent="0.2">
      <c r="A30" s="4" t="s">
        <v>13</v>
      </c>
    </row>
    <row r="31" spans="1:25" ht="11.45" customHeight="1" x14ac:dyDescent="0.2">
      <c r="A31" s="4" t="s">
        <v>14</v>
      </c>
    </row>
    <row r="32" spans="1:25" ht="11.45" customHeight="1" x14ac:dyDescent="0.2">
      <c r="A32" s="204" t="s">
        <v>103</v>
      </c>
    </row>
    <row r="33" spans="1:1" ht="11.45" customHeight="1" thickBot="1" x14ac:dyDescent="0.25">
      <c r="A33" s="5" t="s">
        <v>230</v>
      </c>
    </row>
    <row r="34" spans="1:1" ht="12.75" thickBot="1" x14ac:dyDescent="0.25">
      <c r="A34" s="209" t="s">
        <v>225</v>
      </c>
    </row>
    <row r="35" spans="1:1" ht="36" x14ac:dyDescent="0.2">
      <c r="A35" s="213" t="s">
        <v>226</v>
      </c>
    </row>
    <row r="36" spans="1:1" ht="84.75" thickBot="1" x14ac:dyDescent="0.25">
      <c r="A36" s="208" t="s">
        <v>229</v>
      </c>
    </row>
    <row r="37" spans="1:1" ht="12.75" thickBot="1" x14ac:dyDescent="0.25">
      <c r="A37" s="210" t="s">
        <v>18</v>
      </c>
    </row>
    <row r="38" spans="1:1" x14ac:dyDescent="0.2">
      <c r="A38" s="211" t="s">
        <v>244</v>
      </c>
    </row>
    <row r="39" spans="1:1" ht="36.75" thickBot="1" x14ac:dyDescent="0.25">
      <c r="A39" s="214" t="s">
        <v>246</v>
      </c>
    </row>
    <row r="40" spans="1:1" ht="62.25" customHeight="1" x14ac:dyDescent="0.2">
      <c r="A40" s="235" t="s">
        <v>240</v>
      </c>
    </row>
    <row r="41" spans="1:1" ht="62.25" customHeight="1" thickBot="1" x14ac:dyDescent="0.25">
      <c r="A41" s="236"/>
    </row>
    <row r="42" spans="1:1" ht="48.75" thickBot="1" x14ac:dyDescent="0.25">
      <c r="A42" s="216" t="s">
        <v>234</v>
      </c>
    </row>
    <row r="43" spans="1:1" ht="24" x14ac:dyDescent="0.2">
      <c r="A43" s="212" t="s">
        <v>227</v>
      </c>
    </row>
    <row r="44" spans="1:1" ht="24" x14ac:dyDescent="0.2">
      <c r="A44" s="212" t="s">
        <v>228</v>
      </c>
    </row>
    <row r="45" spans="1:1" ht="24.75" thickBot="1" x14ac:dyDescent="0.25">
      <c r="A45" s="212" t="s">
        <v>245</v>
      </c>
    </row>
    <row r="46" spans="1:1" ht="12.75" thickBot="1" x14ac:dyDescent="0.25">
      <c r="A46" s="207" t="s">
        <v>16</v>
      </c>
    </row>
    <row r="47" spans="1:1" ht="60" x14ac:dyDescent="0.2">
      <c r="A47" s="205" t="s">
        <v>191</v>
      </c>
    </row>
  </sheetData>
  <mergeCells count="1">
    <mergeCell ref="A40:A41"/>
  </mergeCell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zoomScale="110" zoomScaleNormal="110" workbookViewId="0"/>
  </sheetViews>
  <sheetFormatPr defaultColWidth="9.140625" defaultRowHeight="12" x14ac:dyDescent="0.2"/>
  <cols>
    <col min="1" max="1" width="91.5703125" style="5" customWidth="1"/>
    <col min="2" max="2" width="9.140625" style="5" hidden="1" customWidth="1"/>
    <col min="3" max="17" width="9.140625" style="5"/>
    <col min="18" max="18" width="9.140625" style="5" customWidth="1"/>
    <col min="19" max="19" width="9.140625" style="5"/>
    <col min="20" max="20" width="9.140625" style="5" customWidth="1"/>
    <col min="21" max="21" width="0" style="5" hidden="1" customWidth="1"/>
    <col min="22" max="23" width="9.140625" style="5" customWidth="1"/>
    <col min="24" max="24" width="9.140625" style="5"/>
    <col min="25" max="25" width="9.140625" style="5" customWidth="1"/>
    <col min="26" max="26" width="0" style="5" hidden="1" customWidth="1"/>
    <col min="27" max="16384" width="9.140625" style="5"/>
  </cols>
  <sheetData>
    <row r="1" spans="1:53" ht="12" customHeight="1" x14ac:dyDescent="0.2">
      <c r="A1" s="18" t="s">
        <v>17</v>
      </c>
    </row>
    <row r="2" spans="1:53" ht="12" customHeight="1" x14ac:dyDescent="0.2">
      <c r="A2" s="64" t="s">
        <v>173</v>
      </c>
    </row>
    <row r="3" spans="1:53" ht="10.35" customHeight="1" x14ac:dyDescent="0.2">
      <c r="A3" s="16"/>
    </row>
    <row r="4" spans="1:53" ht="11.45" customHeight="1" x14ac:dyDescent="0.2">
      <c r="A4" s="30" t="s">
        <v>9</v>
      </c>
    </row>
    <row r="5" spans="1:53" s="36" customFormat="1" ht="33.75" customHeight="1" x14ac:dyDescent="0.25">
      <c r="A5" s="31" t="s">
        <v>6</v>
      </c>
      <c r="B5" s="104" t="e">
        <f>#REF!</f>
        <v>#REF!</v>
      </c>
      <c r="C5" s="151" t="e">
        <f>#REF!</f>
        <v>#REF!</v>
      </c>
      <c r="D5" s="151" t="e">
        <f>#REF!</f>
        <v>#REF!</v>
      </c>
      <c r="E5" s="104" t="e">
        <f>#REF!</f>
        <v>#REF!</v>
      </c>
      <c r="F5" s="151" t="e">
        <f>#REF!</f>
        <v>#REF!</v>
      </c>
      <c r="G5" s="151" t="e">
        <f>#REF!</f>
        <v>#REF!</v>
      </c>
      <c r="H5" s="151" t="e">
        <f>#REF!</f>
        <v>#REF!</v>
      </c>
      <c r="I5" s="151" t="e">
        <f>#REF!</f>
        <v>#REF!</v>
      </c>
      <c r="J5" s="151" t="e">
        <f>#REF!</f>
        <v>#REF!</v>
      </c>
      <c r="K5" s="151" t="e">
        <f>#REF!</f>
        <v>#REF!</v>
      </c>
      <c r="L5" s="151" t="e">
        <f>#REF!</f>
        <v>#REF!</v>
      </c>
      <c r="M5" s="151" t="e">
        <f>#REF!</f>
        <v>#REF!</v>
      </c>
      <c r="N5" s="104"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04" t="e">
        <f>#REF!</f>
        <v>#REF!</v>
      </c>
      <c r="AO5" s="104" t="e">
        <f>#REF!</f>
        <v>#REF!</v>
      </c>
      <c r="AP5" s="104" t="e">
        <f>#REF!</f>
        <v>#REF!</v>
      </c>
      <c r="AQ5" s="151" t="e">
        <f>#REF!</f>
        <v>#REF!</v>
      </c>
      <c r="AR5" s="151" t="e">
        <f>#REF!</f>
        <v>#REF!</v>
      </c>
      <c r="AS5" s="151" t="e">
        <f>#REF!</f>
        <v>#REF!</v>
      </c>
      <c r="AT5" s="151" t="e">
        <f>#REF!</f>
        <v>#REF!</v>
      </c>
      <c r="AU5" s="151" t="e">
        <f>#REF!</f>
        <v>#REF!</v>
      </c>
      <c r="AV5" s="151" t="e">
        <f>#REF!</f>
        <v>#REF!</v>
      </c>
      <c r="AW5" s="151" t="e">
        <f>#REF!</f>
        <v>#REF!</v>
      </c>
      <c r="AX5" s="151" t="e">
        <f>#REF!</f>
        <v>#REF!</v>
      </c>
      <c r="AY5" s="151" t="e">
        <f>#REF!</f>
        <v>#REF!</v>
      </c>
      <c r="AZ5" s="151" t="e">
        <f>#REF!</f>
        <v>#REF!</v>
      </c>
      <c r="BA5" s="151" t="e">
        <f>#REF!</f>
        <v>#REF!</v>
      </c>
    </row>
    <row r="6" spans="1:53" x14ac:dyDescent="0.2">
      <c r="A6" s="31"/>
      <c r="B6" s="104" t="e">
        <f>#REF!</f>
        <v>#REF!</v>
      </c>
      <c r="C6" s="151" t="e">
        <f>#REF!</f>
        <v>#REF!</v>
      </c>
      <c r="D6" s="151" t="e">
        <f>#REF!</f>
        <v>#REF!</v>
      </c>
      <c r="E6" s="104" t="e">
        <f>#REF!</f>
        <v>#REF!</v>
      </c>
      <c r="F6" s="151" t="e">
        <f>#REF!</f>
        <v>#REF!</v>
      </c>
      <c r="G6" s="151" t="e">
        <f>#REF!</f>
        <v>#REF!</v>
      </c>
      <c r="H6" s="151" t="e">
        <f>#REF!</f>
        <v>#REF!</v>
      </c>
      <c r="I6" s="151" t="e">
        <f>#REF!</f>
        <v>#REF!</v>
      </c>
      <c r="J6" s="151" t="e">
        <f>#REF!</f>
        <v>#REF!</v>
      </c>
      <c r="K6" s="151" t="e">
        <f>#REF!</f>
        <v>#REF!</v>
      </c>
      <c r="L6" s="151" t="e">
        <f>#REF!</f>
        <v>#REF!</v>
      </c>
      <c r="M6" s="151" t="e">
        <f>#REF!</f>
        <v>#REF!</v>
      </c>
      <c r="N6" s="104"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04" t="e">
        <f>#REF!</f>
        <v>#REF!</v>
      </c>
      <c r="AO6" s="104" t="e">
        <f>#REF!</f>
        <v>#REF!</v>
      </c>
      <c r="AP6" s="104" t="e">
        <f>#REF!</f>
        <v>#REF!</v>
      </c>
      <c r="AQ6" s="151" t="e">
        <f>#REF!</f>
        <v>#REF!</v>
      </c>
      <c r="AR6" s="151" t="e">
        <f>#REF!</f>
        <v>#REF!</v>
      </c>
      <c r="AS6" s="151" t="e">
        <f>#REF!</f>
        <v>#REF!</v>
      </c>
      <c r="AT6" s="151" t="e">
        <f>#REF!</f>
        <v>#REF!</v>
      </c>
      <c r="AU6" s="151" t="e">
        <f>#REF!</f>
        <v>#REF!</v>
      </c>
      <c r="AV6" s="151" t="e">
        <f>#REF!</f>
        <v>#REF!</v>
      </c>
      <c r="AW6" s="151" t="e">
        <f>#REF!</f>
        <v>#REF!</v>
      </c>
      <c r="AX6" s="151" t="e">
        <f>#REF!</f>
        <v>#REF!</v>
      </c>
      <c r="AY6" s="151" t="e">
        <f>#REF!</f>
        <v>#REF!</v>
      </c>
      <c r="AZ6" s="151" t="e">
        <f>#REF!</f>
        <v>#REF!</v>
      </c>
      <c r="BA6" s="151" t="e">
        <f>#REF!</f>
        <v>#REF!</v>
      </c>
    </row>
    <row r="7" spans="1:53" x14ac:dyDescent="0.2">
      <c r="A7" s="1" t="s">
        <v>7</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3" x14ac:dyDescent="0.2">
      <c r="A8" s="1">
        <v>1</v>
      </c>
      <c r="B8" s="6" t="e">
        <f>#REF!</f>
        <v>#REF!</v>
      </c>
      <c r="C8" s="166" t="e">
        <f>#REF!</f>
        <v>#REF!</v>
      </c>
      <c r="D8" s="166" t="e">
        <f>#REF!</f>
        <v>#REF!</v>
      </c>
      <c r="E8" s="166" t="e">
        <f>#REF!</f>
        <v>#REF!</v>
      </c>
      <c r="F8" s="166" t="e">
        <f>#REF!</f>
        <v>#REF!</v>
      </c>
      <c r="G8" s="166" t="e">
        <f>#REF!</f>
        <v>#REF!</v>
      </c>
      <c r="H8" s="166" t="e">
        <f>#REF!</f>
        <v>#REF!</v>
      </c>
      <c r="I8" s="166" t="e">
        <f>#REF!</f>
        <v>#REF!</v>
      </c>
      <c r="J8" s="166" t="e">
        <f>#REF!</f>
        <v>#REF!</v>
      </c>
      <c r="K8" s="166" t="e">
        <f>#REF!</f>
        <v>#REF!</v>
      </c>
      <c r="L8" s="166" t="e">
        <f>#REF!</f>
        <v>#REF!</v>
      </c>
      <c r="M8" s="166" t="e">
        <f>#REF!</f>
        <v>#REF!</v>
      </c>
      <c r="N8" s="166" t="e">
        <f>#REF!</f>
        <v>#REF!</v>
      </c>
      <c r="O8" s="166" t="e">
        <f>#REF!</f>
        <v>#REF!</v>
      </c>
      <c r="P8" s="166" t="e">
        <f>#REF!</f>
        <v>#REF!</v>
      </c>
      <c r="Q8" s="166" t="e">
        <f>#REF!</f>
        <v>#REF!</v>
      </c>
      <c r="R8" s="166" t="e">
        <f>#REF!</f>
        <v>#REF!</v>
      </c>
      <c r="S8" s="166" t="e">
        <f>#REF!</f>
        <v>#REF!</v>
      </c>
      <c r="T8" s="166" t="e">
        <f>#REF!</f>
        <v>#REF!</v>
      </c>
      <c r="U8" s="166" t="e">
        <f>#REF!</f>
        <v>#REF!</v>
      </c>
      <c r="V8" s="166" t="e">
        <f>#REF!</f>
        <v>#REF!</v>
      </c>
      <c r="W8" s="166" t="e">
        <f>#REF!</f>
        <v>#REF!</v>
      </c>
      <c r="X8" s="166" t="e">
        <f>#REF!</f>
        <v>#REF!</v>
      </c>
      <c r="Y8" s="166" t="e">
        <f>#REF!</f>
        <v>#REF!</v>
      </c>
      <c r="Z8" s="166" t="e">
        <f>#REF!</f>
        <v>#REF!</v>
      </c>
      <c r="AA8" s="166" t="e">
        <f>#REF!</f>
        <v>#REF!</v>
      </c>
      <c r="AB8" s="166" t="e">
        <f>#REF!</f>
        <v>#REF!</v>
      </c>
      <c r="AC8" s="166" t="e">
        <f>#REF!</f>
        <v>#REF!</v>
      </c>
      <c r="AD8" s="166" t="e">
        <f>#REF!</f>
        <v>#REF!</v>
      </c>
      <c r="AE8" s="166" t="e">
        <f>#REF!</f>
        <v>#REF!</v>
      </c>
      <c r="AF8" s="166" t="e">
        <f>#REF!</f>
        <v>#REF!</v>
      </c>
      <c r="AG8" s="166" t="e">
        <f>#REF!</f>
        <v>#REF!</v>
      </c>
      <c r="AH8" s="166" t="e">
        <f>#REF!</f>
        <v>#REF!</v>
      </c>
      <c r="AI8" s="166" t="e">
        <f>#REF!</f>
        <v>#REF!</v>
      </c>
      <c r="AJ8" s="166" t="e">
        <f>#REF!</f>
        <v>#REF!</v>
      </c>
      <c r="AK8" s="166" t="e">
        <f>#REF!</f>
        <v>#REF!</v>
      </c>
      <c r="AL8" s="166" t="e">
        <f>#REF!</f>
        <v>#REF!</v>
      </c>
      <c r="AM8" s="166" t="e">
        <f>#REF!</f>
        <v>#REF!</v>
      </c>
      <c r="AN8" s="166" t="e">
        <f>#REF!</f>
        <v>#REF!</v>
      </c>
      <c r="AO8" s="166" t="e">
        <f>#REF!</f>
        <v>#REF!</v>
      </c>
      <c r="AP8" s="166" t="e">
        <f>#REF!</f>
        <v>#REF!</v>
      </c>
      <c r="AQ8" s="166" t="e">
        <f>#REF!</f>
        <v>#REF!</v>
      </c>
      <c r="AR8" s="166" t="e">
        <f>#REF!</f>
        <v>#REF!</v>
      </c>
      <c r="AS8" s="166" t="e">
        <f>#REF!</f>
        <v>#REF!</v>
      </c>
      <c r="AT8" s="166" t="e">
        <f>#REF!</f>
        <v>#REF!</v>
      </c>
      <c r="AU8" s="166" t="e">
        <f>#REF!</f>
        <v>#REF!</v>
      </c>
      <c r="AV8" s="166" t="e">
        <f>#REF!</f>
        <v>#REF!</v>
      </c>
      <c r="AW8" s="166" t="e">
        <f>#REF!</f>
        <v>#REF!</v>
      </c>
      <c r="AX8" s="166" t="e">
        <f>#REF!</f>
        <v>#REF!</v>
      </c>
      <c r="AY8" s="166" t="e">
        <f>#REF!</f>
        <v>#REF!</v>
      </c>
      <c r="AZ8" s="166" t="e">
        <f>#REF!</f>
        <v>#REF!</v>
      </c>
      <c r="BA8" s="166" t="e">
        <f>#REF!</f>
        <v>#REF!</v>
      </c>
    </row>
    <row r="9" spans="1:53" x14ac:dyDescent="0.2">
      <c r="A9" s="1">
        <v>2</v>
      </c>
      <c r="B9" s="6" t="e">
        <f>#REF!</f>
        <v>#REF!</v>
      </c>
      <c r="C9" s="166" t="e">
        <f>#REF!</f>
        <v>#REF!</v>
      </c>
      <c r="D9" s="166" t="e">
        <f>#REF!</f>
        <v>#REF!</v>
      </c>
      <c r="E9" s="166" t="e">
        <f>#REF!</f>
        <v>#REF!</v>
      </c>
      <c r="F9" s="166" t="e">
        <f>#REF!</f>
        <v>#REF!</v>
      </c>
      <c r="G9" s="166" t="e">
        <f>#REF!</f>
        <v>#REF!</v>
      </c>
      <c r="H9" s="166" t="e">
        <f>#REF!</f>
        <v>#REF!</v>
      </c>
      <c r="I9" s="166" t="e">
        <f>#REF!</f>
        <v>#REF!</v>
      </c>
      <c r="J9" s="166" t="e">
        <f>#REF!</f>
        <v>#REF!</v>
      </c>
      <c r="K9" s="166" t="e">
        <f>#REF!</f>
        <v>#REF!</v>
      </c>
      <c r="L9" s="166" t="e">
        <f>#REF!</f>
        <v>#REF!</v>
      </c>
      <c r="M9" s="166" t="e">
        <f>#REF!</f>
        <v>#REF!</v>
      </c>
      <c r="N9" s="166" t="e">
        <f>#REF!</f>
        <v>#REF!</v>
      </c>
      <c r="O9" s="166" t="e">
        <f>#REF!</f>
        <v>#REF!</v>
      </c>
      <c r="P9" s="166" t="e">
        <f>#REF!</f>
        <v>#REF!</v>
      </c>
      <c r="Q9" s="166" t="e">
        <f>#REF!</f>
        <v>#REF!</v>
      </c>
      <c r="R9" s="166" t="e">
        <f>#REF!</f>
        <v>#REF!</v>
      </c>
      <c r="S9" s="166" t="e">
        <f>#REF!</f>
        <v>#REF!</v>
      </c>
      <c r="T9" s="166" t="e">
        <f>#REF!</f>
        <v>#REF!</v>
      </c>
      <c r="U9" s="166" t="e">
        <f>#REF!</f>
        <v>#REF!</v>
      </c>
      <c r="V9" s="166" t="e">
        <f>#REF!</f>
        <v>#REF!</v>
      </c>
      <c r="W9" s="166" t="e">
        <f>#REF!</f>
        <v>#REF!</v>
      </c>
      <c r="X9" s="166" t="e">
        <f>#REF!</f>
        <v>#REF!</v>
      </c>
      <c r="Y9" s="166" t="e">
        <f>#REF!</f>
        <v>#REF!</v>
      </c>
      <c r="Z9" s="166" t="e">
        <f>#REF!</f>
        <v>#REF!</v>
      </c>
      <c r="AA9" s="166" t="e">
        <f>#REF!</f>
        <v>#REF!</v>
      </c>
      <c r="AB9" s="166" t="e">
        <f>#REF!</f>
        <v>#REF!</v>
      </c>
      <c r="AC9" s="166" t="e">
        <f>#REF!</f>
        <v>#REF!</v>
      </c>
      <c r="AD9" s="166" t="e">
        <f>#REF!</f>
        <v>#REF!</v>
      </c>
      <c r="AE9" s="166" t="e">
        <f>#REF!</f>
        <v>#REF!</v>
      </c>
      <c r="AF9" s="166" t="e">
        <f>#REF!</f>
        <v>#REF!</v>
      </c>
      <c r="AG9" s="166" t="e">
        <f>#REF!</f>
        <v>#REF!</v>
      </c>
      <c r="AH9" s="166" t="e">
        <f>#REF!</f>
        <v>#REF!</v>
      </c>
      <c r="AI9" s="166" t="e">
        <f>#REF!</f>
        <v>#REF!</v>
      </c>
      <c r="AJ9" s="166" t="e">
        <f>#REF!</f>
        <v>#REF!</v>
      </c>
      <c r="AK9" s="166" t="e">
        <f>#REF!</f>
        <v>#REF!</v>
      </c>
      <c r="AL9" s="166" t="e">
        <f>#REF!</f>
        <v>#REF!</v>
      </c>
      <c r="AM9" s="166" t="e">
        <f>#REF!</f>
        <v>#REF!</v>
      </c>
      <c r="AN9" s="166" t="e">
        <f>#REF!</f>
        <v>#REF!</v>
      </c>
      <c r="AO9" s="166" t="e">
        <f>#REF!</f>
        <v>#REF!</v>
      </c>
      <c r="AP9" s="166" t="e">
        <f>#REF!</f>
        <v>#REF!</v>
      </c>
      <c r="AQ9" s="166" t="e">
        <f>#REF!</f>
        <v>#REF!</v>
      </c>
      <c r="AR9" s="166" t="e">
        <f>#REF!</f>
        <v>#REF!</v>
      </c>
      <c r="AS9" s="166" t="e">
        <f>#REF!</f>
        <v>#REF!</v>
      </c>
      <c r="AT9" s="166" t="e">
        <f>#REF!</f>
        <v>#REF!</v>
      </c>
      <c r="AU9" s="166" t="e">
        <f>#REF!</f>
        <v>#REF!</v>
      </c>
      <c r="AV9" s="166" t="e">
        <f>#REF!</f>
        <v>#REF!</v>
      </c>
      <c r="AW9" s="166" t="e">
        <f>#REF!</f>
        <v>#REF!</v>
      </c>
      <c r="AX9" s="166" t="e">
        <f>#REF!</f>
        <v>#REF!</v>
      </c>
      <c r="AY9" s="166" t="e">
        <f>#REF!</f>
        <v>#REF!</v>
      </c>
      <c r="AZ9" s="166" t="e">
        <f>#REF!</f>
        <v>#REF!</v>
      </c>
      <c r="BA9" s="166" t="e">
        <f>#REF!</f>
        <v>#REF!</v>
      </c>
    </row>
    <row r="10" spans="1:53" x14ac:dyDescent="0.2">
      <c r="A10" s="1" t="s">
        <v>8</v>
      </c>
      <c r="B10" s="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row>
    <row r="11" spans="1:53" x14ac:dyDescent="0.2">
      <c r="A11" s="1">
        <v>1</v>
      </c>
      <c r="B11" s="6" t="e">
        <f>#REF!</f>
        <v>#REF!</v>
      </c>
      <c r="C11" s="166" t="e">
        <f>#REF!</f>
        <v>#REF!</v>
      </c>
      <c r="D11" s="166" t="e">
        <f>#REF!</f>
        <v>#REF!</v>
      </c>
      <c r="E11" s="166" t="e">
        <f>#REF!</f>
        <v>#REF!</v>
      </c>
      <c r="F11" s="166" t="e">
        <f>#REF!</f>
        <v>#REF!</v>
      </c>
      <c r="G11" s="166" t="e">
        <f>#REF!</f>
        <v>#REF!</v>
      </c>
      <c r="H11" s="166" t="e">
        <f>#REF!</f>
        <v>#REF!</v>
      </c>
      <c r="I11" s="166" t="e">
        <f>#REF!</f>
        <v>#REF!</v>
      </c>
      <c r="J11" s="166" t="e">
        <f>#REF!</f>
        <v>#REF!</v>
      </c>
      <c r="K11" s="166" t="e">
        <f>#REF!</f>
        <v>#REF!</v>
      </c>
      <c r="L11" s="166" t="e">
        <f>#REF!</f>
        <v>#REF!</v>
      </c>
      <c r="M11" s="166" t="e">
        <f>#REF!</f>
        <v>#REF!</v>
      </c>
      <c r="N11" s="166" t="e">
        <f>#REF!</f>
        <v>#REF!</v>
      </c>
      <c r="O11" s="166" t="e">
        <f>#REF!</f>
        <v>#REF!</v>
      </c>
      <c r="P11" s="166" t="e">
        <f>#REF!</f>
        <v>#REF!</v>
      </c>
      <c r="Q11" s="166" t="e">
        <f>#REF!</f>
        <v>#REF!</v>
      </c>
      <c r="R11" s="166" t="e">
        <f>#REF!</f>
        <v>#REF!</v>
      </c>
      <c r="S11" s="166" t="e">
        <f>#REF!</f>
        <v>#REF!</v>
      </c>
      <c r="T11" s="166" t="e">
        <f>#REF!</f>
        <v>#REF!</v>
      </c>
      <c r="U11" s="166" t="e">
        <f>#REF!</f>
        <v>#REF!</v>
      </c>
      <c r="V11" s="166" t="e">
        <f>#REF!</f>
        <v>#REF!</v>
      </c>
      <c r="W11" s="166" t="e">
        <f>#REF!</f>
        <v>#REF!</v>
      </c>
      <c r="X11" s="166" t="e">
        <f>#REF!</f>
        <v>#REF!</v>
      </c>
      <c r="Y11" s="166" t="e">
        <f>#REF!</f>
        <v>#REF!</v>
      </c>
      <c r="Z11" s="166" t="e">
        <f>#REF!</f>
        <v>#REF!</v>
      </c>
      <c r="AA11" s="166" t="e">
        <f>#REF!</f>
        <v>#REF!</v>
      </c>
      <c r="AB11" s="166" t="e">
        <f>#REF!</f>
        <v>#REF!</v>
      </c>
      <c r="AC11" s="166" t="e">
        <f>#REF!</f>
        <v>#REF!</v>
      </c>
      <c r="AD11" s="166" t="e">
        <f>#REF!</f>
        <v>#REF!</v>
      </c>
      <c r="AE11" s="166" t="e">
        <f>#REF!</f>
        <v>#REF!</v>
      </c>
      <c r="AF11" s="166" t="e">
        <f>#REF!</f>
        <v>#REF!</v>
      </c>
      <c r="AG11" s="166" t="e">
        <f>#REF!</f>
        <v>#REF!</v>
      </c>
      <c r="AH11" s="166" t="e">
        <f>#REF!</f>
        <v>#REF!</v>
      </c>
      <c r="AI11" s="166" t="e">
        <f>#REF!</f>
        <v>#REF!</v>
      </c>
      <c r="AJ11" s="166" t="e">
        <f>#REF!</f>
        <v>#REF!</v>
      </c>
      <c r="AK11" s="166" t="e">
        <f>#REF!</f>
        <v>#REF!</v>
      </c>
      <c r="AL11" s="166" t="e">
        <f>#REF!</f>
        <v>#REF!</v>
      </c>
      <c r="AM11" s="166" t="e">
        <f>#REF!</f>
        <v>#REF!</v>
      </c>
      <c r="AN11" s="166" t="e">
        <f>#REF!</f>
        <v>#REF!</v>
      </c>
      <c r="AO11" s="166" t="e">
        <f>#REF!</f>
        <v>#REF!</v>
      </c>
      <c r="AP11" s="166" t="e">
        <f>#REF!</f>
        <v>#REF!</v>
      </c>
      <c r="AQ11" s="166" t="e">
        <f>#REF!</f>
        <v>#REF!</v>
      </c>
      <c r="AR11" s="166" t="e">
        <f>#REF!</f>
        <v>#REF!</v>
      </c>
      <c r="AS11" s="166" t="e">
        <f>#REF!</f>
        <v>#REF!</v>
      </c>
      <c r="AT11" s="166" t="e">
        <f>#REF!</f>
        <v>#REF!</v>
      </c>
      <c r="AU11" s="166" t="e">
        <f>#REF!</f>
        <v>#REF!</v>
      </c>
      <c r="AV11" s="166" t="e">
        <f>#REF!</f>
        <v>#REF!</v>
      </c>
      <c r="AW11" s="166" t="e">
        <f>#REF!</f>
        <v>#REF!</v>
      </c>
      <c r="AX11" s="166" t="e">
        <f>#REF!</f>
        <v>#REF!</v>
      </c>
      <c r="AY11" s="166" t="e">
        <f>#REF!</f>
        <v>#REF!</v>
      </c>
      <c r="AZ11" s="166" t="e">
        <f>#REF!</f>
        <v>#REF!</v>
      </c>
      <c r="BA11" s="166" t="e">
        <f>#REF!</f>
        <v>#REF!</v>
      </c>
    </row>
    <row r="12" spans="1:53" x14ac:dyDescent="0.2">
      <c r="A12" s="1">
        <v>2</v>
      </c>
      <c r="B12" s="6" t="e">
        <f>#REF!</f>
        <v>#REF!</v>
      </c>
      <c r="C12" s="166" t="e">
        <f>#REF!</f>
        <v>#REF!</v>
      </c>
      <c r="D12" s="166" t="e">
        <f>#REF!</f>
        <v>#REF!</v>
      </c>
      <c r="E12" s="166" t="e">
        <f>#REF!</f>
        <v>#REF!</v>
      </c>
      <c r="F12" s="166" t="e">
        <f>#REF!</f>
        <v>#REF!</v>
      </c>
      <c r="G12" s="166" t="e">
        <f>#REF!</f>
        <v>#REF!</v>
      </c>
      <c r="H12" s="166" t="e">
        <f>#REF!</f>
        <v>#REF!</v>
      </c>
      <c r="I12" s="166" t="e">
        <f>#REF!</f>
        <v>#REF!</v>
      </c>
      <c r="J12" s="166" t="e">
        <f>#REF!</f>
        <v>#REF!</v>
      </c>
      <c r="K12" s="166" t="e">
        <f>#REF!</f>
        <v>#REF!</v>
      </c>
      <c r="L12" s="166" t="e">
        <f>#REF!</f>
        <v>#REF!</v>
      </c>
      <c r="M12" s="166" t="e">
        <f>#REF!</f>
        <v>#REF!</v>
      </c>
      <c r="N12" s="166" t="e">
        <f>#REF!</f>
        <v>#REF!</v>
      </c>
      <c r="O12" s="166" t="e">
        <f>#REF!</f>
        <v>#REF!</v>
      </c>
      <c r="P12" s="166" t="e">
        <f>#REF!</f>
        <v>#REF!</v>
      </c>
      <c r="Q12" s="166" t="e">
        <f>#REF!</f>
        <v>#REF!</v>
      </c>
      <c r="R12" s="166" t="e">
        <f>#REF!</f>
        <v>#REF!</v>
      </c>
      <c r="S12" s="166" t="e">
        <f>#REF!</f>
        <v>#REF!</v>
      </c>
      <c r="T12" s="166" t="e">
        <f>#REF!</f>
        <v>#REF!</v>
      </c>
      <c r="U12" s="166" t="e">
        <f>#REF!</f>
        <v>#REF!</v>
      </c>
      <c r="V12" s="166" t="e">
        <f>#REF!</f>
        <v>#REF!</v>
      </c>
      <c r="W12" s="166" t="e">
        <f>#REF!</f>
        <v>#REF!</v>
      </c>
      <c r="X12" s="166" t="e">
        <f>#REF!</f>
        <v>#REF!</v>
      </c>
      <c r="Y12" s="166" t="e">
        <f>#REF!</f>
        <v>#REF!</v>
      </c>
      <c r="Z12" s="166" t="e">
        <f>#REF!</f>
        <v>#REF!</v>
      </c>
      <c r="AA12" s="166" t="e">
        <f>#REF!</f>
        <v>#REF!</v>
      </c>
      <c r="AB12" s="166" t="e">
        <f>#REF!</f>
        <v>#REF!</v>
      </c>
      <c r="AC12" s="166" t="e">
        <f>#REF!</f>
        <v>#REF!</v>
      </c>
      <c r="AD12" s="166" t="e">
        <f>#REF!</f>
        <v>#REF!</v>
      </c>
      <c r="AE12" s="166" t="e">
        <f>#REF!</f>
        <v>#REF!</v>
      </c>
      <c r="AF12" s="166" t="e">
        <f>#REF!</f>
        <v>#REF!</v>
      </c>
      <c r="AG12" s="166" t="e">
        <f>#REF!</f>
        <v>#REF!</v>
      </c>
      <c r="AH12" s="166" t="e">
        <f>#REF!</f>
        <v>#REF!</v>
      </c>
      <c r="AI12" s="166" t="e">
        <f>#REF!</f>
        <v>#REF!</v>
      </c>
      <c r="AJ12" s="166" t="e">
        <f>#REF!</f>
        <v>#REF!</v>
      </c>
      <c r="AK12" s="166" t="e">
        <f>#REF!</f>
        <v>#REF!</v>
      </c>
      <c r="AL12" s="166" t="e">
        <f>#REF!</f>
        <v>#REF!</v>
      </c>
      <c r="AM12" s="166" t="e">
        <f>#REF!</f>
        <v>#REF!</v>
      </c>
      <c r="AN12" s="166" t="e">
        <f>#REF!</f>
        <v>#REF!</v>
      </c>
      <c r="AO12" s="166" t="e">
        <f>#REF!</f>
        <v>#REF!</v>
      </c>
      <c r="AP12" s="166" t="e">
        <f>#REF!</f>
        <v>#REF!</v>
      </c>
      <c r="AQ12" s="166" t="e">
        <f>#REF!</f>
        <v>#REF!</v>
      </c>
      <c r="AR12" s="166" t="e">
        <f>#REF!</f>
        <v>#REF!</v>
      </c>
      <c r="AS12" s="166" t="e">
        <f>#REF!</f>
        <v>#REF!</v>
      </c>
      <c r="AT12" s="166" t="e">
        <f>#REF!</f>
        <v>#REF!</v>
      </c>
      <c r="AU12" s="166" t="e">
        <f>#REF!</f>
        <v>#REF!</v>
      </c>
      <c r="AV12" s="166" t="e">
        <f>#REF!</f>
        <v>#REF!</v>
      </c>
      <c r="AW12" s="166" t="e">
        <f>#REF!</f>
        <v>#REF!</v>
      </c>
      <c r="AX12" s="166" t="e">
        <f>#REF!</f>
        <v>#REF!</v>
      </c>
      <c r="AY12" s="166" t="e">
        <f>#REF!</f>
        <v>#REF!</v>
      </c>
      <c r="AZ12" s="166" t="e">
        <f>#REF!</f>
        <v>#REF!</v>
      </c>
      <c r="BA12" s="166" t="e">
        <f>#REF!</f>
        <v>#REF!</v>
      </c>
    </row>
    <row r="13" spans="1:53" x14ac:dyDescent="0.2">
      <c r="A13" s="2" t="s">
        <v>2</v>
      </c>
      <c r="B13" s="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row>
    <row r="14" spans="1:53" x14ac:dyDescent="0.2">
      <c r="A14" s="1">
        <v>1</v>
      </c>
      <c r="B14" s="6" t="e">
        <f>#REF!</f>
        <v>#REF!</v>
      </c>
      <c r="C14" s="166" t="e">
        <f>#REF!</f>
        <v>#REF!</v>
      </c>
      <c r="D14" s="166" t="e">
        <f>#REF!</f>
        <v>#REF!</v>
      </c>
      <c r="E14" s="166" t="e">
        <f>#REF!</f>
        <v>#REF!</v>
      </c>
      <c r="F14" s="166" t="e">
        <f>#REF!</f>
        <v>#REF!</v>
      </c>
      <c r="G14" s="166" t="e">
        <f>#REF!</f>
        <v>#REF!</v>
      </c>
      <c r="H14" s="166" t="e">
        <f>#REF!</f>
        <v>#REF!</v>
      </c>
      <c r="I14" s="166" t="e">
        <f>#REF!</f>
        <v>#REF!</v>
      </c>
      <c r="J14" s="166" t="e">
        <f>#REF!</f>
        <v>#REF!</v>
      </c>
      <c r="K14" s="166" t="e">
        <f>#REF!</f>
        <v>#REF!</v>
      </c>
      <c r="L14" s="166" t="e">
        <f>#REF!</f>
        <v>#REF!</v>
      </c>
      <c r="M14" s="166" t="e">
        <f>#REF!</f>
        <v>#REF!</v>
      </c>
      <c r="N14" s="166" t="e">
        <f>#REF!</f>
        <v>#REF!</v>
      </c>
      <c r="O14" s="166" t="e">
        <f>#REF!</f>
        <v>#REF!</v>
      </c>
      <c r="P14" s="166" t="e">
        <f>#REF!</f>
        <v>#REF!</v>
      </c>
      <c r="Q14" s="166" t="e">
        <f>#REF!</f>
        <v>#REF!</v>
      </c>
      <c r="R14" s="166" t="e">
        <f>#REF!</f>
        <v>#REF!</v>
      </c>
      <c r="S14" s="166" t="e">
        <f>#REF!</f>
        <v>#REF!</v>
      </c>
      <c r="T14" s="166" t="e">
        <f>#REF!</f>
        <v>#REF!</v>
      </c>
      <c r="U14" s="166" t="e">
        <f>#REF!</f>
        <v>#REF!</v>
      </c>
      <c r="V14" s="166" t="e">
        <f>#REF!</f>
        <v>#REF!</v>
      </c>
      <c r="W14" s="166" t="e">
        <f>#REF!</f>
        <v>#REF!</v>
      </c>
      <c r="X14" s="166" t="e">
        <f>#REF!</f>
        <v>#REF!</v>
      </c>
      <c r="Y14" s="166" t="e">
        <f>#REF!</f>
        <v>#REF!</v>
      </c>
      <c r="Z14" s="166" t="e">
        <f>#REF!</f>
        <v>#REF!</v>
      </c>
      <c r="AA14" s="166" t="e">
        <f>#REF!</f>
        <v>#REF!</v>
      </c>
      <c r="AB14" s="166" t="e">
        <f>#REF!</f>
        <v>#REF!</v>
      </c>
      <c r="AC14" s="166" t="e">
        <f>#REF!</f>
        <v>#REF!</v>
      </c>
      <c r="AD14" s="166" t="e">
        <f>#REF!</f>
        <v>#REF!</v>
      </c>
      <c r="AE14" s="166" t="e">
        <f>#REF!</f>
        <v>#REF!</v>
      </c>
      <c r="AF14" s="166" t="e">
        <f>#REF!</f>
        <v>#REF!</v>
      </c>
      <c r="AG14" s="166" t="e">
        <f>#REF!</f>
        <v>#REF!</v>
      </c>
      <c r="AH14" s="166" t="e">
        <f>#REF!</f>
        <v>#REF!</v>
      </c>
      <c r="AI14" s="166" t="e">
        <f>#REF!</f>
        <v>#REF!</v>
      </c>
      <c r="AJ14" s="166" t="e">
        <f>#REF!</f>
        <v>#REF!</v>
      </c>
      <c r="AK14" s="166" t="e">
        <f>#REF!</f>
        <v>#REF!</v>
      </c>
      <c r="AL14" s="166" t="e">
        <f>#REF!</f>
        <v>#REF!</v>
      </c>
      <c r="AM14" s="166" t="e">
        <f>#REF!</f>
        <v>#REF!</v>
      </c>
      <c r="AN14" s="166" t="e">
        <f>#REF!</f>
        <v>#REF!</v>
      </c>
      <c r="AO14" s="166" t="e">
        <f>#REF!</f>
        <v>#REF!</v>
      </c>
      <c r="AP14" s="166" t="e">
        <f>#REF!</f>
        <v>#REF!</v>
      </c>
      <c r="AQ14" s="166" t="e">
        <f>#REF!</f>
        <v>#REF!</v>
      </c>
      <c r="AR14" s="166" t="e">
        <f>#REF!</f>
        <v>#REF!</v>
      </c>
      <c r="AS14" s="166" t="e">
        <f>#REF!</f>
        <v>#REF!</v>
      </c>
      <c r="AT14" s="166" t="e">
        <f>#REF!</f>
        <v>#REF!</v>
      </c>
      <c r="AU14" s="166" t="e">
        <f>#REF!</f>
        <v>#REF!</v>
      </c>
      <c r="AV14" s="166" t="e">
        <f>#REF!</f>
        <v>#REF!</v>
      </c>
      <c r="AW14" s="166" t="e">
        <f>#REF!</f>
        <v>#REF!</v>
      </c>
      <c r="AX14" s="166" t="e">
        <f>#REF!</f>
        <v>#REF!</v>
      </c>
      <c r="AY14" s="166" t="e">
        <f>#REF!</f>
        <v>#REF!</v>
      </c>
      <c r="AZ14" s="166" t="e">
        <f>#REF!</f>
        <v>#REF!</v>
      </c>
      <c r="BA14" s="166" t="e">
        <f>#REF!</f>
        <v>#REF!</v>
      </c>
    </row>
    <row r="15" spans="1:53" x14ac:dyDescent="0.2">
      <c r="A15" s="1">
        <v>2</v>
      </c>
      <c r="B15" s="6" t="e">
        <f>#REF!</f>
        <v>#REF!</v>
      </c>
      <c r="C15" s="166" t="e">
        <f>#REF!</f>
        <v>#REF!</v>
      </c>
      <c r="D15" s="166" t="e">
        <f>#REF!</f>
        <v>#REF!</v>
      </c>
      <c r="E15" s="166" t="e">
        <f>#REF!</f>
        <v>#REF!</v>
      </c>
      <c r="F15" s="166" t="e">
        <f>#REF!</f>
        <v>#REF!</v>
      </c>
      <c r="G15" s="166" t="e">
        <f>#REF!</f>
        <v>#REF!</v>
      </c>
      <c r="H15" s="166" t="e">
        <f>#REF!</f>
        <v>#REF!</v>
      </c>
      <c r="I15" s="166" t="e">
        <f>#REF!</f>
        <v>#REF!</v>
      </c>
      <c r="J15" s="166" t="e">
        <f>#REF!</f>
        <v>#REF!</v>
      </c>
      <c r="K15" s="166" t="e">
        <f>#REF!</f>
        <v>#REF!</v>
      </c>
      <c r="L15" s="166" t="e">
        <f>#REF!</f>
        <v>#REF!</v>
      </c>
      <c r="M15" s="166" t="e">
        <f>#REF!</f>
        <v>#REF!</v>
      </c>
      <c r="N15" s="166" t="e">
        <f>#REF!</f>
        <v>#REF!</v>
      </c>
      <c r="O15" s="166" t="e">
        <f>#REF!</f>
        <v>#REF!</v>
      </c>
      <c r="P15" s="166" t="e">
        <f>#REF!</f>
        <v>#REF!</v>
      </c>
      <c r="Q15" s="166" t="e">
        <f>#REF!</f>
        <v>#REF!</v>
      </c>
      <c r="R15" s="166" t="e">
        <f>#REF!</f>
        <v>#REF!</v>
      </c>
      <c r="S15" s="166" t="e">
        <f>#REF!</f>
        <v>#REF!</v>
      </c>
      <c r="T15" s="166" t="e">
        <f>#REF!</f>
        <v>#REF!</v>
      </c>
      <c r="U15" s="166" t="e">
        <f>#REF!</f>
        <v>#REF!</v>
      </c>
      <c r="V15" s="166" t="e">
        <f>#REF!</f>
        <v>#REF!</v>
      </c>
      <c r="W15" s="166" t="e">
        <f>#REF!</f>
        <v>#REF!</v>
      </c>
      <c r="X15" s="166" t="e">
        <f>#REF!</f>
        <v>#REF!</v>
      </c>
      <c r="Y15" s="166" t="e">
        <f>#REF!</f>
        <v>#REF!</v>
      </c>
      <c r="Z15" s="166" t="e">
        <f>#REF!</f>
        <v>#REF!</v>
      </c>
      <c r="AA15" s="166" t="e">
        <f>#REF!</f>
        <v>#REF!</v>
      </c>
      <c r="AB15" s="166" t="e">
        <f>#REF!</f>
        <v>#REF!</v>
      </c>
      <c r="AC15" s="166" t="e">
        <f>#REF!</f>
        <v>#REF!</v>
      </c>
      <c r="AD15" s="166" t="e">
        <f>#REF!</f>
        <v>#REF!</v>
      </c>
      <c r="AE15" s="166" t="e">
        <f>#REF!</f>
        <v>#REF!</v>
      </c>
      <c r="AF15" s="166" t="e">
        <f>#REF!</f>
        <v>#REF!</v>
      </c>
      <c r="AG15" s="166" t="e">
        <f>#REF!</f>
        <v>#REF!</v>
      </c>
      <c r="AH15" s="166" t="e">
        <f>#REF!</f>
        <v>#REF!</v>
      </c>
      <c r="AI15" s="166" t="e">
        <f>#REF!</f>
        <v>#REF!</v>
      </c>
      <c r="AJ15" s="166" t="e">
        <f>#REF!</f>
        <v>#REF!</v>
      </c>
      <c r="AK15" s="166" t="e">
        <f>#REF!</f>
        <v>#REF!</v>
      </c>
      <c r="AL15" s="166" t="e">
        <f>#REF!</f>
        <v>#REF!</v>
      </c>
      <c r="AM15" s="166" t="e">
        <f>#REF!</f>
        <v>#REF!</v>
      </c>
      <c r="AN15" s="166" t="e">
        <f>#REF!</f>
        <v>#REF!</v>
      </c>
      <c r="AO15" s="166" t="e">
        <f>#REF!</f>
        <v>#REF!</v>
      </c>
      <c r="AP15" s="166" t="e">
        <f>#REF!</f>
        <v>#REF!</v>
      </c>
      <c r="AQ15" s="166" t="e">
        <f>#REF!</f>
        <v>#REF!</v>
      </c>
      <c r="AR15" s="166" t="e">
        <f>#REF!</f>
        <v>#REF!</v>
      </c>
      <c r="AS15" s="166" t="e">
        <f>#REF!</f>
        <v>#REF!</v>
      </c>
      <c r="AT15" s="166" t="e">
        <f>#REF!</f>
        <v>#REF!</v>
      </c>
      <c r="AU15" s="166" t="e">
        <f>#REF!</f>
        <v>#REF!</v>
      </c>
      <c r="AV15" s="166" t="e">
        <f>#REF!</f>
        <v>#REF!</v>
      </c>
      <c r="AW15" s="166" t="e">
        <f>#REF!</f>
        <v>#REF!</v>
      </c>
      <c r="AX15" s="166" t="e">
        <f>#REF!</f>
        <v>#REF!</v>
      </c>
      <c r="AY15" s="166" t="e">
        <f>#REF!</f>
        <v>#REF!</v>
      </c>
      <c r="AZ15" s="166" t="e">
        <f>#REF!</f>
        <v>#REF!</v>
      </c>
      <c r="BA15" s="166" t="e">
        <f>#REF!</f>
        <v>#REF!</v>
      </c>
    </row>
    <row r="16" spans="1:53" x14ac:dyDescent="0.2">
      <c r="A16" s="9" t="s">
        <v>131</v>
      </c>
      <c r="B16" s="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row>
    <row r="17" spans="1:53" x14ac:dyDescent="0.2">
      <c r="A17" s="1">
        <v>1</v>
      </c>
      <c r="B17" s="6" t="e">
        <f>#REF!</f>
        <v>#REF!</v>
      </c>
      <c r="C17" s="166" t="e">
        <f>#REF!</f>
        <v>#REF!</v>
      </c>
      <c r="D17" s="166" t="e">
        <f>#REF!</f>
        <v>#REF!</v>
      </c>
      <c r="E17" s="166" t="e">
        <f>#REF!</f>
        <v>#REF!</v>
      </c>
      <c r="F17" s="166" t="e">
        <f>#REF!</f>
        <v>#REF!</v>
      </c>
      <c r="G17" s="166" t="e">
        <f>#REF!</f>
        <v>#REF!</v>
      </c>
      <c r="H17" s="166" t="e">
        <f>#REF!</f>
        <v>#REF!</v>
      </c>
      <c r="I17" s="166" t="e">
        <f>#REF!</f>
        <v>#REF!</v>
      </c>
      <c r="J17" s="166" t="e">
        <f>#REF!</f>
        <v>#REF!</v>
      </c>
      <c r="K17" s="166" t="e">
        <f>#REF!</f>
        <v>#REF!</v>
      </c>
      <c r="L17" s="166" t="e">
        <f>#REF!</f>
        <v>#REF!</v>
      </c>
      <c r="M17" s="166" t="e">
        <f>#REF!</f>
        <v>#REF!</v>
      </c>
      <c r="N17" s="166" t="e">
        <f>#REF!</f>
        <v>#REF!</v>
      </c>
      <c r="O17" s="166" t="e">
        <f>#REF!</f>
        <v>#REF!</v>
      </c>
      <c r="P17" s="166" t="e">
        <f>#REF!</f>
        <v>#REF!</v>
      </c>
      <c r="Q17" s="166" t="e">
        <f>#REF!</f>
        <v>#REF!</v>
      </c>
      <c r="R17" s="166" t="e">
        <f>#REF!</f>
        <v>#REF!</v>
      </c>
      <c r="S17" s="166" t="e">
        <f>#REF!</f>
        <v>#REF!</v>
      </c>
      <c r="T17" s="166" t="e">
        <f>#REF!</f>
        <v>#REF!</v>
      </c>
      <c r="U17" s="166" t="e">
        <f>#REF!</f>
        <v>#REF!</v>
      </c>
      <c r="V17" s="166" t="e">
        <f>#REF!</f>
        <v>#REF!</v>
      </c>
      <c r="W17" s="166" t="e">
        <f>#REF!</f>
        <v>#REF!</v>
      </c>
      <c r="X17" s="166" t="e">
        <f>#REF!</f>
        <v>#REF!</v>
      </c>
      <c r="Y17" s="166" t="e">
        <f>#REF!</f>
        <v>#REF!</v>
      </c>
      <c r="Z17" s="166" t="e">
        <f>#REF!</f>
        <v>#REF!</v>
      </c>
      <c r="AA17" s="166" t="e">
        <f>#REF!</f>
        <v>#REF!</v>
      </c>
      <c r="AB17" s="166" t="e">
        <f>#REF!</f>
        <v>#REF!</v>
      </c>
      <c r="AC17" s="166" t="e">
        <f>#REF!</f>
        <v>#REF!</v>
      </c>
      <c r="AD17" s="166" t="e">
        <f>#REF!</f>
        <v>#REF!</v>
      </c>
      <c r="AE17" s="166" t="e">
        <f>#REF!</f>
        <v>#REF!</v>
      </c>
      <c r="AF17" s="166" t="e">
        <f>#REF!</f>
        <v>#REF!</v>
      </c>
      <c r="AG17" s="166" t="e">
        <f>#REF!</f>
        <v>#REF!</v>
      </c>
      <c r="AH17" s="166" t="e">
        <f>#REF!</f>
        <v>#REF!</v>
      </c>
      <c r="AI17" s="166" t="e">
        <f>#REF!</f>
        <v>#REF!</v>
      </c>
      <c r="AJ17" s="166" t="e">
        <f>#REF!</f>
        <v>#REF!</v>
      </c>
      <c r="AK17" s="166" t="e">
        <f>#REF!</f>
        <v>#REF!</v>
      </c>
      <c r="AL17" s="166" t="e">
        <f>#REF!</f>
        <v>#REF!</v>
      </c>
      <c r="AM17" s="166" t="e">
        <f>#REF!</f>
        <v>#REF!</v>
      </c>
      <c r="AN17" s="166" t="e">
        <f>#REF!</f>
        <v>#REF!</v>
      </c>
      <c r="AO17" s="166" t="e">
        <f>#REF!</f>
        <v>#REF!</v>
      </c>
      <c r="AP17" s="166" t="e">
        <f>#REF!</f>
        <v>#REF!</v>
      </c>
      <c r="AQ17" s="166" t="e">
        <f>#REF!</f>
        <v>#REF!</v>
      </c>
      <c r="AR17" s="166" t="e">
        <f>#REF!</f>
        <v>#REF!</v>
      </c>
      <c r="AS17" s="166" t="e">
        <f>#REF!</f>
        <v>#REF!</v>
      </c>
      <c r="AT17" s="166" t="e">
        <f>#REF!</f>
        <v>#REF!</v>
      </c>
      <c r="AU17" s="166" t="e">
        <f>#REF!</f>
        <v>#REF!</v>
      </c>
      <c r="AV17" s="166" t="e">
        <f>#REF!</f>
        <v>#REF!</v>
      </c>
      <c r="AW17" s="166" t="e">
        <f>#REF!</f>
        <v>#REF!</v>
      </c>
      <c r="AX17" s="166" t="e">
        <f>#REF!</f>
        <v>#REF!</v>
      </c>
      <c r="AY17" s="166" t="e">
        <f>#REF!</f>
        <v>#REF!</v>
      </c>
      <c r="AZ17" s="166" t="e">
        <f>#REF!</f>
        <v>#REF!</v>
      </c>
      <c r="BA17" s="166" t="e">
        <f>#REF!</f>
        <v>#REF!</v>
      </c>
    </row>
    <row r="18" spans="1:53" x14ac:dyDescent="0.2">
      <c r="A18" s="1">
        <v>2</v>
      </c>
      <c r="B18" s="6" t="e">
        <f>#REF!</f>
        <v>#REF!</v>
      </c>
      <c r="C18" s="166" t="e">
        <f>#REF!</f>
        <v>#REF!</v>
      </c>
      <c r="D18" s="166" t="e">
        <f>#REF!</f>
        <v>#REF!</v>
      </c>
      <c r="E18" s="166" t="e">
        <f>#REF!</f>
        <v>#REF!</v>
      </c>
      <c r="F18" s="166" t="e">
        <f>#REF!</f>
        <v>#REF!</v>
      </c>
      <c r="G18" s="166" t="e">
        <f>#REF!</f>
        <v>#REF!</v>
      </c>
      <c r="H18" s="166" t="e">
        <f>#REF!</f>
        <v>#REF!</v>
      </c>
      <c r="I18" s="166" t="e">
        <f>#REF!</f>
        <v>#REF!</v>
      </c>
      <c r="J18" s="166" t="e">
        <f>#REF!</f>
        <v>#REF!</v>
      </c>
      <c r="K18" s="166" t="e">
        <f>#REF!</f>
        <v>#REF!</v>
      </c>
      <c r="L18" s="166" t="e">
        <f>#REF!</f>
        <v>#REF!</v>
      </c>
      <c r="M18" s="166" t="e">
        <f>#REF!</f>
        <v>#REF!</v>
      </c>
      <c r="N18" s="166" t="e">
        <f>#REF!</f>
        <v>#REF!</v>
      </c>
      <c r="O18" s="166" t="e">
        <f>#REF!</f>
        <v>#REF!</v>
      </c>
      <c r="P18" s="166" t="e">
        <f>#REF!</f>
        <v>#REF!</v>
      </c>
      <c r="Q18" s="166" t="e">
        <f>#REF!</f>
        <v>#REF!</v>
      </c>
      <c r="R18" s="166" t="e">
        <f>#REF!</f>
        <v>#REF!</v>
      </c>
      <c r="S18" s="166" t="e">
        <f>#REF!</f>
        <v>#REF!</v>
      </c>
      <c r="T18" s="166" t="e">
        <f>#REF!</f>
        <v>#REF!</v>
      </c>
      <c r="U18" s="166" t="e">
        <f>#REF!</f>
        <v>#REF!</v>
      </c>
      <c r="V18" s="166" t="e">
        <f>#REF!</f>
        <v>#REF!</v>
      </c>
      <c r="W18" s="166" t="e">
        <f>#REF!</f>
        <v>#REF!</v>
      </c>
      <c r="X18" s="166" t="e">
        <f>#REF!</f>
        <v>#REF!</v>
      </c>
      <c r="Y18" s="166" t="e">
        <f>#REF!</f>
        <v>#REF!</v>
      </c>
      <c r="Z18" s="166" t="e">
        <f>#REF!</f>
        <v>#REF!</v>
      </c>
      <c r="AA18" s="166" t="e">
        <f>#REF!</f>
        <v>#REF!</v>
      </c>
      <c r="AB18" s="166" t="e">
        <f>#REF!</f>
        <v>#REF!</v>
      </c>
      <c r="AC18" s="166" t="e">
        <f>#REF!</f>
        <v>#REF!</v>
      </c>
      <c r="AD18" s="166" t="e">
        <f>#REF!</f>
        <v>#REF!</v>
      </c>
      <c r="AE18" s="166" t="e">
        <f>#REF!</f>
        <v>#REF!</v>
      </c>
      <c r="AF18" s="166" t="e">
        <f>#REF!</f>
        <v>#REF!</v>
      </c>
      <c r="AG18" s="166" t="e">
        <f>#REF!</f>
        <v>#REF!</v>
      </c>
      <c r="AH18" s="166" t="e">
        <f>#REF!</f>
        <v>#REF!</v>
      </c>
      <c r="AI18" s="166" t="e">
        <f>#REF!</f>
        <v>#REF!</v>
      </c>
      <c r="AJ18" s="166" t="e">
        <f>#REF!</f>
        <v>#REF!</v>
      </c>
      <c r="AK18" s="166" t="e">
        <f>#REF!</f>
        <v>#REF!</v>
      </c>
      <c r="AL18" s="166" t="e">
        <f>#REF!</f>
        <v>#REF!</v>
      </c>
      <c r="AM18" s="166" t="e">
        <f>#REF!</f>
        <v>#REF!</v>
      </c>
      <c r="AN18" s="166" t="e">
        <f>#REF!</f>
        <v>#REF!</v>
      </c>
      <c r="AO18" s="166" t="e">
        <f>#REF!</f>
        <v>#REF!</v>
      </c>
      <c r="AP18" s="166" t="e">
        <f>#REF!</f>
        <v>#REF!</v>
      </c>
      <c r="AQ18" s="166" t="e">
        <f>#REF!</f>
        <v>#REF!</v>
      </c>
      <c r="AR18" s="166" t="e">
        <f>#REF!</f>
        <v>#REF!</v>
      </c>
      <c r="AS18" s="166" t="e">
        <f>#REF!</f>
        <v>#REF!</v>
      </c>
      <c r="AT18" s="166" t="e">
        <f>#REF!</f>
        <v>#REF!</v>
      </c>
      <c r="AU18" s="166" t="e">
        <f>#REF!</f>
        <v>#REF!</v>
      </c>
      <c r="AV18" s="166" t="e">
        <f>#REF!</f>
        <v>#REF!</v>
      </c>
      <c r="AW18" s="166" t="e">
        <f>#REF!</f>
        <v>#REF!</v>
      </c>
      <c r="AX18" s="166" t="e">
        <f>#REF!</f>
        <v>#REF!</v>
      </c>
      <c r="AY18" s="166" t="e">
        <f>#REF!</f>
        <v>#REF!</v>
      </c>
      <c r="AZ18" s="166" t="e">
        <f>#REF!</f>
        <v>#REF!</v>
      </c>
      <c r="BA18" s="166" t="e">
        <f>#REF!</f>
        <v>#REF!</v>
      </c>
    </row>
    <row r="19" spans="1:53" x14ac:dyDescent="0.2">
      <c r="A19" s="7" t="s">
        <v>4</v>
      </c>
      <c r="B19" s="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row>
    <row r="20" spans="1:53" x14ac:dyDescent="0.2">
      <c r="A20" s="3" t="s">
        <v>1</v>
      </c>
      <c r="B20" s="6" t="e">
        <f>#REF!</f>
        <v>#REF!</v>
      </c>
      <c r="C20" s="166" t="e">
        <f>#REF!</f>
        <v>#REF!</v>
      </c>
      <c r="D20" s="166" t="e">
        <f>#REF!</f>
        <v>#REF!</v>
      </c>
      <c r="E20" s="166" t="e">
        <f>#REF!</f>
        <v>#REF!</v>
      </c>
      <c r="F20" s="166" t="e">
        <f>#REF!</f>
        <v>#REF!</v>
      </c>
      <c r="G20" s="166" t="e">
        <f>#REF!</f>
        <v>#REF!</v>
      </c>
      <c r="H20" s="166" t="e">
        <f>#REF!</f>
        <v>#REF!</v>
      </c>
      <c r="I20" s="166" t="e">
        <f>#REF!</f>
        <v>#REF!</v>
      </c>
      <c r="J20" s="166" t="e">
        <f>#REF!</f>
        <v>#REF!</v>
      </c>
      <c r="K20" s="166" t="e">
        <f>#REF!</f>
        <v>#REF!</v>
      </c>
      <c r="L20" s="166" t="e">
        <f>#REF!</f>
        <v>#REF!</v>
      </c>
      <c r="M20" s="166" t="e">
        <f>#REF!</f>
        <v>#REF!</v>
      </c>
      <c r="N20" s="166" t="e">
        <f>#REF!</f>
        <v>#REF!</v>
      </c>
      <c r="O20" s="166" t="e">
        <f>#REF!</f>
        <v>#REF!</v>
      </c>
      <c r="P20" s="166" t="e">
        <f>#REF!</f>
        <v>#REF!</v>
      </c>
      <c r="Q20" s="166" t="e">
        <f>#REF!</f>
        <v>#REF!</v>
      </c>
      <c r="R20" s="166" t="e">
        <f>#REF!</f>
        <v>#REF!</v>
      </c>
      <c r="S20" s="166" t="e">
        <f>#REF!</f>
        <v>#REF!</v>
      </c>
      <c r="T20" s="166" t="e">
        <f>#REF!</f>
        <v>#REF!</v>
      </c>
      <c r="U20" s="166" t="e">
        <f>#REF!</f>
        <v>#REF!</v>
      </c>
      <c r="V20" s="166" t="e">
        <f>#REF!</f>
        <v>#REF!</v>
      </c>
      <c r="W20" s="166" t="e">
        <f>#REF!</f>
        <v>#REF!</v>
      </c>
      <c r="X20" s="166" t="e">
        <f>#REF!</f>
        <v>#REF!</v>
      </c>
      <c r="Y20" s="166" t="e">
        <f>#REF!</f>
        <v>#REF!</v>
      </c>
      <c r="Z20" s="166" t="e">
        <f>#REF!</f>
        <v>#REF!</v>
      </c>
      <c r="AA20" s="166" t="e">
        <f>#REF!</f>
        <v>#REF!</v>
      </c>
      <c r="AB20" s="166" t="e">
        <f>#REF!</f>
        <v>#REF!</v>
      </c>
      <c r="AC20" s="166" t="e">
        <f>#REF!</f>
        <v>#REF!</v>
      </c>
      <c r="AD20" s="166" t="e">
        <f>#REF!</f>
        <v>#REF!</v>
      </c>
      <c r="AE20" s="166" t="e">
        <f>#REF!</f>
        <v>#REF!</v>
      </c>
      <c r="AF20" s="166" t="e">
        <f>#REF!</f>
        <v>#REF!</v>
      </c>
      <c r="AG20" s="166" t="e">
        <f>#REF!</f>
        <v>#REF!</v>
      </c>
      <c r="AH20" s="166" t="e">
        <f>#REF!</f>
        <v>#REF!</v>
      </c>
      <c r="AI20" s="166" t="e">
        <f>#REF!</f>
        <v>#REF!</v>
      </c>
      <c r="AJ20" s="166" t="e">
        <f>#REF!</f>
        <v>#REF!</v>
      </c>
      <c r="AK20" s="166" t="e">
        <f>#REF!</f>
        <v>#REF!</v>
      </c>
      <c r="AL20" s="166" t="e">
        <f>#REF!</f>
        <v>#REF!</v>
      </c>
      <c r="AM20" s="166" t="e">
        <f>#REF!</f>
        <v>#REF!</v>
      </c>
      <c r="AN20" s="166" t="e">
        <f>#REF!</f>
        <v>#REF!</v>
      </c>
      <c r="AO20" s="166" t="e">
        <f>#REF!</f>
        <v>#REF!</v>
      </c>
      <c r="AP20" s="166" t="e">
        <f>#REF!</f>
        <v>#REF!</v>
      </c>
      <c r="AQ20" s="166" t="e">
        <f>#REF!</f>
        <v>#REF!</v>
      </c>
      <c r="AR20" s="166" t="e">
        <f>#REF!</f>
        <v>#REF!</v>
      </c>
      <c r="AS20" s="166" t="e">
        <f>#REF!</f>
        <v>#REF!</v>
      </c>
      <c r="AT20" s="166" t="e">
        <f>#REF!</f>
        <v>#REF!</v>
      </c>
      <c r="AU20" s="166" t="e">
        <f>#REF!</f>
        <v>#REF!</v>
      </c>
      <c r="AV20" s="166" t="e">
        <f>#REF!</f>
        <v>#REF!</v>
      </c>
      <c r="AW20" s="166" t="e">
        <f>#REF!</f>
        <v>#REF!</v>
      </c>
      <c r="AX20" s="166" t="e">
        <f>#REF!</f>
        <v>#REF!</v>
      </c>
      <c r="AY20" s="166" t="e">
        <f>#REF!</f>
        <v>#REF!</v>
      </c>
      <c r="AZ20" s="166" t="e">
        <f>#REF!</f>
        <v>#REF!</v>
      </c>
      <c r="BA20" s="166" t="e">
        <f>#REF!</f>
        <v>#REF!</v>
      </c>
    </row>
    <row r="21" spans="1:53" hidden="1" x14ac:dyDescent="0.2">
      <c r="A21" s="7" t="s">
        <v>5</v>
      </c>
      <c r="B21" s="6"/>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c r="W21" s="167" t="e">
        <f>'РБ ВВ 10(2024) | FIT15)'!#REF!</f>
        <v>#REF!</v>
      </c>
      <c r="X21" s="167" t="e">
        <f>'РБ ВВ 10(2024) | FIT15)'!#REF!</f>
        <v>#REF!</v>
      </c>
      <c r="Y21" s="167" t="e">
        <f>'РБ ВВ 10(2024) | FIT15)'!#REF!</f>
        <v>#REF!</v>
      </c>
      <c r="Z21" s="167" t="e">
        <f>'РБ ВВ 10(2024) | FIT15)'!#REF!</f>
        <v>#REF!</v>
      </c>
      <c r="AA21" s="167" t="e">
        <f>'РБ ВВ 10(2024) | FIT15)'!#REF!</f>
        <v>#REF!</v>
      </c>
      <c r="AB21" s="167" t="e">
        <f>'РБ ВВ 10(2024) | FIT15)'!#REF!</f>
        <v>#REF!</v>
      </c>
      <c r="AC21" s="167" t="e">
        <f>'РБ ВВ 10(2024) | FIT15)'!#REF!</f>
        <v>#REF!</v>
      </c>
      <c r="AD21" s="167" t="e">
        <f>'РБ ВВ 10(2024) | FIT15)'!#REF!</f>
        <v>#REF!</v>
      </c>
      <c r="AE21" s="167" t="e">
        <f>'РБ ВВ 10(2024) | FIT15)'!#REF!</f>
        <v>#REF!</v>
      </c>
      <c r="AF21" s="167" t="e">
        <f>'РБ ВВ 10(2024) | FIT15)'!#REF!</f>
        <v>#REF!</v>
      </c>
      <c r="AG21" s="167" t="e">
        <f>'РБ ВВ 10(2024) | FIT15)'!#REF!</f>
        <v>#REF!</v>
      </c>
      <c r="AH21" s="167" t="e">
        <f>'РБ ВВ 10(2024) | FIT15)'!#REF!</f>
        <v>#REF!</v>
      </c>
      <c r="AI21" s="167" t="e">
        <f>'РБ ВВ 10(2024) | FIT15)'!#REF!</f>
        <v>#REF!</v>
      </c>
      <c r="AJ21" s="167" t="e">
        <f>'РБ ВВ 10(2024) | FIT15)'!#REF!</f>
        <v>#REF!</v>
      </c>
      <c r="AK21" s="167" t="e">
        <f>'РБ ВВ 10(2024) | FIT15)'!#REF!</f>
        <v>#REF!</v>
      </c>
      <c r="AL21" s="167" t="e">
        <f>'РБ ВВ 10(2024) | FIT15)'!#REF!</f>
        <v>#REF!</v>
      </c>
      <c r="AM21" s="167" t="e">
        <f>'РБ ВВ 10(2024) | FIT15)'!#REF!</f>
        <v>#REF!</v>
      </c>
      <c r="AN21" s="167" t="e">
        <f>'РБ ВВ 10(2024) | FIT15)'!#REF!</f>
        <v>#REF!</v>
      </c>
      <c r="AO21" s="167" t="e">
        <f>'РБ ВВ 10(2024) | FIT15)'!#REF!</f>
        <v>#REF!</v>
      </c>
      <c r="AP21" s="167" t="e">
        <f>'РБ ВВ 10(2024) | FIT15)'!#REF!</f>
        <v>#REF!</v>
      </c>
      <c r="AQ21" s="167" t="e">
        <f>'РБ ВВ 10(2024) | FIT15)'!#REF!</f>
        <v>#REF!</v>
      </c>
      <c r="AR21" s="167" t="e">
        <f>'РБ ВВ 10(2024) | FIT15)'!#REF!</f>
        <v>#REF!</v>
      </c>
      <c r="AS21" s="167" t="e">
        <f>'РБ ВВ 10(2024) | FIT15)'!#REF!</f>
        <v>#REF!</v>
      </c>
      <c r="AT21" s="167" t="e">
        <f>'РБ ВВ 10(2024) | FIT15)'!#REF!</f>
        <v>#REF!</v>
      </c>
      <c r="AU21" s="167" t="e">
        <f>'РБ ВВ 10(2024) | FIT15)'!#REF!</f>
        <v>#REF!</v>
      </c>
      <c r="AV21" s="167" t="e">
        <f>'РБ ВВ 10(2024) | FIT15)'!#REF!</f>
        <v>#REF!</v>
      </c>
      <c r="AW21" s="167" t="e">
        <f>'РБ ВВ 10(2024) | FIT15)'!#REF!</f>
        <v>#REF!</v>
      </c>
      <c r="AX21" s="167" t="e">
        <f>'РБ ВВ 10(2024) | FIT15)'!#REF!</f>
        <v>#REF!</v>
      </c>
      <c r="AY21" s="167" t="e">
        <f>'РБ ВВ 10(2024) | FIT15)'!#REF!</f>
        <v>#REF!</v>
      </c>
      <c r="AZ21" s="167" t="e">
        <f>'РБ ВВ 10(2024) | FIT15)'!#REF!</f>
        <v>#REF!</v>
      </c>
      <c r="BA21" s="167" t="e">
        <f>'РБ ВВ 10(2024) | FIT15)'!#REF!</f>
        <v>#REF!</v>
      </c>
    </row>
    <row r="22" spans="1:53" hidden="1" x14ac:dyDescent="0.2">
      <c r="A22" s="3" t="s">
        <v>0</v>
      </c>
      <c r="B22" s="6" t="e">
        <f>'C завтраками| Bed and breakfast'!#REF!*0.9</f>
        <v>#REF!</v>
      </c>
      <c r="C22" s="167" t="e">
        <f>'РБ ВВ 10(2024) | FIT15)'!#REF!</f>
        <v>#REF!</v>
      </c>
      <c r="D22" s="167" t="e">
        <f>'РБ ВВ 10(2024) | FIT15)'!#REF!</f>
        <v>#REF!</v>
      </c>
      <c r="E22" s="167" t="e">
        <f>'РБ ВВ 10(2024) | FIT15)'!#REF!</f>
        <v>#REF!</v>
      </c>
      <c r="F22" s="167" t="e">
        <f>'РБ ВВ 10(2024) | FIT15)'!#REF!</f>
        <v>#REF!</v>
      </c>
      <c r="G22" s="167" t="e">
        <f>'РБ ВВ 10(2024) | FIT15)'!#REF!</f>
        <v>#REF!</v>
      </c>
      <c r="H22" s="167" t="e">
        <f>'РБ ВВ 10(2024) | FIT15)'!#REF!</f>
        <v>#REF!</v>
      </c>
      <c r="I22" s="167" t="e">
        <f>'РБ ВВ 10(2024) | FIT15)'!#REF!</f>
        <v>#REF!</v>
      </c>
      <c r="J22" s="167" t="e">
        <f>'РБ ВВ 10(2024) | FIT15)'!#REF!</f>
        <v>#REF!</v>
      </c>
      <c r="K22" s="167" t="e">
        <f>'РБ ВВ 10(2024) | FIT15)'!#REF!</f>
        <v>#REF!</v>
      </c>
      <c r="L22" s="167" t="e">
        <f>'РБ ВВ 10(2024) | FIT15)'!#REF!</f>
        <v>#REF!</v>
      </c>
      <c r="M22" s="167" t="e">
        <f>'РБ ВВ 10(2024) | FIT15)'!#REF!</f>
        <v>#REF!</v>
      </c>
      <c r="N22" s="167" t="e">
        <f>'РБ ВВ 10(2024) | FIT15)'!#REF!</f>
        <v>#REF!</v>
      </c>
      <c r="O22" s="167" t="e">
        <f>'РБ ВВ 10(2024) | FIT15)'!#REF!</f>
        <v>#REF!</v>
      </c>
      <c r="P22" s="167" t="e">
        <f>'РБ ВВ 10(2024) | FIT15)'!#REF!</f>
        <v>#REF!</v>
      </c>
      <c r="Q22" s="167" t="e">
        <f>'РБ ВВ 10(2024) | FIT15)'!#REF!</f>
        <v>#REF!</v>
      </c>
      <c r="R22" s="167" t="e">
        <f>'РБ ВВ 10(2024) | FIT15)'!#REF!</f>
        <v>#REF!</v>
      </c>
      <c r="S22" s="167" t="e">
        <f>'РБ ВВ 10(2024) | FIT15)'!#REF!</f>
        <v>#REF!</v>
      </c>
      <c r="T22" s="167" t="e">
        <f>'РБ ВВ 10(2024) | FIT15)'!#REF!</f>
        <v>#REF!</v>
      </c>
      <c r="U22" s="167" t="e">
        <f>'РБ ВВ 10(2024) | FIT15)'!#REF!</f>
        <v>#REF!</v>
      </c>
      <c r="V22" s="167" t="e">
        <f>'РБ ВВ 10(2024) | FIT15)'!#REF!</f>
        <v>#REF!</v>
      </c>
      <c r="W22" s="167" t="e">
        <f>'РБ ВВ 10(2024) | FIT15)'!#REF!</f>
        <v>#REF!</v>
      </c>
      <c r="X22" s="167" t="e">
        <f>'РБ ВВ 10(2024) | FIT15)'!#REF!</f>
        <v>#REF!</v>
      </c>
      <c r="Y22" s="167" t="e">
        <f>'РБ ВВ 10(2024) | FIT15)'!#REF!</f>
        <v>#REF!</v>
      </c>
      <c r="Z22" s="167" t="e">
        <f>'РБ ВВ 10(2024) | FIT15)'!#REF!</f>
        <v>#REF!</v>
      </c>
      <c r="AA22" s="167" t="e">
        <f>'РБ ВВ 10(2024) | FIT15)'!#REF!</f>
        <v>#REF!</v>
      </c>
      <c r="AB22" s="167" t="e">
        <f>'РБ ВВ 10(2024) | FIT15)'!#REF!</f>
        <v>#REF!</v>
      </c>
      <c r="AC22" s="167" t="e">
        <f>'РБ ВВ 10(2024) | FIT15)'!#REF!</f>
        <v>#REF!</v>
      </c>
      <c r="AD22" s="167" t="e">
        <f>'РБ ВВ 10(2024) | FIT15)'!#REF!</f>
        <v>#REF!</v>
      </c>
      <c r="AE22" s="167" t="e">
        <f>'РБ ВВ 10(2024) | FIT15)'!#REF!</f>
        <v>#REF!</v>
      </c>
      <c r="AF22" s="167" t="e">
        <f>'РБ ВВ 10(2024) | FIT15)'!#REF!</f>
        <v>#REF!</v>
      </c>
      <c r="AG22" s="167" t="e">
        <f>'РБ ВВ 10(2024) | FIT15)'!#REF!</f>
        <v>#REF!</v>
      </c>
      <c r="AH22" s="167" t="e">
        <f>'РБ ВВ 10(2024) | FIT15)'!#REF!</f>
        <v>#REF!</v>
      </c>
      <c r="AI22" s="167" t="e">
        <f>'РБ ВВ 10(2024) | FIT15)'!#REF!</f>
        <v>#REF!</v>
      </c>
      <c r="AJ22" s="167" t="e">
        <f>'РБ ВВ 10(2024) | FIT15)'!#REF!</f>
        <v>#REF!</v>
      </c>
      <c r="AK22" s="167" t="e">
        <f>'РБ ВВ 10(2024) | FIT15)'!#REF!</f>
        <v>#REF!</v>
      </c>
      <c r="AL22" s="167" t="e">
        <f>'РБ ВВ 10(2024) | FIT15)'!#REF!</f>
        <v>#REF!</v>
      </c>
      <c r="AM22" s="167" t="e">
        <f>'РБ ВВ 10(2024) | FIT15)'!#REF!</f>
        <v>#REF!</v>
      </c>
      <c r="AN22" s="167" t="e">
        <f>'РБ ВВ 10(2024) | FIT15)'!#REF!</f>
        <v>#REF!</v>
      </c>
      <c r="AO22" s="167" t="e">
        <f>'РБ ВВ 10(2024) | FIT15)'!#REF!</f>
        <v>#REF!</v>
      </c>
      <c r="AP22" s="167" t="e">
        <f>'РБ ВВ 10(2024) | FIT15)'!#REF!</f>
        <v>#REF!</v>
      </c>
      <c r="AQ22" s="167" t="e">
        <f>'РБ ВВ 10(2024) | FIT15)'!#REF!</f>
        <v>#REF!</v>
      </c>
      <c r="AR22" s="167" t="e">
        <f>'РБ ВВ 10(2024) | FIT15)'!#REF!</f>
        <v>#REF!</v>
      </c>
      <c r="AS22" s="167" t="e">
        <f>'РБ ВВ 10(2024) | FIT15)'!#REF!</f>
        <v>#REF!</v>
      </c>
      <c r="AT22" s="167" t="e">
        <f>'РБ ВВ 10(2024) | FIT15)'!#REF!</f>
        <v>#REF!</v>
      </c>
      <c r="AU22" s="167" t="e">
        <f>'РБ ВВ 10(2024) | FIT15)'!#REF!</f>
        <v>#REF!</v>
      </c>
      <c r="AV22" s="167" t="e">
        <f>'РБ ВВ 10(2024) | FIT15)'!#REF!</f>
        <v>#REF!</v>
      </c>
      <c r="AW22" s="167" t="e">
        <f>'РБ ВВ 10(2024) | FIT15)'!#REF!</f>
        <v>#REF!</v>
      </c>
      <c r="AX22" s="167" t="e">
        <f>'РБ ВВ 10(2024) | FIT15)'!#REF!</f>
        <v>#REF!</v>
      </c>
      <c r="AY22" s="167" t="e">
        <f>'РБ ВВ 10(2024) | FIT15)'!#REF!</f>
        <v>#REF!</v>
      </c>
      <c r="AZ22" s="167" t="e">
        <f>'РБ ВВ 10(2024) | FIT15)'!#REF!</f>
        <v>#REF!</v>
      </c>
      <c r="BA22" s="167" t="e">
        <f>'РБ ВВ 10(2024) | FIT15)'!#REF!</f>
        <v>#REF!</v>
      </c>
    </row>
    <row r="23" spans="1:53" ht="17.25" customHeight="1" x14ac:dyDescent="0.2">
      <c r="A23" s="72" t="s">
        <v>44</v>
      </c>
      <c r="B23" s="45"/>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row>
    <row r="24" spans="1:53" x14ac:dyDescent="0.2">
      <c r="A24" s="31" t="s">
        <v>6</v>
      </c>
      <c r="B24" s="104" t="e">
        <f t="shared" ref="B24:C25" si="0">B5</f>
        <v>#REF!</v>
      </c>
      <c r="C24" s="151" t="e">
        <f t="shared" si="0"/>
        <v>#REF!</v>
      </c>
      <c r="D24" s="151" t="e">
        <f t="shared" ref="D24:BA24" si="1">D5</f>
        <v>#REF!</v>
      </c>
      <c r="E24" s="104" t="e">
        <f t="shared" si="1"/>
        <v>#REF!</v>
      </c>
      <c r="F24" s="151" t="e">
        <f t="shared" si="1"/>
        <v>#REF!</v>
      </c>
      <c r="G24" s="151" t="e">
        <f t="shared" si="1"/>
        <v>#REF!</v>
      </c>
      <c r="H24" s="151" t="e">
        <f t="shared" si="1"/>
        <v>#REF!</v>
      </c>
      <c r="I24" s="151" t="e">
        <f t="shared" si="1"/>
        <v>#REF!</v>
      </c>
      <c r="J24" s="151" t="e">
        <f t="shared" si="1"/>
        <v>#REF!</v>
      </c>
      <c r="K24" s="151" t="e">
        <f t="shared" si="1"/>
        <v>#REF!</v>
      </c>
      <c r="L24" s="151" t="e">
        <f t="shared" si="1"/>
        <v>#REF!</v>
      </c>
      <c r="M24" s="151" t="e">
        <f t="shared" si="1"/>
        <v>#REF!</v>
      </c>
      <c r="N24" s="104" t="e">
        <f t="shared" si="1"/>
        <v>#REF!</v>
      </c>
      <c r="O24" s="151" t="e">
        <f t="shared" si="1"/>
        <v>#REF!</v>
      </c>
      <c r="P24" s="151" t="e">
        <f t="shared" si="1"/>
        <v>#REF!</v>
      </c>
      <c r="Q24" s="151" t="e">
        <f t="shared" si="1"/>
        <v>#REF!</v>
      </c>
      <c r="R24" s="151" t="e">
        <f t="shared" si="1"/>
        <v>#REF!</v>
      </c>
      <c r="S24" s="151" t="e">
        <f t="shared" si="1"/>
        <v>#REF!</v>
      </c>
      <c r="T24" s="151" t="e">
        <f t="shared" si="1"/>
        <v>#REF!</v>
      </c>
      <c r="U24" s="151" t="e">
        <f t="shared" si="1"/>
        <v>#REF!</v>
      </c>
      <c r="V24" s="151" t="e">
        <f t="shared" si="1"/>
        <v>#REF!</v>
      </c>
      <c r="W24" s="151" t="e">
        <f t="shared" si="1"/>
        <v>#REF!</v>
      </c>
      <c r="X24" s="151" t="e">
        <f t="shared" si="1"/>
        <v>#REF!</v>
      </c>
      <c r="Y24" s="151" t="e">
        <f t="shared" si="1"/>
        <v>#REF!</v>
      </c>
      <c r="Z24" s="151" t="e">
        <f t="shared" si="1"/>
        <v>#REF!</v>
      </c>
      <c r="AA24" s="151" t="e">
        <f t="shared" si="1"/>
        <v>#REF!</v>
      </c>
      <c r="AB24" s="151" t="e">
        <f t="shared" si="1"/>
        <v>#REF!</v>
      </c>
      <c r="AC24" s="151" t="e">
        <f t="shared" si="1"/>
        <v>#REF!</v>
      </c>
      <c r="AD24" s="151" t="e">
        <f t="shared" si="1"/>
        <v>#REF!</v>
      </c>
      <c r="AE24" s="151" t="e">
        <f t="shared" si="1"/>
        <v>#REF!</v>
      </c>
      <c r="AF24" s="151" t="e">
        <f t="shared" si="1"/>
        <v>#REF!</v>
      </c>
      <c r="AG24" s="151" t="e">
        <f t="shared" si="1"/>
        <v>#REF!</v>
      </c>
      <c r="AH24" s="151" t="e">
        <f t="shared" si="1"/>
        <v>#REF!</v>
      </c>
      <c r="AI24" s="151" t="e">
        <f t="shared" si="1"/>
        <v>#REF!</v>
      </c>
      <c r="AJ24" s="151" t="e">
        <f t="shared" si="1"/>
        <v>#REF!</v>
      </c>
      <c r="AK24" s="151" t="e">
        <f t="shared" si="1"/>
        <v>#REF!</v>
      </c>
      <c r="AL24" s="151" t="e">
        <f t="shared" si="1"/>
        <v>#REF!</v>
      </c>
      <c r="AM24" s="151" t="e">
        <f t="shared" si="1"/>
        <v>#REF!</v>
      </c>
      <c r="AN24" s="104" t="e">
        <f t="shared" si="1"/>
        <v>#REF!</v>
      </c>
      <c r="AO24" s="104" t="e">
        <f t="shared" si="1"/>
        <v>#REF!</v>
      </c>
      <c r="AP24" s="104" t="e">
        <f t="shared" si="1"/>
        <v>#REF!</v>
      </c>
      <c r="AQ24" s="151" t="e">
        <f t="shared" si="1"/>
        <v>#REF!</v>
      </c>
      <c r="AR24" s="151" t="e">
        <f t="shared" si="1"/>
        <v>#REF!</v>
      </c>
      <c r="AS24" s="151" t="e">
        <f t="shared" si="1"/>
        <v>#REF!</v>
      </c>
      <c r="AT24" s="151" t="e">
        <f t="shared" si="1"/>
        <v>#REF!</v>
      </c>
      <c r="AU24" s="151" t="e">
        <f t="shared" si="1"/>
        <v>#REF!</v>
      </c>
      <c r="AV24" s="151" t="e">
        <f t="shared" si="1"/>
        <v>#REF!</v>
      </c>
      <c r="AW24" s="151" t="e">
        <f t="shared" si="1"/>
        <v>#REF!</v>
      </c>
      <c r="AX24" s="151" t="e">
        <f t="shared" si="1"/>
        <v>#REF!</v>
      </c>
      <c r="AY24" s="151" t="e">
        <f t="shared" si="1"/>
        <v>#REF!</v>
      </c>
      <c r="AZ24" s="151" t="e">
        <f t="shared" si="1"/>
        <v>#REF!</v>
      </c>
      <c r="BA24" s="151" t="e">
        <f t="shared" si="1"/>
        <v>#REF!</v>
      </c>
    </row>
    <row r="25" spans="1:53" ht="20.25" customHeight="1" x14ac:dyDescent="0.2">
      <c r="A25" s="31"/>
      <c r="B25" s="104" t="e">
        <f t="shared" si="0"/>
        <v>#REF!</v>
      </c>
      <c r="C25" s="151" t="e">
        <f t="shared" si="0"/>
        <v>#REF!</v>
      </c>
      <c r="D25" s="151" t="e">
        <f t="shared" ref="D25:BA25" si="2">D6</f>
        <v>#REF!</v>
      </c>
      <c r="E25" s="104" t="e">
        <f t="shared" si="2"/>
        <v>#REF!</v>
      </c>
      <c r="F25" s="151" t="e">
        <f t="shared" si="2"/>
        <v>#REF!</v>
      </c>
      <c r="G25" s="151" t="e">
        <f t="shared" si="2"/>
        <v>#REF!</v>
      </c>
      <c r="H25" s="151" t="e">
        <f t="shared" si="2"/>
        <v>#REF!</v>
      </c>
      <c r="I25" s="151" t="e">
        <f t="shared" si="2"/>
        <v>#REF!</v>
      </c>
      <c r="J25" s="151" t="e">
        <f t="shared" si="2"/>
        <v>#REF!</v>
      </c>
      <c r="K25" s="151" t="e">
        <f t="shared" si="2"/>
        <v>#REF!</v>
      </c>
      <c r="L25" s="151" t="e">
        <f t="shared" si="2"/>
        <v>#REF!</v>
      </c>
      <c r="M25" s="151" t="e">
        <f t="shared" si="2"/>
        <v>#REF!</v>
      </c>
      <c r="N25" s="104" t="e">
        <f t="shared" si="2"/>
        <v>#REF!</v>
      </c>
      <c r="O25" s="151" t="e">
        <f t="shared" si="2"/>
        <v>#REF!</v>
      </c>
      <c r="P25" s="151" t="e">
        <f t="shared" si="2"/>
        <v>#REF!</v>
      </c>
      <c r="Q25" s="151" t="e">
        <f t="shared" si="2"/>
        <v>#REF!</v>
      </c>
      <c r="R25" s="151" t="e">
        <f t="shared" si="2"/>
        <v>#REF!</v>
      </c>
      <c r="S25" s="151" t="e">
        <f t="shared" si="2"/>
        <v>#REF!</v>
      </c>
      <c r="T25" s="151" t="e">
        <f t="shared" si="2"/>
        <v>#REF!</v>
      </c>
      <c r="U25" s="151" t="e">
        <f t="shared" si="2"/>
        <v>#REF!</v>
      </c>
      <c r="V25" s="151" t="e">
        <f t="shared" si="2"/>
        <v>#REF!</v>
      </c>
      <c r="W25" s="151" t="e">
        <f t="shared" si="2"/>
        <v>#REF!</v>
      </c>
      <c r="X25" s="151" t="e">
        <f t="shared" si="2"/>
        <v>#REF!</v>
      </c>
      <c r="Y25" s="151" t="e">
        <f t="shared" si="2"/>
        <v>#REF!</v>
      </c>
      <c r="Z25" s="151" t="e">
        <f t="shared" si="2"/>
        <v>#REF!</v>
      </c>
      <c r="AA25" s="151" t="e">
        <f t="shared" si="2"/>
        <v>#REF!</v>
      </c>
      <c r="AB25" s="151" t="e">
        <f t="shared" si="2"/>
        <v>#REF!</v>
      </c>
      <c r="AC25" s="151" t="e">
        <f t="shared" si="2"/>
        <v>#REF!</v>
      </c>
      <c r="AD25" s="151" t="e">
        <f t="shared" si="2"/>
        <v>#REF!</v>
      </c>
      <c r="AE25" s="151" t="e">
        <f t="shared" si="2"/>
        <v>#REF!</v>
      </c>
      <c r="AF25" s="151" t="e">
        <f t="shared" si="2"/>
        <v>#REF!</v>
      </c>
      <c r="AG25" s="151" t="e">
        <f t="shared" si="2"/>
        <v>#REF!</v>
      </c>
      <c r="AH25" s="151" t="e">
        <f t="shared" si="2"/>
        <v>#REF!</v>
      </c>
      <c r="AI25" s="151" t="e">
        <f t="shared" si="2"/>
        <v>#REF!</v>
      </c>
      <c r="AJ25" s="151" t="e">
        <f t="shared" si="2"/>
        <v>#REF!</v>
      </c>
      <c r="AK25" s="151" t="e">
        <f t="shared" si="2"/>
        <v>#REF!</v>
      </c>
      <c r="AL25" s="151" t="e">
        <f t="shared" si="2"/>
        <v>#REF!</v>
      </c>
      <c r="AM25" s="151" t="e">
        <f t="shared" si="2"/>
        <v>#REF!</v>
      </c>
      <c r="AN25" s="104" t="e">
        <f t="shared" si="2"/>
        <v>#REF!</v>
      </c>
      <c r="AO25" s="104" t="e">
        <f t="shared" si="2"/>
        <v>#REF!</v>
      </c>
      <c r="AP25" s="104" t="e">
        <f t="shared" si="2"/>
        <v>#REF!</v>
      </c>
      <c r="AQ25" s="151" t="e">
        <f t="shared" si="2"/>
        <v>#REF!</v>
      </c>
      <c r="AR25" s="151" t="e">
        <f t="shared" si="2"/>
        <v>#REF!</v>
      </c>
      <c r="AS25" s="151" t="e">
        <f t="shared" si="2"/>
        <v>#REF!</v>
      </c>
      <c r="AT25" s="151" t="e">
        <f t="shared" si="2"/>
        <v>#REF!</v>
      </c>
      <c r="AU25" s="151" t="e">
        <f t="shared" si="2"/>
        <v>#REF!</v>
      </c>
      <c r="AV25" s="151" t="e">
        <f t="shared" si="2"/>
        <v>#REF!</v>
      </c>
      <c r="AW25" s="151" t="e">
        <f t="shared" si="2"/>
        <v>#REF!</v>
      </c>
      <c r="AX25" s="151" t="e">
        <f t="shared" si="2"/>
        <v>#REF!</v>
      </c>
      <c r="AY25" s="151" t="e">
        <f t="shared" si="2"/>
        <v>#REF!</v>
      </c>
      <c r="AZ25" s="151" t="e">
        <f t="shared" si="2"/>
        <v>#REF!</v>
      </c>
      <c r="BA25" s="151" t="e">
        <f t="shared" si="2"/>
        <v>#REF!</v>
      </c>
    </row>
    <row r="26" spans="1:53" x14ac:dyDescent="0.2">
      <c r="A26" s="1" t="s">
        <v>7</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row>
    <row r="27" spans="1:53" x14ac:dyDescent="0.2">
      <c r="A27" s="1">
        <v>1</v>
      </c>
      <c r="B27" s="6" t="e">
        <f t="shared" ref="B27:B28" si="3">ROUNDUP(B8*0.87,)</f>
        <v>#REF!</v>
      </c>
      <c r="C27" s="167" t="e">
        <f>ROUNDUP(C8*0.85,)+35</f>
        <v>#REF!</v>
      </c>
      <c r="D27" s="167" t="e">
        <f t="shared" ref="D27:BA34" si="4">ROUNDUP(D8*0.85,)+35</f>
        <v>#REF!</v>
      </c>
      <c r="E27" s="167" t="e">
        <f t="shared" si="4"/>
        <v>#REF!</v>
      </c>
      <c r="F27" s="167" t="e">
        <f t="shared" si="4"/>
        <v>#REF!</v>
      </c>
      <c r="G27" s="167" t="e">
        <f t="shared" si="4"/>
        <v>#REF!</v>
      </c>
      <c r="H27" s="167" t="e">
        <f t="shared" si="4"/>
        <v>#REF!</v>
      </c>
      <c r="I27" s="167" t="e">
        <f t="shared" si="4"/>
        <v>#REF!</v>
      </c>
      <c r="J27" s="167" t="e">
        <f t="shared" si="4"/>
        <v>#REF!</v>
      </c>
      <c r="K27" s="167" t="e">
        <f t="shared" si="4"/>
        <v>#REF!</v>
      </c>
      <c r="L27" s="167" t="e">
        <f t="shared" si="4"/>
        <v>#REF!</v>
      </c>
      <c r="M27" s="167" t="e">
        <f t="shared" si="4"/>
        <v>#REF!</v>
      </c>
      <c r="N27" s="167" t="e">
        <f t="shared" si="4"/>
        <v>#REF!</v>
      </c>
      <c r="O27" s="167" t="e">
        <f t="shared" si="4"/>
        <v>#REF!</v>
      </c>
      <c r="P27" s="167" t="e">
        <f t="shared" si="4"/>
        <v>#REF!</v>
      </c>
      <c r="Q27" s="167" t="e">
        <f t="shared" si="4"/>
        <v>#REF!</v>
      </c>
      <c r="R27" s="167" t="e">
        <f t="shared" si="4"/>
        <v>#REF!</v>
      </c>
      <c r="S27" s="167" t="e">
        <f t="shared" si="4"/>
        <v>#REF!</v>
      </c>
      <c r="T27" s="167" t="e">
        <f t="shared" si="4"/>
        <v>#REF!</v>
      </c>
      <c r="U27" s="167" t="e">
        <f t="shared" si="4"/>
        <v>#REF!</v>
      </c>
      <c r="V27" s="167" t="e">
        <f t="shared" si="4"/>
        <v>#REF!</v>
      </c>
      <c r="W27" s="167" t="e">
        <f t="shared" si="4"/>
        <v>#REF!</v>
      </c>
      <c r="X27" s="167" t="e">
        <f t="shared" si="4"/>
        <v>#REF!</v>
      </c>
      <c r="Y27" s="167" t="e">
        <f t="shared" si="4"/>
        <v>#REF!</v>
      </c>
      <c r="Z27" s="167" t="e">
        <f t="shared" si="4"/>
        <v>#REF!</v>
      </c>
      <c r="AA27" s="167" t="e">
        <f t="shared" si="4"/>
        <v>#REF!</v>
      </c>
      <c r="AB27" s="167" t="e">
        <f t="shared" si="4"/>
        <v>#REF!</v>
      </c>
      <c r="AC27" s="167" t="e">
        <f t="shared" si="4"/>
        <v>#REF!</v>
      </c>
      <c r="AD27" s="167" t="e">
        <f t="shared" si="4"/>
        <v>#REF!</v>
      </c>
      <c r="AE27" s="167" t="e">
        <f t="shared" si="4"/>
        <v>#REF!</v>
      </c>
      <c r="AF27" s="167" t="e">
        <f t="shared" si="4"/>
        <v>#REF!</v>
      </c>
      <c r="AG27" s="167" t="e">
        <f t="shared" si="4"/>
        <v>#REF!</v>
      </c>
      <c r="AH27" s="167" t="e">
        <f t="shared" si="4"/>
        <v>#REF!</v>
      </c>
      <c r="AI27" s="167" t="e">
        <f t="shared" si="4"/>
        <v>#REF!</v>
      </c>
      <c r="AJ27" s="167" t="e">
        <f t="shared" si="4"/>
        <v>#REF!</v>
      </c>
      <c r="AK27" s="167" t="e">
        <f t="shared" si="4"/>
        <v>#REF!</v>
      </c>
      <c r="AL27" s="167" t="e">
        <f t="shared" si="4"/>
        <v>#REF!</v>
      </c>
      <c r="AM27" s="167" t="e">
        <f t="shared" si="4"/>
        <v>#REF!</v>
      </c>
      <c r="AN27" s="167" t="e">
        <f t="shared" si="4"/>
        <v>#REF!</v>
      </c>
      <c r="AO27" s="167" t="e">
        <f t="shared" si="4"/>
        <v>#REF!</v>
      </c>
      <c r="AP27" s="167" t="e">
        <f t="shared" si="4"/>
        <v>#REF!</v>
      </c>
      <c r="AQ27" s="167" t="e">
        <f t="shared" si="4"/>
        <v>#REF!</v>
      </c>
      <c r="AR27" s="167" t="e">
        <f t="shared" si="4"/>
        <v>#REF!</v>
      </c>
      <c r="AS27" s="167" t="e">
        <f t="shared" si="4"/>
        <v>#REF!</v>
      </c>
      <c r="AT27" s="167" t="e">
        <f t="shared" si="4"/>
        <v>#REF!</v>
      </c>
      <c r="AU27" s="167" t="e">
        <f t="shared" si="4"/>
        <v>#REF!</v>
      </c>
      <c r="AV27" s="167" t="e">
        <f t="shared" si="4"/>
        <v>#REF!</v>
      </c>
      <c r="AW27" s="167" t="e">
        <f t="shared" si="4"/>
        <v>#REF!</v>
      </c>
      <c r="AX27" s="167" t="e">
        <f t="shared" si="4"/>
        <v>#REF!</v>
      </c>
      <c r="AY27" s="167" t="e">
        <f t="shared" si="4"/>
        <v>#REF!</v>
      </c>
      <c r="AZ27" s="167" t="e">
        <f t="shared" si="4"/>
        <v>#REF!</v>
      </c>
      <c r="BA27" s="167" t="e">
        <f t="shared" si="4"/>
        <v>#REF!</v>
      </c>
    </row>
    <row r="28" spans="1:53" x14ac:dyDescent="0.2">
      <c r="A28" s="1">
        <v>2</v>
      </c>
      <c r="B28" s="1" t="e">
        <f t="shared" si="3"/>
        <v>#REF!</v>
      </c>
      <c r="C28" s="167" t="e">
        <f t="shared" ref="C28:R39" si="5">ROUNDUP(C9*0.85,)+35</f>
        <v>#REF!</v>
      </c>
      <c r="D28" s="167" t="e">
        <f t="shared" si="5"/>
        <v>#REF!</v>
      </c>
      <c r="E28" s="167" t="e">
        <f t="shared" si="5"/>
        <v>#REF!</v>
      </c>
      <c r="F28" s="167" t="e">
        <f t="shared" si="5"/>
        <v>#REF!</v>
      </c>
      <c r="G28" s="167" t="e">
        <f t="shared" si="5"/>
        <v>#REF!</v>
      </c>
      <c r="H28" s="167" t="e">
        <f t="shared" si="5"/>
        <v>#REF!</v>
      </c>
      <c r="I28" s="167" t="e">
        <f t="shared" si="5"/>
        <v>#REF!</v>
      </c>
      <c r="J28" s="167" t="e">
        <f t="shared" si="5"/>
        <v>#REF!</v>
      </c>
      <c r="K28" s="167" t="e">
        <f t="shared" si="5"/>
        <v>#REF!</v>
      </c>
      <c r="L28" s="167" t="e">
        <f t="shared" si="5"/>
        <v>#REF!</v>
      </c>
      <c r="M28" s="167" t="e">
        <f t="shared" si="5"/>
        <v>#REF!</v>
      </c>
      <c r="N28" s="167" t="e">
        <f t="shared" si="5"/>
        <v>#REF!</v>
      </c>
      <c r="O28" s="167" t="e">
        <f t="shared" si="5"/>
        <v>#REF!</v>
      </c>
      <c r="P28" s="167" t="e">
        <f t="shared" si="5"/>
        <v>#REF!</v>
      </c>
      <c r="Q28" s="167" t="e">
        <f t="shared" si="5"/>
        <v>#REF!</v>
      </c>
      <c r="R28" s="167" t="e">
        <f t="shared" si="5"/>
        <v>#REF!</v>
      </c>
      <c r="S28" s="167" t="e">
        <f t="shared" si="4"/>
        <v>#REF!</v>
      </c>
      <c r="T28" s="167" t="e">
        <f t="shared" si="4"/>
        <v>#REF!</v>
      </c>
      <c r="U28" s="167" t="e">
        <f t="shared" si="4"/>
        <v>#REF!</v>
      </c>
      <c r="V28" s="167" t="e">
        <f t="shared" si="4"/>
        <v>#REF!</v>
      </c>
      <c r="W28" s="167" t="e">
        <f t="shared" si="4"/>
        <v>#REF!</v>
      </c>
      <c r="X28" s="167" t="e">
        <f t="shared" si="4"/>
        <v>#REF!</v>
      </c>
      <c r="Y28" s="167" t="e">
        <f t="shared" si="4"/>
        <v>#REF!</v>
      </c>
      <c r="Z28" s="167" t="e">
        <f t="shared" si="4"/>
        <v>#REF!</v>
      </c>
      <c r="AA28" s="167" t="e">
        <f t="shared" si="4"/>
        <v>#REF!</v>
      </c>
      <c r="AB28" s="167" t="e">
        <f t="shared" si="4"/>
        <v>#REF!</v>
      </c>
      <c r="AC28" s="167" t="e">
        <f t="shared" si="4"/>
        <v>#REF!</v>
      </c>
      <c r="AD28" s="167" t="e">
        <f t="shared" si="4"/>
        <v>#REF!</v>
      </c>
      <c r="AE28" s="167" t="e">
        <f t="shared" si="4"/>
        <v>#REF!</v>
      </c>
      <c r="AF28" s="167" t="e">
        <f t="shared" si="4"/>
        <v>#REF!</v>
      </c>
      <c r="AG28" s="167" t="e">
        <f t="shared" si="4"/>
        <v>#REF!</v>
      </c>
      <c r="AH28" s="167" t="e">
        <f t="shared" si="4"/>
        <v>#REF!</v>
      </c>
      <c r="AI28" s="167" t="e">
        <f t="shared" si="4"/>
        <v>#REF!</v>
      </c>
      <c r="AJ28" s="167" t="e">
        <f t="shared" si="4"/>
        <v>#REF!</v>
      </c>
      <c r="AK28" s="167" t="e">
        <f t="shared" si="4"/>
        <v>#REF!</v>
      </c>
      <c r="AL28" s="167" t="e">
        <f t="shared" si="4"/>
        <v>#REF!</v>
      </c>
      <c r="AM28" s="167" t="e">
        <f t="shared" si="4"/>
        <v>#REF!</v>
      </c>
      <c r="AN28" s="167" t="e">
        <f t="shared" si="4"/>
        <v>#REF!</v>
      </c>
      <c r="AO28" s="167" t="e">
        <f t="shared" si="4"/>
        <v>#REF!</v>
      </c>
      <c r="AP28" s="167" t="e">
        <f t="shared" si="4"/>
        <v>#REF!</v>
      </c>
      <c r="AQ28" s="167" t="e">
        <f t="shared" si="4"/>
        <v>#REF!</v>
      </c>
      <c r="AR28" s="167" t="e">
        <f t="shared" si="4"/>
        <v>#REF!</v>
      </c>
      <c r="AS28" s="167" t="e">
        <f t="shared" si="4"/>
        <v>#REF!</v>
      </c>
      <c r="AT28" s="167" t="e">
        <f t="shared" si="4"/>
        <v>#REF!</v>
      </c>
      <c r="AU28" s="167" t="e">
        <f t="shared" si="4"/>
        <v>#REF!</v>
      </c>
      <c r="AV28" s="167" t="e">
        <f t="shared" si="4"/>
        <v>#REF!</v>
      </c>
      <c r="AW28" s="167" t="e">
        <f t="shared" si="4"/>
        <v>#REF!</v>
      </c>
      <c r="AX28" s="167" t="e">
        <f t="shared" si="4"/>
        <v>#REF!</v>
      </c>
      <c r="AY28" s="167" t="e">
        <f t="shared" si="4"/>
        <v>#REF!</v>
      </c>
      <c r="AZ28" s="167" t="e">
        <f t="shared" si="4"/>
        <v>#REF!</v>
      </c>
      <c r="BA28" s="167" t="e">
        <f t="shared" si="4"/>
        <v>#REF!</v>
      </c>
    </row>
    <row r="29" spans="1:53" x14ac:dyDescent="0.2">
      <c r="A29" s="1" t="s">
        <v>8</v>
      </c>
      <c r="B29" s="1"/>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row>
    <row r="30" spans="1:53" x14ac:dyDescent="0.2">
      <c r="A30" s="1">
        <v>1</v>
      </c>
      <c r="B30" s="1" t="e">
        <f t="shared" ref="B30:B31" si="6">ROUNDUP(B11*0.87,)</f>
        <v>#REF!</v>
      </c>
      <c r="C30" s="167" t="e">
        <f t="shared" si="5"/>
        <v>#REF!</v>
      </c>
      <c r="D30" s="167" t="e">
        <f t="shared" si="4"/>
        <v>#REF!</v>
      </c>
      <c r="E30" s="167" t="e">
        <f t="shared" si="4"/>
        <v>#REF!</v>
      </c>
      <c r="F30" s="167" t="e">
        <f t="shared" si="4"/>
        <v>#REF!</v>
      </c>
      <c r="G30" s="167" t="e">
        <f t="shared" si="4"/>
        <v>#REF!</v>
      </c>
      <c r="H30" s="167" t="e">
        <f t="shared" si="4"/>
        <v>#REF!</v>
      </c>
      <c r="I30" s="167" t="e">
        <f t="shared" si="4"/>
        <v>#REF!</v>
      </c>
      <c r="J30" s="167" t="e">
        <f t="shared" si="4"/>
        <v>#REF!</v>
      </c>
      <c r="K30" s="167" t="e">
        <f t="shared" si="4"/>
        <v>#REF!</v>
      </c>
      <c r="L30" s="167" t="e">
        <f t="shared" si="4"/>
        <v>#REF!</v>
      </c>
      <c r="M30" s="167" t="e">
        <f t="shared" si="4"/>
        <v>#REF!</v>
      </c>
      <c r="N30" s="167" t="e">
        <f t="shared" si="4"/>
        <v>#REF!</v>
      </c>
      <c r="O30" s="167" t="e">
        <f t="shared" si="4"/>
        <v>#REF!</v>
      </c>
      <c r="P30" s="167" t="e">
        <f t="shared" si="4"/>
        <v>#REF!</v>
      </c>
      <c r="Q30" s="167" t="e">
        <f t="shared" si="4"/>
        <v>#REF!</v>
      </c>
      <c r="R30" s="167" t="e">
        <f t="shared" si="4"/>
        <v>#REF!</v>
      </c>
      <c r="S30" s="167" t="e">
        <f t="shared" si="4"/>
        <v>#REF!</v>
      </c>
      <c r="T30" s="167" t="e">
        <f t="shared" si="4"/>
        <v>#REF!</v>
      </c>
      <c r="U30" s="167" t="e">
        <f t="shared" si="4"/>
        <v>#REF!</v>
      </c>
      <c r="V30" s="167" t="e">
        <f t="shared" si="4"/>
        <v>#REF!</v>
      </c>
      <c r="W30" s="167" t="e">
        <f t="shared" si="4"/>
        <v>#REF!</v>
      </c>
      <c r="X30" s="167" t="e">
        <f t="shared" si="4"/>
        <v>#REF!</v>
      </c>
      <c r="Y30" s="167" t="e">
        <f t="shared" si="4"/>
        <v>#REF!</v>
      </c>
      <c r="Z30" s="167" t="e">
        <f t="shared" si="4"/>
        <v>#REF!</v>
      </c>
      <c r="AA30" s="167" t="e">
        <f t="shared" si="4"/>
        <v>#REF!</v>
      </c>
      <c r="AB30" s="167" t="e">
        <f t="shared" si="4"/>
        <v>#REF!</v>
      </c>
      <c r="AC30" s="167" t="e">
        <f t="shared" si="4"/>
        <v>#REF!</v>
      </c>
      <c r="AD30" s="167" t="e">
        <f t="shared" si="4"/>
        <v>#REF!</v>
      </c>
      <c r="AE30" s="167" t="e">
        <f t="shared" si="4"/>
        <v>#REF!</v>
      </c>
      <c r="AF30" s="167" t="e">
        <f t="shared" si="4"/>
        <v>#REF!</v>
      </c>
      <c r="AG30" s="167" t="e">
        <f t="shared" si="4"/>
        <v>#REF!</v>
      </c>
      <c r="AH30" s="167" t="e">
        <f t="shared" si="4"/>
        <v>#REF!</v>
      </c>
      <c r="AI30" s="167" t="e">
        <f t="shared" si="4"/>
        <v>#REF!</v>
      </c>
      <c r="AJ30" s="167" t="e">
        <f t="shared" si="4"/>
        <v>#REF!</v>
      </c>
      <c r="AK30" s="167" t="e">
        <f t="shared" si="4"/>
        <v>#REF!</v>
      </c>
      <c r="AL30" s="167" t="e">
        <f t="shared" si="4"/>
        <v>#REF!</v>
      </c>
      <c r="AM30" s="167" t="e">
        <f t="shared" si="4"/>
        <v>#REF!</v>
      </c>
      <c r="AN30" s="167" t="e">
        <f t="shared" si="4"/>
        <v>#REF!</v>
      </c>
      <c r="AO30" s="167" t="e">
        <f t="shared" si="4"/>
        <v>#REF!</v>
      </c>
      <c r="AP30" s="167" t="e">
        <f t="shared" si="4"/>
        <v>#REF!</v>
      </c>
      <c r="AQ30" s="167" t="e">
        <f t="shared" si="4"/>
        <v>#REF!</v>
      </c>
      <c r="AR30" s="167" t="e">
        <f t="shared" si="4"/>
        <v>#REF!</v>
      </c>
      <c r="AS30" s="167" t="e">
        <f t="shared" si="4"/>
        <v>#REF!</v>
      </c>
      <c r="AT30" s="167" t="e">
        <f t="shared" si="4"/>
        <v>#REF!</v>
      </c>
      <c r="AU30" s="167" t="e">
        <f t="shared" si="4"/>
        <v>#REF!</v>
      </c>
      <c r="AV30" s="167" t="e">
        <f t="shared" si="4"/>
        <v>#REF!</v>
      </c>
      <c r="AW30" s="167" t="e">
        <f t="shared" si="4"/>
        <v>#REF!</v>
      </c>
      <c r="AX30" s="167" t="e">
        <f t="shared" si="4"/>
        <v>#REF!</v>
      </c>
      <c r="AY30" s="167" t="e">
        <f t="shared" si="4"/>
        <v>#REF!</v>
      </c>
      <c r="AZ30" s="167" t="e">
        <f t="shared" si="4"/>
        <v>#REF!</v>
      </c>
      <c r="BA30" s="167" t="e">
        <f t="shared" si="4"/>
        <v>#REF!</v>
      </c>
    </row>
    <row r="31" spans="1:53" x14ac:dyDescent="0.2">
      <c r="A31" s="1">
        <v>2</v>
      </c>
      <c r="B31" s="1" t="e">
        <f t="shared" si="6"/>
        <v>#REF!</v>
      </c>
      <c r="C31" s="167" t="e">
        <f t="shared" si="5"/>
        <v>#REF!</v>
      </c>
      <c r="D31" s="167" t="e">
        <f t="shared" si="4"/>
        <v>#REF!</v>
      </c>
      <c r="E31" s="167" t="e">
        <f t="shared" si="4"/>
        <v>#REF!</v>
      </c>
      <c r="F31" s="167" t="e">
        <f t="shared" si="4"/>
        <v>#REF!</v>
      </c>
      <c r="G31" s="167" t="e">
        <f t="shared" si="4"/>
        <v>#REF!</v>
      </c>
      <c r="H31" s="167" t="e">
        <f t="shared" si="4"/>
        <v>#REF!</v>
      </c>
      <c r="I31" s="167" t="e">
        <f t="shared" si="4"/>
        <v>#REF!</v>
      </c>
      <c r="J31" s="167" t="e">
        <f t="shared" si="4"/>
        <v>#REF!</v>
      </c>
      <c r="K31" s="167" t="e">
        <f t="shared" si="4"/>
        <v>#REF!</v>
      </c>
      <c r="L31" s="167" t="e">
        <f t="shared" si="4"/>
        <v>#REF!</v>
      </c>
      <c r="M31" s="167" t="e">
        <f t="shared" si="4"/>
        <v>#REF!</v>
      </c>
      <c r="N31" s="167" t="e">
        <f t="shared" si="4"/>
        <v>#REF!</v>
      </c>
      <c r="O31" s="167" t="e">
        <f t="shared" si="4"/>
        <v>#REF!</v>
      </c>
      <c r="P31" s="167" t="e">
        <f t="shared" si="4"/>
        <v>#REF!</v>
      </c>
      <c r="Q31" s="167" t="e">
        <f t="shared" si="4"/>
        <v>#REF!</v>
      </c>
      <c r="R31" s="167" t="e">
        <f t="shared" si="4"/>
        <v>#REF!</v>
      </c>
      <c r="S31" s="167" t="e">
        <f t="shared" si="4"/>
        <v>#REF!</v>
      </c>
      <c r="T31" s="167" t="e">
        <f t="shared" si="4"/>
        <v>#REF!</v>
      </c>
      <c r="U31" s="167" t="e">
        <f t="shared" si="4"/>
        <v>#REF!</v>
      </c>
      <c r="V31" s="167" t="e">
        <f t="shared" si="4"/>
        <v>#REF!</v>
      </c>
      <c r="W31" s="167" t="e">
        <f t="shared" si="4"/>
        <v>#REF!</v>
      </c>
      <c r="X31" s="167" t="e">
        <f t="shared" si="4"/>
        <v>#REF!</v>
      </c>
      <c r="Y31" s="167" t="e">
        <f t="shared" si="4"/>
        <v>#REF!</v>
      </c>
      <c r="Z31" s="167" t="e">
        <f t="shared" si="4"/>
        <v>#REF!</v>
      </c>
      <c r="AA31" s="167" t="e">
        <f t="shared" si="4"/>
        <v>#REF!</v>
      </c>
      <c r="AB31" s="167" t="e">
        <f t="shared" si="4"/>
        <v>#REF!</v>
      </c>
      <c r="AC31" s="167" t="e">
        <f t="shared" si="4"/>
        <v>#REF!</v>
      </c>
      <c r="AD31" s="167" t="e">
        <f t="shared" si="4"/>
        <v>#REF!</v>
      </c>
      <c r="AE31" s="167" t="e">
        <f t="shared" si="4"/>
        <v>#REF!</v>
      </c>
      <c r="AF31" s="167" t="e">
        <f t="shared" si="4"/>
        <v>#REF!</v>
      </c>
      <c r="AG31" s="167" t="e">
        <f t="shared" si="4"/>
        <v>#REF!</v>
      </c>
      <c r="AH31" s="167" t="e">
        <f t="shared" si="4"/>
        <v>#REF!</v>
      </c>
      <c r="AI31" s="167" t="e">
        <f t="shared" si="4"/>
        <v>#REF!</v>
      </c>
      <c r="AJ31" s="167" t="e">
        <f t="shared" si="4"/>
        <v>#REF!</v>
      </c>
      <c r="AK31" s="167" t="e">
        <f t="shared" si="4"/>
        <v>#REF!</v>
      </c>
      <c r="AL31" s="167" t="e">
        <f t="shared" si="4"/>
        <v>#REF!</v>
      </c>
      <c r="AM31" s="167" t="e">
        <f t="shared" si="4"/>
        <v>#REF!</v>
      </c>
      <c r="AN31" s="167" t="e">
        <f t="shared" si="4"/>
        <v>#REF!</v>
      </c>
      <c r="AO31" s="167" t="e">
        <f t="shared" si="4"/>
        <v>#REF!</v>
      </c>
      <c r="AP31" s="167" t="e">
        <f t="shared" si="4"/>
        <v>#REF!</v>
      </c>
      <c r="AQ31" s="167" t="e">
        <f t="shared" si="4"/>
        <v>#REF!</v>
      </c>
      <c r="AR31" s="167" t="e">
        <f t="shared" si="4"/>
        <v>#REF!</v>
      </c>
      <c r="AS31" s="167" t="e">
        <f t="shared" si="4"/>
        <v>#REF!</v>
      </c>
      <c r="AT31" s="167" t="e">
        <f t="shared" si="4"/>
        <v>#REF!</v>
      </c>
      <c r="AU31" s="167" t="e">
        <f t="shared" si="4"/>
        <v>#REF!</v>
      </c>
      <c r="AV31" s="167" t="e">
        <f t="shared" si="4"/>
        <v>#REF!</v>
      </c>
      <c r="AW31" s="167" t="e">
        <f t="shared" si="4"/>
        <v>#REF!</v>
      </c>
      <c r="AX31" s="167" t="e">
        <f t="shared" si="4"/>
        <v>#REF!</v>
      </c>
      <c r="AY31" s="167" t="e">
        <f t="shared" si="4"/>
        <v>#REF!</v>
      </c>
      <c r="AZ31" s="167" t="e">
        <f t="shared" si="4"/>
        <v>#REF!</v>
      </c>
      <c r="BA31" s="167" t="e">
        <f t="shared" si="4"/>
        <v>#REF!</v>
      </c>
    </row>
    <row r="32" spans="1:53" x14ac:dyDescent="0.2">
      <c r="A32" s="2" t="s">
        <v>2</v>
      </c>
      <c r="B32" s="1"/>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row>
    <row r="33" spans="1:53" x14ac:dyDescent="0.2">
      <c r="A33" s="1">
        <v>1</v>
      </c>
      <c r="B33" s="1" t="e">
        <f t="shared" ref="B33:B34" si="7">ROUNDUP(B14*0.87,)</f>
        <v>#REF!</v>
      </c>
      <c r="C33" s="167" t="e">
        <f t="shared" si="5"/>
        <v>#REF!</v>
      </c>
      <c r="D33" s="167" t="e">
        <f t="shared" si="4"/>
        <v>#REF!</v>
      </c>
      <c r="E33" s="167" t="e">
        <f t="shared" si="4"/>
        <v>#REF!</v>
      </c>
      <c r="F33" s="167" t="e">
        <f t="shared" si="4"/>
        <v>#REF!</v>
      </c>
      <c r="G33" s="167" t="e">
        <f t="shared" si="4"/>
        <v>#REF!</v>
      </c>
      <c r="H33" s="167" t="e">
        <f t="shared" si="4"/>
        <v>#REF!</v>
      </c>
      <c r="I33" s="167" t="e">
        <f t="shared" si="4"/>
        <v>#REF!</v>
      </c>
      <c r="J33" s="167" t="e">
        <f t="shared" si="4"/>
        <v>#REF!</v>
      </c>
      <c r="K33" s="167" t="e">
        <f t="shared" si="4"/>
        <v>#REF!</v>
      </c>
      <c r="L33" s="167" t="e">
        <f t="shared" si="4"/>
        <v>#REF!</v>
      </c>
      <c r="M33" s="167" t="e">
        <f t="shared" si="4"/>
        <v>#REF!</v>
      </c>
      <c r="N33" s="167" t="e">
        <f t="shared" si="4"/>
        <v>#REF!</v>
      </c>
      <c r="O33" s="167" t="e">
        <f t="shared" si="4"/>
        <v>#REF!</v>
      </c>
      <c r="P33" s="167" t="e">
        <f t="shared" si="4"/>
        <v>#REF!</v>
      </c>
      <c r="Q33" s="167" t="e">
        <f t="shared" si="4"/>
        <v>#REF!</v>
      </c>
      <c r="R33" s="167" t="e">
        <f t="shared" si="4"/>
        <v>#REF!</v>
      </c>
      <c r="S33" s="167" t="e">
        <f t="shared" si="4"/>
        <v>#REF!</v>
      </c>
      <c r="T33" s="167" t="e">
        <f t="shared" si="4"/>
        <v>#REF!</v>
      </c>
      <c r="U33" s="167" t="e">
        <f t="shared" si="4"/>
        <v>#REF!</v>
      </c>
      <c r="V33" s="167" t="e">
        <f t="shared" si="4"/>
        <v>#REF!</v>
      </c>
      <c r="W33" s="167" t="e">
        <f t="shared" si="4"/>
        <v>#REF!</v>
      </c>
      <c r="X33" s="167" t="e">
        <f t="shared" si="4"/>
        <v>#REF!</v>
      </c>
      <c r="Y33" s="167" t="e">
        <f t="shared" si="4"/>
        <v>#REF!</v>
      </c>
      <c r="Z33" s="167" t="e">
        <f t="shared" si="4"/>
        <v>#REF!</v>
      </c>
      <c r="AA33" s="167" t="e">
        <f t="shared" si="4"/>
        <v>#REF!</v>
      </c>
      <c r="AB33" s="167" t="e">
        <f t="shared" si="4"/>
        <v>#REF!</v>
      </c>
      <c r="AC33" s="167" t="e">
        <f t="shared" si="4"/>
        <v>#REF!</v>
      </c>
      <c r="AD33" s="167" t="e">
        <f t="shared" si="4"/>
        <v>#REF!</v>
      </c>
      <c r="AE33" s="167" t="e">
        <f t="shared" si="4"/>
        <v>#REF!</v>
      </c>
      <c r="AF33" s="167" t="e">
        <f t="shared" si="4"/>
        <v>#REF!</v>
      </c>
      <c r="AG33" s="167" t="e">
        <f t="shared" si="4"/>
        <v>#REF!</v>
      </c>
      <c r="AH33" s="167" t="e">
        <f t="shared" si="4"/>
        <v>#REF!</v>
      </c>
      <c r="AI33" s="167" t="e">
        <f t="shared" si="4"/>
        <v>#REF!</v>
      </c>
      <c r="AJ33" s="167" t="e">
        <f t="shared" si="4"/>
        <v>#REF!</v>
      </c>
      <c r="AK33" s="167" t="e">
        <f t="shared" si="4"/>
        <v>#REF!</v>
      </c>
      <c r="AL33" s="167" t="e">
        <f t="shared" si="4"/>
        <v>#REF!</v>
      </c>
      <c r="AM33" s="167" t="e">
        <f t="shared" si="4"/>
        <v>#REF!</v>
      </c>
      <c r="AN33" s="167" t="e">
        <f t="shared" si="4"/>
        <v>#REF!</v>
      </c>
      <c r="AO33" s="167" t="e">
        <f t="shared" si="4"/>
        <v>#REF!</v>
      </c>
      <c r="AP33" s="167" t="e">
        <f t="shared" si="4"/>
        <v>#REF!</v>
      </c>
      <c r="AQ33" s="167" t="e">
        <f t="shared" si="4"/>
        <v>#REF!</v>
      </c>
      <c r="AR33" s="167" t="e">
        <f t="shared" si="4"/>
        <v>#REF!</v>
      </c>
      <c r="AS33" s="167" t="e">
        <f t="shared" si="4"/>
        <v>#REF!</v>
      </c>
      <c r="AT33" s="167" t="e">
        <f t="shared" si="4"/>
        <v>#REF!</v>
      </c>
      <c r="AU33" s="167" t="e">
        <f t="shared" si="4"/>
        <v>#REF!</v>
      </c>
      <c r="AV33" s="167" t="e">
        <f t="shared" si="4"/>
        <v>#REF!</v>
      </c>
      <c r="AW33" s="167" t="e">
        <f t="shared" si="4"/>
        <v>#REF!</v>
      </c>
      <c r="AX33" s="167" t="e">
        <f t="shared" si="4"/>
        <v>#REF!</v>
      </c>
      <c r="AY33" s="167" t="e">
        <f t="shared" si="4"/>
        <v>#REF!</v>
      </c>
      <c r="AZ33" s="167" t="e">
        <f t="shared" si="4"/>
        <v>#REF!</v>
      </c>
      <c r="BA33" s="167" t="e">
        <f t="shared" si="4"/>
        <v>#REF!</v>
      </c>
    </row>
    <row r="34" spans="1:53" x14ac:dyDescent="0.2">
      <c r="A34" s="1">
        <v>2</v>
      </c>
      <c r="B34" s="1" t="e">
        <f t="shared" si="7"/>
        <v>#REF!</v>
      </c>
      <c r="C34" s="167" t="e">
        <f t="shared" si="5"/>
        <v>#REF!</v>
      </c>
      <c r="D34" s="167" t="e">
        <f t="shared" si="4"/>
        <v>#REF!</v>
      </c>
      <c r="E34" s="167" t="e">
        <f t="shared" si="4"/>
        <v>#REF!</v>
      </c>
      <c r="F34" s="167" t="e">
        <f t="shared" si="4"/>
        <v>#REF!</v>
      </c>
      <c r="G34" s="167" t="e">
        <f t="shared" si="4"/>
        <v>#REF!</v>
      </c>
      <c r="H34" s="167" t="e">
        <f t="shared" si="4"/>
        <v>#REF!</v>
      </c>
      <c r="I34" s="167" t="e">
        <f t="shared" si="4"/>
        <v>#REF!</v>
      </c>
      <c r="J34" s="167" t="e">
        <f t="shared" si="4"/>
        <v>#REF!</v>
      </c>
      <c r="K34" s="167" t="e">
        <f t="shared" si="4"/>
        <v>#REF!</v>
      </c>
      <c r="L34" s="167" t="e">
        <f t="shared" si="4"/>
        <v>#REF!</v>
      </c>
      <c r="M34" s="167" t="e">
        <f t="shared" si="4"/>
        <v>#REF!</v>
      </c>
      <c r="N34" s="167" t="e">
        <f t="shared" si="4"/>
        <v>#REF!</v>
      </c>
      <c r="O34" s="167" t="e">
        <f t="shared" si="4"/>
        <v>#REF!</v>
      </c>
      <c r="P34" s="167" t="e">
        <f t="shared" si="4"/>
        <v>#REF!</v>
      </c>
      <c r="Q34" s="167" t="e">
        <f t="shared" si="4"/>
        <v>#REF!</v>
      </c>
      <c r="R34" s="167" t="e">
        <f t="shared" si="4"/>
        <v>#REF!</v>
      </c>
      <c r="S34" s="167" t="e">
        <f t="shared" si="4"/>
        <v>#REF!</v>
      </c>
      <c r="T34" s="167" t="e">
        <f t="shared" si="4"/>
        <v>#REF!</v>
      </c>
      <c r="U34" s="167" t="e">
        <f t="shared" si="4"/>
        <v>#REF!</v>
      </c>
      <c r="V34" s="167" t="e">
        <f t="shared" si="4"/>
        <v>#REF!</v>
      </c>
      <c r="W34" s="167" t="e">
        <f t="shared" si="4"/>
        <v>#REF!</v>
      </c>
      <c r="X34" s="167" t="e">
        <f t="shared" ref="D34:BA39" si="8">ROUNDUP(X15*0.85,)+35</f>
        <v>#REF!</v>
      </c>
      <c r="Y34" s="167" t="e">
        <f t="shared" si="8"/>
        <v>#REF!</v>
      </c>
      <c r="Z34" s="167" t="e">
        <f t="shared" si="8"/>
        <v>#REF!</v>
      </c>
      <c r="AA34" s="167" t="e">
        <f t="shared" si="8"/>
        <v>#REF!</v>
      </c>
      <c r="AB34" s="167" t="e">
        <f t="shared" si="8"/>
        <v>#REF!</v>
      </c>
      <c r="AC34" s="167" t="e">
        <f t="shared" si="8"/>
        <v>#REF!</v>
      </c>
      <c r="AD34" s="167" t="e">
        <f t="shared" si="8"/>
        <v>#REF!</v>
      </c>
      <c r="AE34" s="167" t="e">
        <f t="shared" si="8"/>
        <v>#REF!</v>
      </c>
      <c r="AF34" s="167" t="e">
        <f t="shared" si="8"/>
        <v>#REF!</v>
      </c>
      <c r="AG34" s="167" t="e">
        <f t="shared" si="8"/>
        <v>#REF!</v>
      </c>
      <c r="AH34" s="167" t="e">
        <f t="shared" si="8"/>
        <v>#REF!</v>
      </c>
      <c r="AI34" s="167" t="e">
        <f t="shared" si="8"/>
        <v>#REF!</v>
      </c>
      <c r="AJ34" s="167" t="e">
        <f t="shared" si="8"/>
        <v>#REF!</v>
      </c>
      <c r="AK34" s="167" t="e">
        <f t="shared" si="8"/>
        <v>#REF!</v>
      </c>
      <c r="AL34" s="167" t="e">
        <f t="shared" si="8"/>
        <v>#REF!</v>
      </c>
      <c r="AM34" s="167" t="e">
        <f t="shared" si="8"/>
        <v>#REF!</v>
      </c>
      <c r="AN34" s="167" t="e">
        <f t="shared" si="8"/>
        <v>#REF!</v>
      </c>
      <c r="AO34" s="167" t="e">
        <f t="shared" si="8"/>
        <v>#REF!</v>
      </c>
      <c r="AP34" s="167" t="e">
        <f t="shared" si="8"/>
        <v>#REF!</v>
      </c>
      <c r="AQ34" s="167" t="e">
        <f t="shared" si="8"/>
        <v>#REF!</v>
      </c>
      <c r="AR34" s="167" t="e">
        <f t="shared" si="8"/>
        <v>#REF!</v>
      </c>
      <c r="AS34" s="167" t="e">
        <f t="shared" si="8"/>
        <v>#REF!</v>
      </c>
      <c r="AT34" s="167" t="e">
        <f t="shared" si="8"/>
        <v>#REF!</v>
      </c>
      <c r="AU34" s="167" t="e">
        <f t="shared" si="8"/>
        <v>#REF!</v>
      </c>
      <c r="AV34" s="167" t="e">
        <f t="shared" si="8"/>
        <v>#REF!</v>
      </c>
      <c r="AW34" s="167" t="e">
        <f t="shared" si="8"/>
        <v>#REF!</v>
      </c>
      <c r="AX34" s="167" t="e">
        <f t="shared" si="8"/>
        <v>#REF!</v>
      </c>
      <c r="AY34" s="167" t="e">
        <f t="shared" si="8"/>
        <v>#REF!</v>
      </c>
      <c r="AZ34" s="167" t="e">
        <f t="shared" si="8"/>
        <v>#REF!</v>
      </c>
      <c r="BA34" s="167" t="e">
        <f t="shared" si="8"/>
        <v>#REF!</v>
      </c>
    </row>
    <row r="35" spans="1:53" x14ac:dyDescent="0.2">
      <c r="A35" s="9" t="s">
        <v>131</v>
      </c>
      <c r="B35" s="1"/>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row>
    <row r="36" spans="1:53" x14ac:dyDescent="0.2">
      <c r="A36" s="1">
        <v>1</v>
      </c>
      <c r="B36" s="1" t="e">
        <f t="shared" ref="B36:B37" si="9">ROUNDUP(B17*0.87,)</f>
        <v>#REF!</v>
      </c>
      <c r="C36" s="167" t="e">
        <f t="shared" si="5"/>
        <v>#REF!</v>
      </c>
      <c r="D36" s="167" t="e">
        <f t="shared" si="8"/>
        <v>#REF!</v>
      </c>
      <c r="E36" s="167" t="e">
        <f t="shared" si="8"/>
        <v>#REF!</v>
      </c>
      <c r="F36" s="167" t="e">
        <f t="shared" si="8"/>
        <v>#REF!</v>
      </c>
      <c r="G36" s="167" t="e">
        <f t="shared" si="8"/>
        <v>#REF!</v>
      </c>
      <c r="H36" s="167" t="e">
        <f t="shared" si="8"/>
        <v>#REF!</v>
      </c>
      <c r="I36" s="167" t="e">
        <f t="shared" si="8"/>
        <v>#REF!</v>
      </c>
      <c r="J36" s="167" t="e">
        <f t="shared" si="8"/>
        <v>#REF!</v>
      </c>
      <c r="K36" s="167" t="e">
        <f t="shared" si="8"/>
        <v>#REF!</v>
      </c>
      <c r="L36" s="167" t="e">
        <f t="shared" si="8"/>
        <v>#REF!</v>
      </c>
      <c r="M36" s="167" t="e">
        <f t="shared" si="8"/>
        <v>#REF!</v>
      </c>
      <c r="N36" s="167" t="e">
        <f t="shared" si="8"/>
        <v>#REF!</v>
      </c>
      <c r="O36" s="167" t="e">
        <f t="shared" si="8"/>
        <v>#REF!</v>
      </c>
      <c r="P36" s="167" t="e">
        <f t="shared" si="8"/>
        <v>#REF!</v>
      </c>
      <c r="Q36" s="167" t="e">
        <f t="shared" si="8"/>
        <v>#REF!</v>
      </c>
      <c r="R36" s="167" t="e">
        <f t="shared" si="8"/>
        <v>#REF!</v>
      </c>
      <c r="S36" s="167" t="e">
        <f t="shared" si="8"/>
        <v>#REF!</v>
      </c>
      <c r="T36" s="167" t="e">
        <f t="shared" si="8"/>
        <v>#REF!</v>
      </c>
      <c r="U36" s="167" t="e">
        <f t="shared" si="8"/>
        <v>#REF!</v>
      </c>
      <c r="V36" s="167" t="e">
        <f t="shared" si="8"/>
        <v>#REF!</v>
      </c>
      <c r="W36" s="167" t="e">
        <f t="shared" si="8"/>
        <v>#REF!</v>
      </c>
      <c r="X36" s="167" t="e">
        <f t="shared" si="8"/>
        <v>#REF!</v>
      </c>
      <c r="Y36" s="167" t="e">
        <f t="shared" si="8"/>
        <v>#REF!</v>
      </c>
      <c r="Z36" s="167" t="e">
        <f t="shared" si="8"/>
        <v>#REF!</v>
      </c>
      <c r="AA36" s="167" t="e">
        <f t="shared" si="8"/>
        <v>#REF!</v>
      </c>
      <c r="AB36" s="167" t="e">
        <f t="shared" si="8"/>
        <v>#REF!</v>
      </c>
      <c r="AC36" s="167" t="e">
        <f t="shared" si="8"/>
        <v>#REF!</v>
      </c>
      <c r="AD36" s="167" t="e">
        <f t="shared" si="8"/>
        <v>#REF!</v>
      </c>
      <c r="AE36" s="167" t="e">
        <f t="shared" si="8"/>
        <v>#REF!</v>
      </c>
      <c r="AF36" s="167" t="e">
        <f t="shared" si="8"/>
        <v>#REF!</v>
      </c>
      <c r="AG36" s="167" t="e">
        <f t="shared" si="8"/>
        <v>#REF!</v>
      </c>
      <c r="AH36" s="167" t="e">
        <f t="shared" si="8"/>
        <v>#REF!</v>
      </c>
      <c r="AI36" s="167" t="e">
        <f t="shared" si="8"/>
        <v>#REF!</v>
      </c>
      <c r="AJ36" s="167" t="e">
        <f t="shared" si="8"/>
        <v>#REF!</v>
      </c>
      <c r="AK36" s="167" t="e">
        <f t="shared" si="8"/>
        <v>#REF!</v>
      </c>
      <c r="AL36" s="167" t="e">
        <f t="shared" si="8"/>
        <v>#REF!</v>
      </c>
      <c r="AM36" s="167" t="e">
        <f t="shared" si="8"/>
        <v>#REF!</v>
      </c>
      <c r="AN36" s="167" t="e">
        <f t="shared" si="8"/>
        <v>#REF!</v>
      </c>
      <c r="AO36" s="167" t="e">
        <f t="shared" si="8"/>
        <v>#REF!</v>
      </c>
      <c r="AP36" s="167" t="e">
        <f t="shared" si="8"/>
        <v>#REF!</v>
      </c>
      <c r="AQ36" s="167" t="e">
        <f t="shared" si="8"/>
        <v>#REF!</v>
      </c>
      <c r="AR36" s="167" t="e">
        <f t="shared" si="8"/>
        <v>#REF!</v>
      </c>
      <c r="AS36" s="167" t="e">
        <f t="shared" si="8"/>
        <v>#REF!</v>
      </c>
      <c r="AT36" s="167" t="e">
        <f t="shared" si="8"/>
        <v>#REF!</v>
      </c>
      <c r="AU36" s="167" t="e">
        <f t="shared" si="8"/>
        <v>#REF!</v>
      </c>
      <c r="AV36" s="167" t="e">
        <f t="shared" si="8"/>
        <v>#REF!</v>
      </c>
      <c r="AW36" s="167" t="e">
        <f t="shared" si="8"/>
        <v>#REF!</v>
      </c>
      <c r="AX36" s="167" t="e">
        <f t="shared" si="8"/>
        <v>#REF!</v>
      </c>
      <c r="AY36" s="167" t="e">
        <f t="shared" si="8"/>
        <v>#REF!</v>
      </c>
      <c r="AZ36" s="167" t="e">
        <f t="shared" si="8"/>
        <v>#REF!</v>
      </c>
      <c r="BA36" s="167" t="e">
        <f t="shared" si="8"/>
        <v>#REF!</v>
      </c>
    </row>
    <row r="37" spans="1:53" x14ac:dyDescent="0.2">
      <c r="A37" s="1">
        <v>2</v>
      </c>
      <c r="B37" s="1" t="e">
        <f t="shared" si="9"/>
        <v>#REF!</v>
      </c>
      <c r="C37" s="167" t="e">
        <f t="shared" si="5"/>
        <v>#REF!</v>
      </c>
      <c r="D37" s="167" t="e">
        <f t="shared" si="8"/>
        <v>#REF!</v>
      </c>
      <c r="E37" s="167" t="e">
        <f t="shared" si="8"/>
        <v>#REF!</v>
      </c>
      <c r="F37" s="167" t="e">
        <f t="shared" si="8"/>
        <v>#REF!</v>
      </c>
      <c r="G37" s="167" t="e">
        <f t="shared" si="8"/>
        <v>#REF!</v>
      </c>
      <c r="H37" s="167" t="e">
        <f t="shared" si="8"/>
        <v>#REF!</v>
      </c>
      <c r="I37" s="167" t="e">
        <f t="shared" si="8"/>
        <v>#REF!</v>
      </c>
      <c r="J37" s="167" t="e">
        <f t="shared" si="8"/>
        <v>#REF!</v>
      </c>
      <c r="K37" s="167" t="e">
        <f t="shared" si="8"/>
        <v>#REF!</v>
      </c>
      <c r="L37" s="167" t="e">
        <f t="shared" si="8"/>
        <v>#REF!</v>
      </c>
      <c r="M37" s="167" t="e">
        <f t="shared" si="8"/>
        <v>#REF!</v>
      </c>
      <c r="N37" s="167" t="e">
        <f t="shared" si="8"/>
        <v>#REF!</v>
      </c>
      <c r="O37" s="167" t="e">
        <f t="shared" si="8"/>
        <v>#REF!</v>
      </c>
      <c r="P37" s="167" t="e">
        <f t="shared" si="8"/>
        <v>#REF!</v>
      </c>
      <c r="Q37" s="167" t="e">
        <f t="shared" si="8"/>
        <v>#REF!</v>
      </c>
      <c r="R37" s="167" t="e">
        <f t="shared" si="8"/>
        <v>#REF!</v>
      </c>
      <c r="S37" s="167" t="e">
        <f t="shared" si="8"/>
        <v>#REF!</v>
      </c>
      <c r="T37" s="167" t="e">
        <f t="shared" si="8"/>
        <v>#REF!</v>
      </c>
      <c r="U37" s="167" t="e">
        <f t="shared" si="8"/>
        <v>#REF!</v>
      </c>
      <c r="V37" s="167" t="e">
        <f t="shared" si="8"/>
        <v>#REF!</v>
      </c>
      <c r="W37" s="167" t="e">
        <f t="shared" si="8"/>
        <v>#REF!</v>
      </c>
      <c r="X37" s="167" t="e">
        <f t="shared" si="8"/>
        <v>#REF!</v>
      </c>
      <c r="Y37" s="167" t="e">
        <f t="shared" si="8"/>
        <v>#REF!</v>
      </c>
      <c r="Z37" s="167" t="e">
        <f t="shared" si="8"/>
        <v>#REF!</v>
      </c>
      <c r="AA37" s="167" t="e">
        <f t="shared" si="8"/>
        <v>#REF!</v>
      </c>
      <c r="AB37" s="167" t="e">
        <f t="shared" si="8"/>
        <v>#REF!</v>
      </c>
      <c r="AC37" s="167" t="e">
        <f t="shared" si="8"/>
        <v>#REF!</v>
      </c>
      <c r="AD37" s="167" t="e">
        <f t="shared" si="8"/>
        <v>#REF!</v>
      </c>
      <c r="AE37" s="167" t="e">
        <f t="shared" si="8"/>
        <v>#REF!</v>
      </c>
      <c r="AF37" s="167" t="e">
        <f t="shared" si="8"/>
        <v>#REF!</v>
      </c>
      <c r="AG37" s="167" t="e">
        <f t="shared" si="8"/>
        <v>#REF!</v>
      </c>
      <c r="AH37" s="167" t="e">
        <f t="shared" si="8"/>
        <v>#REF!</v>
      </c>
      <c r="AI37" s="167" t="e">
        <f t="shared" si="8"/>
        <v>#REF!</v>
      </c>
      <c r="AJ37" s="167" t="e">
        <f t="shared" si="8"/>
        <v>#REF!</v>
      </c>
      <c r="AK37" s="167" t="e">
        <f t="shared" si="8"/>
        <v>#REF!</v>
      </c>
      <c r="AL37" s="167" t="e">
        <f t="shared" si="8"/>
        <v>#REF!</v>
      </c>
      <c r="AM37" s="167" t="e">
        <f t="shared" si="8"/>
        <v>#REF!</v>
      </c>
      <c r="AN37" s="167" t="e">
        <f t="shared" si="8"/>
        <v>#REF!</v>
      </c>
      <c r="AO37" s="167" t="e">
        <f t="shared" si="8"/>
        <v>#REF!</v>
      </c>
      <c r="AP37" s="167" t="e">
        <f t="shared" si="8"/>
        <v>#REF!</v>
      </c>
      <c r="AQ37" s="167" t="e">
        <f t="shared" si="8"/>
        <v>#REF!</v>
      </c>
      <c r="AR37" s="167" t="e">
        <f t="shared" si="8"/>
        <v>#REF!</v>
      </c>
      <c r="AS37" s="167" t="e">
        <f t="shared" si="8"/>
        <v>#REF!</v>
      </c>
      <c r="AT37" s="167" t="e">
        <f t="shared" si="8"/>
        <v>#REF!</v>
      </c>
      <c r="AU37" s="167" t="e">
        <f t="shared" si="8"/>
        <v>#REF!</v>
      </c>
      <c r="AV37" s="167" t="e">
        <f t="shared" si="8"/>
        <v>#REF!</v>
      </c>
      <c r="AW37" s="167" t="e">
        <f t="shared" si="8"/>
        <v>#REF!</v>
      </c>
      <c r="AX37" s="167" t="e">
        <f t="shared" si="8"/>
        <v>#REF!</v>
      </c>
      <c r="AY37" s="167" t="e">
        <f t="shared" si="8"/>
        <v>#REF!</v>
      </c>
      <c r="AZ37" s="167" t="e">
        <f t="shared" si="8"/>
        <v>#REF!</v>
      </c>
      <c r="BA37" s="167" t="e">
        <f t="shared" si="8"/>
        <v>#REF!</v>
      </c>
    </row>
    <row r="38" spans="1:53" x14ac:dyDescent="0.2">
      <c r="A38" s="7" t="s">
        <v>4</v>
      </c>
      <c r="B38" s="1"/>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row>
    <row r="39" spans="1:53" x14ac:dyDescent="0.2">
      <c r="A39" s="3" t="s">
        <v>1</v>
      </c>
      <c r="B39" s="121" t="e">
        <f t="shared" ref="B39" si="10">ROUNDUP(B20*0.87,)</f>
        <v>#REF!</v>
      </c>
      <c r="C39" s="167" t="e">
        <f t="shared" si="5"/>
        <v>#REF!</v>
      </c>
      <c r="D39" s="167" t="e">
        <f t="shared" si="8"/>
        <v>#REF!</v>
      </c>
      <c r="E39" s="167" t="e">
        <f t="shared" si="8"/>
        <v>#REF!</v>
      </c>
      <c r="F39" s="167" t="e">
        <f t="shared" si="8"/>
        <v>#REF!</v>
      </c>
      <c r="G39" s="167" t="e">
        <f t="shared" si="8"/>
        <v>#REF!</v>
      </c>
      <c r="H39" s="167" t="e">
        <f t="shared" si="8"/>
        <v>#REF!</v>
      </c>
      <c r="I39" s="167" t="e">
        <f t="shared" si="8"/>
        <v>#REF!</v>
      </c>
      <c r="J39" s="167" t="e">
        <f t="shared" si="8"/>
        <v>#REF!</v>
      </c>
      <c r="K39" s="167" t="e">
        <f t="shared" si="8"/>
        <v>#REF!</v>
      </c>
      <c r="L39" s="167" t="e">
        <f t="shared" si="8"/>
        <v>#REF!</v>
      </c>
      <c r="M39" s="167" t="e">
        <f t="shared" si="8"/>
        <v>#REF!</v>
      </c>
      <c r="N39" s="167" t="e">
        <f t="shared" si="8"/>
        <v>#REF!</v>
      </c>
      <c r="O39" s="167" t="e">
        <f t="shared" si="8"/>
        <v>#REF!</v>
      </c>
      <c r="P39" s="167" t="e">
        <f t="shared" si="8"/>
        <v>#REF!</v>
      </c>
      <c r="Q39" s="167" t="e">
        <f t="shared" si="8"/>
        <v>#REF!</v>
      </c>
      <c r="R39" s="167" t="e">
        <f t="shared" si="8"/>
        <v>#REF!</v>
      </c>
      <c r="S39" s="167" t="e">
        <f t="shared" si="8"/>
        <v>#REF!</v>
      </c>
      <c r="T39" s="167" t="e">
        <f t="shared" si="8"/>
        <v>#REF!</v>
      </c>
      <c r="U39" s="167" t="e">
        <f t="shared" si="8"/>
        <v>#REF!</v>
      </c>
      <c r="V39" s="167" t="e">
        <f t="shared" si="8"/>
        <v>#REF!</v>
      </c>
      <c r="W39" s="167" t="e">
        <f t="shared" si="8"/>
        <v>#REF!</v>
      </c>
      <c r="X39" s="167" t="e">
        <f t="shared" si="8"/>
        <v>#REF!</v>
      </c>
      <c r="Y39" s="167" t="e">
        <f t="shared" si="8"/>
        <v>#REF!</v>
      </c>
      <c r="Z39" s="167" t="e">
        <f t="shared" si="8"/>
        <v>#REF!</v>
      </c>
      <c r="AA39" s="167" t="e">
        <f t="shared" si="8"/>
        <v>#REF!</v>
      </c>
      <c r="AB39" s="167" t="e">
        <f t="shared" si="8"/>
        <v>#REF!</v>
      </c>
      <c r="AC39" s="167" t="e">
        <f t="shared" si="8"/>
        <v>#REF!</v>
      </c>
      <c r="AD39" s="167" t="e">
        <f t="shared" si="8"/>
        <v>#REF!</v>
      </c>
      <c r="AE39" s="167" t="e">
        <f t="shared" si="8"/>
        <v>#REF!</v>
      </c>
      <c r="AF39" s="167" t="e">
        <f t="shared" si="8"/>
        <v>#REF!</v>
      </c>
      <c r="AG39" s="167" t="e">
        <f t="shared" si="8"/>
        <v>#REF!</v>
      </c>
      <c r="AH39" s="167" t="e">
        <f t="shared" si="8"/>
        <v>#REF!</v>
      </c>
      <c r="AI39" s="167" t="e">
        <f t="shared" si="8"/>
        <v>#REF!</v>
      </c>
      <c r="AJ39" s="167" t="e">
        <f t="shared" si="8"/>
        <v>#REF!</v>
      </c>
      <c r="AK39" s="167" t="e">
        <f t="shared" si="8"/>
        <v>#REF!</v>
      </c>
      <c r="AL39" s="167" t="e">
        <f t="shared" si="8"/>
        <v>#REF!</v>
      </c>
      <c r="AM39" s="167" t="e">
        <f t="shared" si="8"/>
        <v>#REF!</v>
      </c>
      <c r="AN39" s="167" t="e">
        <f t="shared" si="8"/>
        <v>#REF!</v>
      </c>
      <c r="AO39" s="167" t="e">
        <f t="shared" si="8"/>
        <v>#REF!</v>
      </c>
      <c r="AP39" s="167" t="e">
        <f t="shared" si="8"/>
        <v>#REF!</v>
      </c>
      <c r="AQ39" s="167" t="e">
        <f t="shared" si="8"/>
        <v>#REF!</v>
      </c>
      <c r="AR39" s="167" t="e">
        <f t="shared" si="8"/>
        <v>#REF!</v>
      </c>
      <c r="AS39" s="167" t="e">
        <f t="shared" si="8"/>
        <v>#REF!</v>
      </c>
      <c r="AT39" s="167" t="e">
        <f t="shared" si="8"/>
        <v>#REF!</v>
      </c>
      <c r="AU39" s="167" t="e">
        <f t="shared" si="8"/>
        <v>#REF!</v>
      </c>
      <c r="AV39" s="167" t="e">
        <f t="shared" si="8"/>
        <v>#REF!</v>
      </c>
      <c r="AW39" s="167" t="e">
        <f t="shared" si="8"/>
        <v>#REF!</v>
      </c>
      <c r="AX39" s="167" t="e">
        <f t="shared" si="8"/>
        <v>#REF!</v>
      </c>
      <c r="AY39" s="167" t="e">
        <f t="shared" si="8"/>
        <v>#REF!</v>
      </c>
      <c r="AZ39" s="167" t="e">
        <f t="shared" si="8"/>
        <v>#REF!</v>
      </c>
      <c r="BA39" s="167" t="e">
        <f t="shared" si="8"/>
        <v>#REF!</v>
      </c>
    </row>
    <row r="40" spans="1:53" hidden="1" x14ac:dyDescent="0.2">
      <c r="A40" s="7" t="s">
        <v>5</v>
      </c>
    </row>
    <row r="41" spans="1:53" hidden="1" x14ac:dyDescent="0.2">
      <c r="A41" s="3" t="s">
        <v>0</v>
      </c>
    </row>
    <row r="42" spans="1:53" ht="12" customHeight="1" x14ac:dyDescent="0.2"/>
    <row r="43" spans="1:53" ht="9.6" customHeight="1" x14ac:dyDescent="0.2"/>
    <row r="44" spans="1:53" ht="11.45" customHeight="1" x14ac:dyDescent="0.2">
      <c r="A44" s="64" t="s">
        <v>11</v>
      </c>
    </row>
    <row r="45" spans="1:53" ht="11.45" customHeight="1" x14ac:dyDescent="0.2">
      <c r="A45" s="4" t="s">
        <v>12</v>
      </c>
    </row>
    <row r="46" spans="1:53" ht="11.45" customHeight="1" x14ac:dyDescent="0.2">
      <c r="A46" s="4" t="s">
        <v>13</v>
      </c>
    </row>
    <row r="47" spans="1:53" ht="11.45" customHeight="1" x14ac:dyDescent="0.2">
      <c r="A47" s="4" t="s">
        <v>14</v>
      </c>
    </row>
    <row r="48" spans="1:53" ht="11.45" customHeight="1" x14ac:dyDescent="0.2">
      <c r="A48" s="142" t="s">
        <v>103</v>
      </c>
    </row>
    <row r="49" spans="1:1" ht="11.45" customHeight="1" thickBot="1" x14ac:dyDescent="0.25"/>
    <row r="50" spans="1:1" ht="12.75" thickBot="1" x14ac:dyDescent="0.25">
      <c r="A50" s="73" t="s">
        <v>18</v>
      </c>
    </row>
    <row r="51" spans="1:1" x14ac:dyDescent="0.2">
      <c r="A51" s="94" t="s">
        <v>97</v>
      </c>
    </row>
    <row r="52" spans="1:1" ht="12.75" thickBot="1" x14ac:dyDescent="0.25">
      <c r="A52" s="63"/>
    </row>
    <row r="53" spans="1:1" ht="12.75" thickBot="1" x14ac:dyDescent="0.25">
      <c r="A53" s="75" t="s">
        <v>16</v>
      </c>
    </row>
    <row r="54" spans="1:1" ht="48" x14ac:dyDescent="0.2">
      <c r="A54" s="58" t="s">
        <v>46</v>
      </c>
    </row>
    <row r="55" spans="1:1" ht="12.75" thickBot="1" x14ac:dyDescent="0.25"/>
    <row r="56" spans="1:1" ht="12.75" thickBot="1" x14ac:dyDescent="0.25">
      <c r="A56" s="73" t="s">
        <v>112</v>
      </c>
    </row>
    <row r="57" spans="1:1" x14ac:dyDescent="0.2">
      <c r="A57" s="160" t="s">
        <v>201</v>
      </c>
    </row>
  </sheetData>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zoomScale="110" zoomScaleNormal="110" workbookViewId="0">
      <selection activeCell="A2" sqref="A2"/>
    </sheetView>
  </sheetViews>
  <sheetFormatPr defaultColWidth="9.140625" defaultRowHeight="12" x14ac:dyDescent="0.2"/>
  <cols>
    <col min="1" max="1" width="91.5703125" style="5" customWidth="1"/>
    <col min="2" max="2" width="9.140625" style="5" hidden="1" customWidth="1"/>
    <col min="3" max="17" width="9.140625" style="5"/>
    <col min="18" max="18" width="9.140625" style="5" customWidth="1"/>
    <col min="19" max="19" width="9.140625" style="5"/>
    <col min="20" max="20" width="9.140625" style="5" customWidth="1"/>
    <col min="21" max="21" width="0" style="5" hidden="1" customWidth="1"/>
    <col min="22" max="23" width="9.140625" style="5" customWidth="1"/>
    <col min="24" max="24" width="9.140625" style="5"/>
    <col min="25" max="25" width="9.140625" style="5" customWidth="1"/>
    <col min="26" max="26" width="0" style="5" hidden="1" customWidth="1"/>
    <col min="27" max="16384" width="9.140625" style="5"/>
  </cols>
  <sheetData>
    <row r="1" spans="1:53" ht="12" customHeight="1" x14ac:dyDescent="0.2">
      <c r="A1" s="18" t="s">
        <v>17</v>
      </c>
    </row>
    <row r="2" spans="1:53" ht="12" customHeight="1" x14ac:dyDescent="0.2">
      <c r="A2" s="64" t="s">
        <v>173</v>
      </c>
    </row>
    <row r="3" spans="1:53" ht="10.35" customHeight="1" x14ac:dyDescent="0.2">
      <c r="A3" s="16"/>
    </row>
    <row r="4" spans="1:53" ht="11.45" customHeight="1" x14ac:dyDescent="0.2">
      <c r="A4" s="30" t="s">
        <v>9</v>
      </c>
    </row>
    <row r="5" spans="1:53" s="36" customFormat="1" ht="33.75" customHeight="1" x14ac:dyDescent="0.25">
      <c r="A5" s="31" t="s">
        <v>6</v>
      </c>
      <c r="B5" s="104" t="e">
        <f>#REF!</f>
        <v>#REF!</v>
      </c>
      <c r="C5" s="151" t="e">
        <f>#REF!</f>
        <v>#REF!</v>
      </c>
      <c r="D5" s="151" t="e">
        <f>#REF!</f>
        <v>#REF!</v>
      </c>
      <c r="E5" s="104" t="e">
        <f>#REF!</f>
        <v>#REF!</v>
      </c>
      <c r="F5" s="151" t="e">
        <f>#REF!</f>
        <v>#REF!</v>
      </c>
      <c r="G5" s="151" t="e">
        <f>#REF!</f>
        <v>#REF!</v>
      </c>
      <c r="H5" s="151" t="e">
        <f>#REF!</f>
        <v>#REF!</v>
      </c>
      <c r="I5" s="151" t="e">
        <f>#REF!</f>
        <v>#REF!</v>
      </c>
      <c r="J5" s="151" t="e">
        <f>#REF!</f>
        <v>#REF!</v>
      </c>
      <c r="K5" s="151" t="e">
        <f>#REF!</f>
        <v>#REF!</v>
      </c>
      <c r="L5" s="151" t="e">
        <f>#REF!</f>
        <v>#REF!</v>
      </c>
      <c r="M5" s="151" t="e">
        <f>#REF!</f>
        <v>#REF!</v>
      </c>
      <c r="N5" s="104"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04" t="e">
        <f>#REF!</f>
        <v>#REF!</v>
      </c>
      <c r="AO5" s="104" t="e">
        <f>#REF!</f>
        <v>#REF!</v>
      </c>
      <c r="AP5" s="104" t="e">
        <f>#REF!</f>
        <v>#REF!</v>
      </c>
      <c r="AQ5" s="151" t="e">
        <f>#REF!</f>
        <v>#REF!</v>
      </c>
      <c r="AR5" s="151" t="e">
        <f>#REF!</f>
        <v>#REF!</v>
      </c>
      <c r="AS5" s="151" t="e">
        <f>#REF!</f>
        <v>#REF!</v>
      </c>
      <c r="AT5" s="151" t="e">
        <f>#REF!</f>
        <v>#REF!</v>
      </c>
      <c r="AU5" s="151" t="e">
        <f>#REF!</f>
        <v>#REF!</v>
      </c>
      <c r="AV5" s="151" t="e">
        <f>#REF!</f>
        <v>#REF!</v>
      </c>
      <c r="AW5" s="151" t="e">
        <f>#REF!</f>
        <v>#REF!</v>
      </c>
      <c r="AX5" s="151" t="e">
        <f>#REF!</f>
        <v>#REF!</v>
      </c>
      <c r="AY5" s="151" t="e">
        <f>#REF!</f>
        <v>#REF!</v>
      </c>
      <c r="AZ5" s="151" t="e">
        <f>#REF!</f>
        <v>#REF!</v>
      </c>
      <c r="BA5" s="151" t="e">
        <f>#REF!</f>
        <v>#REF!</v>
      </c>
    </row>
    <row r="6" spans="1:53" x14ac:dyDescent="0.2">
      <c r="A6" s="31"/>
      <c r="B6" s="104" t="e">
        <f>#REF!</f>
        <v>#REF!</v>
      </c>
      <c r="C6" s="151" t="e">
        <f>#REF!</f>
        <v>#REF!</v>
      </c>
      <c r="D6" s="151" t="e">
        <f>#REF!</f>
        <v>#REF!</v>
      </c>
      <c r="E6" s="104" t="e">
        <f>#REF!</f>
        <v>#REF!</v>
      </c>
      <c r="F6" s="151" t="e">
        <f>#REF!</f>
        <v>#REF!</v>
      </c>
      <c r="G6" s="151" t="e">
        <f>#REF!</f>
        <v>#REF!</v>
      </c>
      <c r="H6" s="151" t="e">
        <f>#REF!</f>
        <v>#REF!</v>
      </c>
      <c r="I6" s="151" t="e">
        <f>#REF!</f>
        <v>#REF!</v>
      </c>
      <c r="J6" s="151" t="e">
        <f>#REF!</f>
        <v>#REF!</v>
      </c>
      <c r="K6" s="151" t="e">
        <f>#REF!</f>
        <v>#REF!</v>
      </c>
      <c r="L6" s="151" t="e">
        <f>#REF!</f>
        <v>#REF!</v>
      </c>
      <c r="M6" s="151" t="e">
        <f>#REF!</f>
        <v>#REF!</v>
      </c>
      <c r="N6" s="104"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04" t="e">
        <f>#REF!</f>
        <v>#REF!</v>
      </c>
      <c r="AO6" s="104" t="e">
        <f>#REF!</f>
        <v>#REF!</v>
      </c>
      <c r="AP6" s="104" t="e">
        <f>#REF!</f>
        <v>#REF!</v>
      </c>
      <c r="AQ6" s="151" t="e">
        <f>#REF!</f>
        <v>#REF!</v>
      </c>
      <c r="AR6" s="151" t="e">
        <f>#REF!</f>
        <v>#REF!</v>
      </c>
      <c r="AS6" s="151" t="e">
        <f>#REF!</f>
        <v>#REF!</v>
      </c>
      <c r="AT6" s="151" t="e">
        <f>#REF!</f>
        <v>#REF!</v>
      </c>
      <c r="AU6" s="151" t="e">
        <f>#REF!</f>
        <v>#REF!</v>
      </c>
      <c r="AV6" s="151" t="e">
        <f>#REF!</f>
        <v>#REF!</v>
      </c>
      <c r="AW6" s="151" t="e">
        <f>#REF!</f>
        <v>#REF!</v>
      </c>
      <c r="AX6" s="151" t="e">
        <f>#REF!</f>
        <v>#REF!</v>
      </c>
      <c r="AY6" s="151" t="e">
        <f>#REF!</f>
        <v>#REF!</v>
      </c>
      <c r="AZ6" s="151" t="e">
        <f>#REF!</f>
        <v>#REF!</v>
      </c>
      <c r="BA6" s="151" t="e">
        <f>#REF!</f>
        <v>#REF!</v>
      </c>
    </row>
    <row r="7" spans="1:53" x14ac:dyDescent="0.2">
      <c r="A7" s="1" t="s">
        <v>7</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3" x14ac:dyDescent="0.2">
      <c r="A8" s="1">
        <v>1</v>
      </c>
      <c r="B8" s="6" t="e">
        <f>#REF!</f>
        <v>#REF!</v>
      </c>
      <c r="C8" s="166" t="e">
        <f>#REF!</f>
        <v>#REF!</v>
      </c>
      <c r="D8" s="166" t="e">
        <f>#REF!</f>
        <v>#REF!</v>
      </c>
      <c r="E8" s="166" t="e">
        <f>#REF!</f>
        <v>#REF!</v>
      </c>
      <c r="F8" s="166" t="e">
        <f>#REF!</f>
        <v>#REF!</v>
      </c>
      <c r="G8" s="166" t="e">
        <f>#REF!</f>
        <v>#REF!</v>
      </c>
      <c r="H8" s="166" t="e">
        <f>#REF!</f>
        <v>#REF!</v>
      </c>
      <c r="I8" s="166" t="e">
        <f>#REF!</f>
        <v>#REF!</v>
      </c>
      <c r="J8" s="166" t="e">
        <f>#REF!</f>
        <v>#REF!</v>
      </c>
      <c r="K8" s="166" t="e">
        <f>#REF!</f>
        <v>#REF!</v>
      </c>
      <c r="L8" s="166" t="e">
        <f>#REF!</f>
        <v>#REF!</v>
      </c>
      <c r="M8" s="166" t="e">
        <f>#REF!</f>
        <v>#REF!</v>
      </c>
      <c r="N8" s="166" t="e">
        <f>#REF!</f>
        <v>#REF!</v>
      </c>
      <c r="O8" s="166" t="e">
        <f>#REF!</f>
        <v>#REF!</v>
      </c>
      <c r="P8" s="166" t="e">
        <f>#REF!</f>
        <v>#REF!</v>
      </c>
      <c r="Q8" s="166" t="e">
        <f>#REF!</f>
        <v>#REF!</v>
      </c>
      <c r="R8" s="166" t="e">
        <f>#REF!</f>
        <v>#REF!</v>
      </c>
      <c r="S8" s="166" t="e">
        <f>#REF!</f>
        <v>#REF!</v>
      </c>
      <c r="T8" s="166" t="e">
        <f>#REF!</f>
        <v>#REF!</v>
      </c>
      <c r="U8" s="166" t="e">
        <f>#REF!</f>
        <v>#REF!</v>
      </c>
      <c r="V8" s="166" t="e">
        <f>#REF!</f>
        <v>#REF!</v>
      </c>
      <c r="W8" s="166" t="e">
        <f>#REF!</f>
        <v>#REF!</v>
      </c>
      <c r="X8" s="166" t="e">
        <f>#REF!</f>
        <v>#REF!</v>
      </c>
      <c r="Y8" s="166" t="e">
        <f>#REF!</f>
        <v>#REF!</v>
      </c>
      <c r="Z8" s="166" t="e">
        <f>#REF!</f>
        <v>#REF!</v>
      </c>
      <c r="AA8" s="166" t="e">
        <f>#REF!</f>
        <v>#REF!</v>
      </c>
      <c r="AB8" s="166" t="e">
        <f>#REF!</f>
        <v>#REF!</v>
      </c>
      <c r="AC8" s="166" t="e">
        <f>#REF!</f>
        <v>#REF!</v>
      </c>
      <c r="AD8" s="166" t="e">
        <f>#REF!</f>
        <v>#REF!</v>
      </c>
      <c r="AE8" s="166" t="e">
        <f>#REF!</f>
        <v>#REF!</v>
      </c>
      <c r="AF8" s="166" t="e">
        <f>#REF!</f>
        <v>#REF!</v>
      </c>
      <c r="AG8" s="166" t="e">
        <f>#REF!</f>
        <v>#REF!</v>
      </c>
      <c r="AH8" s="166" t="e">
        <f>#REF!</f>
        <v>#REF!</v>
      </c>
      <c r="AI8" s="166" t="e">
        <f>#REF!</f>
        <v>#REF!</v>
      </c>
      <c r="AJ8" s="166" t="e">
        <f>#REF!</f>
        <v>#REF!</v>
      </c>
      <c r="AK8" s="166" t="e">
        <f>#REF!</f>
        <v>#REF!</v>
      </c>
      <c r="AL8" s="166" t="e">
        <f>#REF!</f>
        <v>#REF!</v>
      </c>
      <c r="AM8" s="166" t="e">
        <f>#REF!</f>
        <v>#REF!</v>
      </c>
      <c r="AN8" s="166" t="e">
        <f>#REF!</f>
        <v>#REF!</v>
      </c>
      <c r="AO8" s="166" t="e">
        <f>#REF!</f>
        <v>#REF!</v>
      </c>
      <c r="AP8" s="166" t="e">
        <f>#REF!</f>
        <v>#REF!</v>
      </c>
      <c r="AQ8" s="166" t="e">
        <f>#REF!</f>
        <v>#REF!</v>
      </c>
      <c r="AR8" s="166" t="e">
        <f>#REF!</f>
        <v>#REF!</v>
      </c>
      <c r="AS8" s="166" t="e">
        <f>#REF!</f>
        <v>#REF!</v>
      </c>
      <c r="AT8" s="166" t="e">
        <f>#REF!</f>
        <v>#REF!</v>
      </c>
      <c r="AU8" s="166" t="e">
        <f>#REF!</f>
        <v>#REF!</v>
      </c>
      <c r="AV8" s="166" t="e">
        <f>#REF!</f>
        <v>#REF!</v>
      </c>
      <c r="AW8" s="166" t="e">
        <f>#REF!</f>
        <v>#REF!</v>
      </c>
      <c r="AX8" s="166" t="e">
        <f>#REF!</f>
        <v>#REF!</v>
      </c>
      <c r="AY8" s="166" t="e">
        <f>#REF!</f>
        <v>#REF!</v>
      </c>
      <c r="AZ8" s="166" t="e">
        <f>#REF!</f>
        <v>#REF!</v>
      </c>
      <c r="BA8" s="166" t="e">
        <f>#REF!</f>
        <v>#REF!</v>
      </c>
    </row>
    <row r="9" spans="1:53" x14ac:dyDescent="0.2">
      <c r="A9" s="1">
        <v>2</v>
      </c>
      <c r="B9" s="6" t="e">
        <f>#REF!</f>
        <v>#REF!</v>
      </c>
      <c r="C9" s="166" t="e">
        <f>#REF!</f>
        <v>#REF!</v>
      </c>
      <c r="D9" s="166" t="e">
        <f>#REF!</f>
        <v>#REF!</v>
      </c>
      <c r="E9" s="166" t="e">
        <f>#REF!</f>
        <v>#REF!</v>
      </c>
      <c r="F9" s="166" t="e">
        <f>#REF!</f>
        <v>#REF!</v>
      </c>
      <c r="G9" s="166" t="e">
        <f>#REF!</f>
        <v>#REF!</v>
      </c>
      <c r="H9" s="166" t="e">
        <f>#REF!</f>
        <v>#REF!</v>
      </c>
      <c r="I9" s="166" t="e">
        <f>#REF!</f>
        <v>#REF!</v>
      </c>
      <c r="J9" s="166" t="e">
        <f>#REF!</f>
        <v>#REF!</v>
      </c>
      <c r="K9" s="166" t="e">
        <f>#REF!</f>
        <v>#REF!</v>
      </c>
      <c r="L9" s="166" t="e">
        <f>#REF!</f>
        <v>#REF!</v>
      </c>
      <c r="M9" s="166" t="e">
        <f>#REF!</f>
        <v>#REF!</v>
      </c>
      <c r="N9" s="166" t="e">
        <f>#REF!</f>
        <v>#REF!</v>
      </c>
      <c r="O9" s="166" t="e">
        <f>#REF!</f>
        <v>#REF!</v>
      </c>
      <c r="P9" s="166" t="e">
        <f>#REF!</f>
        <v>#REF!</v>
      </c>
      <c r="Q9" s="166" t="e">
        <f>#REF!</f>
        <v>#REF!</v>
      </c>
      <c r="R9" s="166" t="e">
        <f>#REF!</f>
        <v>#REF!</v>
      </c>
      <c r="S9" s="166" t="e">
        <f>#REF!</f>
        <v>#REF!</v>
      </c>
      <c r="T9" s="166" t="e">
        <f>#REF!</f>
        <v>#REF!</v>
      </c>
      <c r="U9" s="166" t="e">
        <f>#REF!</f>
        <v>#REF!</v>
      </c>
      <c r="V9" s="166" t="e">
        <f>#REF!</f>
        <v>#REF!</v>
      </c>
      <c r="W9" s="166" t="e">
        <f>#REF!</f>
        <v>#REF!</v>
      </c>
      <c r="X9" s="166" t="e">
        <f>#REF!</f>
        <v>#REF!</v>
      </c>
      <c r="Y9" s="166" t="e">
        <f>#REF!</f>
        <v>#REF!</v>
      </c>
      <c r="Z9" s="166" t="e">
        <f>#REF!</f>
        <v>#REF!</v>
      </c>
      <c r="AA9" s="166" t="e">
        <f>#REF!</f>
        <v>#REF!</v>
      </c>
      <c r="AB9" s="166" t="e">
        <f>#REF!</f>
        <v>#REF!</v>
      </c>
      <c r="AC9" s="166" t="e">
        <f>#REF!</f>
        <v>#REF!</v>
      </c>
      <c r="AD9" s="166" t="e">
        <f>#REF!</f>
        <v>#REF!</v>
      </c>
      <c r="AE9" s="166" t="e">
        <f>#REF!</f>
        <v>#REF!</v>
      </c>
      <c r="AF9" s="166" t="e">
        <f>#REF!</f>
        <v>#REF!</v>
      </c>
      <c r="AG9" s="166" t="e">
        <f>#REF!</f>
        <v>#REF!</v>
      </c>
      <c r="AH9" s="166" t="e">
        <f>#REF!</f>
        <v>#REF!</v>
      </c>
      <c r="AI9" s="166" t="e">
        <f>#REF!</f>
        <v>#REF!</v>
      </c>
      <c r="AJ9" s="166" t="e">
        <f>#REF!</f>
        <v>#REF!</v>
      </c>
      <c r="AK9" s="166" t="e">
        <f>#REF!</f>
        <v>#REF!</v>
      </c>
      <c r="AL9" s="166" t="e">
        <f>#REF!</f>
        <v>#REF!</v>
      </c>
      <c r="AM9" s="166" t="e">
        <f>#REF!</f>
        <v>#REF!</v>
      </c>
      <c r="AN9" s="166" t="e">
        <f>#REF!</f>
        <v>#REF!</v>
      </c>
      <c r="AO9" s="166" t="e">
        <f>#REF!</f>
        <v>#REF!</v>
      </c>
      <c r="AP9" s="166" t="e">
        <f>#REF!</f>
        <v>#REF!</v>
      </c>
      <c r="AQ9" s="166" t="e">
        <f>#REF!</f>
        <v>#REF!</v>
      </c>
      <c r="AR9" s="166" t="e">
        <f>#REF!</f>
        <v>#REF!</v>
      </c>
      <c r="AS9" s="166" t="e">
        <f>#REF!</f>
        <v>#REF!</v>
      </c>
      <c r="AT9" s="166" t="e">
        <f>#REF!</f>
        <v>#REF!</v>
      </c>
      <c r="AU9" s="166" t="e">
        <f>#REF!</f>
        <v>#REF!</v>
      </c>
      <c r="AV9" s="166" t="e">
        <f>#REF!</f>
        <v>#REF!</v>
      </c>
      <c r="AW9" s="166" t="e">
        <f>#REF!</f>
        <v>#REF!</v>
      </c>
      <c r="AX9" s="166" t="e">
        <f>#REF!</f>
        <v>#REF!</v>
      </c>
      <c r="AY9" s="166" t="e">
        <f>#REF!</f>
        <v>#REF!</v>
      </c>
      <c r="AZ9" s="166" t="e">
        <f>#REF!</f>
        <v>#REF!</v>
      </c>
      <c r="BA9" s="166" t="e">
        <f>#REF!</f>
        <v>#REF!</v>
      </c>
    </row>
    <row r="10" spans="1:53" x14ac:dyDescent="0.2">
      <c r="A10" s="1" t="s">
        <v>8</v>
      </c>
      <c r="B10" s="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row>
    <row r="11" spans="1:53" x14ac:dyDescent="0.2">
      <c r="A11" s="1">
        <v>1</v>
      </c>
      <c r="B11" s="6" t="e">
        <f>#REF!</f>
        <v>#REF!</v>
      </c>
      <c r="C11" s="166" t="e">
        <f>#REF!</f>
        <v>#REF!</v>
      </c>
      <c r="D11" s="166" t="e">
        <f>#REF!</f>
        <v>#REF!</v>
      </c>
      <c r="E11" s="166" t="e">
        <f>#REF!</f>
        <v>#REF!</v>
      </c>
      <c r="F11" s="166" t="e">
        <f>#REF!</f>
        <v>#REF!</v>
      </c>
      <c r="G11" s="166" t="e">
        <f>#REF!</f>
        <v>#REF!</v>
      </c>
      <c r="H11" s="166" t="e">
        <f>#REF!</f>
        <v>#REF!</v>
      </c>
      <c r="I11" s="166" t="e">
        <f>#REF!</f>
        <v>#REF!</v>
      </c>
      <c r="J11" s="166" t="e">
        <f>#REF!</f>
        <v>#REF!</v>
      </c>
      <c r="K11" s="166" t="e">
        <f>#REF!</f>
        <v>#REF!</v>
      </c>
      <c r="L11" s="166" t="e">
        <f>#REF!</f>
        <v>#REF!</v>
      </c>
      <c r="M11" s="166" t="e">
        <f>#REF!</f>
        <v>#REF!</v>
      </c>
      <c r="N11" s="166" t="e">
        <f>#REF!</f>
        <v>#REF!</v>
      </c>
      <c r="O11" s="166" t="e">
        <f>#REF!</f>
        <v>#REF!</v>
      </c>
      <c r="P11" s="166" t="e">
        <f>#REF!</f>
        <v>#REF!</v>
      </c>
      <c r="Q11" s="166" t="e">
        <f>#REF!</f>
        <v>#REF!</v>
      </c>
      <c r="R11" s="166" t="e">
        <f>#REF!</f>
        <v>#REF!</v>
      </c>
      <c r="S11" s="166" t="e">
        <f>#REF!</f>
        <v>#REF!</v>
      </c>
      <c r="T11" s="166" t="e">
        <f>#REF!</f>
        <v>#REF!</v>
      </c>
      <c r="U11" s="166" t="e">
        <f>#REF!</f>
        <v>#REF!</v>
      </c>
      <c r="V11" s="166" t="e">
        <f>#REF!</f>
        <v>#REF!</v>
      </c>
      <c r="W11" s="166" t="e">
        <f>#REF!</f>
        <v>#REF!</v>
      </c>
      <c r="X11" s="166" t="e">
        <f>#REF!</f>
        <v>#REF!</v>
      </c>
      <c r="Y11" s="166" t="e">
        <f>#REF!</f>
        <v>#REF!</v>
      </c>
      <c r="Z11" s="166" t="e">
        <f>#REF!</f>
        <v>#REF!</v>
      </c>
      <c r="AA11" s="166" t="e">
        <f>#REF!</f>
        <v>#REF!</v>
      </c>
      <c r="AB11" s="166" t="e">
        <f>#REF!</f>
        <v>#REF!</v>
      </c>
      <c r="AC11" s="166" t="e">
        <f>#REF!</f>
        <v>#REF!</v>
      </c>
      <c r="AD11" s="166" t="e">
        <f>#REF!</f>
        <v>#REF!</v>
      </c>
      <c r="AE11" s="166" t="e">
        <f>#REF!</f>
        <v>#REF!</v>
      </c>
      <c r="AF11" s="166" t="e">
        <f>#REF!</f>
        <v>#REF!</v>
      </c>
      <c r="AG11" s="166" t="e">
        <f>#REF!</f>
        <v>#REF!</v>
      </c>
      <c r="AH11" s="166" t="e">
        <f>#REF!</f>
        <v>#REF!</v>
      </c>
      <c r="AI11" s="166" t="e">
        <f>#REF!</f>
        <v>#REF!</v>
      </c>
      <c r="AJ11" s="166" t="e">
        <f>#REF!</f>
        <v>#REF!</v>
      </c>
      <c r="AK11" s="166" t="e">
        <f>#REF!</f>
        <v>#REF!</v>
      </c>
      <c r="AL11" s="166" t="e">
        <f>#REF!</f>
        <v>#REF!</v>
      </c>
      <c r="AM11" s="166" t="e">
        <f>#REF!</f>
        <v>#REF!</v>
      </c>
      <c r="AN11" s="166" t="e">
        <f>#REF!</f>
        <v>#REF!</v>
      </c>
      <c r="AO11" s="166" t="e">
        <f>#REF!</f>
        <v>#REF!</v>
      </c>
      <c r="AP11" s="166" t="e">
        <f>#REF!</f>
        <v>#REF!</v>
      </c>
      <c r="AQ11" s="166" t="e">
        <f>#REF!</f>
        <v>#REF!</v>
      </c>
      <c r="AR11" s="166" t="e">
        <f>#REF!</f>
        <v>#REF!</v>
      </c>
      <c r="AS11" s="166" t="e">
        <f>#REF!</f>
        <v>#REF!</v>
      </c>
      <c r="AT11" s="166" t="e">
        <f>#REF!</f>
        <v>#REF!</v>
      </c>
      <c r="AU11" s="166" t="e">
        <f>#REF!</f>
        <v>#REF!</v>
      </c>
      <c r="AV11" s="166" t="e">
        <f>#REF!</f>
        <v>#REF!</v>
      </c>
      <c r="AW11" s="166" t="e">
        <f>#REF!</f>
        <v>#REF!</v>
      </c>
      <c r="AX11" s="166" t="e">
        <f>#REF!</f>
        <v>#REF!</v>
      </c>
      <c r="AY11" s="166" t="e">
        <f>#REF!</f>
        <v>#REF!</v>
      </c>
      <c r="AZ11" s="166" t="e">
        <f>#REF!</f>
        <v>#REF!</v>
      </c>
      <c r="BA11" s="166" t="e">
        <f>#REF!</f>
        <v>#REF!</v>
      </c>
    </row>
    <row r="12" spans="1:53" x14ac:dyDescent="0.2">
      <c r="A12" s="1">
        <v>2</v>
      </c>
      <c r="B12" s="6" t="e">
        <f>#REF!</f>
        <v>#REF!</v>
      </c>
      <c r="C12" s="166" t="e">
        <f>#REF!</f>
        <v>#REF!</v>
      </c>
      <c r="D12" s="166" t="e">
        <f>#REF!</f>
        <v>#REF!</v>
      </c>
      <c r="E12" s="166" t="e">
        <f>#REF!</f>
        <v>#REF!</v>
      </c>
      <c r="F12" s="166" t="e">
        <f>#REF!</f>
        <v>#REF!</v>
      </c>
      <c r="G12" s="166" t="e">
        <f>#REF!</f>
        <v>#REF!</v>
      </c>
      <c r="H12" s="166" t="e">
        <f>#REF!</f>
        <v>#REF!</v>
      </c>
      <c r="I12" s="166" t="e">
        <f>#REF!</f>
        <v>#REF!</v>
      </c>
      <c r="J12" s="166" t="e">
        <f>#REF!</f>
        <v>#REF!</v>
      </c>
      <c r="K12" s="166" t="e">
        <f>#REF!</f>
        <v>#REF!</v>
      </c>
      <c r="L12" s="166" t="e">
        <f>#REF!</f>
        <v>#REF!</v>
      </c>
      <c r="M12" s="166" t="e">
        <f>#REF!</f>
        <v>#REF!</v>
      </c>
      <c r="N12" s="166" t="e">
        <f>#REF!</f>
        <v>#REF!</v>
      </c>
      <c r="O12" s="166" t="e">
        <f>#REF!</f>
        <v>#REF!</v>
      </c>
      <c r="P12" s="166" t="e">
        <f>#REF!</f>
        <v>#REF!</v>
      </c>
      <c r="Q12" s="166" t="e">
        <f>#REF!</f>
        <v>#REF!</v>
      </c>
      <c r="R12" s="166" t="e">
        <f>#REF!</f>
        <v>#REF!</v>
      </c>
      <c r="S12" s="166" t="e">
        <f>#REF!</f>
        <v>#REF!</v>
      </c>
      <c r="T12" s="166" t="e">
        <f>#REF!</f>
        <v>#REF!</v>
      </c>
      <c r="U12" s="166" t="e">
        <f>#REF!</f>
        <v>#REF!</v>
      </c>
      <c r="V12" s="166" t="e">
        <f>#REF!</f>
        <v>#REF!</v>
      </c>
      <c r="W12" s="166" t="e">
        <f>#REF!</f>
        <v>#REF!</v>
      </c>
      <c r="X12" s="166" t="e">
        <f>#REF!</f>
        <v>#REF!</v>
      </c>
      <c r="Y12" s="166" t="e">
        <f>#REF!</f>
        <v>#REF!</v>
      </c>
      <c r="Z12" s="166" t="e">
        <f>#REF!</f>
        <v>#REF!</v>
      </c>
      <c r="AA12" s="166" t="e">
        <f>#REF!</f>
        <v>#REF!</v>
      </c>
      <c r="AB12" s="166" t="e">
        <f>#REF!</f>
        <v>#REF!</v>
      </c>
      <c r="AC12" s="166" t="e">
        <f>#REF!</f>
        <v>#REF!</v>
      </c>
      <c r="AD12" s="166" t="e">
        <f>#REF!</f>
        <v>#REF!</v>
      </c>
      <c r="AE12" s="166" t="e">
        <f>#REF!</f>
        <v>#REF!</v>
      </c>
      <c r="AF12" s="166" t="e">
        <f>#REF!</f>
        <v>#REF!</v>
      </c>
      <c r="AG12" s="166" t="e">
        <f>#REF!</f>
        <v>#REF!</v>
      </c>
      <c r="AH12" s="166" t="e">
        <f>#REF!</f>
        <v>#REF!</v>
      </c>
      <c r="AI12" s="166" t="e">
        <f>#REF!</f>
        <v>#REF!</v>
      </c>
      <c r="AJ12" s="166" t="e">
        <f>#REF!</f>
        <v>#REF!</v>
      </c>
      <c r="AK12" s="166" t="e">
        <f>#REF!</f>
        <v>#REF!</v>
      </c>
      <c r="AL12" s="166" t="e">
        <f>#REF!</f>
        <v>#REF!</v>
      </c>
      <c r="AM12" s="166" t="e">
        <f>#REF!</f>
        <v>#REF!</v>
      </c>
      <c r="AN12" s="166" t="e">
        <f>#REF!</f>
        <v>#REF!</v>
      </c>
      <c r="AO12" s="166" t="e">
        <f>#REF!</f>
        <v>#REF!</v>
      </c>
      <c r="AP12" s="166" t="e">
        <f>#REF!</f>
        <v>#REF!</v>
      </c>
      <c r="AQ12" s="166" t="e">
        <f>#REF!</f>
        <v>#REF!</v>
      </c>
      <c r="AR12" s="166" t="e">
        <f>#REF!</f>
        <v>#REF!</v>
      </c>
      <c r="AS12" s="166" t="e">
        <f>#REF!</f>
        <v>#REF!</v>
      </c>
      <c r="AT12" s="166" t="e">
        <f>#REF!</f>
        <v>#REF!</v>
      </c>
      <c r="AU12" s="166" t="e">
        <f>#REF!</f>
        <v>#REF!</v>
      </c>
      <c r="AV12" s="166" t="e">
        <f>#REF!</f>
        <v>#REF!</v>
      </c>
      <c r="AW12" s="166" t="e">
        <f>#REF!</f>
        <v>#REF!</v>
      </c>
      <c r="AX12" s="166" t="e">
        <f>#REF!</f>
        <v>#REF!</v>
      </c>
      <c r="AY12" s="166" t="e">
        <f>#REF!</f>
        <v>#REF!</v>
      </c>
      <c r="AZ12" s="166" t="e">
        <f>#REF!</f>
        <v>#REF!</v>
      </c>
      <c r="BA12" s="166" t="e">
        <f>#REF!</f>
        <v>#REF!</v>
      </c>
    </row>
    <row r="13" spans="1:53" x14ac:dyDescent="0.2">
      <c r="A13" s="2" t="s">
        <v>2</v>
      </c>
      <c r="B13" s="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row>
    <row r="14" spans="1:53" x14ac:dyDescent="0.2">
      <c r="A14" s="1">
        <v>1</v>
      </c>
      <c r="B14" s="6" t="e">
        <f>#REF!</f>
        <v>#REF!</v>
      </c>
      <c r="C14" s="166" t="e">
        <f>#REF!</f>
        <v>#REF!</v>
      </c>
      <c r="D14" s="166" t="e">
        <f>#REF!</f>
        <v>#REF!</v>
      </c>
      <c r="E14" s="166" t="e">
        <f>#REF!</f>
        <v>#REF!</v>
      </c>
      <c r="F14" s="166" t="e">
        <f>#REF!</f>
        <v>#REF!</v>
      </c>
      <c r="G14" s="166" t="e">
        <f>#REF!</f>
        <v>#REF!</v>
      </c>
      <c r="H14" s="166" t="e">
        <f>#REF!</f>
        <v>#REF!</v>
      </c>
      <c r="I14" s="166" t="e">
        <f>#REF!</f>
        <v>#REF!</v>
      </c>
      <c r="J14" s="166" t="e">
        <f>#REF!</f>
        <v>#REF!</v>
      </c>
      <c r="K14" s="166" t="e">
        <f>#REF!</f>
        <v>#REF!</v>
      </c>
      <c r="L14" s="166" t="e">
        <f>#REF!</f>
        <v>#REF!</v>
      </c>
      <c r="M14" s="166" t="e">
        <f>#REF!</f>
        <v>#REF!</v>
      </c>
      <c r="N14" s="166" t="e">
        <f>#REF!</f>
        <v>#REF!</v>
      </c>
      <c r="O14" s="166" t="e">
        <f>#REF!</f>
        <v>#REF!</v>
      </c>
      <c r="P14" s="166" t="e">
        <f>#REF!</f>
        <v>#REF!</v>
      </c>
      <c r="Q14" s="166" t="e">
        <f>#REF!</f>
        <v>#REF!</v>
      </c>
      <c r="R14" s="166" t="e">
        <f>#REF!</f>
        <v>#REF!</v>
      </c>
      <c r="S14" s="166" t="e">
        <f>#REF!</f>
        <v>#REF!</v>
      </c>
      <c r="T14" s="166" t="e">
        <f>#REF!</f>
        <v>#REF!</v>
      </c>
      <c r="U14" s="166" t="e">
        <f>#REF!</f>
        <v>#REF!</v>
      </c>
      <c r="V14" s="166" t="e">
        <f>#REF!</f>
        <v>#REF!</v>
      </c>
      <c r="W14" s="166" t="e">
        <f>#REF!</f>
        <v>#REF!</v>
      </c>
      <c r="X14" s="166" t="e">
        <f>#REF!</f>
        <v>#REF!</v>
      </c>
      <c r="Y14" s="166" t="e">
        <f>#REF!</f>
        <v>#REF!</v>
      </c>
      <c r="Z14" s="166" t="e">
        <f>#REF!</f>
        <v>#REF!</v>
      </c>
      <c r="AA14" s="166" t="e">
        <f>#REF!</f>
        <v>#REF!</v>
      </c>
      <c r="AB14" s="166" t="e">
        <f>#REF!</f>
        <v>#REF!</v>
      </c>
      <c r="AC14" s="166" t="e">
        <f>#REF!</f>
        <v>#REF!</v>
      </c>
      <c r="AD14" s="166" t="e">
        <f>#REF!</f>
        <v>#REF!</v>
      </c>
      <c r="AE14" s="166" t="e">
        <f>#REF!</f>
        <v>#REF!</v>
      </c>
      <c r="AF14" s="166" t="e">
        <f>#REF!</f>
        <v>#REF!</v>
      </c>
      <c r="AG14" s="166" t="e">
        <f>#REF!</f>
        <v>#REF!</v>
      </c>
      <c r="AH14" s="166" t="e">
        <f>#REF!</f>
        <v>#REF!</v>
      </c>
      <c r="AI14" s="166" t="e">
        <f>#REF!</f>
        <v>#REF!</v>
      </c>
      <c r="AJ14" s="166" t="e">
        <f>#REF!</f>
        <v>#REF!</v>
      </c>
      <c r="AK14" s="166" t="e">
        <f>#REF!</f>
        <v>#REF!</v>
      </c>
      <c r="AL14" s="166" t="e">
        <f>#REF!</f>
        <v>#REF!</v>
      </c>
      <c r="AM14" s="166" t="e">
        <f>#REF!</f>
        <v>#REF!</v>
      </c>
      <c r="AN14" s="166" t="e">
        <f>#REF!</f>
        <v>#REF!</v>
      </c>
      <c r="AO14" s="166" t="e">
        <f>#REF!</f>
        <v>#REF!</v>
      </c>
      <c r="AP14" s="166" t="e">
        <f>#REF!</f>
        <v>#REF!</v>
      </c>
      <c r="AQ14" s="166" t="e">
        <f>#REF!</f>
        <v>#REF!</v>
      </c>
      <c r="AR14" s="166" t="e">
        <f>#REF!</f>
        <v>#REF!</v>
      </c>
      <c r="AS14" s="166" t="e">
        <f>#REF!</f>
        <v>#REF!</v>
      </c>
      <c r="AT14" s="166" t="e">
        <f>#REF!</f>
        <v>#REF!</v>
      </c>
      <c r="AU14" s="166" t="e">
        <f>#REF!</f>
        <v>#REF!</v>
      </c>
      <c r="AV14" s="166" t="e">
        <f>#REF!</f>
        <v>#REF!</v>
      </c>
      <c r="AW14" s="166" t="e">
        <f>#REF!</f>
        <v>#REF!</v>
      </c>
      <c r="AX14" s="166" t="e">
        <f>#REF!</f>
        <v>#REF!</v>
      </c>
      <c r="AY14" s="166" t="e">
        <f>#REF!</f>
        <v>#REF!</v>
      </c>
      <c r="AZ14" s="166" t="e">
        <f>#REF!</f>
        <v>#REF!</v>
      </c>
      <c r="BA14" s="166" t="e">
        <f>#REF!</f>
        <v>#REF!</v>
      </c>
    </row>
    <row r="15" spans="1:53" x14ac:dyDescent="0.2">
      <c r="A15" s="1">
        <v>2</v>
      </c>
      <c r="B15" s="6" t="e">
        <f>#REF!</f>
        <v>#REF!</v>
      </c>
      <c r="C15" s="166" t="e">
        <f>#REF!</f>
        <v>#REF!</v>
      </c>
      <c r="D15" s="166" t="e">
        <f>#REF!</f>
        <v>#REF!</v>
      </c>
      <c r="E15" s="166" t="e">
        <f>#REF!</f>
        <v>#REF!</v>
      </c>
      <c r="F15" s="166" t="e">
        <f>#REF!</f>
        <v>#REF!</v>
      </c>
      <c r="G15" s="166" t="e">
        <f>#REF!</f>
        <v>#REF!</v>
      </c>
      <c r="H15" s="166" t="e">
        <f>#REF!</f>
        <v>#REF!</v>
      </c>
      <c r="I15" s="166" t="e">
        <f>#REF!</f>
        <v>#REF!</v>
      </c>
      <c r="J15" s="166" t="e">
        <f>#REF!</f>
        <v>#REF!</v>
      </c>
      <c r="K15" s="166" t="e">
        <f>#REF!</f>
        <v>#REF!</v>
      </c>
      <c r="L15" s="166" t="e">
        <f>#REF!</f>
        <v>#REF!</v>
      </c>
      <c r="M15" s="166" t="e">
        <f>#REF!</f>
        <v>#REF!</v>
      </c>
      <c r="N15" s="166" t="e">
        <f>#REF!</f>
        <v>#REF!</v>
      </c>
      <c r="O15" s="166" t="e">
        <f>#REF!</f>
        <v>#REF!</v>
      </c>
      <c r="P15" s="166" t="e">
        <f>#REF!</f>
        <v>#REF!</v>
      </c>
      <c r="Q15" s="166" t="e">
        <f>#REF!</f>
        <v>#REF!</v>
      </c>
      <c r="R15" s="166" t="e">
        <f>#REF!</f>
        <v>#REF!</v>
      </c>
      <c r="S15" s="166" t="e">
        <f>#REF!</f>
        <v>#REF!</v>
      </c>
      <c r="T15" s="166" t="e">
        <f>#REF!</f>
        <v>#REF!</v>
      </c>
      <c r="U15" s="166" t="e">
        <f>#REF!</f>
        <v>#REF!</v>
      </c>
      <c r="V15" s="166" t="e">
        <f>#REF!</f>
        <v>#REF!</v>
      </c>
      <c r="W15" s="166" t="e">
        <f>#REF!</f>
        <v>#REF!</v>
      </c>
      <c r="X15" s="166" t="e">
        <f>#REF!</f>
        <v>#REF!</v>
      </c>
      <c r="Y15" s="166" t="e">
        <f>#REF!</f>
        <v>#REF!</v>
      </c>
      <c r="Z15" s="166" t="e">
        <f>#REF!</f>
        <v>#REF!</v>
      </c>
      <c r="AA15" s="166" t="e">
        <f>#REF!</f>
        <v>#REF!</v>
      </c>
      <c r="AB15" s="166" t="e">
        <f>#REF!</f>
        <v>#REF!</v>
      </c>
      <c r="AC15" s="166" t="e">
        <f>#REF!</f>
        <v>#REF!</v>
      </c>
      <c r="AD15" s="166" t="e">
        <f>#REF!</f>
        <v>#REF!</v>
      </c>
      <c r="AE15" s="166" t="e">
        <f>#REF!</f>
        <v>#REF!</v>
      </c>
      <c r="AF15" s="166" t="e">
        <f>#REF!</f>
        <v>#REF!</v>
      </c>
      <c r="AG15" s="166" t="e">
        <f>#REF!</f>
        <v>#REF!</v>
      </c>
      <c r="AH15" s="166" t="e">
        <f>#REF!</f>
        <v>#REF!</v>
      </c>
      <c r="AI15" s="166" t="e">
        <f>#REF!</f>
        <v>#REF!</v>
      </c>
      <c r="AJ15" s="166" t="e">
        <f>#REF!</f>
        <v>#REF!</v>
      </c>
      <c r="AK15" s="166" t="e">
        <f>#REF!</f>
        <v>#REF!</v>
      </c>
      <c r="AL15" s="166" t="e">
        <f>#REF!</f>
        <v>#REF!</v>
      </c>
      <c r="AM15" s="166" t="e">
        <f>#REF!</f>
        <v>#REF!</v>
      </c>
      <c r="AN15" s="166" t="e">
        <f>#REF!</f>
        <v>#REF!</v>
      </c>
      <c r="AO15" s="166" t="e">
        <f>#REF!</f>
        <v>#REF!</v>
      </c>
      <c r="AP15" s="166" t="e">
        <f>#REF!</f>
        <v>#REF!</v>
      </c>
      <c r="AQ15" s="166" t="e">
        <f>#REF!</f>
        <v>#REF!</v>
      </c>
      <c r="AR15" s="166" t="e">
        <f>#REF!</f>
        <v>#REF!</v>
      </c>
      <c r="AS15" s="166" t="e">
        <f>#REF!</f>
        <v>#REF!</v>
      </c>
      <c r="AT15" s="166" t="e">
        <f>#REF!</f>
        <v>#REF!</v>
      </c>
      <c r="AU15" s="166" t="e">
        <f>#REF!</f>
        <v>#REF!</v>
      </c>
      <c r="AV15" s="166" t="e">
        <f>#REF!</f>
        <v>#REF!</v>
      </c>
      <c r="AW15" s="166" t="e">
        <f>#REF!</f>
        <v>#REF!</v>
      </c>
      <c r="AX15" s="166" t="e">
        <f>#REF!</f>
        <v>#REF!</v>
      </c>
      <c r="AY15" s="166" t="e">
        <f>#REF!</f>
        <v>#REF!</v>
      </c>
      <c r="AZ15" s="166" t="e">
        <f>#REF!</f>
        <v>#REF!</v>
      </c>
      <c r="BA15" s="166" t="e">
        <f>#REF!</f>
        <v>#REF!</v>
      </c>
    </row>
    <row r="16" spans="1:53" x14ac:dyDescent="0.2">
      <c r="A16" s="9" t="s">
        <v>131</v>
      </c>
      <c r="B16" s="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row>
    <row r="17" spans="1:53" x14ac:dyDescent="0.2">
      <c r="A17" s="1">
        <v>1</v>
      </c>
      <c r="B17" s="6" t="e">
        <f>#REF!</f>
        <v>#REF!</v>
      </c>
      <c r="C17" s="166" t="e">
        <f>#REF!</f>
        <v>#REF!</v>
      </c>
      <c r="D17" s="166" t="e">
        <f>#REF!</f>
        <v>#REF!</v>
      </c>
      <c r="E17" s="166" t="e">
        <f>#REF!</f>
        <v>#REF!</v>
      </c>
      <c r="F17" s="166" t="e">
        <f>#REF!</f>
        <v>#REF!</v>
      </c>
      <c r="G17" s="166" t="e">
        <f>#REF!</f>
        <v>#REF!</v>
      </c>
      <c r="H17" s="166" t="e">
        <f>#REF!</f>
        <v>#REF!</v>
      </c>
      <c r="I17" s="166" t="e">
        <f>#REF!</f>
        <v>#REF!</v>
      </c>
      <c r="J17" s="166" t="e">
        <f>#REF!</f>
        <v>#REF!</v>
      </c>
      <c r="K17" s="166" t="e">
        <f>#REF!</f>
        <v>#REF!</v>
      </c>
      <c r="L17" s="166" t="e">
        <f>#REF!</f>
        <v>#REF!</v>
      </c>
      <c r="M17" s="166" t="e">
        <f>#REF!</f>
        <v>#REF!</v>
      </c>
      <c r="N17" s="166" t="e">
        <f>#REF!</f>
        <v>#REF!</v>
      </c>
      <c r="O17" s="166" t="e">
        <f>#REF!</f>
        <v>#REF!</v>
      </c>
      <c r="P17" s="166" t="e">
        <f>#REF!</f>
        <v>#REF!</v>
      </c>
      <c r="Q17" s="166" t="e">
        <f>#REF!</f>
        <v>#REF!</v>
      </c>
      <c r="R17" s="166" t="e">
        <f>#REF!</f>
        <v>#REF!</v>
      </c>
      <c r="S17" s="166" t="e">
        <f>#REF!</f>
        <v>#REF!</v>
      </c>
      <c r="T17" s="166" t="e">
        <f>#REF!</f>
        <v>#REF!</v>
      </c>
      <c r="U17" s="166" t="e">
        <f>#REF!</f>
        <v>#REF!</v>
      </c>
      <c r="V17" s="166" t="e">
        <f>#REF!</f>
        <v>#REF!</v>
      </c>
      <c r="W17" s="166" t="e">
        <f>#REF!</f>
        <v>#REF!</v>
      </c>
      <c r="X17" s="166" t="e">
        <f>#REF!</f>
        <v>#REF!</v>
      </c>
      <c r="Y17" s="166" t="e">
        <f>#REF!</f>
        <v>#REF!</v>
      </c>
      <c r="Z17" s="166" t="e">
        <f>#REF!</f>
        <v>#REF!</v>
      </c>
      <c r="AA17" s="166" t="e">
        <f>#REF!</f>
        <v>#REF!</v>
      </c>
      <c r="AB17" s="166" t="e">
        <f>#REF!</f>
        <v>#REF!</v>
      </c>
      <c r="AC17" s="166" t="e">
        <f>#REF!</f>
        <v>#REF!</v>
      </c>
      <c r="AD17" s="166" t="e">
        <f>#REF!</f>
        <v>#REF!</v>
      </c>
      <c r="AE17" s="166" t="e">
        <f>#REF!</f>
        <v>#REF!</v>
      </c>
      <c r="AF17" s="166" t="e">
        <f>#REF!</f>
        <v>#REF!</v>
      </c>
      <c r="AG17" s="166" t="e">
        <f>#REF!</f>
        <v>#REF!</v>
      </c>
      <c r="AH17" s="166" t="e">
        <f>#REF!</f>
        <v>#REF!</v>
      </c>
      <c r="AI17" s="166" t="e">
        <f>#REF!</f>
        <v>#REF!</v>
      </c>
      <c r="AJ17" s="166" t="e">
        <f>#REF!</f>
        <v>#REF!</v>
      </c>
      <c r="AK17" s="166" t="e">
        <f>#REF!</f>
        <v>#REF!</v>
      </c>
      <c r="AL17" s="166" t="e">
        <f>#REF!</f>
        <v>#REF!</v>
      </c>
      <c r="AM17" s="166" t="e">
        <f>#REF!</f>
        <v>#REF!</v>
      </c>
      <c r="AN17" s="166" t="e">
        <f>#REF!</f>
        <v>#REF!</v>
      </c>
      <c r="AO17" s="166" t="e">
        <f>#REF!</f>
        <v>#REF!</v>
      </c>
      <c r="AP17" s="166" t="e">
        <f>#REF!</f>
        <v>#REF!</v>
      </c>
      <c r="AQ17" s="166" t="e">
        <f>#REF!</f>
        <v>#REF!</v>
      </c>
      <c r="AR17" s="166" t="e">
        <f>#REF!</f>
        <v>#REF!</v>
      </c>
      <c r="AS17" s="166" t="e">
        <f>#REF!</f>
        <v>#REF!</v>
      </c>
      <c r="AT17" s="166" t="e">
        <f>#REF!</f>
        <v>#REF!</v>
      </c>
      <c r="AU17" s="166" t="e">
        <f>#REF!</f>
        <v>#REF!</v>
      </c>
      <c r="AV17" s="166" t="e">
        <f>#REF!</f>
        <v>#REF!</v>
      </c>
      <c r="AW17" s="166" t="e">
        <f>#REF!</f>
        <v>#REF!</v>
      </c>
      <c r="AX17" s="166" t="e">
        <f>#REF!</f>
        <v>#REF!</v>
      </c>
      <c r="AY17" s="166" t="e">
        <f>#REF!</f>
        <v>#REF!</v>
      </c>
      <c r="AZ17" s="166" t="e">
        <f>#REF!</f>
        <v>#REF!</v>
      </c>
      <c r="BA17" s="166" t="e">
        <f>#REF!</f>
        <v>#REF!</v>
      </c>
    </row>
    <row r="18" spans="1:53" x14ac:dyDescent="0.2">
      <c r="A18" s="1">
        <v>2</v>
      </c>
      <c r="B18" s="6" t="e">
        <f>#REF!</f>
        <v>#REF!</v>
      </c>
      <c r="C18" s="166" t="e">
        <f>#REF!</f>
        <v>#REF!</v>
      </c>
      <c r="D18" s="166" t="e">
        <f>#REF!</f>
        <v>#REF!</v>
      </c>
      <c r="E18" s="166" t="e">
        <f>#REF!</f>
        <v>#REF!</v>
      </c>
      <c r="F18" s="166" t="e">
        <f>#REF!</f>
        <v>#REF!</v>
      </c>
      <c r="G18" s="166" t="e">
        <f>#REF!</f>
        <v>#REF!</v>
      </c>
      <c r="H18" s="166" t="e">
        <f>#REF!</f>
        <v>#REF!</v>
      </c>
      <c r="I18" s="166" t="e">
        <f>#REF!</f>
        <v>#REF!</v>
      </c>
      <c r="J18" s="166" t="e">
        <f>#REF!</f>
        <v>#REF!</v>
      </c>
      <c r="K18" s="166" t="e">
        <f>#REF!</f>
        <v>#REF!</v>
      </c>
      <c r="L18" s="166" t="e">
        <f>#REF!</f>
        <v>#REF!</v>
      </c>
      <c r="M18" s="166" t="e">
        <f>#REF!</f>
        <v>#REF!</v>
      </c>
      <c r="N18" s="166" t="e">
        <f>#REF!</f>
        <v>#REF!</v>
      </c>
      <c r="O18" s="166" t="e">
        <f>#REF!</f>
        <v>#REF!</v>
      </c>
      <c r="P18" s="166" t="e">
        <f>#REF!</f>
        <v>#REF!</v>
      </c>
      <c r="Q18" s="166" t="e">
        <f>#REF!</f>
        <v>#REF!</v>
      </c>
      <c r="R18" s="166" t="e">
        <f>#REF!</f>
        <v>#REF!</v>
      </c>
      <c r="S18" s="166" t="e">
        <f>#REF!</f>
        <v>#REF!</v>
      </c>
      <c r="T18" s="166" t="e">
        <f>#REF!</f>
        <v>#REF!</v>
      </c>
      <c r="U18" s="166" t="e">
        <f>#REF!</f>
        <v>#REF!</v>
      </c>
      <c r="V18" s="166" t="e">
        <f>#REF!</f>
        <v>#REF!</v>
      </c>
      <c r="W18" s="166" t="e">
        <f>#REF!</f>
        <v>#REF!</v>
      </c>
      <c r="X18" s="166" t="e">
        <f>#REF!</f>
        <v>#REF!</v>
      </c>
      <c r="Y18" s="166" t="e">
        <f>#REF!</f>
        <v>#REF!</v>
      </c>
      <c r="Z18" s="166" t="e">
        <f>#REF!</f>
        <v>#REF!</v>
      </c>
      <c r="AA18" s="166" t="e">
        <f>#REF!</f>
        <v>#REF!</v>
      </c>
      <c r="AB18" s="166" t="e">
        <f>#REF!</f>
        <v>#REF!</v>
      </c>
      <c r="AC18" s="166" t="e">
        <f>#REF!</f>
        <v>#REF!</v>
      </c>
      <c r="AD18" s="166" t="e">
        <f>#REF!</f>
        <v>#REF!</v>
      </c>
      <c r="AE18" s="166" t="e">
        <f>#REF!</f>
        <v>#REF!</v>
      </c>
      <c r="AF18" s="166" t="e">
        <f>#REF!</f>
        <v>#REF!</v>
      </c>
      <c r="AG18" s="166" t="e">
        <f>#REF!</f>
        <v>#REF!</v>
      </c>
      <c r="AH18" s="166" t="e">
        <f>#REF!</f>
        <v>#REF!</v>
      </c>
      <c r="AI18" s="166" t="e">
        <f>#REF!</f>
        <v>#REF!</v>
      </c>
      <c r="AJ18" s="166" t="e">
        <f>#REF!</f>
        <v>#REF!</v>
      </c>
      <c r="AK18" s="166" t="e">
        <f>#REF!</f>
        <v>#REF!</v>
      </c>
      <c r="AL18" s="166" t="e">
        <f>#REF!</f>
        <v>#REF!</v>
      </c>
      <c r="AM18" s="166" t="e">
        <f>#REF!</f>
        <v>#REF!</v>
      </c>
      <c r="AN18" s="166" t="e">
        <f>#REF!</f>
        <v>#REF!</v>
      </c>
      <c r="AO18" s="166" t="e">
        <f>#REF!</f>
        <v>#REF!</v>
      </c>
      <c r="AP18" s="166" t="e">
        <f>#REF!</f>
        <v>#REF!</v>
      </c>
      <c r="AQ18" s="166" t="e">
        <f>#REF!</f>
        <v>#REF!</v>
      </c>
      <c r="AR18" s="166" t="e">
        <f>#REF!</f>
        <v>#REF!</v>
      </c>
      <c r="AS18" s="166" t="e">
        <f>#REF!</f>
        <v>#REF!</v>
      </c>
      <c r="AT18" s="166" t="e">
        <f>#REF!</f>
        <v>#REF!</v>
      </c>
      <c r="AU18" s="166" t="e">
        <f>#REF!</f>
        <v>#REF!</v>
      </c>
      <c r="AV18" s="166" t="e">
        <f>#REF!</f>
        <v>#REF!</v>
      </c>
      <c r="AW18" s="166" t="e">
        <f>#REF!</f>
        <v>#REF!</v>
      </c>
      <c r="AX18" s="166" t="e">
        <f>#REF!</f>
        <v>#REF!</v>
      </c>
      <c r="AY18" s="166" t="e">
        <f>#REF!</f>
        <v>#REF!</v>
      </c>
      <c r="AZ18" s="166" t="e">
        <f>#REF!</f>
        <v>#REF!</v>
      </c>
      <c r="BA18" s="166" t="e">
        <f>#REF!</f>
        <v>#REF!</v>
      </c>
    </row>
    <row r="19" spans="1:53" x14ac:dyDescent="0.2">
      <c r="A19" s="7" t="s">
        <v>4</v>
      </c>
      <c r="B19" s="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row>
    <row r="20" spans="1:53" x14ac:dyDescent="0.2">
      <c r="A20" s="3" t="s">
        <v>1</v>
      </c>
      <c r="B20" s="6" t="e">
        <f>#REF!</f>
        <v>#REF!</v>
      </c>
      <c r="C20" s="166" t="e">
        <f>#REF!</f>
        <v>#REF!</v>
      </c>
      <c r="D20" s="166" t="e">
        <f>#REF!</f>
        <v>#REF!</v>
      </c>
      <c r="E20" s="166" t="e">
        <f>#REF!</f>
        <v>#REF!</v>
      </c>
      <c r="F20" s="166" t="e">
        <f>#REF!</f>
        <v>#REF!</v>
      </c>
      <c r="G20" s="166" t="e">
        <f>#REF!</f>
        <v>#REF!</v>
      </c>
      <c r="H20" s="166" t="e">
        <f>#REF!</f>
        <v>#REF!</v>
      </c>
      <c r="I20" s="166" t="e">
        <f>#REF!</f>
        <v>#REF!</v>
      </c>
      <c r="J20" s="166" t="e">
        <f>#REF!</f>
        <v>#REF!</v>
      </c>
      <c r="K20" s="166" t="e">
        <f>#REF!</f>
        <v>#REF!</v>
      </c>
      <c r="L20" s="166" t="e">
        <f>#REF!</f>
        <v>#REF!</v>
      </c>
      <c r="M20" s="166" t="e">
        <f>#REF!</f>
        <v>#REF!</v>
      </c>
      <c r="N20" s="166" t="e">
        <f>#REF!</f>
        <v>#REF!</v>
      </c>
      <c r="O20" s="166" t="e">
        <f>#REF!</f>
        <v>#REF!</v>
      </c>
      <c r="P20" s="166" t="e">
        <f>#REF!</f>
        <v>#REF!</v>
      </c>
      <c r="Q20" s="166" t="e">
        <f>#REF!</f>
        <v>#REF!</v>
      </c>
      <c r="R20" s="166" t="e">
        <f>#REF!</f>
        <v>#REF!</v>
      </c>
      <c r="S20" s="166" t="e">
        <f>#REF!</f>
        <v>#REF!</v>
      </c>
      <c r="T20" s="166" t="e">
        <f>#REF!</f>
        <v>#REF!</v>
      </c>
      <c r="U20" s="166" t="e">
        <f>#REF!</f>
        <v>#REF!</v>
      </c>
      <c r="V20" s="166" t="e">
        <f>#REF!</f>
        <v>#REF!</v>
      </c>
      <c r="W20" s="166" t="e">
        <f>#REF!</f>
        <v>#REF!</v>
      </c>
      <c r="X20" s="166" t="e">
        <f>#REF!</f>
        <v>#REF!</v>
      </c>
      <c r="Y20" s="166" t="e">
        <f>#REF!</f>
        <v>#REF!</v>
      </c>
      <c r="Z20" s="166" t="e">
        <f>#REF!</f>
        <v>#REF!</v>
      </c>
      <c r="AA20" s="166" t="e">
        <f>#REF!</f>
        <v>#REF!</v>
      </c>
      <c r="AB20" s="166" t="e">
        <f>#REF!</f>
        <v>#REF!</v>
      </c>
      <c r="AC20" s="166" t="e">
        <f>#REF!</f>
        <v>#REF!</v>
      </c>
      <c r="AD20" s="166" t="e">
        <f>#REF!</f>
        <v>#REF!</v>
      </c>
      <c r="AE20" s="166" t="e">
        <f>#REF!</f>
        <v>#REF!</v>
      </c>
      <c r="AF20" s="166" t="e">
        <f>#REF!</f>
        <v>#REF!</v>
      </c>
      <c r="AG20" s="166" t="e">
        <f>#REF!</f>
        <v>#REF!</v>
      </c>
      <c r="AH20" s="166" t="e">
        <f>#REF!</f>
        <v>#REF!</v>
      </c>
      <c r="AI20" s="166" t="e">
        <f>#REF!</f>
        <v>#REF!</v>
      </c>
      <c r="AJ20" s="166" t="e">
        <f>#REF!</f>
        <v>#REF!</v>
      </c>
      <c r="AK20" s="166" t="e">
        <f>#REF!</f>
        <v>#REF!</v>
      </c>
      <c r="AL20" s="166" t="e">
        <f>#REF!</f>
        <v>#REF!</v>
      </c>
      <c r="AM20" s="166" t="e">
        <f>#REF!</f>
        <v>#REF!</v>
      </c>
      <c r="AN20" s="166" t="e">
        <f>#REF!</f>
        <v>#REF!</v>
      </c>
      <c r="AO20" s="166" t="e">
        <f>#REF!</f>
        <v>#REF!</v>
      </c>
      <c r="AP20" s="166" t="e">
        <f>#REF!</f>
        <v>#REF!</v>
      </c>
      <c r="AQ20" s="166" t="e">
        <f>#REF!</f>
        <v>#REF!</v>
      </c>
      <c r="AR20" s="166" t="e">
        <f>#REF!</f>
        <v>#REF!</v>
      </c>
      <c r="AS20" s="166" t="e">
        <f>#REF!</f>
        <v>#REF!</v>
      </c>
      <c r="AT20" s="166" t="e">
        <f>#REF!</f>
        <v>#REF!</v>
      </c>
      <c r="AU20" s="166" t="e">
        <f>#REF!</f>
        <v>#REF!</v>
      </c>
      <c r="AV20" s="166" t="e">
        <f>#REF!</f>
        <v>#REF!</v>
      </c>
      <c r="AW20" s="166" t="e">
        <f>#REF!</f>
        <v>#REF!</v>
      </c>
      <c r="AX20" s="166" t="e">
        <f>#REF!</f>
        <v>#REF!</v>
      </c>
      <c r="AY20" s="166" t="e">
        <f>#REF!</f>
        <v>#REF!</v>
      </c>
      <c r="AZ20" s="166" t="e">
        <f>#REF!</f>
        <v>#REF!</v>
      </c>
      <c r="BA20" s="166" t="e">
        <f>#REF!</f>
        <v>#REF!</v>
      </c>
    </row>
    <row r="21" spans="1:53" hidden="1" x14ac:dyDescent="0.2">
      <c r="A21" s="7" t="s">
        <v>5</v>
      </c>
      <c r="B21" s="6"/>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c r="W21" s="167" t="e">
        <f>'РБ ВВ 10(2024) | FIT15)'!#REF!</f>
        <v>#REF!</v>
      </c>
      <c r="X21" s="167" t="e">
        <f>'РБ ВВ 10(2024) | FIT15)'!#REF!</f>
        <v>#REF!</v>
      </c>
      <c r="Y21" s="167" t="e">
        <f>'РБ ВВ 10(2024) | FIT15)'!#REF!</f>
        <v>#REF!</v>
      </c>
      <c r="Z21" s="167" t="e">
        <f>'РБ ВВ 10(2024) | FIT15)'!#REF!</f>
        <v>#REF!</v>
      </c>
      <c r="AA21" s="167" t="e">
        <f>'РБ ВВ 10(2024) | FIT15)'!#REF!</f>
        <v>#REF!</v>
      </c>
      <c r="AB21" s="167" t="e">
        <f>'РБ ВВ 10(2024) | FIT15)'!#REF!</f>
        <v>#REF!</v>
      </c>
      <c r="AC21" s="167" t="e">
        <f>'РБ ВВ 10(2024) | FIT15)'!#REF!</f>
        <v>#REF!</v>
      </c>
      <c r="AD21" s="167" t="e">
        <f>'РБ ВВ 10(2024) | FIT15)'!#REF!</f>
        <v>#REF!</v>
      </c>
      <c r="AE21" s="167" t="e">
        <f>'РБ ВВ 10(2024) | FIT15)'!#REF!</f>
        <v>#REF!</v>
      </c>
      <c r="AF21" s="167" t="e">
        <f>'РБ ВВ 10(2024) | FIT15)'!#REF!</f>
        <v>#REF!</v>
      </c>
      <c r="AG21" s="167" t="e">
        <f>'РБ ВВ 10(2024) | FIT15)'!#REF!</f>
        <v>#REF!</v>
      </c>
      <c r="AH21" s="167" t="e">
        <f>'РБ ВВ 10(2024) | FIT15)'!#REF!</f>
        <v>#REF!</v>
      </c>
      <c r="AI21" s="167" t="e">
        <f>'РБ ВВ 10(2024) | FIT15)'!#REF!</f>
        <v>#REF!</v>
      </c>
      <c r="AJ21" s="167" t="e">
        <f>'РБ ВВ 10(2024) | FIT15)'!#REF!</f>
        <v>#REF!</v>
      </c>
      <c r="AK21" s="167" t="e">
        <f>'РБ ВВ 10(2024) | FIT15)'!#REF!</f>
        <v>#REF!</v>
      </c>
      <c r="AL21" s="167" t="e">
        <f>'РБ ВВ 10(2024) | FIT15)'!#REF!</f>
        <v>#REF!</v>
      </c>
      <c r="AM21" s="167" t="e">
        <f>'РБ ВВ 10(2024) | FIT15)'!#REF!</f>
        <v>#REF!</v>
      </c>
      <c r="AN21" s="167" t="e">
        <f>'РБ ВВ 10(2024) | FIT15)'!#REF!</f>
        <v>#REF!</v>
      </c>
      <c r="AO21" s="167" t="e">
        <f>'РБ ВВ 10(2024) | FIT15)'!#REF!</f>
        <v>#REF!</v>
      </c>
      <c r="AP21" s="167" t="e">
        <f>'РБ ВВ 10(2024) | FIT15)'!#REF!</f>
        <v>#REF!</v>
      </c>
      <c r="AQ21" s="167" t="e">
        <f>'РБ ВВ 10(2024) | FIT15)'!#REF!</f>
        <v>#REF!</v>
      </c>
      <c r="AR21" s="167" t="e">
        <f>'РБ ВВ 10(2024) | FIT15)'!#REF!</f>
        <v>#REF!</v>
      </c>
      <c r="AS21" s="167" t="e">
        <f>'РБ ВВ 10(2024) | FIT15)'!#REF!</f>
        <v>#REF!</v>
      </c>
      <c r="AT21" s="167" t="e">
        <f>'РБ ВВ 10(2024) | FIT15)'!#REF!</f>
        <v>#REF!</v>
      </c>
      <c r="AU21" s="167" t="e">
        <f>'РБ ВВ 10(2024) | FIT15)'!#REF!</f>
        <v>#REF!</v>
      </c>
      <c r="AV21" s="167" t="e">
        <f>'РБ ВВ 10(2024) | FIT15)'!#REF!</f>
        <v>#REF!</v>
      </c>
      <c r="AW21" s="167" t="e">
        <f>'РБ ВВ 10(2024) | FIT15)'!#REF!</f>
        <v>#REF!</v>
      </c>
      <c r="AX21" s="167" t="e">
        <f>'РБ ВВ 10(2024) | FIT15)'!#REF!</f>
        <v>#REF!</v>
      </c>
      <c r="AY21" s="167" t="e">
        <f>'РБ ВВ 10(2024) | FIT15)'!#REF!</f>
        <v>#REF!</v>
      </c>
      <c r="AZ21" s="167" t="e">
        <f>'РБ ВВ 10(2024) | FIT15)'!#REF!</f>
        <v>#REF!</v>
      </c>
      <c r="BA21" s="167" t="e">
        <f>'РБ ВВ 10(2024) | FIT15)'!#REF!</f>
        <v>#REF!</v>
      </c>
    </row>
    <row r="22" spans="1:53" hidden="1" x14ac:dyDescent="0.2">
      <c r="A22" s="3" t="s">
        <v>0</v>
      </c>
      <c r="B22" s="6" t="e">
        <f>'C завтраками| Bed and breakfast'!#REF!*0.9</f>
        <v>#REF!</v>
      </c>
      <c r="C22" s="167" t="e">
        <f>'РБ ВВ 10(2024) | FIT15)'!#REF!</f>
        <v>#REF!</v>
      </c>
      <c r="D22" s="167" t="e">
        <f>'РБ ВВ 10(2024) | FIT15)'!#REF!</f>
        <v>#REF!</v>
      </c>
      <c r="E22" s="167" t="e">
        <f>'РБ ВВ 10(2024) | FIT15)'!#REF!</f>
        <v>#REF!</v>
      </c>
      <c r="F22" s="167" t="e">
        <f>'РБ ВВ 10(2024) | FIT15)'!#REF!</f>
        <v>#REF!</v>
      </c>
      <c r="G22" s="167" t="e">
        <f>'РБ ВВ 10(2024) | FIT15)'!#REF!</f>
        <v>#REF!</v>
      </c>
      <c r="H22" s="167" t="e">
        <f>'РБ ВВ 10(2024) | FIT15)'!#REF!</f>
        <v>#REF!</v>
      </c>
      <c r="I22" s="167" t="e">
        <f>'РБ ВВ 10(2024) | FIT15)'!#REF!</f>
        <v>#REF!</v>
      </c>
      <c r="J22" s="167" t="e">
        <f>'РБ ВВ 10(2024) | FIT15)'!#REF!</f>
        <v>#REF!</v>
      </c>
      <c r="K22" s="167" t="e">
        <f>'РБ ВВ 10(2024) | FIT15)'!#REF!</f>
        <v>#REF!</v>
      </c>
      <c r="L22" s="167" t="e">
        <f>'РБ ВВ 10(2024) | FIT15)'!#REF!</f>
        <v>#REF!</v>
      </c>
      <c r="M22" s="167" t="e">
        <f>'РБ ВВ 10(2024) | FIT15)'!#REF!</f>
        <v>#REF!</v>
      </c>
      <c r="N22" s="167" t="e">
        <f>'РБ ВВ 10(2024) | FIT15)'!#REF!</f>
        <v>#REF!</v>
      </c>
      <c r="O22" s="167" t="e">
        <f>'РБ ВВ 10(2024) | FIT15)'!#REF!</f>
        <v>#REF!</v>
      </c>
      <c r="P22" s="167" t="e">
        <f>'РБ ВВ 10(2024) | FIT15)'!#REF!</f>
        <v>#REF!</v>
      </c>
      <c r="Q22" s="167" t="e">
        <f>'РБ ВВ 10(2024) | FIT15)'!#REF!</f>
        <v>#REF!</v>
      </c>
      <c r="R22" s="167" t="e">
        <f>'РБ ВВ 10(2024) | FIT15)'!#REF!</f>
        <v>#REF!</v>
      </c>
      <c r="S22" s="167" t="e">
        <f>'РБ ВВ 10(2024) | FIT15)'!#REF!</f>
        <v>#REF!</v>
      </c>
      <c r="T22" s="167" t="e">
        <f>'РБ ВВ 10(2024) | FIT15)'!#REF!</f>
        <v>#REF!</v>
      </c>
      <c r="U22" s="167" t="e">
        <f>'РБ ВВ 10(2024) | FIT15)'!#REF!</f>
        <v>#REF!</v>
      </c>
      <c r="V22" s="167" t="e">
        <f>'РБ ВВ 10(2024) | FIT15)'!#REF!</f>
        <v>#REF!</v>
      </c>
      <c r="W22" s="167" t="e">
        <f>'РБ ВВ 10(2024) | FIT15)'!#REF!</f>
        <v>#REF!</v>
      </c>
      <c r="X22" s="167" t="e">
        <f>'РБ ВВ 10(2024) | FIT15)'!#REF!</f>
        <v>#REF!</v>
      </c>
      <c r="Y22" s="167" t="e">
        <f>'РБ ВВ 10(2024) | FIT15)'!#REF!</f>
        <v>#REF!</v>
      </c>
      <c r="Z22" s="167" t="e">
        <f>'РБ ВВ 10(2024) | FIT15)'!#REF!</f>
        <v>#REF!</v>
      </c>
      <c r="AA22" s="167" t="e">
        <f>'РБ ВВ 10(2024) | FIT15)'!#REF!</f>
        <v>#REF!</v>
      </c>
      <c r="AB22" s="167" t="e">
        <f>'РБ ВВ 10(2024) | FIT15)'!#REF!</f>
        <v>#REF!</v>
      </c>
      <c r="AC22" s="167" t="e">
        <f>'РБ ВВ 10(2024) | FIT15)'!#REF!</f>
        <v>#REF!</v>
      </c>
      <c r="AD22" s="167" t="e">
        <f>'РБ ВВ 10(2024) | FIT15)'!#REF!</f>
        <v>#REF!</v>
      </c>
      <c r="AE22" s="167" t="e">
        <f>'РБ ВВ 10(2024) | FIT15)'!#REF!</f>
        <v>#REF!</v>
      </c>
      <c r="AF22" s="167" t="e">
        <f>'РБ ВВ 10(2024) | FIT15)'!#REF!</f>
        <v>#REF!</v>
      </c>
      <c r="AG22" s="167" t="e">
        <f>'РБ ВВ 10(2024) | FIT15)'!#REF!</f>
        <v>#REF!</v>
      </c>
      <c r="AH22" s="167" t="e">
        <f>'РБ ВВ 10(2024) | FIT15)'!#REF!</f>
        <v>#REF!</v>
      </c>
      <c r="AI22" s="167" t="e">
        <f>'РБ ВВ 10(2024) | FIT15)'!#REF!</f>
        <v>#REF!</v>
      </c>
      <c r="AJ22" s="167" t="e">
        <f>'РБ ВВ 10(2024) | FIT15)'!#REF!</f>
        <v>#REF!</v>
      </c>
      <c r="AK22" s="167" t="e">
        <f>'РБ ВВ 10(2024) | FIT15)'!#REF!</f>
        <v>#REF!</v>
      </c>
      <c r="AL22" s="167" t="e">
        <f>'РБ ВВ 10(2024) | FIT15)'!#REF!</f>
        <v>#REF!</v>
      </c>
      <c r="AM22" s="167" t="e">
        <f>'РБ ВВ 10(2024) | FIT15)'!#REF!</f>
        <v>#REF!</v>
      </c>
      <c r="AN22" s="167" t="e">
        <f>'РБ ВВ 10(2024) | FIT15)'!#REF!</f>
        <v>#REF!</v>
      </c>
      <c r="AO22" s="167" t="e">
        <f>'РБ ВВ 10(2024) | FIT15)'!#REF!</f>
        <v>#REF!</v>
      </c>
      <c r="AP22" s="167" t="e">
        <f>'РБ ВВ 10(2024) | FIT15)'!#REF!</f>
        <v>#REF!</v>
      </c>
      <c r="AQ22" s="167" t="e">
        <f>'РБ ВВ 10(2024) | FIT15)'!#REF!</f>
        <v>#REF!</v>
      </c>
      <c r="AR22" s="167" t="e">
        <f>'РБ ВВ 10(2024) | FIT15)'!#REF!</f>
        <v>#REF!</v>
      </c>
      <c r="AS22" s="167" t="e">
        <f>'РБ ВВ 10(2024) | FIT15)'!#REF!</f>
        <v>#REF!</v>
      </c>
      <c r="AT22" s="167" t="e">
        <f>'РБ ВВ 10(2024) | FIT15)'!#REF!</f>
        <v>#REF!</v>
      </c>
      <c r="AU22" s="167" t="e">
        <f>'РБ ВВ 10(2024) | FIT15)'!#REF!</f>
        <v>#REF!</v>
      </c>
      <c r="AV22" s="167" t="e">
        <f>'РБ ВВ 10(2024) | FIT15)'!#REF!</f>
        <v>#REF!</v>
      </c>
      <c r="AW22" s="167" t="e">
        <f>'РБ ВВ 10(2024) | FIT15)'!#REF!</f>
        <v>#REF!</v>
      </c>
      <c r="AX22" s="167" t="e">
        <f>'РБ ВВ 10(2024) | FIT15)'!#REF!</f>
        <v>#REF!</v>
      </c>
      <c r="AY22" s="167" t="e">
        <f>'РБ ВВ 10(2024) | FIT15)'!#REF!</f>
        <v>#REF!</v>
      </c>
      <c r="AZ22" s="167" t="e">
        <f>'РБ ВВ 10(2024) | FIT15)'!#REF!</f>
        <v>#REF!</v>
      </c>
      <c r="BA22" s="167" t="e">
        <f>'РБ ВВ 10(2024) | FIT15)'!#REF!</f>
        <v>#REF!</v>
      </c>
    </row>
    <row r="23" spans="1:53" ht="17.25" customHeight="1" x14ac:dyDescent="0.2">
      <c r="A23" s="72" t="s">
        <v>44</v>
      </c>
      <c r="B23" s="45"/>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row>
    <row r="24" spans="1:53" x14ac:dyDescent="0.2">
      <c r="A24" s="31" t="s">
        <v>6</v>
      </c>
      <c r="B24" s="104" t="e">
        <f t="shared" ref="B24:C25" si="0">B5</f>
        <v>#REF!</v>
      </c>
      <c r="C24" s="151" t="e">
        <f t="shared" si="0"/>
        <v>#REF!</v>
      </c>
      <c r="D24" s="151" t="e">
        <f t="shared" ref="D24:BA24" si="1">D5</f>
        <v>#REF!</v>
      </c>
      <c r="E24" s="104" t="e">
        <f t="shared" si="1"/>
        <v>#REF!</v>
      </c>
      <c r="F24" s="151" t="e">
        <f t="shared" si="1"/>
        <v>#REF!</v>
      </c>
      <c r="G24" s="151" t="e">
        <f t="shared" si="1"/>
        <v>#REF!</v>
      </c>
      <c r="H24" s="151" t="e">
        <f t="shared" si="1"/>
        <v>#REF!</v>
      </c>
      <c r="I24" s="151" t="e">
        <f t="shared" si="1"/>
        <v>#REF!</v>
      </c>
      <c r="J24" s="151" t="e">
        <f t="shared" si="1"/>
        <v>#REF!</v>
      </c>
      <c r="K24" s="151" t="e">
        <f t="shared" si="1"/>
        <v>#REF!</v>
      </c>
      <c r="L24" s="151" t="e">
        <f t="shared" si="1"/>
        <v>#REF!</v>
      </c>
      <c r="M24" s="151" t="e">
        <f t="shared" si="1"/>
        <v>#REF!</v>
      </c>
      <c r="N24" s="104" t="e">
        <f t="shared" si="1"/>
        <v>#REF!</v>
      </c>
      <c r="O24" s="151" t="e">
        <f t="shared" si="1"/>
        <v>#REF!</v>
      </c>
      <c r="P24" s="151" t="e">
        <f t="shared" si="1"/>
        <v>#REF!</v>
      </c>
      <c r="Q24" s="151" t="e">
        <f t="shared" si="1"/>
        <v>#REF!</v>
      </c>
      <c r="R24" s="151" t="e">
        <f t="shared" si="1"/>
        <v>#REF!</v>
      </c>
      <c r="S24" s="151" t="e">
        <f t="shared" si="1"/>
        <v>#REF!</v>
      </c>
      <c r="T24" s="151" t="e">
        <f t="shared" si="1"/>
        <v>#REF!</v>
      </c>
      <c r="U24" s="151" t="e">
        <f t="shared" si="1"/>
        <v>#REF!</v>
      </c>
      <c r="V24" s="151" t="e">
        <f t="shared" si="1"/>
        <v>#REF!</v>
      </c>
      <c r="W24" s="151" t="e">
        <f t="shared" si="1"/>
        <v>#REF!</v>
      </c>
      <c r="X24" s="151" t="e">
        <f t="shared" si="1"/>
        <v>#REF!</v>
      </c>
      <c r="Y24" s="151" t="e">
        <f t="shared" si="1"/>
        <v>#REF!</v>
      </c>
      <c r="Z24" s="151" t="e">
        <f t="shared" si="1"/>
        <v>#REF!</v>
      </c>
      <c r="AA24" s="151" t="e">
        <f t="shared" si="1"/>
        <v>#REF!</v>
      </c>
      <c r="AB24" s="151" t="e">
        <f t="shared" si="1"/>
        <v>#REF!</v>
      </c>
      <c r="AC24" s="151" t="e">
        <f t="shared" si="1"/>
        <v>#REF!</v>
      </c>
      <c r="AD24" s="151" t="e">
        <f t="shared" si="1"/>
        <v>#REF!</v>
      </c>
      <c r="AE24" s="151" t="e">
        <f t="shared" si="1"/>
        <v>#REF!</v>
      </c>
      <c r="AF24" s="151" t="e">
        <f t="shared" si="1"/>
        <v>#REF!</v>
      </c>
      <c r="AG24" s="151" t="e">
        <f t="shared" si="1"/>
        <v>#REF!</v>
      </c>
      <c r="AH24" s="151" t="e">
        <f t="shared" si="1"/>
        <v>#REF!</v>
      </c>
      <c r="AI24" s="151" t="e">
        <f t="shared" si="1"/>
        <v>#REF!</v>
      </c>
      <c r="AJ24" s="151" t="e">
        <f t="shared" si="1"/>
        <v>#REF!</v>
      </c>
      <c r="AK24" s="151" t="e">
        <f t="shared" si="1"/>
        <v>#REF!</v>
      </c>
      <c r="AL24" s="151" t="e">
        <f t="shared" si="1"/>
        <v>#REF!</v>
      </c>
      <c r="AM24" s="151" t="e">
        <f t="shared" si="1"/>
        <v>#REF!</v>
      </c>
      <c r="AN24" s="104" t="e">
        <f t="shared" si="1"/>
        <v>#REF!</v>
      </c>
      <c r="AO24" s="104" t="e">
        <f t="shared" si="1"/>
        <v>#REF!</v>
      </c>
      <c r="AP24" s="104" t="e">
        <f t="shared" si="1"/>
        <v>#REF!</v>
      </c>
      <c r="AQ24" s="151" t="e">
        <f t="shared" si="1"/>
        <v>#REF!</v>
      </c>
      <c r="AR24" s="151" t="e">
        <f t="shared" si="1"/>
        <v>#REF!</v>
      </c>
      <c r="AS24" s="151" t="e">
        <f t="shared" si="1"/>
        <v>#REF!</v>
      </c>
      <c r="AT24" s="151" t="e">
        <f t="shared" si="1"/>
        <v>#REF!</v>
      </c>
      <c r="AU24" s="151" t="e">
        <f t="shared" si="1"/>
        <v>#REF!</v>
      </c>
      <c r="AV24" s="151" t="e">
        <f t="shared" si="1"/>
        <v>#REF!</v>
      </c>
      <c r="AW24" s="151" t="e">
        <f t="shared" si="1"/>
        <v>#REF!</v>
      </c>
      <c r="AX24" s="151" t="e">
        <f t="shared" si="1"/>
        <v>#REF!</v>
      </c>
      <c r="AY24" s="151" t="e">
        <f t="shared" si="1"/>
        <v>#REF!</v>
      </c>
      <c r="AZ24" s="151" t="e">
        <f t="shared" si="1"/>
        <v>#REF!</v>
      </c>
      <c r="BA24" s="151" t="e">
        <f t="shared" si="1"/>
        <v>#REF!</v>
      </c>
    </row>
    <row r="25" spans="1:53" ht="20.25" customHeight="1" x14ac:dyDescent="0.2">
      <c r="A25" s="31"/>
      <c r="B25" s="104" t="e">
        <f t="shared" si="0"/>
        <v>#REF!</v>
      </c>
      <c r="C25" s="151" t="e">
        <f t="shared" si="0"/>
        <v>#REF!</v>
      </c>
      <c r="D25" s="151" t="e">
        <f t="shared" ref="D25:BA25" si="2">D6</f>
        <v>#REF!</v>
      </c>
      <c r="E25" s="104" t="e">
        <f t="shared" si="2"/>
        <v>#REF!</v>
      </c>
      <c r="F25" s="151" t="e">
        <f t="shared" si="2"/>
        <v>#REF!</v>
      </c>
      <c r="G25" s="151" t="e">
        <f t="shared" si="2"/>
        <v>#REF!</v>
      </c>
      <c r="H25" s="151" t="e">
        <f t="shared" si="2"/>
        <v>#REF!</v>
      </c>
      <c r="I25" s="151" t="e">
        <f t="shared" si="2"/>
        <v>#REF!</v>
      </c>
      <c r="J25" s="151" t="e">
        <f t="shared" si="2"/>
        <v>#REF!</v>
      </c>
      <c r="K25" s="151" t="e">
        <f t="shared" si="2"/>
        <v>#REF!</v>
      </c>
      <c r="L25" s="151" t="e">
        <f t="shared" si="2"/>
        <v>#REF!</v>
      </c>
      <c r="M25" s="151" t="e">
        <f t="shared" si="2"/>
        <v>#REF!</v>
      </c>
      <c r="N25" s="104" t="e">
        <f t="shared" si="2"/>
        <v>#REF!</v>
      </c>
      <c r="O25" s="151" t="e">
        <f t="shared" si="2"/>
        <v>#REF!</v>
      </c>
      <c r="P25" s="151" t="e">
        <f t="shared" si="2"/>
        <v>#REF!</v>
      </c>
      <c r="Q25" s="151" t="e">
        <f t="shared" si="2"/>
        <v>#REF!</v>
      </c>
      <c r="R25" s="151" t="e">
        <f t="shared" si="2"/>
        <v>#REF!</v>
      </c>
      <c r="S25" s="151" t="e">
        <f t="shared" si="2"/>
        <v>#REF!</v>
      </c>
      <c r="T25" s="151" t="e">
        <f t="shared" si="2"/>
        <v>#REF!</v>
      </c>
      <c r="U25" s="151" t="e">
        <f t="shared" si="2"/>
        <v>#REF!</v>
      </c>
      <c r="V25" s="151" t="e">
        <f t="shared" si="2"/>
        <v>#REF!</v>
      </c>
      <c r="W25" s="151" t="e">
        <f t="shared" si="2"/>
        <v>#REF!</v>
      </c>
      <c r="X25" s="151" t="e">
        <f t="shared" si="2"/>
        <v>#REF!</v>
      </c>
      <c r="Y25" s="151" t="e">
        <f t="shared" si="2"/>
        <v>#REF!</v>
      </c>
      <c r="Z25" s="151" t="e">
        <f t="shared" si="2"/>
        <v>#REF!</v>
      </c>
      <c r="AA25" s="151" t="e">
        <f t="shared" si="2"/>
        <v>#REF!</v>
      </c>
      <c r="AB25" s="151" t="e">
        <f t="shared" si="2"/>
        <v>#REF!</v>
      </c>
      <c r="AC25" s="151" t="e">
        <f t="shared" si="2"/>
        <v>#REF!</v>
      </c>
      <c r="AD25" s="151" t="e">
        <f t="shared" si="2"/>
        <v>#REF!</v>
      </c>
      <c r="AE25" s="151" t="e">
        <f t="shared" si="2"/>
        <v>#REF!</v>
      </c>
      <c r="AF25" s="151" t="e">
        <f t="shared" si="2"/>
        <v>#REF!</v>
      </c>
      <c r="AG25" s="151" t="e">
        <f t="shared" si="2"/>
        <v>#REF!</v>
      </c>
      <c r="AH25" s="151" t="e">
        <f t="shared" si="2"/>
        <v>#REF!</v>
      </c>
      <c r="AI25" s="151" t="e">
        <f t="shared" si="2"/>
        <v>#REF!</v>
      </c>
      <c r="AJ25" s="151" t="e">
        <f t="shared" si="2"/>
        <v>#REF!</v>
      </c>
      <c r="AK25" s="151" t="e">
        <f t="shared" si="2"/>
        <v>#REF!</v>
      </c>
      <c r="AL25" s="151" t="e">
        <f t="shared" si="2"/>
        <v>#REF!</v>
      </c>
      <c r="AM25" s="151" t="e">
        <f t="shared" si="2"/>
        <v>#REF!</v>
      </c>
      <c r="AN25" s="104" t="e">
        <f t="shared" si="2"/>
        <v>#REF!</v>
      </c>
      <c r="AO25" s="104" t="e">
        <f t="shared" si="2"/>
        <v>#REF!</v>
      </c>
      <c r="AP25" s="104" t="e">
        <f t="shared" si="2"/>
        <v>#REF!</v>
      </c>
      <c r="AQ25" s="151" t="e">
        <f t="shared" si="2"/>
        <v>#REF!</v>
      </c>
      <c r="AR25" s="151" t="e">
        <f t="shared" si="2"/>
        <v>#REF!</v>
      </c>
      <c r="AS25" s="151" t="e">
        <f t="shared" si="2"/>
        <v>#REF!</v>
      </c>
      <c r="AT25" s="151" t="e">
        <f t="shared" si="2"/>
        <v>#REF!</v>
      </c>
      <c r="AU25" s="151" t="e">
        <f t="shared" si="2"/>
        <v>#REF!</v>
      </c>
      <c r="AV25" s="151" t="e">
        <f t="shared" si="2"/>
        <v>#REF!</v>
      </c>
      <c r="AW25" s="151" t="e">
        <f t="shared" si="2"/>
        <v>#REF!</v>
      </c>
      <c r="AX25" s="151" t="e">
        <f t="shared" si="2"/>
        <v>#REF!</v>
      </c>
      <c r="AY25" s="151" t="e">
        <f t="shared" si="2"/>
        <v>#REF!</v>
      </c>
      <c r="AZ25" s="151" t="e">
        <f t="shared" si="2"/>
        <v>#REF!</v>
      </c>
      <c r="BA25" s="151" t="e">
        <f t="shared" si="2"/>
        <v>#REF!</v>
      </c>
    </row>
    <row r="26" spans="1:53" x14ac:dyDescent="0.2">
      <c r="A26" s="1" t="s">
        <v>7</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row>
    <row r="27" spans="1:53" x14ac:dyDescent="0.2">
      <c r="A27" s="1">
        <v>1</v>
      </c>
      <c r="B27" s="6" t="e">
        <f t="shared" ref="B27:B28" si="3">ROUNDUP(B8*0.87,)</f>
        <v>#REF!</v>
      </c>
      <c r="C27" s="167" t="e">
        <f>ROUNDUP(C8*0.87,)+25</f>
        <v>#REF!</v>
      </c>
      <c r="D27" s="167" t="e">
        <f t="shared" ref="D27:AZ34" si="4">ROUNDUP(D8*0.87,)+25</f>
        <v>#REF!</v>
      </c>
      <c r="E27" s="167" t="e">
        <f t="shared" si="4"/>
        <v>#REF!</v>
      </c>
      <c r="F27" s="167" t="e">
        <f t="shared" si="4"/>
        <v>#REF!</v>
      </c>
      <c r="G27" s="167" t="e">
        <f t="shared" si="4"/>
        <v>#REF!</v>
      </c>
      <c r="H27" s="167" t="e">
        <f t="shared" si="4"/>
        <v>#REF!</v>
      </c>
      <c r="I27" s="167" t="e">
        <f t="shared" si="4"/>
        <v>#REF!</v>
      </c>
      <c r="J27" s="167" t="e">
        <f t="shared" si="4"/>
        <v>#REF!</v>
      </c>
      <c r="K27" s="167" t="e">
        <f t="shared" si="4"/>
        <v>#REF!</v>
      </c>
      <c r="L27" s="167" t="e">
        <f t="shared" si="4"/>
        <v>#REF!</v>
      </c>
      <c r="M27" s="167" t="e">
        <f t="shared" si="4"/>
        <v>#REF!</v>
      </c>
      <c r="N27" s="167" t="e">
        <f t="shared" si="4"/>
        <v>#REF!</v>
      </c>
      <c r="O27" s="167" t="e">
        <f t="shared" si="4"/>
        <v>#REF!</v>
      </c>
      <c r="P27" s="167" t="e">
        <f t="shared" si="4"/>
        <v>#REF!</v>
      </c>
      <c r="Q27" s="167" t="e">
        <f t="shared" si="4"/>
        <v>#REF!</v>
      </c>
      <c r="R27" s="167" t="e">
        <f t="shared" si="4"/>
        <v>#REF!</v>
      </c>
      <c r="S27" s="167" t="e">
        <f t="shared" si="4"/>
        <v>#REF!</v>
      </c>
      <c r="T27" s="167" t="e">
        <f t="shared" si="4"/>
        <v>#REF!</v>
      </c>
      <c r="U27" s="167" t="e">
        <f t="shared" si="4"/>
        <v>#REF!</v>
      </c>
      <c r="V27" s="167" t="e">
        <f t="shared" si="4"/>
        <v>#REF!</v>
      </c>
      <c r="W27" s="167" t="e">
        <f t="shared" si="4"/>
        <v>#REF!</v>
      </c>
      <c r="X27" s="167" t="e">
        <f t="shared" si="4"/>
        <v>#REF!</v>
      </c>
      <c r="Y27" s="167" t="e">
        <f t="shared" si="4"/>
        <v>#REF!</v>
      </c>
      <c r="Z27" s="167" t="e">
        <f t="shared" si="4"/>
        <v>#REF!</v>
      </c>
      <c r="AA27" s="167" t="e">
        <f t="shared" si="4"/>
        <v>#REF!</v>
      </c>
      <c r="AB27" s="167" t="e">
        <f t="shared" si="4"/>
        <v>#REF!</v>
      </c>
      <c r="AC27" s="167" t="e">
        <f t="shared" si="4"/>
        <v>#REF!</v>
      </c>
      <c r="AD27" s="167" t="e">
        <f t="shared" si="4"/>
        <v>#REF!</v>
      </c>
      <c r="AE27" s="167" t="e">
        <f t="shared" si="4"/>
        <v>#REF!</v>
      </c>
      <c r="AF27" s="167" t="e">
        <f t="shared" si="4"/>
        <v>#REF!</v>
      </c>
      <c r="AG27" s="167" t="e">
        <f t="shared" si="4"/>
        <v>#REF!</v>
      </c>
      <c r="AH27" s="167" t="e">
        <f t="shared" si="4"/>
        <v>#REF!</v>
      </c>
      <c r="AI27" s="167" t="e">
        <f t="shared" si="4"/>
        <v>#REF!</v>
      </c>
      <c r="AJ27" s="167" t="e">
        <f t="shared" si="4"/>
        <v>#REF!</v>
      </c>
      <c r="AK27" s="167" t="e">
        <f t="shared" si="4"/>
        <v>#REF!</v>
      </c>
      <c r="AL27" s="167" t="e">
        <f t="shared" si="4"/>
        <v>#REF!</v>
      </c>
      <c r="AM27" s="167" t="e">
        <f t="shared" si="4"/>
        <v>#REF!</v>
      </c>
      <c r="AN27" s="167" t="e">
        <f t="shared" si="4"/>
        <v>#REF!</v>
      </c>
      <c r="AO27" s="167" t="e">
        <f t="shared" si="4"/>
        <v>#REF!</v>
      </c>
      <c r="AP27" s="167" t="e">
        <f t="shared" si="4"/>
        <v>#REF!</v>
      </c>
      <c r="AQ27" s="167" t="e">
        <f t="shared" si="4"/>
        <v>#REF!</v>
      </c>
      <c r="AR27" s="167" t="e">
        <f t="shared" si="4"/>
        <v>#REF!</v>
      </c>
      <c r="AS27" s="167" t="e">
        <f t="shared" si="4"/>
        <v>#REF!</v>
      </c>
      <c r="AT27" s="167" t="e">
        <f t="shared" si="4"/>
        <v>#REF!</v>
      </c>
      <c r="AU27" s="167" t="e">
        <f t="shared" si="4"/>
        <v>#REF!</v>
      </c>
      <c r="AV27" s="167" t="e">
        <f t="shared" si="4"/>
        <v>#REF!</v>
      </c>
      <c r="AW27" s="167" t="e">
        <f t="shared" si="4"/>
        <v>#REF!</v>
      </c>
      <c r="AX27" s="167" t="e">
        <f t="shared" si="4"/>
        <v>#REF!</v>
      </c>
      <c r="AY27" s="167" t="e">
        <f t="shared" si="4"/>
        <v>#REF!</v>
      </c>
      <c r="AZ27" s="167" t="e">
        <f t="shared" si="4"/>
        <v>#REF!</v>
      </c>
      <c r="BA27" s="167" t="e">
        <f>ROUNDUP(BA8*0.87,)+25</f>
        <v>#REF!</v>
      </c>
    </row>
    <row r="28" spans="1:53" x14ac:dyDescent="0.2">
      <c r="A28" s="1">
        <v>2</v>
      </c>
      <c r="B28" s="1" t="e">
        <f t="shared" si="3"/>
        <v>#REF!</v>
      </c>
      <c r="C28" s="167" t="e">
        <f t="shared" ref="C28:R39" si="5">ROUNDUP(C9*0.87,)+25</f>
        <v>#REF!</v>
      </c>
      <c r="D28" s="167" t="e">
        <f t="shared" si="5"/>
        <v>#REF!</v>
      </c>
      <c r="E28" s="167" t="e">
        <f t="shared" si="5"/>
        <v>#REF!</v>
      </c>
      <c r="F28" s="167" t="e">
        <f t="shared" si="5"/>
        <v>#REF!</v>
      </c>
      <c r="G28" s="167" t="e">
        <f t="shared" si="5"/>
        <v>#REF!</v>
      </c>
      <c r="H28" s="167" t="e">
        <f t="shared" si="5"/>
        <v>#REF!</v>
      </c>
      <c r="I28" s="167" t="e">
        <f t="shared" si="5"/>
        <v>#REF!</v>
      </c>
      <c r="J28" s="167" t="e">
        <f t="shared" si="5"/>
        <v>#REF!</v>
      </c>
      <c r="K28" s="167" t="e">
        <f t="shared" si="5"/>
        <v>#REF!</v>
      </c>
      <c r="L28" s="167" t="e">
        <f t="shared" si="5"/>
        <v>#REF!</v>
      </c>
      <c r="M28" s="167" t="e">
        <f t="shared" si="5"/>
        <v>#REF!</v>
      </c>
      <c r="N28" s="167" t="e">
        <f t="shared" si="5"/>
        <v>#REF!</v>
      </c>
      <c r="O28" s="167" t="e">
        <f t="shared" si="5"/>
        <v>#REF!</v>
      </c>
      <c r="P28" s="167" t="e">
        <f t="shared" si="5"/>
        <v>#REF!</v>
      </c>
      <c r="Q28" s="167" t="e">
        <f t="shared" si="5"/>
        <v>#REF!</v>
      </c>
      <c r="R28" s="167" t="e">
        <f t="shared" si="5"/>
        <v>#REF!</v>
      </c>
      <c r="S28" s="167" t="e">
        <f t="shared" si="4"/>
        <v>#REF!</v>
      </c>
      <c r="T28" s="167" t="e">
        <f t="shared" si="4"/>
        <v>#REF!</v>
      </c>
      <c r="U28" s="167" t="e">
        <f t="shared" si="4"/>
        <v>#REF!</v>
      </c>
      <c r="V28" s="167" t="e">
        <f t="shared" si="4"/>
        <v>#REF!</v>
      </c>
      <c r="W28" s="167" t="e">
        <f t="shared" si="4"/>
        <v>#REF!</v>
      </c>
      <c r="X28" s="167" t="e">
        <f t="shared" si="4"/>
        <v>#REF!</v>
      </c>
      <c r="Y28" s="167" t="e">
        <f t="shared" si="4"/>
        <v>#REF!</v>
      </c>
      <c r="Z28" s="167" t="e">
        <f t="shared" si="4"/>
        <v>#REF!</v>
      </c>
      <c r="AA28" s="167" t="e">
        <f t="shared" si="4"/>
        <v>#REF!</v>
      </c>
      <c r="AB28" s="167" t="e">
        <f t="shared" si="4"/>
        <v>#REF!</v>
      </c>
      <c r="AC28" s="167" t="e">
        <f t="shared" si="4"/>
        <v>#REF!</v>
      </c>
      <c r="AD28" s="167" t="e">
        <f t="shared" si="4"/>
        <v>#REF!</v>
      </c>
      <c r="AE28" s="167" t="e">
        <f t="shared" si="4"/>
        <v>#REF!</v>
      </c>
      <c r="AF28" s="167" t="e">
        <f t="shared" si="4"/>
        <v>#REF!</v>
      </c>
      <c r="AG28" s="167" t="e">
        <f t="shared" si="4"/>
        <v>#REF!</v>
      </c>
      <c r="AH28" s="167" t="e">
        <f t="shared" si="4"/>
        <v>#REF!</v>
      </c>
      <c r="AI28" s="167" t="e">
        <f t="shared" si="4"/>
        <v>#REF!</v>
      </c>
      <c r="AJ28" s="167" t="e">
        <f t="shared" si="4"/>
        <v>#REF!</v>
      </c>
      <c r="AK28" s="167" t="e">
        <f t="shared" si="4"/>
        <v>#REF!</v>
      </c>
      <c r="AL28" s="167" t="e">
        <f t="shared" si="4"/>
        <v>#REF!</v>
      </c>
      <c r="AM28" s="167" t="e">
        <f t="shared" si="4"/>
        <v>#REF!</v>
      </c>
      <c r="AN28" s="167" t="e">
        <f t="shared" si="4"/>
        <v>#REF!</v>
      </c>
      <c r="AO28" s="167" t="e">
        <f t="shared" si="4"/>
        <v>#REF!</v>
      </c>
      <c r="AP28" s="167" t="e">
        <f t="shared" si="4"/>
        <v>#REF!</v>
      </c>
      <c r="AQ28" s="167" t="e">
        <f t="shared" si="4"/>
        <v>#REF!</v>
      </c>
      <c r="AR28" s="167" t="e">
        <f t="shared" si="4"/>
        <v>#REF!</v>
      </c>
      <c r="AS28" s="167" t="e">
        <f t="shared" si="4"/>
        <v>#REF!</v>
      </c>
      <c r="AT28" s="167" t="e">
        <f t="shared" si="4"/>
        <v>#REF!</v>
      </c>
      <c r="AU28" s="167" t="e">
        <f t="shared" si="4"/>
        <v>#REF!</v>
      </c>
      <c r="AV28" s="167" t="e">
        <f t="shared" si="4"/>
        <v>#REF!</v>
      </c>
      <c r="AW28" s="167" t="e">
        <f t="shared" si="4"/>
        <v>#REF!</v>
      </c>
      <c r="AX28" s="167" t="e">
        <f t="shared" si="4"/>
        <v>#REF!</v>
      </c>
      <c r="AY28" s="167" t="e">
        <f t="shared" si="4"/>
        <v>#REF!</v>
      </c>
      <c r="AZ28" s="167" t="e">
        <f t="shared" si="4"/>
        <v>#REF!</v>
      </c>
      <c r="BA28" s="167" t="e">
        <f t="shared" ref="BA28" si="6">ROUNDUP(BA9*0.87,)+25</f>
        <v>#REF!</v>
      </c>
    </row>
    <row r="29" spans="1:53" x14ac:dyDescent="0.2">
      <c r="A29" s="1" t="s">
        <v>8</v>
      </c>
      <c r="B29" s="1"/>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row>
    <row r="30" spans="1:53" x14ac:dyDescent="0.2">
      <c r="A30" s="1">
        <v>1</v>
      </c>
      <c r="B30" s="1" t="e">
        <f t="shared" ref="B30:B31" si="7">ROUNDUP(B11*0.87,)</f>
        <v>#REF!</v>
      </c>
      <c r="C30" s="167" t="e">
        <f t="shared" si="5"/>
        <v>#REF!</v>
      </c>
      <c r="D30" s="167" t="e">
        <f t="shared" si="4"/>
        <v>#REF!</v>
      </c>
      <c r="E30" s="167" t="e">
        <f t="shared" si="4"/>
        <v>#REF!</v>
      </c>
      <c r="F30" s="167" t="e">
        <f t="shared" si="4"/>
        <v>#REF!</v>
      </c>
      <c r="G30" s="167" t="e">
        <f t="shared" si="4"/>
        <v>#REF!</v>
      </c>
      <c r="H30" s="167" t="e">
        <f t="shared" si="4"/>
        <v>#REF!</v>
      </c>
      <c r="I30" s="167" t="e">
        <f t="shared" si="4"/>
        <v>#REF!</v>
      </c>
      <c r="J30" s="167" t="e">
        <f t="shared" si="4"/>
        <v>#REF!</v>
      </c>
      <c r="K30" s="167" t="e">
        <f t="shared" si="4"/>
        <v>#REF!</v>
      </c>
      <c r="L30" s="167" t="e">
        <f t="shared" si="4"/>
        <v>#REF!</v>
      </c>
      <c r="M30" s="167" t="e">
        <f t="shared" si="4"/>
        <v>#REF!</v>
      </c>
      <c r="N30" s="167" t="e">
        <f t="shared" si="4"/>
        <v>#REF!</v>
      </c>
      <c r="O30" s="167" t="e">
        <f t="shared" si="4"/>
        <v>#REF!</v>
      </c>
      <c r="P30" s="167" t="e">
        <f t="shared" si="4"/>
        <v>#REF!</v>
      </c>
      <c r="Q30" s="167" t="e">
        <f t="shared" si="4"/>
        <v>#REF!</v>
      </c>
      <c r="R30" s="167" t="e">
        <f t="shared" si="4"/>
        <v>#REF!</v>
      </c>
      <c r="S30" s="167" t="e">
        <f t="shared" si="4"/>
        <v>#REF!</v>
      </c>
      <c r="T30" s="167" t="e">
        <f t="shared" si="4"/>
        <v>#REF!</v>
      </c>
      <c r="U30" s="167" t="e">
        <f t="shared" si="4"/>
        <v>#REF!</v>
      </c>
      <c r="V30" s="167" t="e">
        <f t="shared" si="4"/>
        <v>#REF!</v>
      </c>
      <c r="W30" s="167" t="e">
        <f t="shared" si="4"/>
        <v>#REF!</v>
      </c>
      <c r="X30" s="167" t="e">
        <f t="shared" si="4"/>
        <v>#REF!</v>
      </c>
      <c r="Y30" s="167" t="e">
        <f t="shared" si="4"/>
        <v>#REF!</v>
      </c>
      <c r="Z30" s="167" t="e">
        <f t="shared" si="4"/>
        <v>#REF!</v>
      </c>
      <c r="AA30" s="167" t="e">
        <f t="shared" si="4"/>
        <v>#REF!</v>
      </c>
      <c r="AB30" s="167" t="e">
        <f t="shared" si="4"/>
        <v>#REF!</v>
      </c>
      <c r="AC30" s="167" t="e">
        <f t="shared" si="4"/>
        <v>#REF!</v>
      </c>
      <c r="AD30" s="167" t="e">
        <f t="shared" si="4"/>
        <v>#REF!</v>
      </c>
      <c r="AE30" s="167" t="e">
        <f t="shared" si="4"/>
        <v>#REF!</v>
      </c>
      <c r="AF30" s="167" t="e">
        <f t="shared" si="4"/>
        <v>#REF!</v>
      </c>
      <c r="AG30" s="167" t="e">
        <f t="shared" si="4"/>
        <v>#REF!</v>
      </c>
      <c r="AH30" s="167" t="e">
        <f t="shared" si="4"/>
        <v>#REF!</v>
      </c>
      <c r="AI30" s="167" t="e">
        <f t="shared" si="4"/>
        <v>#REF!</v>
      </c>
      <c r="AJ30" s="167" t="e">
        <f t="shared" si="4"/>
        <v>#REF!</v>
      </c>
      <c r="AK30" s="167" t="e">
        <f t="shared" si="4"/>
        <v>#REF!</v>
      </c>
      <c r="AL30" s="167" t="e">
        <f t="shared" si="4"/>
        <v>#REF!</v>
      </c>
      <c r="AM30" s="167" t="e">
        <f t="shared" si="4"/>
        <v>#REF!</v>
      </c>
      <c r="AN30" s="167" t="e">
        <f t="shared" si="4"/>
        <v>#REF!</v>
      </c>
      <c r="AO30" s="167" t="e">
        <f t="shared" si="4"/>
        <v>#REF!</v>
      </c>
      <c r="AP30" s="167" t="e">
        <f t="shared" si="4"/>
        <v>#REF!</v>
      </c>
      <c r="AQ30" s="167" t="e">
        <f t="shared" si="4"/>
        <v>#REF!</v>
      </c>
      <c r="AR30" s="167" t="e">
        <f t="shared" si="4"/>
        <v>#REF!</v>
      </c>
      <c r="AS30" s="167" t="e">
        <f t="shared" si="4"/>
        <v>#REF!</v>
      </c>
      <c r="AT30" s="167" t="e">
        <f t="shared" si="4"/>
        <v>#REF!</v>
      </c>
      <c r="AU30" s="167" t="e">
        <f t="shared" si="4"/>
        <v>#REF!</v>
      </c>
      <c r="AV30" s="167" t="e">
        <f t="shared" si="4"/>
        <v>#REF!</v>
      </c>
      <c r="AW30" s="167" t="e">
        <f t="shared" si="4"/>
        <v>#REF!</v>
      </c>
      <c r="AX30" s="167" t="e">
        <f t="shared" si="4"/>
        <v>#REF!</v>
      </c>
      <c r="AY30" s="167" t="e">
        <f t="shared" si="4"/>
        <v>#REF!</v>
      </c>
      <c r="AZ30" s="167" t="e">
        <f t="shared" si="4"/>
        <v>#REF!</v>
      </c>
      <c r="BA30" s="167" t="e">
        <f t="shared" ref="BA30" si="8">ROUNDUP(BA11*0.87,)+25</f>
        <v>#REF!</v>
      </c>
    </row>
    <row r="31" spans="1:53" x14ac:dyDescent="0.2">
      <c r="A31" s="1">
        <v>2</v>
      </c>
      <c r="B31" s="1" t="e">
        <f t="shared" si="7"/>
        <v>#REF!</v>
      </c>
      <c r="C31" s="167" t="e">
        <f t="shared" si="5"/>
        <v>#REF!</v>
      </c>
      <c r="D31" s="167" t="e">
        <f t="shared" si="4"/>
        <v>#REF!</v>
      </c>
      <c r="E31" s="167" t="e">
        <f t="shared" si="4"/>
        <v>#REF!</v>
      </c>
      <c r="F31" s="167" t="e">
        <f t="shared" si="4"/>
        <v>#REF!</v>
      </c>
      <c r="G31" s="167" t="e">
        <f t="shared" si="4"/>
        <v>#REF!</v>
      </c>
      <c r="H31" s="167" t="e">
        <f t="shared" si="4"/>
        <v>#REF!</v>
      </c>
      <c r="I31" s="167" t="e">
        <f t="shared" si="4"/>
        <v>#REF!</v>
      </c>
      <c r="J31" s="167" t="e">
        <f t="shared" si="4"/>
        <v>#REF!</v>
      </c>
      <c r="K31" s="167" t="e">
        <f t="shared" si="4"/>
        <v>#REF!</v>
      </c>
      <c r="L31" s="167" t="e">
        <f t="shared" si="4"/>
        <v>#REF!</v>
      </c>
      <c r="M31" s="167" t="e">
        <f t="shared" si="4"/>
        <v>#REF!</v>
      </c>
      <c r="N31" s="167" t="e">
        <f t="shared" si="4"/>
        <v>#REF!</v>
      </c>
      <c r="O31" s="167" t="e">
        <f t="shared" si="4"/>
        <v>#REF!</v>
      </c>
      <c r="P31" s="167" t="e">
        <f t="shared" si="4"/>
        <v>#REF!</v>
      </c>
      <c r="Q31" s="167" t="e">
        <f t="shared" si="4"/>
        <v>#REF!</v>
      </c>
      <c r="R31" s="167" t="e">
        <f t="shared" si="4"/>
        <v>#REF!</v>
      </c>
      <c r="S31" s="167" t="e">
        <f t="shared" si="4"/>
        <v>#REF!</v>
      </c>
      <c r="T31" s="167" t="e">
        <f t="shared" si="4"/>
        <v>#REF!</v>
      </c>
      <c r="U31" s="167" t="e">
        <f t="shared" si="4"/>
        <v>#REF!</v>
      </c>
      <c r="V31" s="167" t="e">
        <f t="shared" si="4"/>
        <v>#REF!</v>
      </c>
      <c r="W31" s="167" t="e">
        <f t="shared" si="4"/>
        <v>#REF!</v>
      </c>
      <c r="X31" s="167" t="e">
        <f t="shared" si="4"/>
        <v>#REF!</v>
      </c>
      <c r="Y31" s="167" t="e">
        <f t="shared" si="4"/>
        <v>#REF!</v>
      </c>
      <c r="Z31" s="167" t="e">
        <f t="shared" si="4"/>
        <v>#REF!</v>
      </c>
      <c r="AA31" s="167" t="e">
        <f t="shared" si="4"/>
        <v>#REF!</v>
      </c>
      <c r="AB31" s="167" t="e">
        <f t="shared" si="4"/>
        <v>#REF!</v>
      </c>
      <c r="AC31" s="167" t="e">
        <f t="shared" si="4"/>
        <v>#REF!</v>
      </c>
      <c r="AD31" s="167" t="e">
        <f t="shared" si="4"/>
        <v>#REF!</v>
      </c>
      <c r="AE31" s="167" t="e">
        <f t="shared" si="4"/>
        <v>#REF!</v>
      </c>
      <c r="AF31" s="167" t="e">
        <f t="shared" si="4"/>
        <v>#REF!</v>
      </c>
      <c r="AG31" s="167" t="e">
        <f t="shared" si="4"/>
        <v>#REF!</v>
      </c>
      <c r="AH31" s="167" t="e">
        <f t="shared" si="4"/>
        <v>#REF!</v>
      </c>
      <c r="AI31" s="167" t="e">
        <f t="shared" si="4"/>
        <v>#REF!</v>
      </c>
      <c r="AJ31" s="167" t="e">
        <f t="shared" si="4"/>
        <v>#REF!</v>
      </c>
      <c r="AK31" s="167" t="e">
        <f t="shared" si="4"/>
        <v>#REF!</v>
      </c>
      <c r="AL31" s="167" t="e">
        <f t="shared" si="4"/>
        <v>#REF!</v>
      </c>
      <c r="AM31" s="167" t="e">
        <f t="shared" si="4"/>
        <v>#REF!</v>
      </c>
      <c r="AN31" s="167" t="e">
        <f t="shared" si="4"/>
        <v>#REF!</v>
      </c>
      <c r="AO31" s="167" t="e">
        <f t="shared" si="4"/>
        <v>#REF!</v>
      </c>
      <c r="AP31" s="167" t="e">
        <f t="shared" si="4"/>
        <v>#REF!</v>
      </c>
      <c r="AQ31" s="167" t="e">
        <f t="shared" si="4"/>
        <v>#REF!</v>
      </c>
      <c r="AR31" s="167" t="e">
        <f t="shared" si="4"/>
        <v>#REF!</v>
      </c>
      <c r="AS31" s="167" t="e">
        <f t="shared" si="4"/>
        <v>#REF!</v>
      </c>
      <c r="AT31" s="167" t="e">
        <f t="shared" si="4"/>
        <v>#REF!</v>
      </c>
      <c r="AU31" s="167" t="e">
        <f t="shared" si="4"/>
        <v>#REF!</v>
      </c>
      <c r="AV31" s="167" t="e">
        <f t="shared" si="4"/>
        <v>#REF!</v>
      </c>
      <c r="AW31" s="167" t="e">
        <f t="shared" si="4"/>
        <v>#REF!</v>
      </c>
      <c r="AX31" s="167" t="e">
        <f t="shared" si="4"/>
        <v>#REF!</v>
      </c>
      <c r="AY31" s="167" t="e">
        <f t="shared" si="4"/>
        <v>#REF!</v>
      </c>
      <c r="AZ31" s="167" t="e">
        <f t="shared" si="4"/>
        <v>#REF!</v>
      </c>
      <c r="BA31" s="167" t="e">
        <f t="shared" ref="BA31" si="9">ROUNDUP(BA12*0.87,)+25</f>
        <v>#REF!</v>
      </c>
    </row>
    <row r="32" spans="1:53" x14ac:dyDescent="0.2">
      <c r="A32" s="2" t="s">
        <v>2</v>
      </c>
      <c r="B32" s="1"/>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row>
    <row r="33" spans="1:53" x14ac:dyDescent="0.2">
      <c r="A33" s="1">
        <v>1</v>
      </c>
      <c r="B33" s="1" t="e">
        <f t="shared" ref="B33:B34" si="10">ROUNDUP(B14*0.87,)</f>
        <v>#REF!</v>
      </c>
      <c r="C33" s="167" t="e">
        <f t="shared" si="5"/>
        <v>#REF!</v>
      </c>
      <c r="D33" s="167" t="e">
        <f t="shared" si="4"/>
        <v>#REF!</v>
      </c>
      <c r="E33" s="167" t="e">
        <f t="shared" si="4"/>
        <v>#REF!</v>
      </c>
      <c r="F33" s="167" t="e">
        <f t="shared" si="4"/>
        <v>#REF!</v>
      </c>
      <c r="G33" s="167" t="e">
        <f t="shared" si="4"/>
        <v>#REF!</v>
      </c>
      <c r="H33" s="167" t="e">
        <f t="shared" si="4"/>
        <v>#REF!</v>
      </c>
      <c r="I33" s="167" t="e">
        <f t="shared" si="4"/>
        <v>#REF!</v>
      </c>
      <c r="J33" s="167" t="e">
        <f t="shared" si="4"/>
        <v>#REF!</v>
      </c>
      <c r="K33" s="167" t="e">
        <f t="shared" si="4"/>
        <v>#REF!</v>
      </c>
      <c r="L33" s="167" t="e">
        <f t="shared" si="4"/>
        <v>#REF!</v>
      </c>
      <c r="M33" s="167" t="e">
        <f t="shared" si="4"/>
        <v>#REF!</v>
      </c>
      <c r="N33" s="167" t="e">
        <f t="shared" si="4"/>
        <v>#REF!</v>
      </c>
      <c r="O33" s="167" t="e">
        <f t="shared" si="4"/>
        <v>#REF!</v>
      </c>
      <c r="P33" s="167" t="e">
        <f t="shared" si="4"/>
        <v>#REF!</v>
      </c>
      <c r="Q33" s="167" t="e">
        <f t="shared" si="4"/>
        <v>#REF!</v>
      </c>
      <c r="R33" s="167" t="e">
        <f t="shared" si="4"/>
        <v>#REF!</v>
      </c>
      <c r="S33" s="167" t="e">
        <f t="shared" si="4"/>
        <v>#REF!</v>
      </c>
      <c r="T33" s="167" t="e">
        <f t="shared" si="4"/>
        <v>#REF!</v>
      </c>
      <c r="U33" s="167" t="e">
        <f t="shared" si="4"/>
        <v>#REF!</v>
      </c>
      <c r="V33" s="167" t="e">
        <f t="shared" si="4"/>
        <v>#REF!</v>
      </c>
      <c r="W33" s="167" t="e">
        <f t="shared" si="4"/>
        <v>#REF!</v>
      </c>
      <c r="X33" s="167" t="e">
        <f t="shared" si="4"/>
        <v>#REF!</v>
      </c>
      <c r="Y33" s="167" t="e">
        <f t="shared" si="4"/>
        <v>#REF!</v>
      </c>
      <c r="Z33" s="167" t="e">
        <f t="shared" si="4"/>
        <v>#REF!</v>
      </c>
      <c r="AA33" s="167" t="e">
        <f t="shared" si="4"/>
        <v>#REF!</v>
      </c>
      <c r="AB33" s="167" t="e">
        <f t="shared" si="4"/>
        <v>#REF!</v>
      </c>
      <c r="AC33" s="167" t="e">
        <f t="shared" si="4"/>
        <v>#REF!</v>
      </c>
      <c r="AD33" s="167" t="e">
        <f t="shared" si="4"/>
        <v>#REF!</v>
      </c>
      <c r="AE33" s="167" t="e">
        <f t="shared" si="4"/>
        <v>#REF!</v>
      </c>
      <c r="AF33" s="167" t="e">
        <f t="shared" si="4"/>
        <v>#REF!</v>
      </c>
      <c r="AG33" s="167" t="e">
        <f t="shared" si="4"/>
        <v>#REF!</v>
      </c>
      <c r="AH33" s="167" t="e">
        <f t="shared" si="4"/>
        <v>#REF!</v>
      </c>
      <c r="AI33" s="167" t="e">
        <f t="shared" si="4"/>
        <v>#REF!</v>
      </c>
      <c r="AJ33" s="167" t="e">
        <f t="shared" si="4"/>
        <v>#REF!</v>
      </c>
      <c r="AK33" s="167" t="e">
        <f t="shared" si="4"/>
        <v>#REF!</v>
      </c>
      <c r="AL33" s="167" t="e">
        <f t="shared" si="4"/>
        <v>#REF!</v>
      </c>
      <c r="AM33" s="167" t="e">
        <f t="shared" si="4"/>
        <v>#REF!</v>
      </c>
      <c r="AN33" s="167" t="e">
        <f t="shared" si="4"/>
        <v>#REF!</v>
      </c>
      <c r="AO33" s="167" t="e">
        <f t="shared" si="4"/>
        <v>#REF!</v>
      </c>
      <c r="AP33" s="167" t="e">
        <f t="shared" si="4"/>
        <v>#REF!</v>
      </c>
      <c r="AQ33" s="167" t="e">
        <f t="shared" si="4"/>
        <v>#REF!</v>
      </c>
      <c r="AR33" s="167" t="e">
        <f t="shared" si="4"/>
        <v>#REF!</v>
      </c>
      <c r="AS33" s="167" t="e">
        <f t="shared" si="4"/>
        <v>#REF!</v>
      </c>
      <c r="AT33" s="167" t="e">
        <f t="shared" si="4"/>
        <v>#REF!</v>
      </c>
      <c r="AU33" s="167" t="e">
        <f t="shared" si="4"/>
        <v>#REF!</v>
      </c>
      <c r="AV33" s="167" t="e">
        <f t="shared" si="4"/>
        <v>#REF!</v>
      </c>
      <c r="AW33" s="167" t="e">
        <f t="shared" si="4"/>
        <v>#REF!</v>
      </c>
      <c r="AX33" s="167" t="e">
        <f t="shared" si="4"/>
        <v>#REF!</v>
      </c>
      <c r="AY33" s="167" t="e">
        <f t="shared" si="4"/>
        <v>#REF!</v>
      </c>
      <c r="AZ33" s="167" t="e">
        <f t="shared" si="4"/>
        <v>#REF!</v>
      </c>
      <c r="BA33" s="167" t="e">
        <f t="shared" ref="BA33" si="11">ROUNDUP(BA14*0.87,)+25</f>
        <v>#REF!</v>
      </c>
    </row>
    <row r="34" spans="1:53" x14ac:dyDescent="0.2">
      <c r="A34" s="1">
        <v>2</v>
      </c>
      <c r="B34" s="1" t="e">
        <f t="shared" si="10"/>
        <v>#REF!</v>
      </c>
      <c r="C34" s="167" t="e">
        <f t="shared" si="5"/>
        <v>#REF!</v>
      </c>
      <c r="D34" s="167" t="e">
        <f t="shared" si="4"/>
        <v>#REF!</v>
      </c>
      <c r="E34" s="167" t="e">
        <f t="shared" si="4"/>
        <v>#REF!</v>
      </c>
      <c r="F34" s="167" t="e">
        <f t="shared" si="4"/>
        <v>#REF!</v>
      </c>
      <c r="G34" s="167" t="e">
        <f t="shared" si="4"/>
        <v>#REF!</v>
      </c>
      <c r="H34" s="167" t="e">
        <f t="shared" si="4"/>
        <v>#REF!</v>
      </c>
      <c r="I34" s="167" t="e">
        <f t="shared" si="4"/>
        <v>#REF!</v>
      </c>
      <c r="J34" s="167" t="e">
        <f t="shared" si="4"/>
        <v>#REF!</v>
      </c>
      <c r="K34" s="167" t="e">
        <f t="shared" si="4"/>
        <v>#REF!</v>
      </c>
      <c r="L34" s="167" t="e">
        <f t="shared" si="4"/>
        <v>#REF!</v>
      </c>
      <c r="M34" s="167" t="e">
        <f t="shared" si="4"/>
        <v>#REF!</v>
      </c>
      <c r="N34" s="167" t="e">
        <f t="shared" si="4"/>
        <v>#REF!</v>
      </c>
      <c r="O34" s="167" t="e">
        <f t="shared" si="4"/>
        <v>#REF!</v>
      </c>
      <c r="P34" s="167" t="e">
        <f t="shared" si="4"/>
        <v>#REF!</v>
      </c>
      <c r="Q34" s="167" t="e">
        <f t="shared" si="4"/>
        <v>#REF!</v>
      </c>
      <c r="R34" s="167" t="e">
        <f t="shared" si="4"/>
        <v>#REF!</v>
      </c>
      <c r="S34" s="167" t="e">
        <f t="shared" si="4"/>
        <v>#REF!</v>
      </c>
      <c r="T34" s="167" t="e">
        <f t="shared" si="4"/>
        <v>#REF!</v>
      </c>
      <c r="U34" s="167" t="e">
        <f t="shared" si="4"/>
        <v>#REF!</v>
      </c>
      <c r="V34" s="167" t="e">
        <f t="shared" si="4"/>
        <v>#REF!</v>
      </c>
      <c r="W34" s="167" t="e">
        <f t="shared" si="4"/>
        <v>#REF!</v>
      </c>
      <c r="X34" s="167" t="e">
        <f t="shared" si="4"/>
        <v>#REF!</v>
      </c>
      <c r="Y34" s="167" t="e">
        <f t="shared" si="4"/>
        <v>#REF!</v>
      </c>
      <c r="Z34" s="167" t="e">
        <f t="shared" si="4"/>
        <v>#REF!</v>
      </c>
      <c r="AA34" s="167" t="e">
        <f t="shared" si="4"/>
        <v>#REF!</v>
      </c>
      <c r="AB34" s="167" t="e">
        <f t="shared" si="4"/>
        <v>#REF!</v>
      </c>
      <c r="AC34" s="167" t="e">
        <f t="shared" ref="D34:AZ39" si="12">ROUNDUP(AC15*0.87,)+25</f>
        <v>#REF!</v>
      </c>
      <c r="AD34" s="167" t="e">
        <f t="shared" si="12"/>
        <v>#REF!</v>
      </c>
      <c r="AE34" s="167" t="e">
        <f t="shared" si="12"/>
        <v>#REF!</v>
      </c>
      <c r="AF34" s="167" t="e">
        <f t="shared" si="12"/>
        <v>#REF!</v>
      </c>
      <c r="AG34" s="167" t="e">
        <f t="shared" si="12"/>
        <v>#REF!</v>
      </c>
      <c r="AH34" s="167" t="e">
        <f t="shared" si="12"/>
        <v>#REF!</v>
      </c>
      <c r="AI34" s="167" t="e">
        <f t="shared" si="12"/>
        <v>#REF!</v>
      </c>
      <c r="AJ34" s="167" t="e">
        <f t="shared" si="12"/>
        <v>#REF!</v>
      </c>
      <c r="AK34" s="167" t="e">
        <f t="shared" si="12"/>
        <v>#REF!</v>
      </c>
      <c r="AL34" s="167" t="e">
        <f t="shared" si="12"/>
        <v>#REF!</v>
      </c>
      <c r="AM34" s="167" t="e">
        <f t="shared" si="12"/>
        <v>#REF!</v>
      </c>
      <c r="AN34" s="167" t="e">
        <f t="shared" si="12"/>
        <v>#REF!</v>
      </c>
      <c r="AO34" s="167" t="e">
        <f t="shared" si="12"/>
        <v>#REF!</v>
      </c>
      <c r="AP34" s="167" t="e">
        <f t="shared" si="12"/>
        <v>#REF!</v>
      </c>
      <c r="AQ34" s="167" t="e">
        <f t="shared" si="12"/>
        <v>#REF!</v>
      </c>
      <c r="AR34" s="167" t="e">
        <f t="shared" si="12"/>
        <v>#REF!</v>
      </c>
      <c r="AS34" s="167" t="e">
        <f t="shared" si="12"/>
        <v>#REF!</v>
      </c>
      <c r="AT34" s="167" t="e">
        <f t="shared" si="12"/>
        <v>#REF!</v>
      </c>
      <c r="AU34" s="167" t="e">
        <f t="shared" si="12"/>
        <v>#REF!</v>
      </c>
      <c r="AV34" s="167" t="e">
        <f t="shared" si="12"/>
        <v>#REF!</v>
      </c>
      <c r="AW34" s="167" t="e">
        <f t="shared" si="12"/>
        <v>#REF!</v>
      </c>
      <c r="AX34" s="167" t="e">
        <f t="shared" si="12"/>
        <v>#REF!</v>
      </c>
      <c r="AY34" s="167" t="e">
        <f t="shared" si="12"/>
        <v>#REF!</v>
      </c>
      <c r="AZ34" s="167" t="e">
        <f t="shared" si="12"/>
        <v>#REF!</v>
      </c>
      <c r="BA34" s="167" t="e">
        <f t="shared" ref="BA34" si="13">ROUNDUP(BA15*0.87,)+25</f>
        <v>#REF!</v>
      </c>
    </row>
    <row r="35" spans="1:53" x14ac:dyDescent="0.2">
      <c r="A35" s="9" t="s">
        <v>131</v>
      </c>
      <c r="B35" s="1"/>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row>
    <row r="36" spans="1:53" x14ac:dyDescent="0.2">
      <c r="A36" s="1">
        <v>1</v>
      </c>
      <c r="B36" s="1" t="e">
        <f t="shared" ref="B36:B37" si="14">ROUNDUP(B17*0.87,)</f>
        <v>#REF!</v>
      </c>
      <c r="C36" s="167" t="e">
        <f t="shared" si="5"/>
        <v>#REF!</v>
      </c>
      <c r="D36" s="167" t="e">
        <f t="shared" si="12"/>
        <v>#REF!</v>
      </c>
      <c r="E36" s="167" t="e">
        <f t="shared" si="12"/>
        <v>#REF!</v>
      </c>
      <c r="F36" s="167" t="e">
        <f t="shared" si="12"/>
        <v>#REF!</v>
      </c>
      <c r="G36" s="167" t="e">
        <f t="shared" si="12"/>
        <v>#REF!</v>
      </c>
      <c r="H36" s="167" t="e">
        <f t="shared" si="12"/>
        <v>#REF!</v>
      </c>
      <c r="I36" s="167" t="e">
        <f t="shared" si="12"/>
        <v>#REF!</v>
      </c>
      <c r="J36" s="167" t="e">
        <f t="shared" si="12"/>
        <v>#REF!</v>
      </c>
      <c r="K36" s="167" t="e">
        <f t="shared" si="12"/>
        <v>#REF!</v>
      </c>
      <c r="L36" s="167" t="e">
        <f t="shared" si="12"/>
        <v>#REF!</v>
      </c>
      <c r="M36" s="167" t="e">
        <f t="shared" si="12"/>
        <v>#REF!</v>
      </c>
      <c r="N36" s="167" t="e">
        <f t="shared" si="12"/>
        <v>#REF!</v>
      </c>
      <c r="O36" s="167" t="e">
        <f t="shared" si="12"/>
        <v>#REF!</v>
      </c>
      <c r="P36" s="167" t="e">
        <f t="shared" si="12"/>
        <v>#REF!</v>
      </c>
      <c r="Q36" s="167" t="e">
        <f t="shared" si="12"/>
        <v>#REF!</v>
      </c>
      <c r="R36" s="167" t="e">
        <f t="shared" si="12"/>
        <v>#REF!</v>
      </c>
      <c r="S36" s="167" t="e">
        <f t="shared" si="12"/>
        <v>#REF!</v>
      </c>
      <c r="T36" s="167" t="e">
        <f t="shared" si="12"/>
        <v>#REF!</v>
      </c>
      <c r="U36" s="167" t="e">
        <f t="shared" si="12"/>
        <v>#REF!</v>
      </c>
      <c r="V36" s="167" t="e">
        <f t="shared" si="12"/>
        <v>#REF!</v>
      </c>
      <c r="W36" s="167" t="e">
        <f t="shared" si="12"/>
        <v>#REF!</v>
      </c>
      <c r="X36" s="167" t="e">
        <f t="shared" si="12"/>
        <v>#REF!</v>
      </c>
      <c r="Y36" s="167" t="e">
        <f t="shared" si="12"/>
        <v>#REF!</v>
      </c>
      <c r="Z36" s="167" t="e">
        <f t="shared" si="12"/>
        <v>#REF!</v>
      </c>
      <c r="AA36" s="167" t="e">
        <f t="shared" si="12"/>
        <v>#REF!</v>
      </c>
      <c r="AB36" s="167" t="e">
        <f t="shared" si="12"/>
        <v>#REF!</v>
      </c>
      <c r="AC36" s="167" t="e">
        <f t="shared" si="12"/>
        <v>#REF!</v>
      </c>
      <c r="AD36" s="167" t="e">
        <f t="shared" si="12"/>
        <v>#REF!</v>
      </c>
      <c r="AE36" s="167" t="e">
        <f t="shared" si="12"/>
        <v>#REF!</v>
      </c>
      <c r="AF36" s="167" t="e">
        <f t="shared" si="12"/>
        <v>#REF!</v>
      </c>
      <c r="AG36" s="167" t="e">
        <f t="shared" si="12"/>
        <v>#REF!</v>
      </c>
      <c r="AH36" s="167" t="e">
        <f t="shared" si="12"/>
        <v>#REF!</v>
      </c>
      <c r="AI36" s="167" t="e">
        <f t="shared" si="12"/>
        <v>#REF!</v>
      </c>
      <c r="AJ36" s="167" t="e">
        <f t="shared" si="12"/>
        <v>#REF!</v>
      </c>
      <c r="AK36" s="167" t="e">
        <f t="shared" si="12"/>
        <v>#REF!</v>
      </c>
      <c r="AL36" s="167" t="e">
        <f t="shared" si="12"/>
        <v>#REF!</v>
      </c>
      <c r="AM36" s="167" t="e">
        <f t="shared" si="12"/>
        <v>#REF!</v>
      </c>
      <c r="AN36" s="167" t="e">
        <f t="shared" si="12"/>
        <v>#REF!</v>
      </c>
      <c r="AO36" s="167" t="e">
        <f t="shared" si="12"/>
        <v>#REF!</v>
      </c>
      <c r="AP36" s="167" t="e">
        <f t="shared" si="12"/>
        <v>#REF!</v>
      </c>
      <c r="AQ36" s="167" t="e">
        <f t="shared" si="12"/>
        <v>#REF!</v>
      </c>
      <c r="AR36" s="167" t="e">
        <f t="shared" si="12"/>
        <v>#REF!</v>
      </c>
      <c r="AS36" s="167" t="e">
        <f t="shared" si="12"/>
        <v>#REF!</v>
      </c>
      <c r="AT36" s="167" t="e">
        <f t="shared" si="12"/>
        <v>#REF!</v>
      </c>
      <c r="AU36" s="167" t="e">
        <f t="shared" si="12"/>
        <v>#REF!</v>
      </c>
      <c r="AV36" s="167" t="e">
        <f t="shared" si="12"/>
        <v>#REF!</v>
      </c>
      <c r="AW36" s="167" t="e">
        <f t="shared" si="12"/>
        <v>#REF!</v>
      </c>
      <c r="AX36" s="167" t="e">
        <f t="shared" si="12"/>
        <v>#REF!</v>
      </c>
      <c r="AY36" s="167" t="e">
        <f t="shared" si="12"/>
        <v>#REF!</v>
      </c>
      <c r="AZ36" s="167" t="e">
        <f t="shared" si="12"/>
        <v>#REF!</v>
      </c>
      <c r="BA36" s="167" t="e">
        <f t="shared" ref="BA36" si="15">ROUNDUP(BA17*0.87,)+25</f>
        <v>#REF!</v>
      </c>
    </row>
    <row r="37" spans="1:53" x14ac:dyDescent="0.2">
      <c r="A37" s="1">
        <v>2</v>
      </c>
      <c r="B37" s="1" t="e">
        <f t="shared" si="14"/>
        <v>#REF!</v>
      </c>
      <c r="C37" s="167" t="e">
        <f t="shared" si="5"/>
        <v>#REF!</v>
      </c>
      <c r="D37" s="167" t="e">
        <f t="shared" si="12"/>
        <v>#REF!</v>
      </c>
      <c r="E37" s="167" t="e">
        <f t="shared" si="12"/>
        <v>#REF!</v>
      </c>
      <c r="F37" s="167" t="e">
        <f t="shared" si="12"/>
        <v>#REF!</v>
      </c>
      <c r="G37" s="167" t="e">
        <f t="shared" si="12"/>
        <v>#REF!</v>
      </c>
      <c r="H37" s="167" t="e">
        <f t="shared" si="12"/>
        <v>#REF!</v>
      </c>
      <c r="I37" s="167" t="e">
        <f t="shared" si="12"/>
        <v>#REF!</v>
      </c>
      <c r="J37" s="167" t="e">
        <f t="shared" si="12"/>
        <v>#REF!</v>
      </c>
      <c r="K37" s="167" t="e">
        <f t="shared" si="12"/>
        <v>#REF!</v>
      </c>
      <c r="L37" s="167" t="e">
        <f t="shared" si="12"/>
        <v>#REF!</v>
      </c>
      <c r="M37" s="167" t="e">
        <f t="shared" si="12"/>
        <v>#REF!</v>
      </c>
      <c r="N37" s="167" t="e">
        <f t="shared" si="12"/>
        <v>#REF!</v>
      </c>
      <c r="O37" s="167" t="e">
        <f t="shared" si="12"/>
        <v>#REF!</v>
      </c>
      <c r="P37" s="167" t="e">
        <f t="shared" si="12"/>
        <v>#REF!</v>
      </c>
      <c r="Q37" s="167" t="e">
        <f t="shared" si="12"/>
        <v>#REF!</v>
      </c>
      <c r="R37" s="167" t="e">
        <f t="shared" si="12"/>
        <v>#REF!</v>
      </c>
      <c r="S37" s="167" t="e">
        <f t="shared" si="12"/>
        <v>#REF!</v>
      </c>
      <c r="T37" s="167" t="e">
        <f t="shared" si="12"/>
        <v>#REF!</v>
      </c>
      <c r="U37" s="167" t="e">
        <f t="shared" si="12"/>
        <v>#REF!</v>
      </c>
      <c r="V37" s="167" t="e">
        <f t="shared" si="12"/>
        <v>#REF!</v>
      </c>
      <c r="W37" s="167" t="e">
        <f t="shared" si="12"/>
        <v>#REF!</v>
      </c>
      <c r="X37" s="167" t="e">
        <f t="shared" si="12"/>
        <v>#REF!</v>
      </c>
      <c r="Y37" s="167" t="e">
        <f t="shared" si="12"/>
        <v>#REF!</v>
      </c>
      <c r="Z37" s="167" t="e">
        <f t="shared" si="12"/>
        <v>#REF!</v>
      </c>
      <c r="AA37" s="167" t="e">
        <f t="shared" si="12"/>
        <v>#REF!</v>
      </c>
      <c r="AB37" s="167" t="e">
        <f t="shared" si="12"/>
        <v>#REF!</v>
      </c>
      <c r="AC37" s="167" t="e">
        <f t="shared" si="12"/>
        <v>#REF!</v>
      </c>
      <c r="AD37" s="167" t="e">
        <f t="shared" si="12"/>
        <v>#REF!</v>
      </c>
      <c r="AE37" s="167" t="e">
        <f t="shared" si="12"/>
        <v>#REF!</v>
      </c>
      <c r="AF37" s="167" t="e">
        <f t="shared" si="12"/>
        <v>#REF!</v>
      </c>
      <c r="AG37" s="167" t="e">
        <f t="shared" si="12"/>
        <v>#REF!</v>
      </c>
      <c r="AH37" s="167" t="e">
        <f t="shared" si="12"/>
        <v>#REF!</v>
      </c>
      <c r="AI37" s="167" t="e">
        <f t="shared" si="12"/>
        <v>#REF!</v>
      </c>
      <c r="AJ37" s="167" t="e">
        <f t="shared" si="12"/>
        <v>#REF!</v>
      </c>
      <c r="AK37" s="167" t="e">
        <f t="shared" si="12"/>
        <v>#REF!</v>
      </c>
      <c r="AL37" s="167" t="e">
        <f t="shared" si="12"/>
        <v>#REF!</v>
      </c>
      <c r="AM37" s="167" t="e">
        <f t="shared" si="12"/>
        <v>#REF!</v>
      </c>
      <c r="AN37" s="167" t="e">
        <f t="shared" si="12"/>
        <v>#REF!</v>
      </c>
      <c r="AO37" s="167" t="e">
        <f t="shared" si="12"/>
        <v>#REF!</v>
      </c>
      <c r="AP37" s="167" t="e">
        <f t="shared" si="12"/>
        <v>#REF!</v>
      </c>
      <c r="AQ37" s="167" t="e">
        <f t="shared" si="12"/>
        <v>#REF!</v>
      </c>
      <c r="AR37" s="167" t="e">
        <f t="shared" si="12"/>
        <v>#REF!</v>
      </c>
      <c r="AS37" s="167" t="e">
        <f t="shared" si="12"/>
        <v>#REF!</v>
      </c>
      <c r="AT37" s="167" t="e">
        <f t="shared" si="12"/>
        <v>#REF!</v>
      </c>
      <c r="AU37" s="167" t="e">
        <f t="shared" si="12"/>
        <v>#REF!</v>
      </c>
      <c r="AV37" s="167" t="e">
        <f t="shared" si="12"/>
        <v>#REF!</v>
      </c>
      <c r="AW37" s="167" t="e">
        <f t="shared" si="12"/>
        <v>#REF!</v>
      </c>
      <c r="AX37" s="167" t="e">
        <f t="shared" si="12"/>
        <v>#REF!</v>
      </c>
      <c r="AY37" s="167" t="e">
        <f t="shared" si="12"/>
        <v>#REF!</v>
      </c>
      <c r="AZ37" s="167" t="e">
        <f t="shared" si="12"/>
        <v>#REF!</v>
      </c>
      <c r="BA37" s="167" t="e">
        <f t="shared" ref="BA37" si="16">ROUNDUP(BA18*0.87,)+25</f>
        <v>#REF!</v>
      </c>
    </row>
    <row r="38" spans="1:53" x14ac:dyDescent="0.2">
      <c r="A38" s="7" t="s">
        <v>4</v>
      </c>
      <c r="B38" s="1"/>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7"/>
      <c r="AZ38" s="167"/>
      <c r="BA38" s="167"/>
    </row>
    <row r="39" spans="1:53" x14ac:dyDescent="0.2">
      <c r="A39" s="3" t="s">
        <v>1</v>
      </c>
      <c r="B39" s="121" t="e">
        <f t="shared" ref="B39" si="17">ROUNDUP(B20*0.87,)</f>
        <v>#REF!</v>
      </c>
      <c r="C39" s="167" t="e">
        <f t="shared" si="5"/>
        <v>#REF!</v>
      </c>
      <c r="D39" s="167" t="e">
        <f t="shared" si="12"/>
        <v>#REF!</v>
      </c>
      <c r="E39" s="167" t="e">
        <f t="shared" si="12"/>
        <v>#REF!</v>
      </c>
      <c r="F39" s="167" t="e">
        <f t="shared" si="12"/>
        <v>#REF!</v>
      </c>
      <c r="G39" s="167" t="e">
        <f t="shared" si="12"/>
        <v>#REF!</v>
      </c>
      <c r="H39" s="167" t="e">
        <f t="shared" si="12"/>
        <v>#REF!</v>
      </c>
      <c r="I39" s="167" t="e">
        <f t="shared" si="12"/>
        <v>#REF!</v>
      </c>
      <c r="J39" s="167" t="e">
        <f t="shared" si="12"/>
        <v>#REF!</v>
      </c>
      <c r="K39" s="167" t="e">
        <f t="shared" si="12"/>
        <v>#REF!</v>
      </c>
      <c r="L39" s="167" t="e">
        <f t="shared" si="12"/>
        <v>#REF!</v>
      </c>
      <c r="M39" s="167" t="e">
        <f t="shared" si="12"/>
        <v>#REF!</v>
      </c>
      <c r="N39" s="167" t="e">
        <f t="shared" si="12"/>
        <v>#REF!</v>
      </c>
      <c r="O39" s="167" t="e">
        <f t="shared" si="12"/>
        <v>#REF!</v>
      </c>
      <c r="P39" s="167" t="e">
        <f t="shared" si="12"/>
        <v>#REF!</v>
      </c>
      <c r="Q39" s="167" t="e">
        <f t="shared" si="12"/>
        <v>#REF!</v>
      </c>
      <c r="R39" s="167" t="e">
        <f t="shared" si="12"/>
        <v>#REF!</v>
      </c>
      <c r="S39" s="167" t="e">
        <f t="shared" si="12"/>
        <v>#REF!</v>
      </c>
      <c r="T39" s="167" t="e">
        <f t="shared" si="12"/>
        <v>#REF!</v>
      </c>
      <c r="U39" s="167" t="e">
        <f t="shared" si="12"/>
        <v>#REF!</v>
      </c>
      <c r="V39" s="167" t="e">
        <f t="shared" si="12"/>
        <v>#REF!</v>
      </c>
      <c r="W39" s="167" t="e">
        <f t="shared" si="12"/>
        <v>#REF!</v>
      </c>
      <c r="X39" s="167" t="e">
        <f t="shared" si="12"/>
        <v>#REF!</v>
      </c>
      <c r="Y39" s="167" t="e">
        <f t="shared" si="12"/>
        <v>#REF!</v>
      </c>
      <c r="Z39" s="167" t="e">
        <f t="shared" si="12"/>
        <v>#REF!</v>
      </c>
      <c r="AA39" s="167" t="e">
        <f t="shared" si="12"/>
        <v>#REF!</v>
      </c>
      <c r="AB39" s="167" t="e">
        <f t="shared" si="12"/>
        <v>#REF!</v>
      </c>
      <c r="AC39" s="167" t="e">
        <f t="shared" si="12"/>
        <v>#REF!</v>
      </c>
      <c r="AD39" s="167" t="e">
        <f t="shared" si="12"/>
        <v>#REF!</v>
      </c>
      <c r="AE39" s="167" t="e">
        <f t="shared" si="12"/>
        <v>#REF!</v>
      </c>
      <c r="AF39" s="167" t="e">
        <f t="shared" si="12"/>
        <v>#REF!</v>
      </c>
      <c r="AG39" s="167" t="e">
        <f t="shared" si="12"/>
        <v>#REF!</v>
      </c>
      <c r="AH39" s="167" t="e">
        <f t="shared" si="12"/>
        <v>#REF!</v>
      </c>
      <c r="AI39" s="167" t="e">
        <f t="shared" si="12"/>
        <v>#REF!</v>
      </c>
      <c r="AJ39" s="167" t="e">
        <f t="shared" si="12"/>
        <v>#REF!</v>
      </c>
      <c r="AK39" s="167" t="e">
        <f t="shared" si="12"/>
        <v>#REF!</v>
      </c>
      <c r="AL39" s="167" t="e">
        <f t="shared" si="12"/>
        <v>#REF!</v>
      </c>
      <c r="AM39" s="167" t="e">
        <f t="shared" si="12"/>
        <v>#REF!</v>
      </c>
      <c r="AN39" s="167" t="e">
        <f t="shared" si="12"/>
        <v>#REF!</v>
      </c>
      <c r="AO39" s="167" t="e">
        <f t="shared" si="12"/>
        <v>#REF!</v>
      </c>
      <c r="AP39" s="167" t="e">
        <f t="shared" si="12"/>
        <v>#REF!</v>
      </c>
      <c r="AQ39" s="167" t="e">
        <f t="shared" si="12"/>
        <v>#REF!</v>
      </c>
      <c r="AR39" s="167" t="e">
        <f t="shared" si="12"/>
        <v>#REF!</v>
      </c>
      <c r="AS39" s="167" t="e">
        <f t="shared" si="12"/>
        <v>#REF!</v>
      </c>
      <c r="AT39" s="167" t="e">
        <f t="shared" si="12"/>
        <v>#REF!</v>
      </c>
      <c r="AU39" s="167" t="e">
        <f t="shared" si="12"/>
        <v>#REF!</v>
      </c>
      <c r="AV39" s="167" t="e">
        <f t="shared" si="12"/>
        <v>#REF!</v>
      </c>
      <c r="AW39" s="167" t="e">
        <f t="shared" si="12"/>
        <v>#REF!</v>
      </c>
      <c r="AX39" s="167" t="e">
        <f t="shared" si="12"/>
        <v>#REF!</v>
      </c>
      <c r="AY39" s="167" t="e">
        <f t="shared" si="12"/>
        <v>#REF!</v>
      </c>
      <c r="AZ39" s="167" t="e">
        <f t="shared" si="12"/>
        <v>#REF!</v>
      </c>
      <c r="BA39" s="167" t="e">
        <f t="shared" ref="BA39" si="18">ROUNDUP(BA20*0.87,)+25</f>
        <v>#REF!</v>
      </c>
    </row>
    <row r="40" spans="1:53" hidden="1" x14ac:dyDescent="0.2">
      <c r="A40" s="7" t="s">
        <v>5</v>
      </c>
    </row>
    <row r="41" spans="1:53" hidden="1" x14ac:dyDescent="0.2">
      <c r="A41" s="3" t="s">
        <v>0</v>
      </c>
    </row>
    <row r="42" spans="1:53" ht="12" customHeight="1" x14ac:dyDescent="0.2"/>
    <row r="43" spans="1:53" ht="9.6" customHeight="1" x14ac:dyDescent="0.2"/>
    <row r="44" spans="1:53" ht="11.45" customHeight="1" x14ac:dyDescent="0.2">
      <c r="A44" s="64" t="s">
        <v>11</v>
      </c>
    </row>
    <row r="45" spans="1:53" ht="11.45" customHeight="1" x14ac:dyDescent="0.2">
      <c r="A45" s="4" t="s">
        <v>12</v>
      </c>
    </row>
    <row r="46" spans="1:53" ht="11.45" customHeight="1" x14ac:dyDescent="0.2">
      <c r="A46" s="4" t="s">
        <v>13</v>
      </c>
    </row>
    <row r="47" spans="1:53" ht="11.45" customHeight="1" x14ac:dyDescent="0.2">
      <c r="A47" s="4" t="s">
        <v>14</v>
      </c>
    </row>
    <row r="48" spans="1:53" ht="11.45" customHeight="1" x14ac:dyDescent="0.2">
      <c r="A48" s="142" t="s">
        <v>103</v>
      </c>
    </row>
    <row r="49" spans="1:1" ht="11.45" customHeight="1" thickBot="1" x14ac:dyDescent="0.25"/>
    <row r="50" spans="1:1" ht="12.75" thickBot="1" x14ac:dyDescent="0.25">
      <c r="A50" s="73" t="s">
        <v>18</v>
      </c>
    </row>
    <row r="51" spans="1:1" x14ac:dyDescent="0.2">
      <c r="A51" s="94" t="s">
        <v>97</v>
      </c>
    </row>
    <row r="52" spans="1:1" ht="12.75" thickBot="1" x14ac:dyDescent="0.25">
      <c r="A52" s="63"/>
    </row>
    <row r="53" spans="1:1" ht="12.75" thickBot="1" x14ac:dyDescent="0.25">
      <c r="A53" s="75" t="s">
        <v>16</v>
      </c>
    </row>
    <row r="54" spans="1:1" ht="48" x14ac:dyDescent="0.2">
      <c r="A54" s="58" t="s">
        <v>46</v>
      </c>
    </row>
    <row r="55" spans="1:1" ht="12.75" thickBot="1" x14ac:dyDescent="0.25"/>
    <row r="56" spans="1:1" ht="12.75" thickBot="1" x14ac:dyDescent="0.25">
      <c r="A56" s="73" t="s">
        <v>112</v>
      </c>
    </row>
    <row r="57" spans="1:1" x14ac:dyDescent="0.2">
      <c r="A57" s="160" t="s">
        <v>201</v>
      </c>
    </row>
  </sheetData>
  <pageMargins left="0.7" right="0.7" top="0.75" bottom="0.75" header="0.3" footer="0.3"/>
  <pageSetup paperSize="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7"/>
  <sheetViews>
    <sheetView topLeftCell="A3" zoomScale="110" zoomScaleNormal="110" workbookViewId="0">
      <selection activeCell="K13" sqref="K13"/>
    </sheetView>
  </sheetViews>
  <sheetFormatPr defaultColWidth="9.140625" defaultRowHeight="12" x14ac:dyDescent="0.2"/>
  <cols>
    <col min="1" max="1" width="91.5703125" style="5" customWidth="1"/>
    <col min="2" max="2" width="9.140625" style="5" hidden="1" customWidth="1"/>
    <col min="3" max="17" width="9.140625" style="5"/>
    <col min="18" max="18" width="9.140625" style="5" customWidth="1"/>
    <col min="19" max="19" width="9.140625" style="5"/>
    <col min="20" max="20" width="9.140625" style="5" customWidth="1"/>
    <col min="21" max="21" width="0" style="5" hidden="1" customWidth="1"/>
    <col min="22" max="23" width="9.140625" style="5" customWidth="1"/>
    <col min="24" max="24" width="9.140625" style="5"/>
    <col min="25" max="25" width="9.140625" style="5" customWidth="1"/>
    <col min="26" max="26" width="0" style="5" hidden="1" customWidth="1"/>
    <col min="27" max="16384" width="9.140625" style="5"/>
  </cols>
  <sheetData>
    <row r="1" spans="1:53" ht="12" customHeight="1" x14ac:dyDescent="0.2">
      <c r="A1" s="18" t="s">
        <v>17</v>
      </c>
    </row>
    <row r="2" spans="1:53" ht="12" customHeight="1" x14ac:dyDescent="0.2">
      <c r="A2" s="64" t="s">
        <v>173</v>
      </c>
    </row>
    <row r="3" spans="1:53" ht="10.35" customHeight="1" x14ac:dyDescent="0.2">
      <c r="A3" s="16"/>
    </row>
    <row r="4" spans="1:53" ht="11.45" customHeight="1" x14ac:dyDescent="0.2">
      <c r="A4" s="30" t="s">
        <v>9</v>
      </c>
    </row>
    <row r="5" spans="1:53" s="36" customFormat="1" ht="33.75" customHeight="1" x14ac:dyDescent="0.25">
      <c r="A5" s="31" t="s">
        <v>6</v>
      </c>
      <c r="B5" s="104" t="e">
        <f>#REF!</f>
        <v>#REF!</v>
      </c>
      <c r="C5" s="151" t="e">
        <f>#REF!</f>
        <v>#REF!</v>
      </c>
      <c r="D5" s="151" t="e">
        <f>#REF!</f>
        <v>#REF!</v>
      </c>
      <c r="E5" s="104" t="e">
        <f>#REF!</f>
        <v>#REF!</v>
      </c>
      <c r="F5" s="151" t="e">
        <f>#REF!</f>
        <v>#REF!</v>
      </c>
      <c r="G5" s="151" t="e">
        <f>#REF!</f>
        <v>#REF!</v>
      </c>
      <c r="H5" s="151" t="e">
        <f>#REF!</f>
        <v>#REF!</v>
      </c>
      <c r="I5" s="151" t="e">
        <f>#REF!</f>
        <v>#REF!</v>
      </c>
      <c r="J5" s="151" t="e">
        <f>#REF!</f>
        <v>#REF!</v>
      </c>
      <c r="K5" s="151" t="e">
        <f>#REF!</f>
        <v>#REF!</v>
      </c>
      <c r="L5" s="151" t="e">
        <f>#REF!</f>
        <v>#REF!</v>
      </c>
      <c r="M5" s="151" t="e">
        <f>#REF!</f>
        <v>#REF!</v>
      </c>
      <c r="N5" s="104"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04" t="e">
        <f>#REF!</f>
        <v>#REF!</v>
      </c>
      <c r="AO5" s="104" t="e">
        <f>#REF!</f>
        <v>#REF!</v>
      </c>
      <c r="AP5" s="104" t="e">
        <f>#REF!</f>
        <v>#REF!</v>
      </c>
      <c r="AQ5" s="151" t="e">
        <f>#REF!</f>
        <v>#REF!</v>
      </c>
      <c r="AR5" s="151" t="e">
        <f>#REF!</f>
        <v>#REF!</v>
      </c>
      <c r="AS5" s="151" t="e">
        <f>#REF!</f>
        <v>#REF!</v>
      </c>
      <c r="AT5" s="151" t="e">
        <f>#REF!</f>
        <v>#REF!</v>
      </c>
      <c r="AU5" s="151" t="e">
        <f>#REF!</f>
        <v>#REF!</v>
      </c>
      <c r="AV5" s="151" t="e">
        <f>#REF!</f>
        <v>#REF!</v>
      </c>
      <c r="AW5" s="151" t="e">
        <f>#REF!</f>
        <v>#REF!</v>
      </c>
      <c r="AX5" s="151" t="e">
        <f>#REF!</f>
        <v>#REF!</v>
      </c>
      <c r="AY5" s="151" t="e">
        <f>#REF!</f>
        <v>#REF!</v>
      </c>
      <c r="AZ5" s="151" t="e">
        <f>#REF!</f>
        <v>#REF!</v>
      </c>
      <c r="BA5" s="151" t="e">
        <f>#REF!</f>
        <v>#REF!</v>
      </c>
    </row>
    <row r="6" spans="1:53" x14ac:dyDescent="0.2">
      <c r="A6" s="31"/>
      <c r="B6" s="104" t="e">
        <f>#REF!</f>
        <v>#REF!</v>
      </c>
      <c r="C6" s="151" t="e">
        <f>#REF!</f>
        <v>#REF!</v>
      </c>
      <c r="D6" s="151" t="e">
        <f>#REF!</f>
        <v>#REF!</v>
      </c>
      <c r="E6" s="104" t="e">
        <f>#REF!</f>
        <v>#REF!</v>
      </c>
      <c r="F6" s="151" t="e">
        <f>#REF!</f>
        <v>#REF!</v>
      </c>
      <c r="G6" s="151" t="e">
        <f>#REF!</f>
        <v>#REF!</v>
      </c>
      <c r="H6" s="151" t="e">
        <f>#REF!</f>
        <v>#REF!</v>
      </c>
      <c r="I6" s="151" t="e">
        <f>#REF!</f>
        <v>#REF!</v>
      </c>
      <c r="J6" s="151" t="e">
        <f>#REF!</f>
        <v>#REF!</v>
      </c>
      <c r="K6" s="151" t="e">
        <f>#REF!</f>
        <v>#REF!</v>
      </c>
      <c r="L6" s="151" t="e">
        <f>#REF!</f>
        <v>#REF!</v>
      </c>
      <c r="M6" s="151" t="e">
        <f>#REF!</f>
        <v>#REF!</v>
      </c>
      <c r="N6" s="104"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04" t="e">
        <f>#REF!</f>
        <v>#REF!</v>
      </c>
      <c r="AO6" s="104" t="e">
        <f>#REF!</f>
        <v>#REF!</v>
      </c>
      <c r="AP6" s="104" t="e">
        <f>#REF!</f>
        <v>#REF!</v>
      </c>
      <c r="AQ6" s="151" t="e">
        <f>#REF!</f>
        <v>#REF!</v>
      </c>
      <c r="AR6" s="151" t="e">
        <f>#REF!</f>
        <v>#REF!</v>
      </c>
      <c r="AS6" s="151" t="e">
        <f>#REF!</f>
        <v>#REF!</v>
      </c>
      <c r="AT6" s="151" t="e">
        <f>#REF!</f>
        <v>#REF!</v>
      </c>
      <c r="AU6" s="151" t="e">
        <f>#REF!</f>
        <v>#REF!</v>
      </c>
      <c r="AV6" s="151" t="e">
        <f>#REF!</f>
        <v>#REF!</v>
      </c>
      <c r="AW6" s="151" t="e">
        <f>#REF!</f>
        <v>#REF!</v>
      </c>
      <c r="AX6" s="151" t="e">
        <f>#REF!</f>
        <v>#REF!</v>
      </c>
      <c r="AY6" s="151" t="e">
        <f>#REF!</f>
        <v>#REF!</v>
      </c>
      <c r="AZ6" s="151" t="e">
        <f>#REF!</f>
        <v>#REF!</v>
      </c>
      <c r="BA6" s="151" t="e">
        <f>#REF!</f>
        <v>#REF!</v>
      </c>
    </row>
    <row r="7" spans="1:53" x14ac:dyDescent="0.2">
      <c r="A7" s="1" t="s">
        <v>7</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3" x14ac:dyDescent="0.2">
      <c r="A8" s="1">
        <v>1</v>
      </c>
      <c r="B8" s="6" t="e">
        <f>#REF!</f>
        <v>#REF!</v>
      </c>
      <c r="C8" s="166" t="e">
        <f>#REF!</f>
        <v>#REF!</v>
      </c>
      <c r="D8" s="166" t="e">
        <f>#REF!</f>
        <v>#REF!</v>
      </c>
      <c r="E8" s="166" t="e">
        <f>#REF!</f>
        <v>#REF!</v>
      </c>
      <c r="F8" s="166" t="e">
        <f>#REF!</f>
        <v>#REF!</v>
      </c>
      <c r="G8" s="166" t="e">
        <f>#REF!</f>
        <v>#REF!</v>
      </c>
      <c r="H8" s="166" t="e">
        <f>#REF!</f>
        <v>#REF!</v>
      </c>
      <c r="I8" s="166" t="e">
        <f>#REF!</f>
        <v>#REF!</v>
      </c>
      <c r="J8" s="166" t="e">
        <f>#REF!</f>
        <v>#REF!</v>
      </c>
      <c r="K8" s="166" t="e">
        <f>#REF!</f>
        <v>#REF!</v>
      </c>
      <c r="L8" s="166" t="e">
        <f>#REF!</f>
        <v>#REF!</v>
      </c>
      <c r="M8" s="166" t="e">
        <f>#REF!</f>
        <v>#REF!</v>
      </c>
      <c r="N8" s="166" t="e">
        <f>#REF!</f>
        <v>#REF!</v>
      </c>
      <c r="O8" s="166" t="e">
        <f>#REF!</f>
        <v>#REF!</v>
      </c>
      <c r="P8" s="166" t="e">
        <f>#REF!</f>
        <v>#REF!</v>
      </c>
      <c r="Q8" s="166" t="e">
        <f>#REF!</f>
        <v>#REF!</v>
      </c>
      <c r="R8" s="166" t="e">
        <f>#REF!</f>
        <v>#REF!</v>
      </c>
      <c r="S8" s="166" t="e">
        <f>#REF!</f>
        <v>#REF!</v>
      </c>
      <c r="T8" s="166" t="e">
        <f>#REF!</f>
        <v>#REF!</v>
      </c>
      <c r="U8" s="166" t="e">
        <f>#REF!</f>
        <v>#REF!</v>
      </c>
      <c r="V8" s="166" t="e">
        <f>#REF!</f>
        <v>#REF!</v>
      </c>
      <c r="W8" s="166" t="e">
        <f>#REF!</f>
        <v>#REF!</v>
      </c>
      <c r="X8" s="166" t="e">
        <f>#REF!</f>
        <v>#REF!</v>
      </c>
      <c r="Y8" s="166" t="e">
        <f>#REF!</f>
        <v>#REF!</v>
      </c>
      <c r="Z8" s="166" t="e">
        <f>#REF!</f>
        <v>#REF!</v>
      </c>
      <c r="AA8" s="166" t="e">
        <f>#REF!</f>
        <v>#REF!</v>
      </c>
      <c r="AB8" s="166" t="e">
        <f>#REF!</f>
        <v>#REF!</v>
      </c>
      <c r="AC8" s="166" t="e">
        <f>#REF!</f>
        <v>#REF!</v>
      </c>
      <c r="AD8" s="166" t="e">
        <f>#REF!</f>
        <v>#REF!</v>
      </c>
      <c r="AE8" s="166" t="e">
        <f>#REF!</f>
        <v>#REF!</v>
      </c>
      <c r="AF8" s="166" t="e">
        <f>#REF!</f>
        <v>#REF!</v>
      </c>
      <c r="AG8" s="166" t="e">
        <f>#REF!</f>
        <v>#REF!</v>
      </c>
      <c r="AH8" s="166" t="e">
        <f>#REF!</f>
        <v>#REF!</v>
      </c>
      <c r="AI8" s="166" t="e">
        <f>#REF!</f>
        <v>#REF!</v>
      </c>
      <c r="AJ8" s="166" t="e">
        <f>#REF!</f>
        <v>#REF!</v>
      </c>
      <c r="AK8" s="166" t="e">
        <f>#REF!</f>
        <v>#REF!</v>
      </c>
      <c r="AL8" s="166" t="e">
        <f>#REF!</f>
        <v>#REF!</v>
      </c>
      <c r="AM8" s="166" t="e">
        <f>#REF!</f>
        <v>#REF!</v>
      </c>
      <c r="AN8" s="166" t="e">
        <f>#REF!</f>
        <v>#REF!</v>
      </c>
      <c r="AO8" s="166" t="e">
        <f>#REF!</f>
        <v>#REF!</v>
      </c>
      <c r="AP8" s="166" t="e">
        <f>#REF!</f>
        <v>#REF!</v>
      </c>
      <c r="AQ8" s="166" t="e">
        <f>#REF!</f>
        <v>#REF!</v>
      </c>
      <c r="AR8" s="166" t="e">
        <f>#REF!</f>
        <v>#REF!</v>
      </c>
      <c r="AS8" s="166" t="e">
        <f>#REF!</f>
        <v>#REF!</v>
      </c>
      <c r="AT8" s="166" t="e">
        <f>#REF!</f>
        <v>#REF!</v>
      </c>
      <c r="AU8" s="166" t="e">
        <f>#REF!</f>
        <v>#REF!</v>
      </c>
      <c r="AV8" s="166" t="e">
        <f>#REF!</f>
        <v>#REF!</v>
      </c>
      <c r="AW8" s="166" t="e">
        <f>#REF!</f>
        <v>#REF!</v>
      </c>
      <c r="AX8" s="166" t="e">
        <f>#REF!</f>
        <v>#REF!</v>
      </c>
      <c r="AY8" s="166" t="e">
        <f>#REF!</f>
        <v>#REF!</v>
      </c>
      <c r="AZ8" s="166" t="e">
        <f>#REF!</f>
        <v>#REF!</v>
      </c>
      <c r="BA8" s="166" t="e">
        <f>#REF!</f>
        <v>#REF!</v>
      </c>
    </row>
    <row r="9" spans="1:53" x14ac:dyDescent="0.2">
      <c r="A9" s="1">
        <v>2</v>
      </c>
      <c r="B9" s="6" t="e">
        <f>#REF!</f>
        <v>#REF!</v>
      </c>
      <c r="C9" s="166" t="e">
        <f>#REF!</f>
        <v>#REF!</v>
      </c>
      <c r="D9" s="166" t="e">
        <f>#REF!</f>
        <v>#REF!</v>
      </c>
      <c r="E9" s="166" t="e">
        <f>#REF!</f>
        <v>#REF!</v>
      </c>
      <c r="F9" s="166" t="e">
        <f>#REF!</f>
        <v>#REF!</v>
      </c>
      <c r="G9" s="166" t="e">
        <f>#REF!</f>
        <v>#REF!</v>
      </c>
      <c r="H9" s="166" t="e">
        <f>#REF!</f>
        <v>#REF!</v>
      </c>
      <c r="I9" s="166" t="e">
        <f>#REF!</f>
        <v>#REF!</v>
      </c>
      <c r="J9" s="166" t="e">
        <f>#REF!</f>
        <v>#REF!</v>
      </c>
      <c r="K9" s="166" t="e">
        <f>#REF!</f>
        <v>#REF!</v>
      </c>
      <c r="L9" s="166" t="e">
        <f>#REF!</f>
        <v>#REF!</v>
      </c>
      <c r="M9" s="166" t="e">
        <f>#REF!</f>
        <v>#REF!</v>
      </c>
      <c r="N9" s="166" t="e">
        <f>#REF!</f>
        <v>#REF!</v>
      </c>
      <c r="O9" s="166" t="e">
        <f>#REF!</f>
        <v>#REF!</v>
      </c>
      <c r="P9" s="166" t="e">
        <f>#REF!</f>
        <v>#REF!</v>
      </c>
      <c r="Q9" s="166" t="e">
        <f>#REF!</f>
        <v>#REF!</v>
      </c>
      <c r="R9" s="166" t="e">
        <f>#REF!</f>
        <v>#REF!</v>
      </c>
      <c r="S9" s="166" t="e">
        <f>#REF!</f>
        <v>#REF!</v>
      </c>
      <c r="T9" s="166" t="e">
        <f>#REF!</f>
        <v>#REF!</v>
      </c>
      <c r="U9" s="166" t="e">
        <f>#REF!</f>
        <v>#REF!</v>
      </c>
      <c r="V9" s="166" t="e">
        <f>#REF!</f>
        <v>#REF!</v>
      </c>
      <c r="W9" s="166" t="e">
        <f>#REF!</f>
        <v>#REF!</v>
      </c>
      <c r="X9" s="166" t="e">
        <f>#REF!</f>
        <v>#REF!</v>
      </c>
      <c r="Y9" s="166" t="e">
        <f>#REF!</f>
        <v>#REF!</v>
      </c>
      <c r="Z9" s="166" t="e">
        <f>#REF!</f>
        <v>#REF!</v>
      </c>
      <c r="AA9" s="166" t="e">
        <f>#REF!</f>
        <v>#REF!</v>
      </c>
      <c r="AB9" s="166" t="e">
        <f>#REF!</f>
        <v>#REF!</v>
      </c>
      <c r="AC9" s="166" t="e">
        <f>#REF!</f>
        <v>#REF!</v>
      </c>
      <c r="AD9" s="166" t="e">
        <f>#REF!</f>
        <v>#REF!</v>
      </c>
      <c r="AE9" s="166" t="e">
        <f>#REF!</f>
        <v>#REF!</v>
      </c>
      <c r="AF9" s="166" t="e">
        <f>#REF!</f>
        <v>#REF!</v>
      </c>
      <c r="AG9" s="166" t="e">
        <f>#REF!</f>
        <v>#REF!</v>
      </c>
      <c r="AH9" s="166" t="e">
        <f>#REF!</f>
        <v>#REF!</v>
      </c>
      <c r="AI9" s="166" t="e">
        <f>#REF!</f>
        <v>#REF!</v>
      </c>
      <c r="AJ9" s="166" t="e">
        <f>#REF!</f>
        <v>#REF!</v>
      </c>
      <c r="AK9" s="166" t="e">
        <f>#REF!</f>
        <v>#REF!</v>
      </c>
      <c r="AL9" s="166" t="e">
        <f>#REF!</f>
        <v>#REF!</v>
      </c>
      <c r="AM9" s="166" t="e">
        <f>#REF!</f>
        <v>#REF!</v>
      </c>
      <c r="AN9" s="166" t="e">
        <f>#REF!</f>
        <v>#REF!</v>
      </c>
      <c r="AO9" s="166" t="e">
        <f>#REF!</f>
        <v>#REF!</v>
      </c>
      <c r="AP9" s="166" t="e">
        <f>#REF!</f>
        <v>#REF!</v>
      </c>
      <c r="AQ9" s="166" t="e">
        <f>#REF!</f>
        <v>#REF!</v>
      </c>
      <c r="AR9" s="166" t="e">
        <f>#REF!</f>
        <v>#REF!</v>
      </c>
      <c r="AS9" s="166" t="e">
        <f>#REF!</f>
        <v>#REF!</v>
      </c>
      <c r="AT9" s="166" t="e">
        <f>#REF!</f>
        <v>#REF!</v>
      </c>
      <c r="AU9" s="166" t="e">
        <f>#REF!</f>
        <v>#REF!</v>
      </c>
      <c r="AV9" s="166" t="e">
        <f>#REF!</f>
        <v>#REF!</v>
      </c>
      <c r="AW9" s="166" t="e">
        <f>#REF!</f>
        <v>#REF!</v>
      </c>
      <c r="AX9" s="166" t="e">
        <f>#REF!</f>
        <v>#REF!</v>
      </c>
      <c r="AY9" s="166" t="e">
        <f>#REF!</f>
        <v>#REF!</v>
      </c>
      <c r="AZ9" s="166" t="e">
        <f>#REF!</f>
        <v>#REF!</v>
      </c>
      <c r="BA9" s="166" t="e">
        <f>#REF!</f>
        <v>#REF!</v>
      </c>
    </row>
    <row r="10" spans="1:53" x14ac:dyDescent="0.2">
      <c r="A10" s="1" t="s">
        <v>8</v>
      </c>
      <c r="B10" s="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row>
    <row r="11" spans="1:53" x14ac:dyDescent="0.2">
      <c r="A11" s="1">
        <v>1</v>
      </c>
      <c r="B11" s="6" t="e">
        <f>#REF!</f>
        <v>#REF!</v>
      </c>
      <c r="C11" s="166" t="e">
        <f>#REF!</f>
        <v>#REF!</v>
      </c>
      <c r="D11" s="166" t="e">
        <f>#REF!</f>
        <v>#REF!</v>
      </c>
      <c r="E11" s="166" t="e">
        <f>#REF!</f>
        <v>#REF!</v>
      </c>
      <c r="F11" s="166" t="e">
        <f>#REF!</f>
        <v>#REF!</v>
      </c>
      <c r="G11" s="166" t="e">
        <f>#REF!</f>
        <v>#REF!</v>
      </c>
      <c r="H11" s="166" t="e">
        <f>#REF!</f>
        <v>#REF!</v>
      </c>
      <c r="I11" s="166" t="e">
        <f>#REF!</f>
        <v>#REF!</v>
      </c>
      <c r="J11" s="166" t="e">
        <f>#REF!</f>
        <v>#REF!</v>
      </c>
      <c r="K11" s="166" t="e">
        <f>#REF!</f>
        <v>#REF!</v>
      </c>
      <c r="L11" s="166" t="e">
        <f>#REF!</f>
        <v>#REF!</v>
      </c>
      <c r="M11" s="166" t="e">
        <f>#REF!</f>
        <v>#REF!</v>
      </c>
      <c r="N11" s="166" t="e">
        <f>#REF!</f>
        <v>#REF!</v>
      </c>
      <c r="O11" s="166" t="e">
        <f>#REF!</f>
        <v>#REF!</v>
      </c>
      <c r="P11" s="166" t="e">
        <f>#REF!</f>
        <v>#REF!</v>
      </c>
      <c r="Q11" s="166" t="e">
        <f>#REF!</f>
        <v>#REF!</v>
      </c>
      <c r="R11" s="166" t="e">
        <f>#REF!</f>
        <v>#REF!</v>
      </c>
      <c r="S11" s="166" t="e">
        <f>#REF!</f>
        <v>#REF!</v>
      </c>
      <c r="T11" s="166" t="e">
        <f>#REF!</f>
        <v>#REF!</v>
      </c>
      <c r="U11" s="166" t="e">
        <f>#REF!</f>
        <v>#REF!</v>
      </c>
      <c r="V11" s="166" t="e">
        <f>#REF!</f>
        <v>#REF!</v>
      </c>
      <c r="W11" s="166" t="e">
        <f>#REF!</f>
        <v>#REF!</v>
      </c>
      <c r="X11" s="166" t="e">
        <f>#REF!</f>
        <v>#REF!</v>
      </c>
      <c r="Y11" s="166" t="e">
        <f>#REF!</f>
        <v>#REF!</v>
      </c>
      <c r="Z11" s="166" t="e">
        <f>#REF!</f>
        <v>#REF!</v>
      </c>
      <c r="AA11" s="166" t="e">
        <f>#REF!</f>
        <v>#REF!</v>
      </c>
      <c r="AB11" s="166" t="e">
        <f>#REF!</f>
        <v>#REF!</v>
      </c>
      <c r="AC11" s="166" t="e">
        <f>#REF!</f>
        <v>#REF!</v>
      </c>
      <c r="AD11" s="166" t="e">
        <f>#REF!</f>
        <v>#REF!</v>
      </c>
      <c r="AE11" s="166" t="e">
        <f>#REF!</f>
        <v>#REF!</v>
      </c>
      <c r="AF11" s="166" t="e">
        <f>#REF!</f>
        <v>#REF!</v>
      </c>
      <c r="AG11" s="166" t="e">
        <f>#REF!</f>
        <v>#REF!</v>
      </c>
      <c r="AH11" s="166" t="e">
        <f>#REF!</f>
        <v>#REF!</v>
      </c>
      <c r="AI11" s="166" t="e">
        <f>#REF!</f>
        <v>#REF!</v>
      </c>
      <c r="AJ11" s="166" t="e">
        <f>#REF!</f>
        <v>#REF!</v>
      </c>
      <c r="AK11" s="166" t="e">
        <f>#REF!</f>
        <v>#REF!</v>
      </c>
      <c r="AL11" s="166" t="e">
        <f>#REF!</f>
        <v>#REF!</v>
      </c>
      <c r="AM11" s="166" t="e">
        <f>#REF!</f>
        <v>#REF!</v>
      </c>
      <c r="AN11" s="166" t="e">
        <f>#REF!</f>
        <v>#REF!</v>
      </c>
      <c r="AO11" s="166" t="e">
        <f>#REF!</f>
        <v>#REF!</v>
      </c>
      <c r="AP11" s="166" t="e">
        <f>#REF!</f>
        <v>#REF!</v>
      </c>
      <c r="AQ11" s="166" t="e">
        <f>#REF!</f>
        <v>#REF!</v>
      </c>
      <c r="AR11" s="166" t="e">
        <f>#REF!</f>
        <v>#REF!</v>
      </c>
      <c r="AS11" s="166" t="e">
        <f>#REF!</f>
        <v>#REF!</v>
      </c>
      <c r="AT11" s="166" t="e">
        <f>#REF!</f>
        <v>#REF!</v>
      </c>
      <c r="AU11" s="166" t="e">
        <f>#REF!</f>
        <v>#REF!</v>
      </c>
      <c r="AV11" s="166" t="e">
        <f>#REF!</f>
        <v>#REF!</v>
      </c>
      <c r="AW11" s="166" t="e">
        <f>#REF!</f>
        <v>#REF!</v>
      </c>
      <c r="AX11" s="166" t="e">
        <f>#REF!</f>
        <v>#REF!</v>
      </c>
      <c r="AY11" s="166" t="e">
        <f>#REF!</f>
        <v>#REF!</v>
      </c>
      <c r="AZ11" s="166" t="e">
        <f>#REF!</f>
        <v>#REF!</v>
      </c>
      <c r="BA11" s="166" t="e">
        <f>#REF!</f>
        <v>#REF!</v>
      </c>
    </row>
    <row r="12" spans="1:53" x14ac:dyDescent="0.2">
      <c r="A12" s="1">
        <v>2</v>
      </c>
      <c r="B12" s="6" t="e">
        <f>#REF!</f>
        <v>#REF!</v>
      </c>
      <c r="C12" s="166" t="e">
        <f>#REF!</f>
        <v>#REF!</v>
      </c>
      <c r="D12" s="166" t="e">
        <f>#REF!</f>
        <v>#REF!</v>
      </c>
      <c r="E12" s="166" t="e">
        <f>#REF!</f>
        <v>#REF!</v>
      </c>
      <c r="F12" s="166" t="e">
        <f>#REF!</f>
        <v>#REF!</v>
      </c>
      <c r="G12" s="166" t="e">
        <f>#REF!</f>
        <v>#REF!</v>
      </c>
      <c r="H12" s="166" t="e">
        <f>#REF!</f>
        <v>#REF!</v>
      </c>
      <c r="I12" s="166" t="e">
        <f>#REF!</f>
        <v>#REF!</v>
      </c>
      <c r="J12" s="166" t="e">
        <f>#REF!</f>
        <v>#REF!</v>
      </c>
      <c r="K12" s="166" t="e">
        <f>#REF!</f>
        <v>#REF!</v>
      </c>
      <c r="L12" s="166" t="e">
        <f>#REF!</f>
        <v>#REF!</v>
      </c>
      <c r="M12" s="166" t="e">
        <f>#REF!</f>
        <v>#REF!</v>
      </c>
      <c r="N12" s="166" t="e">
        <f>#REF!</f>
        <v>#REF!</v>
      </c>
      <c r="O12" s="166" t="e">
        <f>#REF!</f>
        <v>#REF!</v>
      </c>
      <c r="P12" s="166" t="e">
        <f>#REF!</f>
        <v>#REF!</v>
      </c>
      <c r="Q12" s="166" t="e">
        <f>#REF!</f>
        <v>#REF!</v>
      </c>
      <c r="R12" s="166" t="e">
        <f>#REF!</f>
        <v>#REF!</v>
      </c>
      <c r="S12" s="166" t="e">
        <f>#REF!</f>
        <v>#REF!</v>
      </c>
      <c r="T12" s="166" t="e">
        <f>#REF!</f>
        <v>#REF!</v>
      </c>
      <c r="U12" s="166" t="e">
        <f>#REF!</f>
        <v>#REF!</v>
      </c>
      <c r="V12" s="166" t="e">
        <f>#REF!</f>
        <v>#REF!</v>
      </c>
      <c r="W12" s="166" t="e">
        <f>#REF!</f>
        <v>#REF!</v>
      </c>
      <c r="X12" s="166" t="e">
        <f>#REF!</f>
        <v>#REF!</v>
      </c>
      <c r="Y12" s="166" t="e">
        <f>#REF!</f>
        <v>#REF!</v>
      </c>
      <c r="Z12" s="166" t="e">
        <f>#REF!</f>
        <v>#REF!</v>
      </c>
      <c r="AA12" s="166" t="e">
        <f>#REF!</f>
        <v>#REF!</v>
      </c>
      <c r="AB12" s="166" t="e">
        <f>#REF!</f>
        <v>#REF!</v>
      </c>
      <c r="AC12" s="166" t="e">
        <f>#REF!</f>
        <v>#REF!</v>
      </c>
      <c r="AD12" s="166" t="e">
        <f>#REF!</f>
        <v>#REF!</v>
      </c>
      <c r="AE12" s="166" t="e">
        <f>#REF!</f>
        <v>#REF!</v>
      </c>
      <c r="AF12" s="166" t="e">
        <f>#REF!</f>
        <v>#REF!</v>
      </c>
      <c r="AG12" s="166" t="e">
        <f>#REF!</f>
        <v>#REF!</v>
      </c>
      <c r="AH12" s="166" t="e">
        <f>#REF!</f>
        <v>#REF!</v>
      </c>
      <c r="AI12" s="166" t="e">
        <f>#REF!</f>
        <v>#REF!</v>
      </c>
      <c r="AJ12" s="166" t="e">
        <f>#REF!</f>
        <v>#REF!</v>
      </c>
      <c r="AK12" s="166" t="e">
        <f>#REF!</f>
        <v>#REF!</v>
      </c>
      <c r="AL12" s="166" t="e">
        <f>#REF!</f>
        <v>#REF!</v>
      </c>
      <c r="AM12" s="166" t="e">
        <f>#REF!</f>
        <v>#REF!</v>
      </c>
      <c r="AN12" s="166" t="e">
        <f>#REF!</f>
        <v>#REF!</v>
      </c>
      <c r="AO12" s="166" t="e">
        <f>#REF!</f>
        <v>#REF!</v>
      </c>
      <c r="AP12" s="166" t="e">
        <f>#REF!</f>
        <v>#REF!</v>
      </c>
      <c r="AQ12" s="166" t="e">
        <f>#REF!</f>
        <v>#REF!</v>
      </c>
      <c r="AR12" s="166" t="e">
        <f>#REF!</f>
        <v>#REF!</v>
      </c>
      <c r="AS12" s="166" t="e">
        <f>#REF!</f>
        <v>#REF!</v>
      </c>
      <c r="AT12" s="166" t="e">
        <f>#REF!</f>
        <v>#REF!</v>
      </c>
      <c r="AU12" s="166" t="e">
        <f>#REF!</f>
        <v>#REF!</v>
      </c>
      <c r="AV12" s="166" t="e">
        <f>#REF!</f>
        <v>#REF!</v>
      </c>
      <c r="AW12" s="166" t="e">
        <f>#REF!</f>
        <v>#REF!</v>
      </c>
      <c r="AX12" s="166" t="e">
        <f>#REF!</f>
        <v>#REF!</v>
      </c>
      <c r="AY12" s="166" t="e">
        <f>#REF!</f>
        <v>#REF!</v>
      </c>
      <c r="AZ12" s="166" t="e">
        <f>#REF!</f>
        <v>#REF!</v>
      </c>
      <c r="BA12" s="166" t="e">
        <f>#REF!</f>
        <v>#REF!</v>
      </c>
    </row>
    <row r="13" spans="1:53" x14ac:dyDescent="0.2">
      <c r="A13" s="2" t="s">
        <v>2</v>
      </c>
      <c r="B13" s="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row>
    <row r="14" spans="1:53" x14ac:dyDescent="0.2">
      <c r="A14" s="1">
        <v>1</v>
      </c>
      <c r="B14" s="6" t="e">
        <f>#REF!</f>
        <v>#REF!</v>
      </c>
      <c r="C14" s="166" t="e">
        <f>#REF!</f>
        <v>#REF!</v>
      </c>
      <c r="D14" s="166" t="e">
        <f>#REF!</f>
        <v>#REF!</v>
      </c>
      <c r="E14" s="166" t="e">
        <f>#REF!</f>
        <v>#REF!</v>
      </c>
      <c r="F14" s="166" t="e">
        <f>#REF!</f>
        <v>#REF!</v>
      </c>
      <c r="G14" s="166" t="e">
        <f>#REF!</f>
        <v>#REF!</v>
      </c>
      <c r="H14" s="166" t="e">
        <f>#REF!</f>
        <v>#REF!</v>
      </c>
      <c r="I14" s="166" t="e">
        <f>#REF!</f>
        <v>#REF!</v>
      </c>
      <c r="J14" s="166" t="e">
        <f>#REF!</f>
        <v>#REF!</v>
      </c>
      <c r="K14" s="166" t="e">
        <f>#REF!</f>
        <v>#REF!</v>
      </c>
      <c r="L14" s="166" t="e">
        <f>#REF!</f>
        <v>#REF!</v>
      </c>
      <c r="M14" s="166" t="e">
        <f>#REF!</f>
        <v>#REF!</v>
      </c>
      <c r="N14" s="166" t="e">
        <f>#REF!</f>
        <v>#REF!</v>
      </c>
      <c r="O14" s="166" t="e">
        <f>#REF!</f>
        <v>#REF!</v>
      </c>
      <c r="P14" s="166" t="e">
        <f>#REF!</f>
        <v>#REF!</v>
      </c>
      <c r="Q14" s="166" t="e">
        <f>#REF!</f>
        <v>#REF!</v>
      </c>
      <c r="R14" s="166" t="e">
        <f>#REF!</f>
        <v>#REF!</v>
      </c>
      <c r="S14" s="166" t="e">
        <f>#REF!</f>
        <v>#REF!</v>
      </c>
      <c r="T14" s="166" t="e">
        <f>#REF!</f>
        <v>#REF!</v>
      </c>
      <c r="U14" s="166" t="e">
        <f>#REF!</f>
        <v>#REF!</v>
      </c>
      <c r="V14" s="166" t="e">
        <f>#REF!</f>
        <v>#REF!</v>
      </c>
      <c r="W14" s="166" t="e">
        <f>#REF!</f>
        <v>#REF!</v>
      </c>
      <c r="X14" s="166" t="e">
        <f>#REF!</f>
        <v>#REF!</v>
      </c>
      <c r="Y14" s="166" t="e">
        <f>#REF!</f>
        <v>#REF!</v>
      </c>
      <c r="Z14" s="166" t="e">
        <f>#REF!</f>
        <v>#REF!</v>
      </c>
      <c r="AA14" s="166" t="e">
        <f>#REF!</f>
        <v>#REF!</v>
      </c>
      <c r="AB14" s="166" t="e">
        <f>#REF!</f>
        <v>#REF!</v>
      </c>
      <c r="AC14" s="166" t="e">
        <f>#REF!</f>
        <v>#REF!</v>
      </c>
      <c r="AD14" s="166" t="e">
        <f>#REF!</f>
        <v>#REF!</v>
      </c>
      <c r="AE14" s="166" t="e">
        <f>#REF!</f>
        <v>#REF!</v>
      </c>
      <c r="AF14" s="166" t="e">
        <f>#REF!</f>
        <v>#REF!</v>
      </c>
      <c r="AG14" s="166" t="e">
        <f>#REF!</f>
        <v>#REF!</v>
      </c>
      <c r="AH14" s="166" t="e">
        <f>#REF!</f>
        <v>#REF!</v>
      </c>
      <c r="AI14" s="166" t="e">
        <f>#REF!</f>
        <v>#REF!</v>
      </c>
      <c r="AJ14" s="166" t="e">
        <f>#REF!</f>
        <v>#REF!</v>
      </c>
      <c r="AK14" s="166" t="e">
        <f>#REF!</f>
        <v>#REF!</v>
      </c>
      <c r="AL14" s="166" t="e">
        <f>#REF!</f>
        <v>#REF!</v>
      </c>
      <c r="AM14" s="166" t="e">
        <f>#REF!</f>
        <v>#REF!</v>
      </c>
      <c r="AN14" s="166" t="e">
        <f>#REF!</f>
        <v>#REF!</v>
      </c>
      <c r="AO14" s="166" t="e">
        <f>#REF!</f>
        <v>#REF!</v>
      </c>
      <c r="AP14" s="166" t="e">
        <f>#REF!</f>
        <v>#REF!</v>
      </c>
      <c r="AQ14" s="166" t="e">
        <f>#REF!</f>
        <v>#REF!</v>
      </c>
      <c r="AR14" s="166" t="e">
        <f>#REF!</f>
        <v>#REF!</v>
      </c>
      <c r="AS14" s="166" t="e">
        <f>#REF!</f>
        <v>#REF!</v>
      </c>
      <c r="AT14" s="166" t="e">
        <f>#REF!</f>
        <v>#REF!</v>
      </c>
      <c r="AU14" s="166" t="e">
        <f>#REF!</f>
        <v>#REF!</v>
      </c>
      <c r="AV14" s="166" t="e">
        <f>#REF!</f>
        <v>#REF!</v>
      </c>
      <c r="AW14" s="166" t="e">
        <f>#REF!</f>
        <v>#REF!</v>
      </c>
      <c r="AX14" s="166" t="e">
        <f>#REF!</f>
        <v>#REF!</v>
      </c>
      <c r="AY14" s="166" t="e">
        <f>#REF!</f>
        <v>#REF!</v>
      </c>
      <c r="AZ14" s="166" t="e">
        <f>#REF!</f>
        <v>#REF!</v>
      </c>
      <c r="BA14" s="166" t="e">
        <f>#REF!</f>
        <v>#REF!</v>
      </c>
    </row>
    <row r="15" spans="1:53" x14ac:dyDescent="0.2">
      <c r="A15" s="1">
        <v>2</v>
      </c>
      <c r="B15" s="6" t="e">
        <f>#REF!</f>
        <v>#REF!</v>
      </c>
      <c r="C15" s="166" t="e">
        <f>#REF!</f>
        <v>#REF!</v>
      </c>
      <c r="D15" s="166" t="e">
        <f>#REF!</f>
        <v>#REF!</v>
      </c>
      <c r="E15" s="166" t="e">
        <f>#REF!</f>
        <v>#REF!</v>
      </c>
      <c r="F15" s="166" t="e">
        <f>#REF!</f>
        <v>#REF!</v>
      </c>
      <c r="G15" s="166" t="e">
        <f>#REF!</f>
        <v>#REF!</v>
      </c>
      <c r="H15" s="166" t="e">
        <f>#REF!</f>
        <v>#REF!</v>
      </c>
      <c r="I15" s="166" t="e">
        <f>#REF!</f>
        <v>#REF!</v>
      </c>
      <c r="J15" s="166" t="e">
        <f>#REF!</f>
        <v>#REF!</v>
      </c>
      <c r="K15" s="166" t="e">
        <f>#REF!</f>
        <v>#REF!</v>
      </c>
      <c r="L15" s="166" t="e">
        <f>#REF!</f>
        <v>#REF!</v>
      </c>
      <c r="M15" s="166" t="e">
        <f>#REF!</f>
        <v>#REF!</v>
      </c>
      <c r="N15" s="166" t="e">
        <f>#REF!</f>
        <v>#REF!</v>
      </c>
      <c r="O15" s="166" t="e">
        <f>#REF!</f>
        <v>#REF!</v>
      </c>
      <c r="P15" s="166" t="e">
        <f>#REF!</f>
        <v>#REF!</v>
      </c>
      <c r="Q15" s="166" t="e">
        <f>#REF!</f>
        <v>#REF!</v>
      </c>
      <c r="R15" s="166" t="e">
        <f>#REF!</f>
        <v>#REF!</v>
      </c>
      <c r="S15" s="166" t="e">
        <f>#REF!</f>
        <v>#REF!</v>
      </c>
      <c r="T15" s="166" t="e">
        <f>#REF!</f>
        <v>#REF!</v>
      </c>
      <c r="U15" s="166" t="e">
        <f>#REF!</f>
        <v>#REF!</v>
      </c>
      <c r="V15" s="166" t="e">
        <f>#REF!</f>
        <v>#REF!</v>
      </c>
      <c r="W15" s="166" t="e">
        <f>#REF!</f>
        <v>#REF!</v>
      </c>
      <c r="X15" s="166" t="e">
        <f>#REF!</f>
        <v>#REF!</v>
      </c>
      <c r="Y15" s="166" t="e">
        <f>#REF!</f>
        <v>#REF!</v>
      </c>
      <c r="Z15" s="166" t="e">
        <f>#REF!</f>
        <v>#REF!</v>
      </c>
      <c r="AA15" s="166" t="e">
        <f>#REF!</f>
        <v>#REF!</v>
      </c>
      <c r="AB15" s="166" t="e">
        <f>#REF!</f>
        <v>#REF!</v>
      </c>
      <c r="AC15" s="166" t="e">
        <f>#REF!</f>
        <v>#REF!</v>
      </c>
      <c r="AD15" s="166" t="e">
        <f>#REF!</f>
        <v>#REF!</v>
      </c>
      <c r="AE15" s="166" t="e">
        <f>#REF!</f>
        <v>#REF!</v>
      </c>
      <c r="AF15" s="166" t="e">
        <f>#REF!</f>
        <v>#REF!</v>
      </c>
      <c r="AG15" s="166" t="e">
        <f>#REF!</f>
        <v>#REF!</v>
      </c>
      <c r="AH15" s="166" t="e">
        <f>#REF!</f>
        <v>#REF!</v>
      </c>
      <c r="AI15" s="166" t="e">
        <f>#REF!</f>
        <v>#REF!</v>
      </c>
      <c r="AJ15" s="166" t="e">
        <f>#REF!</f>
        <v>#REF!</v>
      </c>
      <c r="AK15" s="166" t="e">
        <f>#REF!</f>
        <v>#REF!</v>
      </c>
      <c r="AL15" s="166" t="e">
        <f>#REF!</f>
        <v>#REF!</v>
      </c>
      <c r="AM15" s="166" t="e">
        <f>#REF!</f>
        <v>#REF!</v>
      </c>
      <c r="AN15" s="166" t="e">
        <f>#REF!</f>
        <v>#REF!</v>
      </c>
      <c r="AO15" s="166" t="e">
        <f>#REF!</f>
        <v>#REF!</v>
      </c>
      <c r="AP15" s="166" t="e">
        <f>#REF!</f>
        <v>#REF!</v>
      </c>
      <c r="AQ15" s="166" t="e">
        <f>#REF!</f>
        <v>#REF!</v>
      </c>
      <c r="AR15" s="166" t="e">
        <f>#REF!</f>
        <v>#REF!</v>
      </c>
      <c r="AS15" s="166" t="e">
        <f>#REF!</f>
        <v>#REF!</v>
      </c>
      <c r="AT15" s="166" t="e">
        <f>#REF!</f>
        <v>#REF!</v>
      </c>
      <c r="AU15" s="166" t="e">
        <f>#REF!</f>
        <v>#REF!</v>
      </c>
      <c r="AV15" s="166" t="e">
        <f>#REF!</f>
        <v>#REF!</v>
      </c>
      <c r="AW15" s="166" t="e">
        <f>#REF!</f>
        <v>#REF!</v>
      </c>
      <c r="AX15" s="166" t="e">
        <f>#REF!</f>
        <v>#REF!</v>
      </c>
      <c r="AY15" s="166" t="e">
        <f>#REF!</f>
        <v>#REF!</v>
      </c>
      <c r="AZ15" s="166" t="e">
        <f>#REF!</f>
        <v>#REF!</v>
      </c>
      <c r="BA15" s="166" t="e">
        <f>#REF!</f>
        <v>#REF!</v>
      </c>
    </row>
    <row r="16" spans="1:53" x14ac:dyDescent="0.2">
      <c r="A16" s="9" t="s">
        <v>131</v>
      </c>
      <c r="B16" s="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row>
    <row r="17" spans="1:53" x14ac:dyDescent="0.2">
      <c r="A17" s="1">
        <v>1</v>
      </c>
      <c r="B17" s="6" t="e">
        <f>#REF!</f>
        <v>#REF!</v>
      </c>
      <c r="C17" s="166" t="e">
        <f>#REF!</f>
        <v>#REF!</v>
      </c>
      <c r="D17" s="166" t="e">
        <f>#REF!</f>
        <v>#REF!</v>
      </c>
      <c r="E17" s="166" t="e">
        <f>#REF!</f>
        <v>#REF!</v>
      </c>
      <c r="F17" s="166" t="e">
        <f>#REF!</f>
        <v>#REF!</v>
      </c>
      <c r="G17" s="166" t="e">
        <f>#REF!</f>
        <v>#REF!</v>
      </c>
      <c r="H17" s="166" t="e">
        <f>#REF!</f>
        <v>#REF!</v>
      </c>
      <c r="I17" s="166" t="e">
        <f>#REF!</f>
        <v>#REF!</v>
      </c>
      <c r="J17" s="166" t="e">
        <f>#REF!</f>
        <v>#REF!</v>
      </c>
      <c r="K17" s="166" t="e">
        <f>#REF!</f>
        <v>#REF!</v>
      </c>
      <c r="L17" s="166" t="e">
        <f>#REF!</f>
        <v>#REF!</v>
      </c>
      <c r="M17" s="166" t="e">
        <f>#REF!</f>
        <v>#REF!</v>
      </c>
      <c r="N17" s="166" t="e">
        <f>#REF!</f>
        <v>#REF!</v>
      </c>
      <c r="O17" s="166" t="e">
        <f>#REF!</f>
        <v>#REF!</v>
      </c>
      <c r="P17" s="166" t="e">
        <f>#REF!</f>
        <v>#REF!</v>
      </c>
      <c r="Q17" s="166" t="e">
        <f>#REF!</f>
        <v>#REF!</v>
      </c>
      <c r="R17" s="166" t="e">
        <f>#REF!</f>
        <v>#REF!</v>
      </c>
      <c r="S17" s="166" t="e">
        <f>#REF!</f>
        <v>#REF!</v>
      </c>
      <c r="T17" s="166" t="e">
        <f>#REF!</f>
        <v>#REF!</v>
      </c>
      <c r="U17" s="166" t="e">
        <f>#REF!</f>
        <v>#REF!</v>
      </c>
      <c r="V17" s="166" t="e">
        <f>#REF!</f>
        <v>#REF!</v>
      </c>
      <c r="W17" s="166" t="e">
        <f>#REF!</f>
        <v>#REF!</v>
      </c>
      <c r="X17" s="166" t="e">
        <f>#REF!</f>
        <v>#REF!</v>
      </c>
      <c r="Y17" s="166" t="e">
        <f>#REF!</f>
        <v>#REF!</v>
      </c>
      <c r="Z17" s="166" t="e">
        <f>#REF!</f>
        <v>#REF!</v>
      </c>
      <c r="AA17" s="166" t="e">
        <f>#REF!</f>
        <v>#REF!</v>
      </c>
      <c r="AB17" s="166" t="e">
        <f>#REF!</f>
        <v>#REF!</v>
      </c>
      <c r="AC17" s="166" t="e">
        <f>#REF!</f>
        <v>#REF!</v>
      </c>
      <c r="AD17" s="166" t="e">
        <f>#REF!</f>
        <v>#REF!</v>
      </c>
      <c r="AE17" s="166" t="e">
        <f>#REF!</f>
        <v>#REF!</v>
      </c>
      <c r="AF17" s="166" t="e">
        <f>#REF!</f>
        <v>#REF!</v>
      </c>
      <c r="AG17" s="166" t="e">
        <f>#REF!</f>
        <v>#REF!</v>
      </c>
      <c r="AH17" s="166" t="e">
        <f>#REF!</f>
        <v>#REF!</v>
      </c>
      <c r="AI17" s="166" t="e">
        <f>#REF!</f>
        <v>#REF!</v>
      </c>
      <c r="AJ17" s="166" t="e">
        <f>#REF!</f>
        <v>#REF!</v>
      </c>
      <c r="AK17" s="166" t="e">
        <f>#REF!</f>
        <v>#REF!</v>
      </c>
      <c r="AL17" s="166" t="e">
        <f>#REF!</f>
        <v>#REF!</v>
      </c>
      <c r="AM17" s="166" t="e">
        <f>#REF!</f>
        <v>#REF!</v>
      </c>
      <c r="AN17" s="166" t="e">
        <f>#REF!</f>
        <v>#REF!</v>
      </c>
      <c r="AO17" s="166" t="e">
        <f>#REF!</f>
        <v>#REF!</v>
      </c>
      <c r="AP17" s="166" t="e">
        <f>#REF!</f>
        <v>#REF!</v>
      </c>
      <c r="AQ17" s="166" t="e">
        <f>#REF!</f>
        <v>#REF!</v>
      </c>
      <c r="AR17" s="166" t="e">
        <f>#REF!</f>
        <v>#REF!</v>
      </c>
      <c r="AS17" s="166" t="e">
        <f>#REF!</f>
        <v>#REF!</v>
      </c>
      <c r="AT17" s="166" t="e">
        <f>#REF!</f>
        <v>#REF!</v>
      </c>
      <c r="AU17" s="166" t="e">
        <f>#REF!</f>
        <v>#REF!</v>
      </c>
      <c r="AV17" s="166" t="e">
        <f>#REF!</f>
        <v>#REF!</v>
      </c>
      <c r="AW17" s="166" t="e">
        <f>#REF!</f>
        <v>#REF!</v>
      </c>
      <c r="AX17" s="166" t="e">
        <f>#REF!</f>
        <v>#REF!</v>
      </c>
      <c r="AY17" s="166" t="e">
        <f>#REF!</f>
        <v>#REF!</v>
      </c>
      <c r="AZ17" s="166" t="e">
        <f>#REF!</f>
        <v>#REF!</v>
      </c>
      <c r="BA17" s="166" t="e">
        <f>#REF!</f>
        <v>#REF!</v>
      </c>
    </row>
    <row r="18" spans="1:53" x14ac:dyDescent="0.2">
      <c r="A18" s="1">
        <v>2</v>
      </c>
      <c r="B18" s="6" t="e">
        <f>#REF!</f>
        <v>#REF!</v>
      </c>
      <c r="C18" s="166" t="e">
        <f>#REF!</f>
        <v>#REF!</v>
      </c>
      <c r="D18" s="166" t="e">
        <f>#REF!</f>
        <v>#REF!</v>
      </c>
      <c r="E18" s="166" t="e">
        <f>#REF!</f>
        <v>#REF!</v>
      </c>
      <c r="F18" s="166" t="e">
        <f>#REF!</f>
        <v>#REF!</v>
      </c>
      <c r="G18" s="166" t="e">
        <f>#REF!</f>
        <v>#REF!</v>
      </c>
      <c r="H18" s="166" t="e">
        <f>#REF!</f>
        <v>#REF!</v>
      </c>
      <c r="I18" s="166" t="e">
        <f>#REF!</f>
        <v>#REF!</v>
      </c>
      <c r="J18" s="166" t="e">
        <f>#REF!</f>
        <v>#REF!</v>
      </c>
      <c r="K18" s="166" t="e">
        <f>#REF!</f>
        <v>#REF!</v>
      </c>
      <c r="L18" s="166" t="e">
        <f>#REF!</f>
        <v>#REF!</v>
      </c>
      <c r="M18" s="166" t="e">
        <f>#REF!</f>
        <v>#REF!</v>
      </c>
      <c r="N18" s="166" t="e">
        <f>#REF!</f>
        <v>#REF!</v>
      </c>
      <c r="O18" s="166" t="e">
        <f>#REF!</f>
        <v>#REF!</v>
      </c>
      <c r="P18" s="166" t="e">
        <f>#REF!</f>
        <v>#REF!</v>
      </c>
      <c r="Q18" s="166" t="e">
        <f>#REF!</f>
        <v>#REF!</v>
      </c>
      <c r="R18" s="166" t="e">
        <f>#REF!</f>
        <v>#REF!</v>
      </c>
      <c r="S18" s="166" t="e">
        <f>#REF!</f>
        <v>#REF!</v>
      </c>
      <c r="T18" s="166" t="e">
        <f>#REF!</f>
        <v>#REF!</v>
      </c>
      <c r="U18" s="166" t="e">
        <f>#REF!</f>
        <v>#REF!</v>
      </c>
      <c r="V18" s="166" t="e">
        <f>#REF!</f>
        <v>#REF!</v>
      </c>
      <c r="W18" s="166" t="e">
        <f>#REF!</f>
        <v>#REF!</v>
      </c>
      <c r="X18" s="166" t="e">
        <f>#REF!</f>
        <v>#REF!</v>
      </c>
      <c r="Y18" s="166" t="e">
        <f>#REF!</f>
        <v>#REF!</v>
      </c>
      <c r="Z18" s="166" t="e">
        <f>#REF!</f>
        <v>#REF!</v>
      </c>
      <c r="AA18" s="166" t="e">
        <f>#REF!</f>
        <v>#REF!</v>
      </c>
      <c r="AB18" s="166" t="e">
        <f>#REF!</f>
        <v>#REF!</v>
      </c>
      <c r="AC18" s="166" t="e">
        <f>#REF!</f>
        <v>#REF!</v>
      </c>
      <c r="AD18" s="166" t="e">
        <f>#REF!</f>
        <v>#REF!</v>
      </c>
      <c r="AE18" s="166" t="e">
        <f>#REF!</f>
        <v>#REF!</v>
      </c>
      <c r="AF18" s="166" t="e">
        <f>#REF!</f>
        <v>#REF!</v>
      </c>
      <c r="AG18" s="166" t="e">
        <f>#REF!</f>
        <v>#REF!</v>
      </c>
      <c r="AH18" s="166" t="e">
        <f>#REF!</f>
        <v>#REF!</v>
      </c>
      <c r="AI18" s="166" t="e">
        <f>#REF!</f>
        <v>#REF!</v>
      </c>
      <c r="AJ18" s="166" t="e">
        <f>#REF!</f>
        <v>#REF!</v>
      </c>
      <c r="AK18" s="166" t="e">
        <f>#REF!</f>
        <v>#REF!</v>
      </c>
      <c r="AL18" s="166" t="e">
        <f>#REF!</f>
        <v>#REF!</v>
      </c>
      <c r="AM18" s="166" t="e">
        <f>#REF!</f>
        <v>#REF!</v>
      </c>
      <c r="AN18" s="166" t="e">
        <f>#REF!</f>
        <v>#REF!</v>
      </c>
      <c r="AO18" s="166" t="e">
        <f>#REF!</f>
        <v>#REF!</v>
      </c>
      <c r="AP18" s="166" t="e">
        <f>#REF!</f>
        <v>#REF!</v>
      </c>
      <c r="AQ18" s="166" t="e">
        <f>#REF!</f>
        <v>#REF!</v>
      </c>
      <c r="AR18" s="166" t="e">
        <f>#REF!</f>
        <v>#REF!</v>
      </c>
      <c r="AS18" s="166" t="e">
        <f>#REF!</f>
        <v>#REF!</v>
      </c>
      <c r="AT18" s="166" t="e">
        <f>#REF!</f>
        <v>#REF!</v>
      </c>
      <c r="AU18" s="166" t="e">
        <f>#REF!</f>
        <v>#REF!</v>
      </c>
      <c r="AV18" s="166" t="e">
        <f>#REF!</f>
        <v>#REF!</v>
      </c>
      <c r="AW18" s="166" t="e">
        <f>#REF!</f>
        <v>#REF!</v>
      </c>
      <c r="AX18" s="166" t="e">
        <f>#REF!</f>
        <v>#REF!</v>
      </c>
      <c r="AY18" s="166" t="e">
        <f>#REF!</f>
        <v>#REF!</v>
      </c>
      <c r="AZ18" s="166" t="e">
        <f>#REF!</f>
        <v>#REF!</v>
      </c>
      <c r="BA18" s="166" t="e">
        <f>#REF!</f>
        <v>#REF!</v>
      </c>
    </row>
    <row r="19" spans="1:53" x14ac:dyDescent="0.2">
      <c r="A19" s="7" t="s">
        <v>4</v>
      </c>
      <c r="B19" s="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row>
    <row r="20" spans="1:53" x14ac:dyDescent="0.2">
      <c r="A20" s="3" t="s">
        <v>1</v>
      </c>
      <c r="B20" s="6" t="e">
        <f>#REF!</f>
        <v>#REF!</v>
      </c>
      <c r="C20" s="166" t="e">
        <f>#REF!</f>
        <v>#REF!</v>
      </c>
      <c r="D20" s="166" t="e">
        <f>#REF!</f>
        <v>#REF!</v>
      </c>
      <c r="E20" s="166" t="e">
        <f>#REF!</f>
        <v>#REF!</v>
      </c>
      <c r="F20" s="166" t="e">
        <f>#REF!</f>
        <v>#REF!</v>
      </c>
      <c r="G20" s="166" t="e">
        <f>#REF!</f>
        <v>#REF!</v>
      </c>
      <c r="H20" s="166" t="e">
        <f>#REF!</f>
        <v>#REF!</v>
      </c>
      <c r="I20" s="166" t="e">
        <f>#REF!</f>
        <v>#REF!</v>
      </c>
      <c r="J20" s="166" t="e">
        <f>#REF!</f>
        <v>#REF!</v>
      </c>
      <c r="K20" s="166" t="e">
        <f>#REF!</f>
        <v>#REF!</v>
      </c>
      <c r="L20" s="166" t="e">
        <f>#REF!</f>
        <v>#REF!</v>
      </c>
      <c r="M20" s="166" t="e">
        <f>#REF!</f>
        <v>#REF!</v>
      </c>
      <c r="N20" s="166" t="e">
        <f>#REF!</f>
        <v>#REF!</v>
      </c>
      <c r="O20" s="166" t="e">
        <f>#REF!</f>
        <v>#REF!</v>
      </c>
      <c r="P20" s="166" t="e">
        <f>#REF!</f>
        <v>#REF!</v>
      </c>
      <c r="Q20" s="166" t="e">
        <f>#REF!</f>
        <v>#REF!</v>
      </c>
      <c r="R20" s="166" t="e">
        <f>#REF!</f>
        <v>#REF!</v>
      </c>
      <c r="S20" s="166" t="e">
        <f>#REF!</f>
        <v>#REF!</v>
      </c>
      <c r="T20" s="166" t="e">
        <f>#REF!</f>
        <v>#REF!</v>
      </c>
      <c r="U20" s="166" t="e">
        <f>#REF!</f>
        <v>#REF!</v>
      </c>
      <c r="V20" s="166" t="e">
        <f>#REF!</f>
        <v>#REF!</v>
      </c>
      <c r="W20" s="166" t="e">
        <f>#REF!</f>
        <v>#REF!</v>
      </c>
      <c r="X20" s="166" t="e">
        <f>#REF!</f>
        <v>#REF!</v>
      </c>
      <c r="Y20" s="166" t="e">
        <f>#REF!</f>
        <v>#REF!</v>
      </c>
      <c r="Z20" s="166" t="e">
        <f>#REF!</f>
        <v>#REF!</v>
      </c>
      <c r="AA20" s="166" t="e">
        <f>#REF!</f>
        <v>#REF!</v>
      </c>
      <c r="AB20" s="166" t="e">
        <f>#REF!</f>
        <v>#REF!</v>
      </c>
      <c r="AC20" s="166" t="e">
        <f>#REF!</f>
        <v>#REF!</v>
      </c>
      <c r="AD20" s="166" t="e">
        <f>#REF!</f>
        <v>#REF!</v>
      </c>
      <c r="AE20" s="166" t="e">
        <f>#REF!</f>
        <v>#REF!</v>
      </c>
      <c r="AF20" s="166" t="e">
        <f>#REF!</f>
        <v>#REF!</v>
      </c>
      <c r="AG20" s="166" t="e">
        <f>#REF!</f>
        <v>#REF!</v>
      </c>
      <c r="AH20" s="166" t="e">
        <f>#REF!</f>
        <v>#REF!</v>
      </c>
      <c r="AI20" s="166" t="e">
        <f>#REF!</f>
        <v>#REF!</v>
      </c>
      <c r="AJ20" s="166" t="e">
        <f>#REF!</f>
        <v>#REF!</v>
      </c>
      <c r="AK20" s="166" t="e">
        <f>#REF!</f>
        <v>#REF!</v>
      </c>
      <c r="AL20" s="166" t="e">
        <f>#REF!</f>
        <v>#REF!</v>
      </c>
      <c r="AM20" s="166" t="e">
        <f>#REF!</f>
        <v>#REF!</v>
      </c>
      <c r="AN20" s="166" t="e">
        <f>#REF!</f>
        <v>#REF!</v>
      </c>
      <c r="AO20" s="166" t="e">
        <f>#REF!</f>
        <v>#REF!</v>
      </c>
      <c r="AP20" s="166" t="e">
        <f>#REF!</f>
        <v>#REF!</v>
      </c>
      <c r="AQ20" s="166" t="e">
        <f>#REF!</f>
        <v>#REF!</v>
      </c>
      <c r="AR20" s="166" t="e">
        <f>#REF!</f>
        <v>#REF!</v>
      </c>
      <c r="AS20" s="166" t="e">
        <f>#REF!</f>
        <v>#REF!</v>
      </c>
      <c r="AT20" s="166" t="e">
        <f>#REF!</f>
        <v>#REF!</v>
      </c>
      <c r="AU20" s="166" t="e">
        <f>#REF!</f>
        <v>#REF!</v>
      </c>
      <c r="AV20" s="166" t="e">
        <f>#REF!</f>
        <v>#REF!</v>
      </c>
      <c r="AW20" s="166" t="e">
        <f>#REF!</f>
        <v>#REF!</v>
      </c>
      <c r="AX20" s="166" t="e">
        <f>#REF!</f>
        <v>#REF!</v>
      </c>
      <c r="AY20" s="166" t="e">
        <f>#REF!</f>
        <v>#REF!</v>
      </c>
      <c r="AZ20" s="166" t="e">
        <f>#REF!</f>
        <v>#REF!</v>
      </c>
      <c r="BA20" s="166" t="e">
        <f>#REF!</f>
        <v>#REF!</v>
      </c>
    </row>
    <row r="21" spans="1:53" hidden="1" x14ac:dyDescent="0.2">
      <c r="A21" s="7" t="s">
        <v>5</v>
      </c>
      <c r="B21" s="6"/>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c r="W21" s="167" t="e">
        <f>'РБ ВВ 10(2024) | FIT15)'!#REF!</f>
        <v>#REF!</v>
      </c>
      <c r="X21" s="167" t="e">
        <f>'РБ ВВ 10(2024) | FIT15)'!#REF!</f>
        <v>#REF!</v>
      </c>
      <c r="Y21" s="167" t="e">
        <f>'РБ ВВ 10(2024) | FIT15)'!#REF!</f>
        <v>#REF!</v>
      </c>
      <c r="Z21" s="167" t="e">
        <f>'РБ ВВ 10(2024) | FIT15)'!#REF!</f>
        <v>#REF!</v>
      </c>
      <c r="AA21" s="167" t="e">
        <f>'РБ ВВ 10(2024) | FIT15)'!#REF!</f>
        <v>#REF!</v>
      </c>
      <c r="AB21" s="167" t="e">
        <f>'РБ ВВ 10(2024) | FIT15)'!#REF!</f>
        <v>#REF!</v>
      </c>
      <c r="AC21" s="167" t="e">
        <f>'РБ ВВ 10(2024) | FIT15)'!#REF!</f>
        <v>#REF!</v>
      </c>
      <c r="AD21" s="167" t="e">
        <f>'РБ ВВ 10(2024) | FIT15)'!#REF!</f>
        <v>#REF!</v>
      </c>
      <c r="AE21" s="167" t="e">
        <f>'РБ ВВ 10(2024) | FIT15)'!#REF!</f>
        <v>#REF!</v>
      </c>
      <c r="AF21" s="167" t="e">
        <f>'РБ ВВ 10(2024) | FIT15)'!#REF!</f>
        <v>#REF!</v>
      </c>
      <c r="AG21" s="167" t="e">
        <f>'РБ ВВ 10(2024) | FIT15)'!#REF!</f>
        <v>#REF!</v>
      </c>
      <c r="AH21" s="167" t="e">
        <f>'РБ ВВ 10(2024) | FIT15)'!#REF!</f>
        <v>#REF!</v>
      </c>
      <c r="AI21" s="167" t="e">
        <f>'РБ ВВ 10(2024) | FIT15)'!#REF!</f>
        <v>#REF!</v>
      </c>
      <c r="AJ21" s="167" t="e">
        <f>'РБ ВВ 10(2024) | FIT15)'!#REF!</f>
        <v>#REF!</v>
      </c>
      <c r="AK21" s="167" t="e">
        <f>'РБ ВВ 10(2024) | FIT15)'!#REF!</f>
        <v>#REF!</v>
      </c>
      <c r="AL21" s="167" t="e">
        <f>'РБ ВВ 10(2024) | FIT15)'!#REF!</f>
        <v>#REF!</v>
      </c>
      <c r="AM21" s="167" t="e">
        <f>'РБ ВВ 10(2024) | FIT15)'!#REF!</f>
        <v>#REF!</v>
      </c>
      <c r="AN21" s="167" t="e">
        <f>'РБ ВВ 10(2024) | FIT15)'!#REF!</f>
        <v>#REF!</v>
      </c>
      <c r="AO21" s="167" t="e">
        <f>'РБ ВВ 10(2024) | FIT15)'!#REF!</f>
        <v>#REF!</v>
      </c>
      <c r="AP21" s="167" t="e">
        <f>'РБ ВВ 10(2024) | FIT15)'!#REF!</f>
        <v>#REF!</v>
      </c>
      <c r="AQ21" s="167" t="e">
        <f>'РБ ВВ 10(2024) | FIT15)'!#REF!</f>
        <v>#REF!</v>
      </c>
      <c r="AR21" s="167" t="e">
        <f>'РБ ВВ 10(2024) | FIT15)'!#REF!</f>
        <v>#REF!</v>
      </c>
      <c r="AS21" s="167" t="e">
        <f>'РБ ВВ 10(2024) | FIT15)'!#REF!</f>
        <v>#REF!</v>
      </c>
      <c r="AT21" s="167" t="e">
        <f>'РБ ВВ 10(2024) | FIT15)'!#REF!</f>
        <v>#REF!</v>
      </c>
      <c r="AU21" s="167" t="e">
        <f>'РБ ВВ 10(2024) | FIT15)'!#REF!</f>
        <v>#REF!</v>
      </c>
      <c r="AV21" s="167" t="e">
        <f>'РБ ВВ 10(2024) | FIT15)'!#REF!</f>
        <v>#REF!</v>
      </c>
      <c r="AW21" s="167" t="e">
        <f>'РБ ВВ 10(2024) | FIT15)'!#REF!</f>
        <v>#REF!</v>
      </c>
      <c r="AX21" s="167" t="e">
        <f>'РБ ВВ 10(2024) | FIT15)'!#REF!</f>
        <v>#REF!</v>
      </c>
      <c r="AY21" s="167" t="e">
        <f>'РБ ВВ 10(2024) | FIT15)'!#REF!</f>
        <v>#REF!</v>
      </c>
      <c r="AZ21" s="167" t="e">
        <f>'РБ ВВ 10(2024) | FIT15)'!#REF!</f>
        <v>#REF!</v>
      </c>
      <c r="BA21" s="167" t="e">
        <f>'РБ ВВ 10(2024) | FIT15)'!#REF!</f>
        <v>#REF!</v>
      </c>
    </row>
    <row r="22" spans="1:53" hidden="1" x14ac:dyDescent="0.2">
      <c r="A22" s="3" t="s">
        <v>0</v>
      </c>
      <c r="B22" s="6" t="e">
        <f>'C завтраками| Bed and breakfast'!#REF!*0.9</f>
        <v>#REF!</v>
      </c>
      <c r="C22" s="167" t="e">
        <f>'РБ ВВ 10(2024) | FIT15)'!#REF!</f>
        <v>#REF!</v>
      </c>
      <c r="D22" s="167" t="e">
        <f>'РБ ВВ 10(2024) | FIT15)'!#REF!</f>
        <v>#REF!</v>
      </c>
      <c r="E22" s="167" t="e">
        <f>'РБ ВВ 10(2024) | FIT15)'!#REF!</f>
        <v>#REF!</v>
      </c>
      <c r="F22" s="167" t="e">
        <f>'РБ ВВ 10(2024) | FIT15)'!#REF!</f>
        <v>#REF!</v>
      </c>
      <c r="G22" s="167" t="e">
        <f>'РБ ВВ 10(2024) | FIT15)'!#REF!</f>
        <v>#REF!</v>
      </c>
      <c r="H22" s="167" t="e">
        <f>'РБ ВВ 10(2024) | FIT15)'!#REF!</f>
        <v>#REF!</v>
      </c>
      <c r="I22" s="167" t="e">
        <f>'РБ ВВ 10(2024) | FIT15)'!#REF!</f>
        <v>#REF!</v>
      </c>
      <c r="J22" s="167" t="e">
        <f>'РБ ВВ 10(2024) | FIT15)'!#REF!</f>
        <v>#REF!</v>
      </c>
      <c r="K22" s="167" t="e">
        <f>'РБ ВВ 10(2024) | FIT15)'!#REF!</f>
        <v>#REF!</v>
      </c>
      <c r="L22" s="167" t="e">
        <f>'РБ ВВ 10(2024) | FIT15)'!#REF!</f>
        <v>#REF!</v>
      </c>
      <c r="M22" s="167" t="e">
        <f>'РБ ВВ 10(2024) | FIT15)'!#REF!</f>
        <v>#REF!</v>
      </c>
      <c r="N22" s="167" t="e">
        <f>'РБ ВВ 10(2024) | FIT15)'!#REF!</f>
        <v>#REF!</v>
      </c>
      <c r="O22" s="167" t="e">
        <f>'РБ ВВ 10(2024) | FIT15)'!#REF!</f>
        <v>#REF!</v>
      </c>
      <c r="P22" s="167" t="e">
        <f>'РБ ВВ 10(2024) | FIT15)'!#REF!</f>
        <v>#REF!</v>
      </c>
      <c r="Q22" s="167" t="e">
        <f>'РБ ВВ 10(2024) | FIT15)'!#REF!</f>
        <v>#REF!</v>
      </c>
      <c r="R22" s="167" t="e">
        <f>'РБ ВВ 10(2024) | FIT15)'!#REF!</f>
        <v>#REF!</v>
      </c>
      <c r="S22" s="167" t="e">
        <f>'РБ ВВ 10(2024) | FIT15)'!#REF!</f>
        <v>#REF!</v>
      </c>
      <c r="T22" s="167" t="e">
        <f>'РБ ВВ 10(2024) | FIT15)'!#REF!</f>
        <v>#REF!</v>
      </c>
      <c r="U22" s="167" t="e">
        <f>'РБ ВВ 10(2024) | FIT15)'!#REF!</f>
        <v>#REF!</v>
      </c>
      <c r="V22" s="167" t="e">
        <f>'РБ ВВ 10(2024) | FIT15)'!#REF!</f>
        <v>#REF!</v>
      </c>
      <c r="W22" s="167" t="e">
        <f>'РБ ВВ 10(2024) | FIT15)'!#REF!</f>
        <v>#REF!</v>
      </c>
      <c r="X22" s="167" t="e">
        <f>'РБ ВВ 10(2024) | FIT15)'!#REF!</f>
        <v>#REF!</v>
      </c>
      <c r="Y22" s="167" t="e">
        <f>'РБ ВВ 10(2024) | FIT15)'!#REF!</f>
        <v>#REF!</v>
      </c>
      <c r="Z22" s="167" t="e">
        <f>'РБ ВВ 10(2024) | FIT15)'!#REF!</f>
        <v>#REF!</v>
      </c>
      <c r="AA22" s="167" t="e">
        <f>'РБ ВВ 10(2024) | FIT15)'!#REF!</f>
        <v>#REF!</v>
      </c>
      <c r="AB22" s="167" t="e">
        <f>'РБ ВВ 10(2024) | FIT15)'!#REF!</f>
        <v>#REF!</v>
      </c>
      <c r="AC22" s="167" t="e">
        <f>'РБ ВВ 10(2024) | FIT15)'!#REF!</f>
        <v>#REF!</v>
      </c>
      <c r="AD22" s="167" t="e">
        <f>'РБ ВВ 10(2024) | FIT15)'!#REF!</f>
        <v>#REF!</v>
      </c>
      <c r="AE22" s="167" t="e">
        <f>'РБ ВВ 10(2024) | FIT15)'!#REF!</f>
        <v>#REF!</v>
      </c>
      <c r="AF22" s="167" t="e">
        <f>'РБ ВВ 10(2024) | FIT15)'!#REF!</f>
        <v>#REF!</v>
      </c>
      <c r="AG22" s="167" t="e">
        <f>'РБ ВВ 10(2024) | FIT15)'!#REF!</f>
        <v>#REF!</v>
      </c>
      <c r="AH22" s="167" t="e">
        <f>'РБ ВВ 10(2024) | FIT15)'!#REF!</f>
        <v>#REF!</v>
      </c>
      <c r="AI22" s="167" t="e">
        <f>'РБ ВВ 10(2024) | FIT15)'!#REF!</f>
        <v>#REF!</v>
      </c>
      <c r="AJ22" s="167" t="e">
        <f>'РБ ВВ 10(2024) | FIT15)'!#REF!</f>
        <v>#REF!</v>
      </c>
      <c r="AK22" s="167" t="e">
        <f>'РБ ВВ 10(2024) | FIT15)'!#REF!</f>
        <v>#REF!</v>
      </c>
      <c r="AL22" s="167" t="e">
        <f>'РБ ВВ 10(2024) | FIT15)'!#REF!</f>
        <v>#REF!</v>
      </c>
      <c r="AM22" s="167" t="e">
        <f>'РБ ВВ 10(2024) | FIT15)'!#REF!</f>
        <v>#REF!</v>
      </c>
      <c r="AN22" s="167" t="e">
        <f>'РБ ВВ 10(2024) | FIT15)'!#REF!</f>
        <v>#REF!</v>
      </c>
      <c r="AO22" s="167" t="e">
        <f>'РБ ВВ 10(2024) | FIT15)'!#REF!</f>
        <v>#REF!</v>
      </c>
      <c r="AP22" s="167" t="e">
        <f>'РБ ВВ 10(2024) | FIT15)'!#REF!</f>
        <v>#REF!</v>
      </c>
      <c r="AQ22" s="167" t="e">
        <f>'РБ ВВ 10(2024) | FIT15)'!#REF!</f>
        <v>#REF!</v>
      </c>
      <c r="AR22" s="167" t="e">
        <f>'РБ ВВ 10(2024) | FIT15)'!#REF!</f>
        <v>#REF!</v>
      </c>
      <c r="AS22" s="167" t="e">
        <f>'РБ ВВ 10(2024) | FIT15)'!#REF!</f>
        <v>#REF!</v>
      </c>
      <c r="AT22" s="167" t="e">
        <f>'РБ ВВ 10(2024) | FIT15)'!#REF!</f>
        <v>#REF!</v>
      </c>
      <c r="AU22" s="167" t="e">
        <f>'РБ ВВ 10(2024) | FIT15)'!#REF!</f>
        <v>#REF!</v>
      </c>
      <c r="AV22" s="167" t="e">
        <f>'РБ ВВ 10(2024) | FIT15)'!#REF!</f>
        <v>#REF!</v>
      </c>
      <c r="AW22" s="167" t="e">
        <f>'РБ ВВ 10(2024) | FIT15)'!#REF!</f>
        <v>#REF!</v>
      </c>
      <c r="AX22" s="167" t="e">
        <f>'РБ ВВ 10(2024) | FIT15)'!#REF!</f>
        <v>#REF!</v>
      </c>
      <c r="AY22" s="167" t="e">
        <f>'РБ ВВ 10(2024) | FIT15)'!#REF!</f>
        <v>#REF!</v>
      </c>
      <c r="AZ22" s="167" t="e">
        <f>'РБ ВВ 10(2024) | FIT15)'!#REF!</f>
        <v>#REF!</v>
      </c>
      <c r="BA22" s="167" t="e">
        <f>'РБ ВВ 10(2024) | FIT15)'!#REF!</f>
        <v>#REF!</v>
      </c>
    </row>
    <row r="23" spans="1:53" ht="17.25" customHeight="1" x14ac:dyDescent="0.2">
      <c r="A23" s="72" t="s">
        <v>44</v>
      </c>
      <c r="B23" s="45"/>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row>
    <row r="24" spans="1:53" x14ac:dyDescent="0.2">
      <c r="A24" s="31" t="s">
        <v>6</v>
      </c>
      <c r="B24" s="104" t="e">
        <f t="shared" ref="B24:B25" si="0">B5</f>
        <v>#REF!</v>
      </c>
      <c r="C24" s="151" t="e">
        <f t="shared" ref="C24" si="1">C5</f>
        <v>#REF!</v>
      </c>
      <c r="D24" s="151" t="e">
        <f t="shared" ref="D24:BA24" si="2">D5</f>
        <v>#REF!</v>
      </c>
      <c r="E24" s="104" t="e">
        <f t="shared" si="2"/>
        <v>#REF!</v>
      </c>
      <c r="F24" s="151" t="e">
        <f t="shared" si="2"/>
        <v>#REF!</v>
      </c>
      <c r="G24" s="151" t="e">
        <f t="shared" si="2"/>
        <v>#REF!</v>
      </c>
      <c r="H24" s="151" t="e">
        <f t="shared" si="2"/>
        <v>#REF!</v>
      </c>
      <c r="I24" s="151" t="e">
        <f t="shared" si="2"/>
        <v>#REF!</v>
      </c>
      <c r="J24" s="151" t="e">
        <f t="shared" si="2"/>
        <v>#REF!</v>
      </c>
      <c r="K24" s="151" t="e">
        <f t="shared" si="2"/>
        <v>#REF!</v>
      </c>
      <c r="L24" s="151" t="e">
        <f t="shared" si="2"/>
        <v>#REF!</v>
      </c>
      <c r="M24" s="151" t="e">
        <f t="shared" si="2"/>
        <v>#REF!</v>
      </c>
      <c r="N24" s="104" t="e">
        <f t="shared" si="2"/>
        <v>#REF!</v>
      </c>
      <c r="O24" s="151" t="e">
        <f t="shared" si="2"/>
        <v>#REF!</v>
      </c>
      <c r="P24" s="151" t="e">
        <f t="shared" si="2"/>
        <v>#REF!</v>
      </c>
      <c r="Q24" s="151" t="e">
        <f t="shared" si="2"/>
        <v>#REF!</v>
      </c>
      <c r="R24" s="151" t="e">
        <f t="shared" si="2"/>
        <v>#REF!</v>
      </c>
      <c r="S24" s="151" t="e">
        <f t="shared" si="2"/>
        <v>#REF!</v>
      </c>
      <c r="T24" s="151" t="e">
        <f t="shared" si="2"/>
        <v>#REF!</v>
      </c>
      <c r="U24" s="151" t="e">
        <f t="shared" si="2"/>
        <v>#REF!</v>
      </c>
      <c r="V24" s="151" t="e">
        <f t="shared" si="2"/>
        <v>#REF!</v>
      </c>
      <c r="W24" s="151" t="e">
        <f t="shared" si="2"/>
        <v>#REF!</v>
      </c>
      <c r="X24" s="151" t="e">
        <f t="shared" si="2"/>
        <v>#REF!</v>
      </c>
      <c r="Y24" s="151" t="e">
        <f t="shared" si="2"/>
        <v>#REF!</v>
      </c>
      <c r="Z24" s="151" t="e">
        <f t="shared" si="2"/>
        <v>#REF!</v>
      </c>
      <c r="AA24" s="151" t="e">
        <f t="shared" si="2"/>
        <v>#REF!</v>
      </c>
      <c r="AB24" s="151" t="e">
        <f t="shared" si="2"/>
        <v>#REF!</v>
      </c>
      <c r="AC24" s="151" t="e">
        <f t="shared" si="2"/>
        <v>#REF!</v>
      </c>
      <c r="AD24" s="151" t="e">
        <f t="shared" si="2"/>
        <v>#REF!</v>
      </c>
      <c r="AE24" s="151" t="e">
        <f t="shared" si="2"/>
        <v>#REF!</v>
      </c>
      <c r="AF24" s="151" t="e">
        <f t="shared" si="2"/>
        <v>#REF!</v>
      </c>
      <c r="AG24" s="151" t="e">
        <f t="shared" si="2"/>
        <v>#REF!</v>
      </c>
      <c r="AH24" s="151" t="e">
        <f t="shared" si="2"/>
        <v>#REF!</v>
      </c>
      <c r="AI24" s="151" t="e">
        <f t="shared" si="2"/>
        <v>#REF!</v>
      </c>
      <c r="AJ24" s="151" t="e">
        <f t="shared" si="2"/>
        <v>#REF!</v>
      </c>
      <c r="AK24" s="151" t="e">
        <f t="shared" si="2"/>
        <v>#REF!</v>
      </c>
      <c r="AL24" s="151" t="e">
        <f t="shared" si="2"/>
        <v>#REF!</v>
      </c>
      <c r="AM24" s="151" t="e">
        <f t="shared" si="2"/>
        <v>#REF!</v>
      </c>
      <c r="AN24" s="104" t="e">
        <f t="shared" si="2"/>
        <v>#REF!</v>
      </c>
      <c r="AO24" s="104" t="e">
        <f t="shared" si="2"/>
        <v>#REF!</v>
      </c>
      <c r="AP24" s="104" t="e">
        <f t="shared" si="2"/>
        <v>#REF!</v>
      </c>
      <c r="AQ24" s="151" t="e">
        <f t="shared" si="2"/>
        <v>#REF!</v>
      </c>
      <c r="AR24" s="151" t="e">
        <f t="shared" si="2"/>
        <v>#REF!</v>
      </c>
      <c r="AS24" s="151" t="e">
        <f t="shared" si="2"/>
        <v>#REF!</v>
      </c>
      <c r="AT24" s="151" t="e">
        <f t="shared" si="2"/>
        <v>#REF!</v>
      </c>
      <c r="AU24" s="151" t="e">
        <f t="shared" si="2"/>
        <v>#REF!</v>
      </c>
      <c r="AV24" s="151" t="e">
        <f t="shared" si="2"/>
        <v>#REF!</v>
      </c>
      <c r="AW24" s="151" t="e">
        <f t="shared" si="2"/>
        <v>#REF!</v>
      </c>
      <c r="AX24" s="151" t="e">
        <f t="shared" si="2"/>
        <v>#REF!</v>
      </c>
      <c r="AY24" s="151" t="e">
        <f t="shared" si="2"/>
        <v>#REF!</v>
      </c>
      <c r="AZ24" s="151" t="e">
        <f t="shared" si="2"/>
        <v>#REF!</v>
      </c>
      <c r="BA24" s="151" t="e">
        <f t="shared" si="2"/>
        <v>#REF!</v>
      </c>
    </row>
    <row r="25" spans="1:53" ht="20.25" customHeight="1" x14ac:dyDescent="0.2">
      <c r="A25" s="31"/>
      <c r="B25" s="104" t="e">
        <f t="shared" si="0"/>
        <v>#REF!</v>
      </c>
      <c r="C25" s="151" t="e">
        <f t="shared" ref="C25" si="3">C6</f>
        <v>#REF!</v>
      </c>
      <c r="D25" s="151" t="e">
        <f t="shared" ref="D25:BA25" si="4">D6</f>
        <v>#REF!</v>
      </c>
      <c r="E25" s="104" t="e">
        <f t="shared" si="4"/>
        <v>#REF!</v>
      </c>
      <c r="F25" s="151" t="e">
        <f t="shared" si="4"/>
        <v>#REF!</v>
      </c>
      <c r="G25" s="151" t="e">
        <f t="shared" si="4"/>
        <v>#REF!</v>
      </c>
      <c r="H25" s="151" t="e">
        <f t="shared" si="4"/>
        <v>#REF!</v>
      </c>
      <c r="I25" s="151" t="e">
        <f t="shared" si="4"/>
        <v>#REF!</v>
      </c>
      <c r="J25" s="151" t="e">
        <f t="shared" si="4"/>
        <v>#REF!</v>
      </c>
      <c r="K25" s="151" t="e">
        <f t="shared" si="4"/>
        <v>#REF!</v>
      </c>
      <c r="L25" s="151" t="e">
        <f t="shared" si="4"/>
        <v>#REF!</v>
      </c>
      <c r="M25" s="151" t="e">
        <f t="shared" si="4"/>
        <v>#REF!</v>
      </c>
      <c r="N25" s="104" t="e">
        <f t="shared" si="4"/>
        <v>#REF!</v>
      </c>
      <c r="O25" s="151" t="e">
        <f t="shared" si="4"/>
        <v>#REF!</v>
      </c>
      <c r="P25" s="151" t="e">
        <f t="shared" si="4"/>
        <v>#REF!</v>
      </c>
      <c r="Q25" s="151" t="e">
        <f t="shared" si="4"/>
        <v>#REF!</v>
      </c>
      <c r="R25" s="151" t="e">
        <f t="shared" si="4"/>
        <v>#REF!</v>
      </c>
      <c r="S25" s="151" t="e">
        <f t="shared" si="4"/>
        <v>#REF!</v>
      </c>
      <c r="T25" s="151" t="e">
        <f t="shared" si="4"/>
        <v>#REF!</v>
      </c>
      <c r="U25" s="151" t="e">
        <f t="shared" si="4"/>
        <v>#REF!</v>
      </c>
      <c r="V25" s="151" t="e">
        <f t="shared" si="4"/>
        <v>#REF!</v>
      </c>
      <c r="W25" s="151" t="e">
        <f t="shared" si="4"/>
        <v>#REF!</v>
      </c>
      <c r="X25" s="151" t="e">
        <f t="shared" si="4"/>
        <v>#REF!</v>
      </c>
      <c r="Y25" s="151" t="e">
        <f t="shared" si="4"/>
        <v>#REF!</v>
      </c>
      <c r="Z25" s="151" t="e">
        <f t="shared" si="4"/>
        <v>#REF!</v>
      </c>
      <c r="AA25" s="151" t="e">
        <f t="shared" si="4"/>
        <v>#REF!</v>
      </c>
      <c r="AB25" s="151" t="e">
        <f t="shared" si="4"/>
        <v>#REF!</v>
      </c>
      <c r="AC25" s="151" t="e">
        <f t="shared" si="4"/>
        <v>#REF!</v>
      </c>
      <c r="AD25" s="151" t="e">
        <f t="shared" si="4"/>
        <v>#REF!</v>
      </c>
      <c r="AE25" s="151" t="e">
        <f t="shared" si="4"/>
        <v>#REF!</v>
      </c>
      <c r="AF25" s="151" t="e">
        <f t="shared" si="4"/>
        <v>#REF!</v>
      </c>
      <c r="AG25" s="151" t="e">
        <f t="shared" si="4"/>
        <v>#REF!</v>
      </c>
      <c r="AH25" s="151" t="e">
        <f t="shared" si="4"/>
        <v>#REF!</v>
      </c>
      <c r="AI25" s="151" t="e">
        <f t="shared" si="4"/>
        <v>#REF!</v>
      </c>
      <c r="AJ25" s="151" t="e">
        <f t="shared" si="4"/>
        <v>#REF!</v>
      </c>
      <c r="AK25" s="151" t="e">
        <f t="shared" si="4"/>
        <v>#REF!</v>
      </c>
      <c r="AL25" s="151" t="e">
        <f t="shared" si="4"/>
        <v>#REF!</v>
      </c>
      <c r="AM25" s="151" t="e">
        <f t="shared" si="4"/>
        <v>#REF!</v>
      </c>
      <c r="AN25" s="104" t="e">
        <f t="shared" si="4"/>
        <v>#REF!</v>
      </c>
      <c r="AO25" s="104" t="e">
        <f t="shared" si="4"/>
        <v>#REF!</v>
      </c>
      <c r="AP25" s="104" t="e">
        <f t="shared" si="4"/>
        <v>#REF!</v>
      </c>
      <c r="AQ25" s="151" t="e">
        <f t="shared" si="4"/>
        <v>#REF!</v>
      </c>
      <c r="AR25" s="151" t="e">
        <f t="shared" si="4"/>
        <v>#REF!</v>
      </c>
      <c r="AS25" s="151" t="e">
        <f t="shared" si="4"/>
        <v>#REF!</v>
      </c>
      <c r="AT25" s="151" t="e">
        <f t="shared" si="4"/>
        <v>#REF!</v>
      </c>
      <c r="AU25" s="151" t="e">
        <f t="shared" si="4"/>
        <v>#REF!</v>
      </c>
      <c r="AV25" s="151" t="e">
        <f t="shared" si="4"/>
        <v>#REF!</v>
      </c>
      <c r="AW25" s="151" t="e">
        <f t="shared" si="4"/>
        <v>#REF!</v>
      </c>
      <c r="AX25" s="151" t="e">
        <f t="shared" si="4"/>
        <v>#REF!</v>
      </c>
      <c r="AY25" s="151" t="e">
        <f t="shared" si="4"/>
        <v>#REF!</v>
      </c>
      <c r="AZ25" s="151" t="e">
        <f t="shared" si="4"/>
        <v>#REF!</v>
      </c>
      <c r="BA25" s="151" t="e">
        <f t="shared" si="4"/>
        <v>#REF!</v>
      </c>
    </row>
    <row r="26" spans="1:53" x14ac:dyDescent="0.2">
      <c r="A26" s="1" t="s">
        <v>7</v>
      </c>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row>
    <row r="27" spans="1:53" x14ac:dyDescent="0.2">
      <c r="A27" s="1">
        <v>1</v>
      </c>
      <c r="B27" s="6" t="e">
        <f t="shared" ref="B27:B28" si="5">ROUNDUP(B8*0.87,)</f>
        <v>#REF!</v>
      </c>
      <c r="C27" s="167" t="e">
        <f t="shared" ref="C27" si="6">ROUNDUP(C8*0.87,)</f>
        <v>#REF!</v>
      </c>
      <c r="D27" s="167" t="e">
        <f t="shared" ref="D27:BA27" si="7">ROUNDUP(D8*0.87,)</f>
        <v>#REF!</v>
      </c>
      <c r="E27" s="167" t="e">
        <f t="shared" si="7"/>
        <v>#REF!</v>
      </c>
      <c r="F27" s="167" t="e">
        <f t="shared" si="7"/>
        <v>#REF!</v>
      </c>
      <c r="G27" s="167" t="e">
        <f t="shared" si="7"/>
        <v>#REF!</v>
      </c>
      <c r="H27" s="167" t="e">
        <f t="shared" si="7"/>
        <v>#REF!</v>
      </c>
      <c r="I27" s="167" t="e">
        <f t="shared" si="7"/>
        <v>#REF!</v>
      </c>
      <c r="J27" s="167" t="e">
        <f t="shared" si="7"/>
        <v>#REF!</v>
      </c>
      <c r="K27" s="167" t="e">
        <f t="shared" si="7"/>
        <v>#REF!</v>
      </c>
      <c r="L27" s="167" t="e">
        <f t="shared" si="7"/>
        <v>#REF!</v>
      </c>
      <c r="M27" s="167" t="e">
        <f t="shared" si="7"/>
        <v>#REF!</v>
      </c>
      <c r="N27" s="167" t="e">
        <f t="shared" si="7"/>
        <v>#REF!</v>
      </c>
      <c r="O27" s="167" t="e">
        <f t="shared" si="7"/>
        <v>#REF!</v>
      </c>
      <c r="P27" s="167" t="e">
        <f t="shared" si="7"/>
        <v>#REF!</v>
      </c>
      <c r="Q27" s="167" t="e">
        <f t="shared" si="7"/>
        <v>#REF!</v>
      </c>
      <c r="R27" s="167" t="e">
        <f t="shared" si="7"/>
        <v>#REF!</v>
      </c>
      <c r="S27" s="167" t="e">
        <f t="shared" si="7"/>
        <v>#REF!</v>
      </c>
      <c r="T27" s="167" t="e">
        <f t="shared" si="7"/>
        <v>#REF!</v>
      </c>
      <c r="U27" s="167" t="e">
        <f t="shared" si="7"/>
        <v>#REF!</v>
      </c>
      <c r="V27" s="167" t="e">
        <f t="shared" si="7"/>
        <v>#REF!</v>
      </c>
      <c r="W27" s="167" t="e">
        <f t="shared" si="7"/>
        <v>#REF!</v>
      </c>
      <c r="X27" s="167" t="e">
        <f t="shared" si="7"/>
        <v>#REF!</v>
      </c>
      <c r="Y27" s="167" t="e">
        <f t="shared" si="7"/>
        <v>#REF!</v>
      </c>
      <c r="Z27" s="167" t="e">
        <f t="shared" si="7"/>
        <v>#REF!</v>
      </c>
      <c r="AA27" s="167" t="e">
        <f t="shared" si="7"/>
        <v>#REF!</v>
      </c>
      <c r="AB27" s="167" t="e">
        <f t="shared" si="7"/>
        <v>#REF!</v>
      </c>
      <c r="AC27" s="167" t="e">
        <f t="shared" si="7"/>
        <v>#REF!</v>
      </c>
      <c r="AD27" s="167" t="e">
        <f t="shared" si="7"/>
        <v>#REF!</v>
      </c>
      <c r="AE27" s="167" t="e">
        <f t="shared" si="7"/>
        <v>#REF!</v>
      </c>
      <c r="AF27" s="167" t="e">
        <f t="shared" si="7"/>
        <v>#REF!</v>
      </c>
      <c r="AG27" s="167" t="e">
        <f t="shared" si="7"/>
        <v>#REF!</v>
      </c>
      <c r="AH27" s="167" t="e">
        <f t="shared" si="7"/>
        <v>#REF!</v>
      </c>
      <c r="AI27" s="167" t="e">
        <f t="shared" si="7"/>
        <v>#REF!</v>
      </c>
      <c r="AJ27" s="167" t="e">
        <f t="shared" si="7"/>
        <v>#REF!</v>
      </c>
      <c r="AK27" s="167" t="e">
        <f t="shared" si="7"/>
        <v>#REF!</v>
      </c>
      <c r="AL27" s="167" t="e">
        <f t="shared" si="7"/>
        <v>#REF!</v>
      </c>
      <c r="AM27" s="167" t="e">
        <f t="shared" si="7"/>
        <v>#REF!</v>
      </c>
      <c r="AN27" s="167" t="e">
        <f t="shared" si="7"/>
        <v>#REF!</v>
      </c>
      <c r="AO27" s="167" t="e">
        <f t="shared" si="7"/>
        <v>#REF!</v>
      </c>
      <c r="AP27" s="167" t="e">
        <f t="shared" si="7"/>
        <v>#REF!</v>
      </c>
      <c r="AQ27" s="167" t="e">
        <f t="shared" si="7"/>
        <v>#REF!</v>
      </c>
      <c r="AR27" s="167" t="e">
        <f t="shared" si="7"/>
        <v>#REF!</v>
      </c>
      <c r="AS27" s="167" t="e">
        <f t="shared" si="7"/>
        <v>#REF!</v>
      </c>
      <c r="AT27" s="167" t="e">
        <f t="shared" si="7"/>
        <v>#REF!</v>
      </c>
      <c r="AU27" s="167" t="e">
        <f t="shared" si="7"/>
        <v>#REF!</v>
      </c>
      <c r="AV27" s="167" t="e">
        <f t="shared" si="7"/>
        <v>#REF!</v>
      </c>
      <c r="AW27" s="167" t="e">
        <f t="shared" si="7"/>
        <v>#REF!</v>
      </c>
      <c r="AX27" s="167" t="e">
        <f t="shared" si="7"/>
        <v>#REF!</v>
      </c>
      <c r="AY27" s="167" t="e">
        <f t="shared" si="7"/>
        <v>#REF!</v>
      </c>
      <c r="AZ27" s="167" t="e">
        <f t="shared" si="7"/>
        <v>#REF!</v>
      </c>
      <c r="BA27" s="167" t="e">
        <f t="shared" si="7"/>
        <v>#REF!</v>
      </c>
    </row>
    <row r="28" spans="1:53" x14ac:dyDescent="0.2">
      <c r="A28" s="1">
        <v>2</v>
      </c>
      <c r="B28" s="1" t="e">
        <f t="shared" si="5"/>
        <v>#REF!</v>
      </c>
      <c r="C28" s="168" t="e">
        <f t="shared" ref="C28" si="8">ROUNDUP(C9*0.87,)</f>
        <v>#REF!</v>
      </c>
      <c r="D28" s="168" t="e">
        <f t="shared" ref="D28:BA28" si="9">ROUNDUP(D9*0.87,)</f>
        <v>#REF!</v>
      </c>
      <c r="E28" s="168" t="e">
        <f t="shared" si="9"/>
        <v>#REF!</v>
      </c>
      <c r="F28" s="168" t="e">
        <f t="shared" si="9"/>
        <v>#REF!</v>
      </c>
      <c r="G28" s="168" t="e">
        <f t="shared" si="9"/>
        <v>#REF!</v>
      </c>
      <c r="H28" s="168" t="e">
        <f t="shared" si="9"/>
        <v>#REF!</v>
      </c>
      <c r="I28" s="168" t="e">
        <f t="shared" si="9"/>
        <v>#REF!</v>
      </c>
      <c r="J28" s="168" t="e">
        <f t="shared" si="9"/>
        <v>#REF!</v>
      </c>
      <c r="K28" s="168" t="e">
        <f t="shared" si="9"/>
        <v>#REF!</v>
      </c>
      <c r="L28" s="168" t="e">
        <f t="shared" si="9"/>
        <v>#REF!</v>
      </c>
      <c r="M28" s="168" t="e">
        <f t="shared" si="9"/>
        <v>#REF!</v>
      </c>
      <c r="N28" s="168" t="e">
        <f t="shared" si="9"/>
        <v>#REF!</v>
      </c>
      <c r="O28" s="168" t="e">
        <f t="shared" si="9"/>
        <v>#REF!</v>
      </c>
      <c r="P28" s="168" t="e">
        <f t="shared" si="9"/>
        <v>#REF!</v>
      </c>
      <c r="Q28" s="168" t="e">
        <f t="shared" si="9"/>
        <v>#REF!</v>
      </c>
      <c r="R28" s="168" t="e">
        <f t="shared" si="9"/>
        <v>#REF!</v>
      </c>
      <c r="S28" s="168" t="e">
        <f t="shared" si="9"/>
        <v>#REF!</v>
      </c>
      <c r="T28" s="168" t="e">
        <f t="shared" si="9"/>
        <v>#REF!</v>
      </c>
      <c r="U28" s="168" t="e">
        <f t="shared" si="9"/>
        <v>#REF!</v>
      </c>
      <c r="V28" s="168" t="e">
        <f t="shared" si="9"/>
        <v>#REF!</v>
      </c>
      <c r="W28" s="168" t="e">
        <f t="shared" si="9"/>
        <v>#REF!</v>
      </c>
      <c r="X28" s="168" t="e">
        <f t="shared" si="9"/>
        <v>#REF!</v>
      </c>
      <c r="Y28" s="168" t="e">
        <f t="shared" si="9"/>
        <v>#REF!</v>
      </c>
      <c r="Z28" s="168" t="e">
        <f t="shared" si="9"/>
        <v>#REF!</v>
      </c>
      <c r="AA28" s="168" t="e">
        <f t="shared" si="9"/>
        <v>#REF!</v>
      </c>
      <c r="AB28" s="168" t="e">
        <f t="shared" si="9"/>
        <v>#REF!</v>
      </c>
      <c r="AC28" s="168" t="e">
        <f t="shared" si="9"/>
        <v>#REF!</v>
      </c>
      <c r="AD28" s="168" t="e">
        <f t="shared" si="9"/>
        <v>#REF!</v>
      </c>
      <c r="AE28" s="168" t="e">
        <f t="shared" si="9"/>
        <v>#REF!</v>
      </c>
      <c r="AF28" s="168" t="e">
        <f t="shared" si="9"/>
        <v>#REF!</v>
      </c>
      <c r="AG28" s="168" t="e">
        <f t="shared" si="9"/>
        <v>#REF!</v>
      </c>
      <c r="AH28" s="168" t="e">
        <f t="shared" si="9"/>
        <v>#REF!</v>
      </c>
      <c r="AI28" s="168" t="e">
        <f t="shared" si="9"/>
        <v>#REF!</v>
      </c>
      <c r="AJ28" s="168" t="e">
        <f t="shared" si="9"/>
        <v>#REF!</v>
      </c>
      <c r="AK28" s="168" t="e">
        <f t="shared" si="9"/>
        <v>#REF!</v>
      </c>
      <c r="AL28" s="168" t="e">
        <f t="shared" si="9"/>
        <v>#REF!</v>
      </c>
      <c r="AM28" s="168" t="e">
        <f t="shared" si="9"/>
        <v>#REF!</v>
      </c>
      <c r="AN28" s="168" t="e">
        <f t="shared" si="9"/>
        <v>#REF!</v>
      </c>
      <c r="AO28" s="168" t="e">
        <f t="shared" si="9"/>
        <v>#REF!</v>
      </c>
      <c r="AP28" s="168" t="e">
        <f t="shared" si="9"/>
        <v>#REF!</v>
      </c>
      <c r="AQ28" s="168" t="e">
        <f t="shared" si="9"/>
        <v>#REF!</v>
      </c>
      <c r="AR28" s="168" t="e">
        <f t="shared" si="9"/>
        <v>#REF!</v>
      </c>
      <c r="AS28" s="168" t="e">
        <f t="shared" si="9"/>
        <v>#REF!</v>
      </c>
      <c r="AT28" s="168" t="e">
        <f t="shared" si="9"/>
        <v>#REF!</v>
      </c>
      <c r="AU28" s="168" t="e">
        <f t="shared" si="9"/>
        <v>#REF!</v>
      </c>
      <c r="AV28" s="168" t="e">
        <f t="shared" si="9"/>
        <v>#REF!</v>
      </c>
      <c r="AW28" s="168" t="e">
        <f t="shared" si="9"/>
        <v>#REF!</v>
      </c>
      <c r="AX28" s="168" t="e">
        <f t="shared" si="9"/>
        <v>#REF!</v>
      </c>
      <c r="AY28" s="168" t="e">
        <f t="shared" si="9"/>
        <v>#REF!</v>
      </c>
      <c r="AZ28" s="168" t="e">
        <f t="shared" si="9"/>
        <v>#REF!</v>
      </c>
      <c r="BA28" s="168" t="e">
        <f t="shared" si="9"/>
        <v>#REF!</v>
      </c>
    </row>
    <row r="29" spans="1:53" x14ac:dyDescent="0.2">
      <c r="A29" s="1" t="s">
        <v>8</v>
      </c>
      <c r="B29" s="1"/>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row>
    <row r="30" spans="1:53" x14ac:dyDescent="0.2">
      <c r="A30" s="1">
        <v>1</v>
      </c>
      <c r="B30" s="1" t="e">
        <f t="shared" ref="B30:B31" si="10">ROUNDUP(B11*0.87,)</f>
        <v>#REF!</v>
      </c>
      <c r="C30" s="168" t="e">
        <f t="shared" ref="C30" si="11">ROUNDUP(C11*0.87,)</f>
        <v>#REF!</v>
      </c>
      <c r="D30" s="168" t="e">
        <f t="shared" ref="D30:BA30" si="12">ROUNDUP(D11*0.87,)</f>
        <v>#REF!</v>
      </c>
      <c r="E30" s="168" t="e">
        <f t="shared" si="12"/>
        <v>#REF!</v>
      </c>
      <c r="F30" s="168" t="e">
        <f t="shared" si="12"/>
        <v>#REF!</v>
      </c>
      <c r="G30" s="168" t="e">
        <f t="shared" si="12"/>
        <v>#REF!</v>
      </c>
      <c r="H30" s="168" t="e">
        <f t="shared" si="12"/>
        <v>#REF!</v>
      </c>
      <c r="I30" s="168" t="e">
        <f t="shared" si="12"/>
        <v>#REF!</v>
      </c>
      <c r="J30" s="168" t="e">
        <f t="shared" si="12"/>
        <v>#REF!</v>
      </c>
      <c r="K30" s="168" t="e">
        <f t="shared" si="12"/>
        <v>#REF!</v>
      </c>
      <c r="L30" s="168" t="e">
        <f t="shared" si="12"/>
        <v>#REF!</v>
      </c>
      <c r="M30" s="168" t="e">
        <f t="shared" si="12"/>
        <v>#REF!</v>
      </c>
      <c r="N30" s="168" t="e">
        <f t="shared" si="12"/>
        <v>#REF!</v>
      </c>
      <c r="O30" s="168" t="e">
        <f t="shared" si="12"/>
        <v>#REF!</v>
      </c>
      <c r="P30" s="168" t="e">
        <f t="shared" si="12"/>
        <v>#REF!</v>
      </c>
      <c r="Q30" s="168" t="e">
        <f t="shared" si="12"/>
        <v>#REF!</v>
      </c>
      <c r="R30" s="168" t="e">
        <f t="shared" si="12"/>
        <v>#REF!</v>
      </c>
      <c r="S30" s="168" t="e">
        <f t="shared" si="12"/>
        <v>#REF!</v>
      </c>
      <c r="T30" s="168" t="e">
        <f t="shared" si="12"/>
        <v>#REF!</v>
      </c>
      <c r="U30" s="168" t="e">
        <f t="shared" si="12"/>
        <v>#REF!</v>
      </c>
      <c r="V30" s="168" t="e">
        <f t="shared" si="12"/>
        <v>#REF!</v>
      </c>
      <c r="W30" s="168" t="e">
        <f t="shared" si="12"/>
        <v>#REF!</v>
      </c>
      <c r="X30" s="168" t="e">
        <f t="shared" si="12"/>
        <v>#REF!</v>
      </c>
      <c r="Y30" s="168" t="e">
        <f t="shared" si="12"/>
        <v>#REF!</v>
      </c>
      <c r="Z30" s="168" t="e">
        <f t="shared" si="12"/>
        <v>#REF!</v>
      </c>
      <c r="AA30" s="168" t="e">
        <f t="shared" si="12"/>
        <v>#REF!</v>
      </c>
      <c r="AB30" s="168" t="e">
        <f t="shared" si="12"/>
        <v>#REF!</v>
      </c>
      <c r="AC30" s="168" t="e">
        <f t="shared" si="12"/>
        <v>#REF!</v>
      </c>
      <c r="AD30" s="168" t="e">
        <f t="shared" si="12"/>
        <v>#REF!</v>
      </c>
      <c r="AE30" s="168" t="e">
        <f t="shared" si="12"/>
        <v>#REF!</v>
      </c>
      <c r="AF30" s="168" t="e">
        <f t="shared" si="12"/>
        <v>#REF!</v>
      </c>
      <c r="AG30" s="168" t="e">
        <f t="shared" si="12"/>
        <v>#REF!</v>
      </c>
      <c r="AH30" s="168" t="e">
        <f t="shared" si="12"/>
        <v>#REF!</v>
      </c>
      <c r="AI30" s="168" t="e">
        <f t="shared" si="12"/>
        <v>#REF!</v>
      </c>
      <c r="AJ30" s="168" t="e">
        <f t="shared" si="12"/>
        <v>#REF!</v>
      </c>
      <c r="AK30" s="168" t="e">
        <f t="shared" si="12"/>
        <v>#REF!</v>
      </c>
      <c r="AL30" s="168" t="e">
        <f t="shared" si="12"/>
        <v>#REF!</v>
      </c>
      <c r="AM30" s="168" t="e">
        <f t="shared" si="12"/>
        <v>#REF!</v>
      </c>
      <c r="AN30" s="168" t="e">
        <f t="shared" si="12"/>
        <v>#REF!</v>
      </c>
      <c r="AO30" s="168" t="e">
        <f t="shared" si="12"/>
        <v>#REF!</v>
      </c>
      <c r="AP30" s="168" t="e">
        <f t="shared" si="12"/>
        <v>#REF!</v>
      </c>
      <c r="AQ30" s="168" t="e">
        <f t="shared" si="12"/>
        <v>#REF!</v>
      </c>
      <c r="AR30" s="168" t="e">
        <f t="shared" si="12"/>
        <v>#REF!</v>
      </c>
      <c r="AS30" s="168" t="e">
        <f t="shared" si="12"/>
        <v>#REF!</v>
      </c>
      <c r="AT30" s="168" t="e">
        <f t="shared" si="12"/>
        <v>#REF!</v>
      </c>
      <c r="AU30" s="168" t="e">
        <f t="shared" si="12"/>
        <v>#REF!</v>
      </c>
      <c r="AV30" s="168" t="e">
        <f t="shared" si="12"/>
        <v>#REF!</v>
      </c>
      <c r="AW30" s="168" t="e">
        <f t="shared" si="12"/>
        <v>#REF!</v>
      </c>
      <c r="AX30" s="168" t="e">
        <f t="shared" si="12"/>
        <v>#REF!</v>
      </c>
      <c r="AY30" s="168" t="e">
        <f t="shared" si="12"/>
        <v>#REF!</v>
      </c>
      <c r="AZ30" s="168" t="e">
        <f t="shared" si="12"/>
        <v>#REF!</v>
      </c>
      <c r="BA30" s="168" t="e">
        <f t="shared" si="12"/>
        <v>#REF!</v>
      </c>
    </row>
    <row r="31" spans="1:53" x14ac:dyDescent="0.2">
      <c r="A31" s="1">
        <v>2</v>
      </c>
      <c r="B31" s="1" t="e">
        <f t="shared" si="10"/>
        <v>#REF!</v>
      </c>
      <c r="C31" s="168" t="e">
        <f t="shared" ref="C31" si="13">ROUNDUP(C12*0.87,)</f>
        <v>#REF!</v>
      </c>
      <c r="D31" s="168" t="e">
        <f t="shared" ref="D31:BA31" si="14">ROUNDUP(D12*0.87,)</f>
        <v>#REF!</v>
      </c>
      <c r="E31" s="168" t="e">
        <f t="shared" si="14"/>
        <v>#REF!</v>
      </c>
      <c r="F31" s="168" t="e">
        <f t="shared" si="14"/>
        <v>#REF!</v>
      </c>
      <c r="G31" s="168" t="e">
        <f t="shared" si="14"/>
        <v>#REF!</v>
      </c>
      <c r="H31" s="168" t="e">
        <f t="shared" si="14"/>
        <v>#REF!</v>
      </c>
      <c r="I31" s="168" t="e">
        <f t="shared" si="14"/>
        <v>#REF!</v>
      </c>
      <c r="J31" s="168" t="e">
        <f t="shared" si="14"/>
        <v>#REF!</v>
      </c>
      <c r="K31" s="168" t="e">
        <f t="shared" si="14"/>
        <v>#REF!</v>
      </c>
      <c r="L31" s="168" t="e">
        <f t="shared" si="14"/>
        <v>#REF!</v>
      </c>
      <c r="M31" s="168" t="e">
        <f t="shared" si="14"/>
        <v>#REF!</v>
      </c>
      <c r="N31" s="168" t="e">
        <f t="shared" si="14"/>
        <v>#REF!</v>
      </c>
      <c r="O31" s="168" t="e">
        <f t="shared" si="14"/>
        <v>#REF!</v>
      </c>
      <c r="P31" s="168" t="e">
        <f t="shared" si="14"/>
        <v>#REF!</v>
      </c>
      <c r="Q31" s="168" t="e">
        <f t="shared" si="14"/>
        <v>#REF!</v>
      </c>
      <c r="R31" s="168" t="e">
        <f t="shared" si="14"/>
        <v>#REF!</v>
      </c>
      <c r="S31" s="168" t="e">
        <f t="shared" si="14"/>
        <v>#REF!</v>
      </c>
      <c r="T31" s="168" t="e">
        <f t="shared" si="14"/>
        <v>#REF!</v>
      </c>
      <c r="U31" s="168" t="e">
        <f t="shared" si="14"/>
        <v>#REF!</v>
      </c>
      <c r="V31" s="168" t="e">
        <f t="shared" si="14"/>
        <v>#REF!</v>
      </c>
      <c r="W31" s="168" t="e">
        <f t="shared" si="14"/>
        <v>#REF!</v>
      </c>
      <c r="X31" s="168" t="e">
        <f t="shared" si="14"/>
        <v>#REF!</v>
      </c>
      <c r="Y31" s="168" t="e">
        <f t="shared" si="14"/>
        <v>#REF!</v>
      </c>
      <c r="Z31" s="168" t="e">
        <f t="shared" si="14"/>
        <v>#REF!</v>
      </c>
      <c r="AA31" s="168" t="e">
        <f t="shared" si="14"/>
        <v>#REF!</v>
      </c>
      <c r="AB31" s="168" t="e">
        <f t="shared" si="14"/>
        <v>#REF!</v>
      </c>
      <c r="AC31" s="168" t="e">
        <f t="shared" si="14"/>
        <v>#REF!</v>
      </c>
      <c r="AD31" s="168" t="e">
        <f t="shared" si="14"/>
        <v>#REF!</v>
      </c>
      <c r="AE31" s="168" t="e">
        <f t="shared" si="14"/>
        <v>#REF!</v>
      </c>
      <c r="AF31" s="168" t="e">
        <f t="shared" si="14"/>
        <v>#REF!</v>
      </c>
      <c r="AG31" s="168" t="e">
        <f t="shared" si="14"/>
        <v>#REF!</v>
      </c>
      <c r="AH31" s="168" t="e">
        <f t="shared" si="14"/>
        <v>#REF!</v>
      </c>
      <c r="AI31" s="168" t="e">
        <f t="shared" si="14"/>
        <v>#REF!</v>
      </c>
      <c r="AJ31" s="168" t="e">
        <f t="shared" si="14"/>
        <v>#REF!</v>
      </c>
      <c r="AK31" s="168" t="e">
        <f t="shared" si="14"/>
        <v>#REF!</v>
      </c>
      <c r="AL31" s="168" t="e">
        <f t="shared" si="14"/>
        <v>#REF!</v>
      </c>
      <c r="AM31" s="168" t="e">
        <f t="shared" si="14"/>
        <v>#REF!</v>
      </c>
      <c r="AN31" s="168" t="e">
        <f t="shared" si="14"/>
        <v>#REF!</v>
      </c>
      <c r="AO31" s="168" t="e">
        <f t="shared" si="14"/>
        <v>#REF!</v>
      </c>
      <c r="AP31" s="168" t="e">
        <f t="shared" si="14"/>
        <v>#REF!</v>
      </c>
      <c r="AQ31" s="168" t="e">
        <f t="shared" si="14"/>
        <v>#REF!</v>
      </c>
      <c r="AR31" s="168" t="e">
        <f t="shared" si="14"/>
        <v>#REF!</v>
      </c>
      <c r="AS31" s="168" t="e">
        <f t="shared" si="14"/>
        <v>#REF!</v>
      </c>
      <c r="AT31" s="168" t="e">
        <f t="shared" si="14"/>
        <v>#REF!</v>
      </c>
      <c r="AU31" s="168" t="e">
        <f t="shared" si="14"/>
        <v>#REF!</v>
      </c>
      <c r="AV31" s="168" t="e">
        <f t="shared" si="14"/>
        <v>#REF!</v>
      </c>
      <c r="AW31" s="168" t="e">
        <f t="shared" si="14"/>
        <v>#REF!</v>
      </c>
      <c r="AX31" s="168" t="e">
        <f t="shared" si="14"/>
        <v>#REF!</v>
      </c>
      <c r="AY31" s="168" t="e">
        <f t="shared" si="14"/>
        <v>#REF!</v>
      </c>
      <c r="AZ31" s="168" t="e">
        <f t="shared" si="14"/>
        <v>#REF!</v>
      </c>
      <c r="BA31" s="168" t="e">
        <f t="shared" si="14"/>
        <v>#REF!</v>
      </c>
    </row>
    <row r="32" spans="1:53" x14ac:dyDescent="0.2">
      <c r="A32" s="2" t="s">
        <v>2</v>
      </c>
      <c r="B32" s="1"/>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row>
    <row r="33" spans="1:53" x14ac:dyDescent="0.2">
      <c r="A33" s="1">
        <v>1</v>
      </c>
      <c r="B33" s="1" t="e">
        <f t="shared" ref="B33:B34" si="15">ROUNDUP(B14*0.87,)</f>
        <v>#REF!</v>
      </c>
      <c r="C33" s="168" t="e">
        <f t="shared" ref="C33" si="16">ROUNDUP(C14*0.87,)</f>
        <v>#REF!</v>
      </c>
      <c r="D33" s="168" t="e">
        <f t="shared" ref="D33:BA33" si="17">ROUNDUP(D14*0.87,)</f>
        <v>#REF!</v>
      </c>
      <c r="E33" s="168" t="e">
        <f t="shared" si="17"/>
        <v>#REF!</v>
      </c>
      <c r="F33" s="168" t="e">
        <f t="shared" si="17"/>
        <v>#REF!</v>
      </c>
      <c r="G33" s="168" t="e">
        <f t="shared" si="17"/>
        <v>#REF!</v>
      </c>
      <c r="H33" s="168" t="e">
        <f t="shared" si="17"/>
        <v>#REF!</v>
      </c>
      <c r="I33" s="168" t="e">
        <f t="shared" si="17"/>
        <v>#REF!</v>
      </c>
      <c r="J33" s="168" t="e">
        <f t="shared" si="17"/>
        <v>#REF!</v>
      </c>
      <c r="K33" s="168" t="e">
        <f t="shared" si="17"/>
        <v>#REF!</v>
      </c>
      <c r="L33" s="168" t="e">
        <f t="shared" si="17"/>
        <v>#REF!</v>
      </c>
      <c r="M33" s="168" t="e">
        <f t="shared" si="17"/>
        <v>#REF!</v>
      </c>
      <c r="N33" s="168" t="e">
        <f t="shared" si="17"/>
        <v>#REF!</v>
      </c>
      <c r="O33" s="168" t="e">
        <f t="shared" si="17"/>
        <v>#REF!</v>
      </c>
      <c r="P33" s="168" t="e">
        <f t="shared" si="17"/>
        <v>#REF!</v>
      </c>
      <c r="Q33" s="168" t="e">
        <f t="shared" si="17"/>
        <v>#REF!</v>
      </c>
      <c r="R33" s="168" t="e">
        <f t="shared" si="17"/>
        <v>#REF!</v>
      </c>
      <c r="S33" s="168" t="e">
        <f t="shared" si="17"/>
        <v>#REF!</v>
      </c>
      <c r="T33" s="168" t="e">
        <f t="shared" si="17"/>
        <v>#REF!</v>
      </c>
      <c r="U33" s="168" t="e">
        <f t="shared" si="17"/>
        <v>#REF!</v>
      </c>
      <c r="V33" s="168" t="e">
        <f t="shared" si="17"/>
        <v>#REF!</v>
      </c>
      <c r="W33" s="168" t="e">
        <f t="shared" si="17"/>
        <v>#REF!</v>
      </c>
      <c r="X33" s="168" t="e">
        <f t="shared" si="17"/>
        <v>#REF!</v>
      </c>
      <c r="Y33" s="168" t="e">
        <f t="shared" si="17"/>
        <v>#REF!</v>
      </c>
      <c r="Z33" s="168" t="e">
        <f t="shared" si="17"/>
        <v>#REF!</v>
      </c>
      <c r="AA33" s="168" t="e">
        <f t="shared" si="17"/>
        <v>#REF!</v>
      </c>
      <c r="AB33" s="168" t="e">
        <f t="shared" si="17"/>
        <v>#REF!</v>
      </c>
      <c r="AC33" s="168" t="e">
        <f t="shared" si="17"/>
        <v>#REF!</v>
      </c>
      <c r="AD33" s="168" t="e">
        <f t="shared" si="17"/>
        <v>#REF!</v>
      </c>
      <c r="AE33" s="168" t="e">
        <f t="shared" si="17"/>
        <v>#REF!</v>
      </c>
      <c r="AF33" s="168" t="e">
        <f t="shared" si="17"/>
        <v>#REF!</v>
      </c>
      <c r="AG33" s="168" t="e">
        <f t="shared" si="17"/>
        <v>#REF!</v>
      </c>
      <c r="AH33" s="168" t="e">
        <f t="shared" si="17"/>
        <v>#REF!</v>
      </c>
      <c r="AI33" s="168" t="e">
        <f t="shared" si="17"/>
        <v>#REF!</v>
      </c>
      <c r="AJ33" s="168" t="e">
        <f t="shared" si="17"/>
        <v>#REF!</v>
      </c>
      <c r="AK33" s="168" t="e">
        <f t="shared" si="17"/>
        <v>#REF!</v>
      </c>
      <c r="AL33" s="168" t="e">
        <f t="shared" si="17"/>
        <v>#REF!</v>
      </c>
      <c r="AM33" s="168" t="e">
        <f t="shared" si="17"/>
        <v>#REF!</v>
      </c>
      <c r="AN33" s="168" t="e">
        <f t="shared" si="17"/>
        <v>#REF!</v>
      </c>
      <c r="AO33" s="168" t="e">
        <f t="shared" si="17"/>
        <v>#REF!</v>
      </c>
      <c r="AP33" s="168" t="e">
        <f t="shared" si="17"/>
        <v>#REF!</v>
      </c>
      <c r="AQ33" s="168" t="e">
        <f t="shared" si="17"/>
        <v>#REF!</v>
      </c>
      <c r="AR33" s="168" t="e">
        <f t="shared" si="17"/>
        <v>#REF!</v>
      </c>
      <c r="AS33" s="168" t="e">
        <f t="shared" si="17"/>
        <v>#REF!</v>
      </c>
      <c r="AT33" s="168" t="e">
        <f t="shared" si="17"/>
        <v>#REF!</v>
      </c>
      <c r="AU33" s="168" t="e">
        <f t="shared" si="17"/>
        <v>#REF!</v>
      </c>
      <c r="AV33" s="168" t="e">
        <f t="shared" si="17"/>
        <v>#REF!</v>
      </c>
      <c r="AW33" s="168" t="e">
        <f t="shared" si="17"/>
        <v>#REF!</v>
      </c>
      <c r="AX33" s="168" t="e">
        <f t="shared" si="17"/>
        <v>#REF!</v>
      </c>
      <c r="AY33" s="168" t="e">
        <f t="shared" si="17"/>
        <v>#REF!</v>
      </c>
      <c r="AZ33" s="168" t="e">
        <f t="shared" si="17"/>
        <v>#REF!</v>
      </c>
      <c r="BA33" s="168" t="e">
        <f t="shared" si="17"/>
        <v>#REF!</v>
      </c>
    </row>
    <row r="34" spans="1:53" x14ac:dyDescent="0.2">
      <c r="A34" s="1">
        <v>2</v>
      </c>
      <c r="B34" s="1" t="e">
        <f t="shared" si="15"/>
        <v>#REF!</v>
      </c>
      <c r="C34" s="168" t="e">
        <f t="shared" ref="C34" si="18">ROUNDUP(C15*0.87,)</f>
        <v>#REF!</v>
      </c>
      <c r="D34" s="168" t="e">
        <f t="shared" ref="D34:BA34" si="19">ROUNDUP(D15*0.87,)</f>
        <v>#REF!</v>
      </c>
      <c r="E34" s="168" t="e">
        <f t="shared" si="19"/>
        <v>#REF!</v>
      </c>
      <c r="F34" s="168" t="e">
        <f t="shared" si="19"/>
        <v>#REF!</v>
      </c>
      <c r="G34" s="168" t="e">
        <f t="shared" si="19"/>
        <v>#REF!</v>
      </c>
      <c r="H34" s="168" t="e">
        <f t="shared" si="19"/>
        <v>#REF!</v>
      </c>
      <c r="I34" s="168" t="e">
        <f t="shared" si="19"/>
        <v>#REF!</v>
      </c>
      <c r="J34" s="168" t="e">
        <f t="shared" si="19"/>
        <v>#REF!</v>
      </c>
      <c r="K34" s="168" t="e">
        <f t="shared" si="19"/>
        <v>#REF!</v>
      </c>
      <c r="L34" s="168" t="e">
        <f t="shared" si="19"/>
        <v>#REF!</v>
      </c>
      <c r="M34" s="168" t="e">
        <f t="shared" si="19"/>
        <v>#REF!</v>
      </c>
      <c r="N34" s="168" t="e">
        <f t="shared" si="19"/>
        <v>#REF!</v>
      </c>
      <c r="O34" s="168" t="e">
        <f t="shared" si="19"/>
        <v>#REF!</v>
      </c>
      <c r="P34" s="168" t="e">
        <f t="shared" si="19"/>
        <v>#REF!</v>
      </c>
      <c r="Q34" s="168" t="e">
        <f t="shared" si="19"/>
        <v>#REF!</v>
      </c>
      <c r="R34" s="168" t="e">
        <f t="shared" si="19"/>
        <v>#REF!</v>
      </c>
      <c r="S34" s="168" t="e">
        <f t="shared" si="19"/>
        <v>#REF!</v>
      </c>
      <c r="T34" s="168" t="e">
        <f t="shared" si="19"/>
        <v>#REF!</v>
      </c>
      <c r="U34" s="168" t="e">
        <f t="shared" si="19"/>
        <v>#REF!</v>
      </c>
      <c r="V34" s="168" t="e">
        <f t="shared" si="19"/>
        <v>#REF!</v>
      </c>
      <c r="W34" s="168" t="e">
        <f t="shared" si="19"/>
        <v>#REF!</v>
      </c>
      <c r="X34" s="168" t="e">
        <f t="shared" si="19"/>
        <v>#REF!</v>
      </c>
      <c r="Y34" s="168" t="e">
        <f t="shared" si="19"/>
        <v>#REF!</v>
      </c>
      <c r="Z34" s="168" t="e">
        <f t="shared" si="19"/>
        <v>#REF!</v>
      </c>
      <c r="AA34" s="168" t="e">
        <f t="shared" si="19"/>
        <v>#REF!</v>
      </c>
      <c r="AB34" s="168" t="e">
        <f t="shared" si="19"/>
        <v>#REF!</v>
      </c>
      <c r="AC34" s="168" t="e">
        <f t="shared" si="19"/>
        <v>#REF!</v>
      </c>
      <c r="AD34" s="168" t="e">
        <f t="shared" si="19"/>
        <v>#REF!</v>
      </c>
      <c r="AE34" s="168" t="e">
        <f t="shared" si="19"/>
        <v>#REF!</v>
      </c>
      <c r="AF34" s="168" t="e">
        <f t="shared" si="19"/>
        <v>#REF!</v>
      </c>
      <c r="AG34" s="168" t="e">
        <f t="shared" si="19"/>
        <v>#REF!</v>
      </c>
      <c r="AH34" s="168" t="e">
        <f t="shared" si="19"/>
        <v>#REF!</v>
      </c>
      <c r="AI34" s="168" t="e">
        <f t="shared" si="19"/>
        <v>#REF!</v>
      </c>
      <c r="AJ34" s="168" t="e">
        <f t="shared" si="19"/>
        <v>#REF!</v>
      </c>
      <c r="AK34" s="168" t="e">
        <f t="shared" si="19"/>
        <v>#REF!</v>
      </c>
      <c r="AL34" s="168" t="e">
        <f t="shared" si="19"/>
        <v>#REF!</v>
      </c>
      <c r="AM34" s="168" t="e">
        <f t="shared" si="19"/>
        <v>#REF!</v>
      </c>
      <c r="AN34" s="168" t="e">
        <f t="shared" si="19"/>
        <v>#REF!</v>
      </c>
      <c r="AO34" s="168" t="e">
        <f t="shared" si="19"/>
        <v>#REF!</v>
      </c>
      <c r="AP34" s="168" t="e">
        <f t="shared" si="19"/>
        <v>#REF!</v>
      </c>
      <c r="AQ34" s="168" t="e">
        <f t="shared" si="19"/>
        <v>#REF!</v>
      </c>
      <c r="AR34" s="168" t="e">
        <f t="shared" si="19"/>
        <v>#REF!</v>
      </c>
      <c r="AS34" s="168" t="e">
        <f t="shared" si="19"/>
        <v>#REF!</v>
      </c>
      <c r="AT34" s="168" t="e">
        <f t="shared" si="19"/>
        <v>#REF!</v>
      </c>
      <c r="AU34" s="168" t="e">
        <f t="shared" si="19"/>
        <v>#REF!</v>
      </c>
      <c r="AV34" s="168" t="e">
        <f t="shared" si="19"/>
        <v>#REF!</v>
      </c>
      <c r="AW34" s="168" t="e">
        <f t="shared" si="19"/>
        <v>#REF!</v>
      </c>
      <c r="AX34" s="168" t="e">
        <f t="shared" si="19"/>
        <v>#REF!</v>
      </c>
      <c r="AY34" s="168" t="e">
        <f t="shared" si="19"/>
        <v>#REF!</v>
      </c>
      <c r="AZ34" s="168" t="e">
        <f t="shared" si="19"/>
        <v>#REF!</v>
      </c>
      <c r="BA34" s="168" t="e">
        <f t="shared" si="19"/>
        <v>#REF!</v>
      </c>
    </row>
    <row r="35" spans="1:53" x14ac:dyDescent="0.2">
      <c r="A35" s="9" t="s">
        <v>131</v>
      </c>
      <c r="B35" s="1"/>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row>
    <row r="36" spans="1:53" x14ac:dyDescent="0.2">
      <c r="A36" s="1">
        <v>1</v>
      </c>
      <c r="B36" s="1" t="e">
        <f t="shared" ref="B36:B37" si="20">ROUNDUP(B17*0.87,)</f>
        <v>#REF!</v>
      </c>
      <c r="C36" s="168" t="e">
        <f t="shared" ref="C36" si="21">ROUNDUP(C17*0.87,)</f>
        <v>#REF!</v>
      </c>
      <c r="D36" s="168" t="e">
        <f t="shared" ref="D36:BA36" si="22">ROUNDUP(D17*0.87,)</f>
        <v>#REF!</v>
      </c>
      <c r="E36" s="168" t="e">
        <f t="shared" si="22"/>
        <v>#REF!</v>
      </c>
      <c r="F36" s="168" t="e">
        <f t="shared" si="22"/>
        <v>#REF!</v>
      </c>
      <c r="G36" s="168" t="e">
        <f t="shared" si="22"/>
        <v>#REF!</v>
      </c>
      <c r="H36" s="168" t="e">
        <f t="shared" si="22"/>
        <v>#REF!</v>
      </c>
      <c r="I36" s="168" t="e">
        <f t="shared" si="22"/>
        <v>#REF!</v>
      </c>
      <c r="J36" s="168" t="e">
        <f t="shared" si="22"/>
        <v>#REF!</v>
      </c>
      <c r="K36" s="168" t="e">
        <f t="shared" si="22"/>
        <v>#REF!</v>
      </c>
      <c r="L36" s="168" t="e">
        <f t="shared" si="22"/>
        <v>#REF!</v>
      </c>
      <c r="M36" s="168" t="e">
        <f t="shared" si="22"/>
        <v>#REF!</v>
      </c>
      <c r="N36" s="168" t="e">
        <f t="shared" si="22"/>
        <v>#REF!</v>
      </c>
      <c r="O36" s="168" t="e">
        <f t="shared" si="22"/>
        <v>#REF!</v>
      </c>
      <c r="P36" s="168" t="e">
        <f t="shared" si="22"/>
        <v>#REF!</v>
      </c>
      <c r="Q36" s="168" t="e">
        <f t="shared" si="22"/>
        <v>#REF!</v>
      </c>
      <c r="R36" s="168" t="e">
        <f t="shared" si="22"/>
        <v>#REF!</v>
      </c>
      <c r="S36" s="168" t="e">
        <f t="shared" si="22"/>
        <v>#REF!</v>
      </c>
      <c r="T36" s="168" t="e">
        <f t="shared" si="22"/>
        <v>#REF!</v>
      </c>
      <c r="U36" s="168" t="e">
        <f t="shared" si="22"/>
        <v>#REF!</v>
      </c>
      <c r="V36" s="168" t="e">
        <f t="shared" si="22"/>
        <v>#REF!</v>
      </c>
      <c r="W36" s="168" t="e">
        <f t="shared" si="22"/>
        <v>#REF!</v>
      </c>
      <c r="X36" s="168" t="e">
        <f t="shared" si="22"/>
        <v>#REF!</v>
      </c>
      <c r="Y36" s="168" t="e">
        <f t="shared" si="22"/>
        <v>#REF!</v>
      </c>
      <c r="Z36" s="168" t="e">
        <f t="shared" si="22"/>
        <v>#REF!</v>
      </c>
      <c r="AA36" s="168" t="e">
        <f t="shared" si="22"/>
        <v>#REF!</v>
      </c>
      <c r="AB36" s="168" t="e">
        <f t="shared" si="22"/>
        <v>#REF!</v>
      </c>
      <c r="AC36" s="168" t="e">
        <f t="shared" si="22"/>
        <v>#REF!</v>
      </c>
      <c r="AD36" s="168" t="e">
        <f t="shared" si="22"/>
        <v>#REF!</v>
      </c>
      <c r="AE36" s="168" t="e">
        <f t="shared" si="22"/>
        <v>#REF!</v>
      </c>
      <c r="AF36" s="168" t="e">
        <f t="shared" si="22"/>
        <v>#REF!</v>
      </c>
      <c r="AG36" s="168" t="e">
        <f t="shared" si="22"/>
        <v>#REF!</v>
      </c>
      <c r="AH36" s="168" t="e">
        <f t="shared" si="22"/>
        <v>#REF!</v>
      </c>
      <c r="AI36" s="168" t="e">
        <f t="shared" si="22"/>
        <v>#REF!</v>
      </c>
      <c r="AJ36" s="168" t="e">
        <f t="shared" si="22"/>
        <v>#REF!</v>
      </c>
      <c r="AK36" s="168" t="e">
        <f t="shared" si="22"/>
        <v>#REF!</v>
      </c>
      <c r="AL36" s="168" t="e">
        <f t="shared" si="22"/>
        <v>#REF!</v>
      </c>
      <c r="AM36" s="168" t="e">
        <f t="shared" si="22"/>
        <v>#REF!</v>
      </c>
      <c r="AN36" s="168" t="e">
        <f t="shared" si="22"/>
        <v>#REF!</v>
      </c>
      <c r="AO36" s="168" t="e">
        <f t="shared" si="22"/>
        <v>#REF!</v>
      </c>
      <c r="AP36" s="168" t="e">
        <f t="shared" si="22"/>
        <v>#REF!</v>
      </c>
      <c r="AQ36" s="168" t="e">
        <f t="shared" si="22"/>
        <v>#REF!</v>
      </c>
      <c r="AR36" s="168" t="e">
        <f t="shared" si="22"/>
        <v>#REF!</v>
      </c>
      <c r="AS36" s="168" t="e">
        <f t="shared" si="22"/>
        <v>#REF!</v>
      </c>
      <c r="AT36" s="168" t="e">
        <f t="shared" si="22"/>
        <v>#REF!</v>
      </c>
      <c r="AU36" s="168" t="e">
        <f t="shared" si="22"/>
        <v>#REF!</v>
      </c>
      <c r="AV36" s="168" t="e">
        <f t="shared" si="22"/>
        <v>#REF!</v>
      </c>
      <c r="AW36" s="168" t="e">
        <f t="shared" si="22"/>
        <v>#REF!</v>
      </c>
      <c r="AX36" s="168" t="e">
        <f t="shared" si="22"/>
        <v>#REF!</v>
      </c>
      <c r="AY36" s="168" t="e">
        <f t="shared" si="22"/>
        <v>#REF!</v>
      </c>
      <c r="AZ36" s="168" t="e">
        <f t="shared" si="22"/>
        <v>#REF!</v>
      </c>
      <c r="BA36" s="168" t="e">
        <f t="shared" si="22"/>
        <v>#REF!</v>
      </c>
    </row>
    <row r="37" spans="1:53" x14ac:dyDescent="0.2">
      <c r="A37" s="1">
        <v>2</v>
      </c>
      <c r="B37" s="1" t="e">
        <f t="shared" si="20"/>
        <v>#REF!</v>
      </c>
      <c r="C37" s="168" t="e">
        <f t="shared" ref="C37" si="23">ROUNDUP(C18*0.87,)</f>
        <v>#REF!</v>
      </c>
      <c r="D37" s="168" t="e">
        <f t="shared" ref="D37:BA37" si="24">ROUNDUP(D18*0.87,)</f>
        <v>#REF!</v>
      </c>
      <c r="E37" s="168" t="e">
        <f t="shared" si="24"/>
        <v>#REF!</v>
      </c>
      <c r="F37" s="168" t="e">
        <f t="shared" si="24"/>
        <v>#REF!</v>
      </c>
      <c r="G37" s="168" t="e">
        <f t="shared" si="24"/>
        <v>#REF!</v>
      </c>
      <c r="H37" s="168" t="e">
        <f t="shared" si="24"/>
        <v>#REF!</v>
      </c>
      <c r="I37" s="168" t="e">
        <f t="shared" si="24"/>
        <v>#REF!</v>
      </c>
      <c r="J37" s="168" t="e">
        <f t="shared" si="24"/>
        <v>#REF!</v>
      </c>
      <c r="K37" s="168" t="e">
        <f t="shared" si="24"/>
        <v>#REF!</v>
      </c>
      <c r="L37" s="168" t="e">
        <f t="shared" si="24"/>
        <v>#REF!</v>
      </c>
      <c r="M37" s="168" t="e">
        <f t="shared" si="24"/>
        <v>#REF!</v>
      </c>
      <c r="N37" s="168" t="e">
        <f t="shared" si="24"/>
        <v>#REF!</v>
      </c>
      <c r="O37" s="168" t="e">
        <f t="shared" si="24"/>
        <v>#REF!</v>
      </c>
      <c r="P37" s="168" t="e">
        <f t="shared" si="24"/>
        <v>#REF!</v>
      </c>
      <c r="Q37" s="168" t="e">
        <f t="shared" si="24"/>
        <v>#REF!</v>
      </c>
      <c r="R37" s="168" t="e">
        <f t="shared" si="24"/>
        <v>#REF!</v>
      </c>
      <c r="S37" s="168" t="e">
        <f t="shared" si="24"/>
        <v>#REF!</v>
      </c>
      <c r="T37" s="168" t="e">
        <f t="shared" si="24"/>
        <v>#REF!</v>
      </c>
      <c r="U37" s="168" t="e">
        <f t="shared" si="24"/>
        <v>#REF!</v>
      </c>
      <c r="V37" s="168" t="e">
        <f t="shared" si="24"/>
        <v>#REF!</v>
      </c>
      <c r="W37" s="168" t="e">
        <f t="shared" si="24"/>
        <v>#REF!</v>
      </c>
      <c r="X37" s="168" t="e">
        <f t="shared" si="24"/>
        <v>#REF!</v>
      </c>
      <c r="Y37" s="168" t="e">
        <f t="shared" si="24"/>
        <v>#REF!</v>
      </c>
      <c r="Z37" s="168" t="e">
        <f t="shared" si="24"/>
        <v>#REF!</v>
      </c>
      <c r="AA37" s="168" t="e">
        <f t="shared" si="24"/>
        <v>#REF!</v>
      </c>
      <c r="AB37" s="168" t="e">
        <f t="shared" si="24"/>
        <v>#REF!</v>
      </c>
      <c r="AC37" s="168" t="e">
        <f t="shared" si="24"/>
        <v>#REF!</v>
      </c>
      <c r="AD37" s="168" t="e">
        <f t="shared" si="24"/>
        <v>#REF!</v>
      </c>
      <c r="AE37" s="168" t="e">
        <f t="shared" si="24"/>
        <v>#REF!</v>
      </c>
      <c r="AF37" s="168" t="e">
        <f t="shared" si="24"/>
        <v>#REF!</v>
      </c>
      <c r="AG37" s="168" t="e">
        <f t="shared" si="24"/>
        <v>#REF!</v>
      </c>
      <c r="AH37" s="168" t="e">
        <f t="shared" si="24"/>
        <v>#REF!</v>
      </c>
      <c r="AI37" s="168" t="e">
        <f t="shared" si="24"/>
        <v>#REF!</v>
      </c>
      <c r="AJ37" s="168" t="e">
        <f t="shared" si="24"/>
        <v>#REF!</v>
      </c>
      <c r="AK37" s="168" t="e">
        <f t="shared" si="24"/>
        <v>#REF!</v>
      </c>
      <c r="AL37" s="168" t="e">
        <f t="shared" si="24"/>
        <v>#REF!</v>
      </c>
      <c r="AM37" s="168" t="e">
        <f t="shared" si="24"/>
        <v>#REF!</v>
      </c>
      <c r="AN37" s="168" t="e">
        <f t="shared" si="24"/>
        <v>#REF!</v>
      </c>
      <c r="AO37" s="168" t="e">
        <f t="shared" si="24"/>
        <v>#REF!</v>
      </c>
      <c r="AP37" s="168" t="e">
        <f t="shared" si="24"/>
        <v>#REF!</v>
      </c>
      <c r="AQ37" s="168" t="e">
        <f t="shared" si="24"/>
        <v>#REF!</v>
      </c>
      <c r="AR37" s="168" t="e">
        <f t="shared" si="24"/>
        <v>#REF!</v>
      </c>
      <c r="AS37" s="168" t="e">
        <f t="shared" si="24"/>
        <v>#REF!</v>
      </c>
      <c r="AT37" s="168" t="e">
        <f t="shared" si="24"/>
        <v>#REF!</v>
      </c>
      <c r="AU37" s="168" t="e">
        <f t="shared" si="24"/>
        <v>#REF!</v>
      </c>
      <c r="AV37" s="168" t="e">
        <f t="shared" si="24"/>
        <v>#REF!</v>
      </c>
      <c r="AW37" s="168" t="e">
        <f t="shared" si="24"/>
        <v>#REF!</v>
      </c>
      <c r="AX37" s="168" t="e">
        <f t="shared" si="24"/>
        <v>#REF!</v>
      </c>
      <c r="AY37" s="168" t="e">
        <f t="shared" si="24"/>
        <v>#REF!</v>
      </c>
      <c r="AZ37" s="168" t="e">
        <f t="shared" si="24"/>
        <v>#REF!</v>
      </c>
      <c r="BA37" s="168" t="e">
        <f t="shared" si="24"/>
        <v>#REF!</v>
      </c>
    </row>
    <row r="38" spans="1:53" x14ac:dyDescent="0.2">
      <c r="A38" s="7" t="s">
        <v>4</v>
      </c>
      <c r="B38" s="1"/>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row>
    <row r="39" spans="1:53" x14ac:dyDescent="0.2">
      <c r="A39" s="3" t="s">
        <v>1</v>
      </c>
      <c r="B39" s="121" t="e">
        <f t="shared" ref="B39" si="25">ROUNDUP(B20*0.87,)</f>
        <v>#REF!</v>
      </c>
      <c r="C39" s="168" t="e">
        <f t="shared" ref="C39" si="26">ROUNDUP(C20*0.87,)</f>
        <v>#REF!</v>
      </c>
      <c r="D39" s="168" t="e">
        <f t="shared" ref="D39:BA39" si="27">ROUNDUP(D20*0.87,)</f>
        <v>#REF!</v>
      </c>
      <c r="E39" s="168" t="e">
        <f t="shared" si="27"/>
        <v>#REF!</v>
      </c>
      <c r="F39" s="168" t="e">
        <f t="shared" si="27"/>
        <v>#REF!</v>
      </c>
      <c r="G39" s="168" t="e">
        <f t="shared" si="27"/>
        <v>#REF!</v>
      </c>
      <c r="H39" s="168" t="e">
        <f t="shared" si="27"/>
        <v>#REF!</v>
      </c>
      <c r="I39" s="168" t="e">
        <f t="shared" si="27"/>
        <v>#REF!</v>
      </c>
      <c r="J39" s="168" t="e">
        <f t="shared" si="27"/>
        <v>#REF!</v>
      </c>
      <c r="K39" s="168" t="e">
        <f t="shared" si="27"/>
        <v>#REF!</v>
      </c>
      <c r="L39" s="168" t="e">
        <f t="shared" si="27"/>
        <v>#REF!</v>
      </c>
      <c r="M39" s="168" t="e">
        <f t="shared" si="27"/>
        <v>#REF!</v>
      </c>
      <c r="N39" s="168" t="e">
        <f t="shared" si="27"/>
        <v>#REF!</v>
      </c>
      <c r="O39" s="168" t="e">
        <f t="shared" si="27"/>
        <v>#REF!</v>
      </c>
      <c r="P39" s="168" t="e">
        <f t="shared" si="27"/>
        <v>#REF!</v>
      </c>
      <c r="Q39" s="168" t="e">
        <f t="shared" si="27"/>
        <v>#REF!</v>
      </c>
      <c r="R39" s="168" t="e">
        <f t="shared" si="27"/>
        <v>#REF!</v>
      </c>
      <c r="S39" s="168" t="e">
        <f t="shared" si="27"/>
        <v>#REF!</v>
      </c>
      <c r="T39" s="168" t="e">
        <f t="shared" si="27"/>
        <v>#REF!</v>
      </c>
      <c r="U39" s="168" t="e">
        <f t="shared" si="27"/>
        <v>#REF!</v>
      </c>
      <c r="V39" s="168" t="e">
        <f t="shared" si="27"/>
        <v>#REF!</v>
      </c>
      <c r="W39" s="168" t="e">
        <f t="shared" si="27"/>
        <v>#REF!</v>
      </c>
      <c r="X39" s="168" t="e">
        <f t="shared" si="27"/>
        <v>#REF!</v>
      </c>
      <c r="Y39" s="168" t="e">
        <f t="shared" si="27"/>
        <v>#REF!</v>
      </c>
      <c r="Z39" s="168" t="e">
        <f t="shared" si="27"/>
        <v>#REF!</v>
      </c>
      <c r="AA39" s="168" t="e">
        <f t="shared" si="27"/>
        <v>#REF!</v>
      </c>
      <c r="AB39" s="168" t="e">
        <f t="shared" si="27"/>
        <v>#REF!</v>
      </c>
      <c r="AC39" s="168" t="e">
        <f t="shared" si="27"/>
        <v>#REF!</v>
      </c>
      <c r="AD39" s="168" t="e">
        <f t="shared" si="27"/>
        <v>#REF!</v>
      </c>
      <c r="AE39" s="168" t="e">
        <f t="shared" si="27"/>
        <v>#REF!</v>
      </c>
      <c r="AF39" s="168" t="e">
        <f t="shared" si="27"/>
        <v>#REF!</v>
      </c>
      <c r="AG39" s="168" t="e">
        <f t="shared" si="27"/>
        <v>#REF!</v>
      </c>
      <c r="AH39" s="168" t="e">
        <f t="shared" si="27"/>
        <v>#REF!</v>
      </c>
      <c r="AI39" s="168" t="e">
        <f t="shared" si="27"/>
        <v>#REF!</v>
      </c>
      <c r="AJ39" s="168" t="e">
        <f t="shared" si="27"/>
        <v>#REF!</v>
      </c>
      <c r="AK39" s="168" t="e">
        <f t="shared" si="27"/>
        <v>#REF!</v>
      </c>
      <c r="AL39" s="168" t="e">
        <f t="shared" si="27"/>
        <v>#REF!</v>
      </c>
      <c r="AM39" s="168" t="e">
        <f t="shared" si="27"/>
        <v>#REF!</v>
      </c>
      <c r="AN39" s="168" t="e">
        <f t="shared" si="27"/>
        <v>#REF!</v>
      </c>
      <c r="AO39" s="168" t="e">
        <f t="shared" si="27"/>
        <v>#REF!</v>
      </c>
      <c r="AP39" s="168" t="e">
        <f t="shared" si="27"/>
        <v>#REF!</v>
      </c>
      <c r="AQ39" s="168" t="e">
        <f t="shared" si="27"/>
        <v>#REF!</v>
      </c>
      <c r="AR39" s="168" t="e">
        <f t="shared" si="27"/>
        <v>#REF!</v>
      </c>
      <c r="AS39" s="168" t="e">
        <f t="shared" si="27"/>
        <v>#REF!</v>
      </c>
      <c r="AT39" s="168" t="e">
        <f t="shared" si="27"/>
        <v>#REF!</v>
      </c>
      <c r="AU39" s="168" t="e">
        <f t="shared" si="27"/>
        <v>#REF!</v>
      </c>
      <c r="AV39" s="168" t="e">
        <f t="shared" si="27"/>
        <v>#REF!</v>
      </c>
      <c r="AW39" s="168" t="e">
        <f t="shared" si="27"/>
        <v>#REF!</v>
      </c>
      <c r="AX39" s="168" t="e">
        <f t="shared" si="27"/>
        <v>#REF!</v>
      </c>
      <c r="AY39" s="168" t="e">
        <f t="shared" si="27"/>
        <v>#REF!</v>
      </c>
      <c r="AZ39" s="168" t="e">
        <f t="shared" si="27"/>
        <v>#REF!</v>
      </c>
      <c r="BA39" s="168" t="e">
        <f t="shared" si="27"/>
        <v>#REF!</v>
      </c>
    </row>
    <row r="40" spans="1:53" hidden="1" x14ac:dyDescent="0.2">
      <c r="A40" s="7" t="s">
        <v>5</v>
      </c>
    </row>
    <row r="41" spans="1:53" hidden="1" x14ac:dyDescent="0.2">
      <c r="A41" s="3" t="s">
        <v>0</v>
      </c>
    </row>
    <row r="42" spans="1:53" ht="12" customHeight="1" x14ac:dyDescent="0.2"/>
    <row r="43" spans="1:53" ht="9.6" customHeight="1" x14ac:dyDescent="0.2"/>
    <row r="44" spans="1:53" ht="11.45" customHeight="1" x14ac:dyDescent="0.2">
      <c r="A44" s="64" t="s">
        <v>11</v>
      </c>
    </row>
    <row r="45" spans="1:53" ht="11.45" customHeight="1" x14ac:dyDescent="0.2">
      <c r="A45" s="4" t="s">
        <v>12</v>
      </c>
    </row>
    <row r="46" spans="1:53" ht="11.45" customHeight="1" x14ac:dyDescent="0.2">
      <c r="A46" s="4" t="s">
        <v>13</v>
      </c>
    </row>
    <row r="47" spans="1:53" ht="11.45" customHeight="1" x14ac:dyDescent="0.2">
      <c r="A47" s="4" t="s">
        <v>14</v>
      </c>
    </row>
    <row r="48" spans="1:53" ht="11.45" customHeight="1" x14ac:dyDescent="0.2">
      <c r="A48" s="142" t="s">
        <v>103</v>
      </c>
    </row>
    <row r="49" spans="1:1" ht="11.45" customHeight="1" thickBot="1" x14ac:dyDescent="0.25"/>
    <row r="50" spans="1:1" ht="12.75" thickBot="1" x14ac:dyDescent="0.25">
      <c r="A50" s="73" t="s">
        <v>18</v>
      </c>
    </row>
    <row r="51" spans="1:1" x14ac:dyDescent="0.2">
      <c r="A51" s="94" t="s">
        <v>97</v>
      </c>
    </row>
    <row r="52" spans="1:1" ht="12.75" thickBot="1" x14ac:dyDescent="0.25">
      <c r="A52" s="63"/>
    </row>
    <row r="53" spans="1:1" ht="12.75" thickBot="1" x14ac:dyDescent="0.25">
      <c r="A53" s="75" t="s">
        <v>16</v>
      </c>
    </row>
    <row r="54" spans="1:1" ht="48" x14ac:dyDescent="0.2">
      <c r="A54" s="58" t="s">
        <v>46</v>
      </c>
    </row>
    <row r="55" spans="1:1" ht="12.75" thickBot="1" x14ac:dyDescent="0.25"/>
    <row r="56" spans="1:1" ht="12.75" thickBot="1" x14ac:dyDescent="0.25">
      <c r="A56" s="73" t="s">
        <v>112</v>
      </c>
    </row>
    <row r="57" spans="1:1" x14ac:dyDescent="0.2">
      <c r="A57" s="160" t="s">
        <v>201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4"/>
  <sheetViews>
    <sheetView zoomScale="110" zoomScaleNormal="110" workbookViewId="0">
      <selection activeCell="I32" sqref="I32"/>
    </sheetView>
  </sheetViews>
  <sheetFormatPr defaultColWidth="9.140625" defaultRowHeight="12" x14ac:dyDescent="0.2"/>
  <cols>
    <col min="1" max="1" width="75.28515625" style="5" customWidth="1"/>
    <col min="2" max="16384" width="9.140625" style="5"/>
  </cols>
  <sheetData>
    <row r="1" spans="1:4" ht="12" customHeight="1" x14ac:dyDescent="0.2">
      <c r="A1" s="18" t="s">
        <v>17</v>
      </c>
    </row>
    <row r="2" spans="1:4" ht="12" customHeight="1" x14ac:dyDescent="0.2">
      <c r="A2" s="172" t="s">
        <v>181</v>
      </c>
    </row>
    <row r="3" spans="1:4" ht="10.35" customHeight="1" x14ac:dyDescent="0.2">
      <c r="A3" s="16"/>
    </row>
    <row r="4" spans="1:4" ht="11.45" customHeight="1" x14ac:dyDescent="0.2">
      <c r="A4" s="30" t="s">
        <v>9</v>
      </c>
    </row>
    <row r="5" spans="1:4" s="36" customFormat="1" ht="33.75" customHeight="1" x14ac:dyDescent="0.25">
      <c r="A5" s="31" t="s">
        <v>6</v>
      </c>
      <c r="B5" s="151">
        <f>'4=3 | COMISSION'!B5</f>
        <v>45770</v>
      </c>
      <c r="C5" s="151">
        <f>'4=3 | COMISSION'!C5</f>
        <v>45772</v>
      </c>
      <c r="D5" s="151">
        <f>'4=3 | COMISSION'!D5</f>
        <v>45777</v>
      </c>
    </row>
    <row r="6" spans="1:4" x14ac:dyDescent="0.2">
      <c r="A6" s="31"/>
      <c r="B6" s="151">
        <f>'4=3 | COMISSION'!B6</f>
        <v>45771</v>
      </c>
      <c r="C6" s="151">
        <f>'4=3 | COMISSION'!C6</f>
        <v>45776</v>
      </c>
      <c r="D6" s="151">
        <f>'4=3 | COMISSION'!D6</f>
        <v>45777</v>
      </c>
    </row>
    <row r="7" spans="1:4" x14ac:dyDescent="0.2">
      <c r="A7" s="1" t="s">
        <v>7</v>
      </c>
      <c r="B7" s="163"/>
      <c r="C7" s="163"/>
      <c r="D7" s="163"/>
    </row>
    <row r="8" spans="1:4" x14ac:dyDescent="0.2">
      <c r="A8" s="1">
        <v>1</v>
      </c>
      <c r="B8" s="166">
        <f>'4=3 | COMISSION'!B8</f>
        <v>4350</v>
      </c>
      <c r="C8" s="166">
        <f>'4=3 | COMISSION'!C8</f>
        <v>4350</v>
      </c>
      <c r="D8" s="166">
        <f>'4=3 | COMISSION'!D8</f>
        <v>4875</v>
      </c>
    </row>
    <row r="9" spans="1:4" x14ac:dyDescent="0.2">
      <c r="A9" s="1">
        <v>2</v>
      </c>
      <c r="B9" s="166">
        <f>'4=3 | COMISSION'!B9</f>
        <v>5475</v>
      </c>
      <c r="C9" s="166">
        <f>'4=3 | COMISSION'!C9</f>
        <v>5475</v>
      </c>
      <c r="D9" s="166">
        <f>'4=3 | COMISSION'!D9</f>
        <v>6000</v>
      </c>
    </row>
    <row r="10" spans="1:4" x14ac:dyDescent="0.2">
      <c r="A10" s="1" t="s">
        <v>8</v>
      </c>
      <c r="B10" s="166"/>
      <c r="C10" s="166"/>
      <c r="D10" s="166"/>
    </row>
    <row r="11" spans="1:4" x14ac:dyDescent="0.2">
      <c r="A11" s="1">
        <v>1</v>
      </c>
      <c r="B11" s="166">
        <f>'4=3 | COMISSION'!B11</f>
        <v>5475</v>
      </c>
      <c r="C11" s="166">
        <f>'4=3 | COMISSION'!C11</f>
        <v>5475</v>
      </c>
      <c r="D11" s="166">
        <f>'4=3 | COMISSION'!D11</f>
        <v>6000</v>
      </c>
    </row>
    <row r="12" spans="1:4" x14ac:dyDescent="0.2">
      <c r="A12" s="1">
        <v>2</v>
      </c>
      <c r="B12" s="166">
        <f>'4=3 | COMISSION'!B12</f>
        <v>6600</v>
      </c>
      <c r="C12" s="166">
        <f>'4=3 | COMISSION'!C12</f>
        <v>6600</v>
      </c>
      <c r="D12" s="166">
        <f>'4=3 | COMISSION'!D12</f>
        <v>7125</v>
      </c>
    </row>
    <row r="13" spans="1:4" x14ac:dyDescent="0.2">
      <c r="A13" s="168" t="s">
        <v>218</v>
      </c>
      <c r="B13" s="166"/>
      <c r="C13" s="166"/>
      <c r="D13" s="166"/>
    </row>
    <row r="14" spans="1:4" x14ac:dyDescent="0.2">
      <c r="A14" s="168">
        <v>1</v>
      </c>
      <c r="B14" s="166">
        <f>'4=3 | COMISSION'!B14</f>
        <v>5475</v>
      </c>
      <c r="C14" s="166">
        <f>'4=3 | COMISSION'!C14</f>
        <v>5475</v>
      </c>
      <c r="D14" s="166">
        <f>'4=3 | COMISSION'!D14</f>
        <v>6000</v>
      </c>
    </row>
    <row r="15" spans="1:4" x14ac:dyDescent="0.2">
      <c r="A15" s="168">
        <v>2</v>
      </c>
      <c r="B15" s="166">
        <f>'4=3 | COMISSION'!B15</f>
        <v>6600</v>
      </c>
      <c r="C15" s="166">
        <f>'4=3 | COMISSION'!C15</f>
        <v>6600</v>
      </c>
      <c r="D15" s="166">
        <f>'4=3 | COMISSION'!D15</f>
        <v>7125</v>
      </c>
    </row>
    <row r="16" spans="1:4" x14ac:dyDescent="0.2">
      <c r="A16" s="2" t="s">
        <v>2</v>
      </c>
      <c r="B16" s="166"/>
      <c r="C16" s="166"/>
      <c r="D16" s="166"/>
    </row>
    <row r="17" spans="1:4" x14ac:dyDescent="0.2">
      <c r="A17" s="1">
        <v>1</v>
      </c>
      <c r="B17" s="166">
        <f>'4=3 | COMISSION'!B17</f>
        <v>8475</v>
      </c>
      <c r="C17" s="166">
        <f>'4=3 | COMISSION'!C17</f>
        <v>8475</v>
      </c>
      <c r="D17" s="166">
        <f>'4=3 | COMISSION'!D17</f>
        <v>9000</v>
      </c>
    </row>
    <row r="18" spans="1:4" x14ac:dyDescent="0.2">
      <c r="A18" s="1">
        <v>2</v>
      </c>
      <c r="B18" s="166">
        <f>'4=3 | COMISSION'!B18</f>
        <v>9600</v>
      </c>
      <c r="C18" s="166">
        <f>'4=3 | COMISSION'!C18</f>
        <v>9600</v>
      </c>
      <c r="D18" s="166">
        <f>'4=3 | COMISSION'!D18</f>
        <v>10125</v>
      </c>
    </row>
    <row r="19" spans="1:4" x14ac:dyDescent="0.2">
      <c r="A19" s="9" t="s">
        <v>131</v>
      </c>
      <c r="B19" s="166"/>
      <c r="C19" s="166"/>
      <c r="D19" s="166"/>
    </row>
    <row r="20" spans="1:4" x14ac:dyDescent="0.2">
      <c r="A20" s="1">
        <v>1</v>
      </c>
      <c r="B20" s="166">
        <f>'4=3 | COMISSION'!B20</f>
        <v>10725</v>
      </c>
      <c r="C20" s="166">
        <f>'4=3 | COMISSION'!C20</f>
        <v>10725</v>
      </c>
      <c r="D20" s="166">
        <f>'4=3 | COMISSION'!D20</f>
        <v>11250</v>
      </c>
    </row>
    <row r="21" spans="1:4" x14ac:dyDescent="0.2">
      <c r="A21" s="1">
        <v>2</v>
      </c>
      <c r="B21" s="166">
        <f>'4=3 | COMISSION'!B21</f>
        <v>11850</v>
      </c>
      <c r="C21" s="166">
        <f>'4=3 | COMISSION'!C21</f>
        <v>11850</v>
      </c>
      <c r="D21" s="166">
        <f>'4=3 | COMISSION'!D21</f>
        <v>12375</v>
      </c>
    </row>
    <row r="22" spans="1:4" x14ac:dyDescent="0.2">
      <c r="A22" s="7" t="s">
        <v>4</v>
      </c>
      <c r="B22" s="166"/>
      <c r="C22" s="166"/>
      <c r="D22" s="166"/>
    </row>
    <row r="23" spans="1:4" x14ac:dyDescent="0.2">
      <c r="A23" s="3" t="s">
        <v>1</v>
      </c>
      <c r="B23" s="166">
        <f>'4=3 | COMISSION'!B23</f>
        <v>46725</v>
      </c>
      <c r="C23" s="166">
        <f>'4=3 | COMISSION'!C23</f>
        <v>46725</v>
      </c>
      <c r="D23" s="166">
        <f>'4=3 | COMISSION'!D23</f>
        <v>47250</v>
      </c>
    </row>
    <row r="24" spans="1:4" hidden="1" x14ac:dyDescent="0.2">
      <c r="A24" s="7" t="s">
        <v>5</v>
      </c>
      <c r="B24" s="166">
        <f>'4=3 | COMISSION'!B24</f>
        <v>0</v>
      </c>
      <c r="C24" s="166">
        <f>'4=3 | COMISSION'!C24</f>
        <v>0</v>
      </c>
      <c r="D24" s="166">
        <f>'4=3 | COMISSION'!D24</f>
        <v>0</v>
      </c>
    </row>
    <row r="25" spans="1:4" hidden="1" x14ac:dyDescent="0.2">
      <c r="A25" s="3" t="s">
        <v>0</v>
      </c>
      <c r="B25" s="166">
        <f>'4=3 | COMISSION'!B25</f>
        <v>0</v>
      </c>
      <c r="C25" s="166">
        <f>'4=3 | COMISSION'!C25</f>
        <v>0</v>
      </c>
      <c r="D25" s="166">
        <f>'4=3 | COMISSION'!D25</f>
        <v>0</v>
      </c>
    </row>
    <row r="26" spans="1:4" ht="17.25" customHeight="1" x14ac:dyDescent="0.2">
      <c r="A26" s="72" t="s">
        <v>44</v>
      </c>
      <c r="B26" s="169"/>
      <c r="C26" s="169"/>
      <c r="D26" s="169"/>
    </row>
    <row r="27" spans="1:4" x14ac:dyDescent="0.2">
      <c r="A27" s="31" t="s">
        <v>6</v>
      </c>
      <c r="B27" s="151">
        <f t="shared" ref="B27:D27" si="0">B5</f>
        <v>45770</v>
      </c>
      <c r="C27" s="151">
        <f t="shared" si="0"/>
        <v>45772</v>
      </c>
      <c r="D27" s="151">
        <f t="shared" si="0"/>
        <v>45777</v>
      </c>
    </row>
    <row r="28" spans="1:4" ht="20.25" customHeight="1" x14ac:dyDescent="0.2">
      <c r="A28" s="31"/>
      <c r="B28" s="151">
        <f t="shared" ref="B28:D28" si="1">B6</f>
        <v>45771</v>
      </c>
      <c r="C28" s="151">
        <f t="shared" si="1"/>
        <v>45776</v>
      </c>
      <c r="D28" s="151">
        <f t="shared" si="1"/>
        <v>45777</v>
      </c>
    </row>
    <row r="29" spans="1:4" x14ac:dyDescent="0.2">
      <c r="A29" s="1" t="s">
        <v>7</v>
      </c>
      <c r="B29" s="163"/>
      <c r="C29" s="163"/>
      <c r="D29" s="163"/>
    </row>
    <row r="30" spans="1:4" x14ac:dyDescent="0.2">
      <c r="A30" s="1">
        <v>1</v>
      </c>
      <c r="B30" s="167">
        <f t="shared" ref="B30:D30" si="2">ROUNDUP(B8*0.87,)+25</f>
        <v>3810</v>
      </c>
      <c r="C30" s="167">
        <f t="shared" si="2"/>
        <v>3810</v>
      </c>
      <c r="D30" s="167">
        <f t="shared" si="2"/>
        <v>4267</v>
      </c>
    </row>
    <row r="31" spans="1:4" x14ac:dyDescent="0.2">
      <c r="A31" s="1">
        <v>2</v>
      </c>
      <c r="B31" s="167">
        <f t="shared" ref="B31:D31" si="3">ROUNDUP(B9*0.87,)+25</f>
        <v>4789</v>
      </c>
      <c r="C31" s="167">
        <f t="shared" si="3"/>
        <v>4789</v>
      </c>
      <c r="D31" s="167">
        <f t="shared" si="3"/>
        <v>5245</v>
      </c>
    </row>
    <row r="32" spans="1:4" x14ac:dyDescent="0.2">
      <c r="A32" s="1" t="s">
        <v>8</v>
      </c>
      <c r="B32" s="167"/>
      <c r="C32" s="167"/>
      <c r="D32" s="167"/>
    </row>
    <row r="33" spans="1:4" x14ac:dyDescent="0.2">
      <c r="A33" s="1">
        <v>1</v>
      </c>
      <c r="B33" s="167">
        <f t="shared" ref="B33:D33" si="4">ROUNDUP(B11*0.87,)+25</f>
        <v>4789</v>
      </c>
      <c r="C33" s="167">
        <f t="shared" si="4"/>
        <v>4789</v>
      </c>
      <c r="D33" s="167">
        <f t="shared" si="4"/>
        <v>5245</v>
      </c>
    </row>
    <row r="34" spans="1:4" x14ac:dyDescent="0.2">
      <c r="A34" s="1">
        <v>2</v>
      </c>
      <c r="B34" s="167">
        <f t="shared" ref="B34:D34" si="5">ROUNDUP(B12*0.87,)+25</f>
        <v>5767</v>
      </c>
      <c r="C34" s="167">
        <f t="shared" si="5"/>
        <v>5767</v>
      </c>
      <c r="D34" s="167">
        <f t="shared" si="5"/>
        <v>6224</v>
      </c>
    </row>
    <row r="35" spans="1:4" x14ac:dyDescent="0.2">
      <c r="A35" s="168" t="s">
        <v>218</v>
      </c>
      <c r="B35" s="167"/>
      <c r="C35" s="167"/>
      <c r="D35" s="167"/>
    </row>
    <row r="36" spans="1:4" x14ac:dyDescent="0.2">
      <c r="A36" s="168">
        <v>1</v>
      </c>
      <c r="B36" s="167">
        <f t="shared" ref="B36:D36" si="6">ROUNDUP(B14*0.87,)+25</f>
        <v>4789</v>
      </c>
      <c r="C36" s="167">
        <f t="shared" si="6"/>
        <v>4789</v>
      </c>
      <c r="D36" s="167">
        <f t="shared" si="6"/>
        <v>5245</v>
      </c>
    </row>
    <row r="37" spans="1:4" x14ac:dyDescent="0.2">
      <c r="A37" s="168">
        <v>2</v>
      </c>
      <c r="B37" s="167">
        <f t="shared" ref="B37:D37" si="7">ROUNDUP(B15*0.87,)+25</f>
        <v>5767</v>
      </c>
      <c r="C37" s="167">
        <f t="shared" si="7"/>
        <v>5767</v>
      </c>
      <c r="D37" s="167">
        <f t="shared" si="7"/>
        <v>6224</v>
      </c>
    </row>
    <row r="38" spans="1:4" x14ac:dyDescent="0.2">
      <c r="A38" s="2" t="s">
        <v>2</v>
      </c>
      <c r="B38" s="167"/>
      <c r="C38" s="167"/>
      <c r="D38" s="167"/>
    </row>
    <row r="39" spans="1:4" x14ac:dyDescent="0.2">
      <c r="A39" s="1">
        <v>1</v>
      </c>
      <c r="B39" s="167">
        <f t="shared" ref="B39:D39" si="8">ROUNDUP(B17*0.87,)+25</f>
        <v>7399</v>
      </c>
      <c r="C39" s="167">
        <f t="shared" si="8"/>
        <v>7399</v>
      </c>
      <c r="D39" s="167">
        <f t="shared" si="8"/>
        <v>7855</v>
      </c>
    </row>
    <row r="40" spans="1:4" x14ac:dyDescent="0.2">
      <c r="A40" s="1">
        <v>2</v>
      </c>
      <c r="B40" s="167">
        <f t="shared" ref="B40:D40" si="9">ROUNDUP(B18*0.87,)+25</f>
        <v>8377</v>
      </c>
      <c r="C40" s="167">
        <f t="shared" si="9"/>
        <v>8377</v>
      </c>
      <c r="D40" s="167">
        <f t="shared" si="9"/>
        <v>8834</v>
      </c>
    </row>
    <row r="41" spans="1:4" x14ac:dyDescent="0.2">
      <c r="A41" s="9" t="s">
        <v>96</v>
      </c>
      <c r="B41" s="167"/>
      <c r="C41" s="167"/>
      <c r="D41" s="167"/>
    </row>
    <row r="42" spans="1:4" x14ac:dyDescent="0.2">
      <c r="A42" s="1">
        <v>1</v>
      </c>
      <c r="B42" s="167">
        <f t="shared" ref="B42:D42" si="10">ROUNDUP(B20*0.87,)+25</f>
        <v>9356</v>
      </c>
      <c r="C42" s="167">
        <f t="shared" si="10"/>
        <v>9356</v>
      </c>
      <c r="D42" s="167">
        <f t="shared" si="10"/>
        <v>9813</v>
      </c>
    </row>
    <row r="43" spans="1:4" x14ac:dyDescent="0.2">
      <c r="A43" s="1">
        <v>2</v>
      </c>
      <c r="B43" s="167">
        <f t="shared" ref="B43:D43" si="11">ROUNDUP(B21*0.87,)+25</f>
        <v>10335</v>
      </c>
      <c r="C43" s="167">
        <f t="shared" si="11"/>
        <v>10335</v>
      </c>
      <c r="D43" s="167">
        <f t="shared" si="11"/>
        <v>10792</v>
      </c>
    </row>
    <row r="44" spans="1:4" x14ac:dyDescent="0.2">
      <c r="A44" s="7" t="s">
        <v>4</v>
      </c>
      <c r="B44" s="167"/>
      <c r="C44" s="167"/>
      <c r="D44" s="167"/>
    </row>
    <row r="45" spans="1:4" x14ac:dyDescent="0.2">
      <c r="A45" s="3" t="s">
        <v>1</v>
      </c>
      <c r="B45" s="167">
        <f t="shared" ref="B45:D45" si="12">ROUNDUP(B23*0.87,)+25</f>
        <v>40676</v>
      </c>
      <c r="C45" s="167">
        <f t="shared" si="12"/>
        <v>40676</v>
      </c>
      <c r="D45" s="167">
        <f t="shared" si="12"/>
        <v>41133</v>
      </c>
    </row>
    <row r="46" spans="1:4" hidden="1" x14ac:dyDescent="0.2">
      <c r="A46" s="7" t="s">
        <v>5</v>
      </c>
    </row>
    <row r="47" spans="1:4" hidden="1" x14ac:dyDescent="0.2">
      <c r="A47" s="3" t="s">
        <v>0</v>
      </c>
    </row>
    <row r="48" spans="1:4" ht="11.45" customHeight="1" x14ac:dyDescent="0.2">
      <c r="A48" s="21"/>
    </row>
    <row r="49" spans="1:1" ht="12" customHeight="1" x14ac:dyDescent="0.2"/>
    <row r="50" spans="1:1" ht="9.6" customHeight="1" thickBot="1" x14ac:dyDescent="0.25"/>
    <row r="51" spans="1:1" ht="11.45" customHeight="1" thickBot="1" x14ac:dyDescent="0.25">
      <c r="A51" s="73" t="s">
        <v>11</v>
      </c>
    </row>
    <row r="52" spans="1:1" ht="11.45" customHeight="1" x14ac:dyDescent="0.2">
      <c r="A52" s="204" t="s">
        <v>12</v>
      </c>
    </row>
    <row r="53" spans="1:1" ht="11.45" customHeight="1" x14ac:dyDescent="0.2">
      <c r="A53" s="204" t="s">
        <v>13</v>
      </c>
    </row>
    <row r="54" spans="1:1" ht="26.45" customHeight="1" x14ac:dyDescent="0.2">
      <c r="A54" s="102" t="s">
        <v>14</v>
      </c>
    </row>
    <row r="55" spans="1:1" x14ac:dyDescent="0.2">
      <c r="A55" s="204" t="s">
        <v>103</v>
      </c>
    </row>
    <row r="56" spans="1:1" ht="11.45" customHeight="1" x14ac:dyDescent="0.2"/>
    <row r="57" spans="1:1" ht="72.75" thickBot="1" x14ac:dyDescent="0.25">
      <c r="A57" s="174" t="s">
        <v>52</v>
      </c>
    </row>
    <row r="58" spans="1:1" ht="12.75" thickBot="1" x14ac:dyDescent="0.25">
      <c r="A58" s="75" t="s">
        <v>77</v>
      </c>
    </row>
    <row r="59" spans="1:1" ht="12.75" thickBot="1" x14ac:dyDescent="0.25">
      <c r="A59" s="113" t="s">
        <v>242</v>
      </c>
    </row>
    <row r="60" spans="1:1" x14ac:dyDescent="0.2">
      <c r="A60" s="175" t="s">
        <v>243</v>
      </c>
    </row>
    <row r="61" spans="1:1" ht="12.75" thickBot="1" x14ac:dyDescent="0.25">
      <c r="A61" s="176"/>
    </row>
    <row r="62" spans="1:1" ht="12.75" thickBot="1" x14ac:dyDescent="0.25">
      <c r="A62" s="75" t="s">
        <v>182</v>
      </c>
    </row>
    <row r="63" spans="1:1" x14ac:dyDescent="0.2">
      <c r="A63" s="177" t="s">
        <v>183</v>
      </c>
    </row>
    <row r="64" spans="1:1" x14ac:dyDescent="0.2">
      <c r="A64" s="177" t="s">
        <v>184</v>
      </c>
    </row>
  </sheetData>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8"/>
  <sheetViews>
    <sheetView zoomScale="110" zoomScaleNormal="110" workbookViewId="0">
      <selection activeCell="AI8" sqref="AI8"/>
    </sheetView>
  </sheetViews>
  <sheetFormatPr defaultColWidth="9.140625" defaultRowHeight="12" x14ac:dyDescent="0.2"/>
  <cols>
    <col min="1" max="1" width="91.5703125" style="5" customWidth="1"/>
    <col min="2" max="2" width="9.140625" style="5" hidden="1" customWidth="1"/>
    <col min="3" max="17" width="9.140625" style="5"/>
    <col min="18" max="18" width="9.140625" style="5" customWidth="1"/>
    <col min="19" max="19" width="9.140625" style="5"/>
    <col min="20" max="20" width="9.140625" style="5" customWidth="1"/>
    <col min="21" max="21" width="0" style="5" hidden="1" customWidth="1"/>
    <col min="22" max="23" width="9.140625" style="5" customWidth="1"/>
    <col min="24" max="24" width="9.140625" style="5"/>
    <col min="25" max="25" width="9.140625" style="5" customWidth="1"/>
    <col min="26" max="26" width="0" style="5" hidden="1" customWidth="1"/>
    <col min="27" max="16384" width="9.140625" style="5"/>
  </cols>
  <sheetData>
    <row r="1" spans="1:53" ht="12" customHeight="1" x14ac:dyDescent="0.2">
      <c r="A1" s="18" t="s">
        <v>17</v>
      </c>
    </row>
    <row r="2" spans="1:53" ht="12" customHeight="1" x14ac:dyDescent="0.2">
      <c r="A2" s="64" t="s">
        <v>173</v>
      </c>
    </row>
    <row r="3" spans="1:53" ht="10.35" customHeight="1" x14ac:dyDescent="0.2">
      <c r="A3" s="16"/>
    </row>
    <row r="4" spans="1:53" ht="11.45" customHeight="1" x14ac:dyDescent="0.2">
      <c r="A4" s="30" t="s">
        <v>9</v>
      </c>
    </row>
    <row r="5" spans="1:53" s="36" customFormat="1" ht="33.75" customHeight="1" x14ac:dyDescent="0.25">
      <c r="A5" s="31" t="s">
        <v>6</v>
      </c>
      <c r="B5" s="104" t="e">
        <f>#REF!</f>
        <v>#REF!</v>
      </c>
      <c r="C5" s="151" t="e">
        <f>#REF!</f>
        <v>#REF!</v>
      </c>
      <c r="D5" s="151" t="e">
        <f>#REF!</f>
        <v>#REF!</v>
      </c>
      <c r="E5" s="104" t="e">
        <f>#REF!</f>
        <v>#REF!</v>
      </c>
      <c r="F5" s="151" t="e">
        <f>#REF!</f>
        <v>#REF!</v>
      </c>
      <c r="G5" s="151" t="e">
        <f>#REF!</f>
        <v>#REF!</v>
      </c>
      <c r="H5" s="151" t="e">
        <f>#REF!</f>
        <v>#REF!</v>
      </c>
      <c r="I5" s="151" t="e">
        <f>#REF!</f>
        <v>#REF!</v>
      </c>
      <c r="J5" s="151" t="e">
        <f>#REF!</f>
        <v>#REF!</v>
      </c>
      <c r="K5" s="151" t="e">
        <f>#REF!</f>
        <v>#REF!</v>
      </c>
      <c r="L5" s="151" t="e">
        <f>#REF!</f>
        <v>#REF!</v>
      </c>
      <c r="M5" s="151" t="e">
        <f>#REF!</f>
        <v>#REF!</v>
      </c>
      <c r="N5" s="104" t="e">
        <f>#REF!</f>
        <v>#REF!</v>
      </c>
      <c r="O5" s="151" t="e">
        <f>#REF!</f>
        <v>#REF!</v>
      </c>
      <c r="P5" s="151" t="e">
        <f>#REF!</f>
        <v>#REF!</v>
      </c>
      <c r="Q5" s="151" t="e">
        <f>#REF!</f>
        <v>#REF!</v>
      </c>
      <c r="R5" s="151" t="e">
        <f>#REF!</f>
        <v>#REF!</v>
      </c>
      <c r="S5" s="151" t="e">
        <f>#REF!</f>
        <v>#REF!</v>
      </c>
      <c r="T5" s="151" t="e">
        <f>#REF!</f>
        <v>#REF!</v>
      </c>
      <c r="U5" s="151" t="e">
        <f>#REF!</f>
        <v>#REF!</v>
      </c>
      <c r="V5" s="151" t="e">
        <f>#REF!</f>
        <v>#REF!</v>
      </c>
      <c r="W5" s="151" t="e">
        <f>#REF!</f>
        <v>#REF!</v>
      </c>
      <c r="X5" s="151" t="e">
        <f>#REF!</f>
        <v>#REF!</v>
      </c>
      <c r="Y5" s="151" t="e">
        <f>#REF!</f>
        <v>#REF!</v>
      </c>
      <c r="Z5" s="151" t="e">
        <f>#REF!</f>
        <v>#REF!</v>
      </c>
      <c r="AA5" s="151" t="e">
        <f>#REF!</f>
        <v>#REF!</v>
      </c>
      <c r="AB5" s="151" t="e">
        <f>#REF!</f>
        <v>#REF!</v>
      </c>
      <c r="AC5" s="151" t="e">
        <f>#REF!</f>
        <v>#REF!</v>
      </c>
      <c r="AD5" s="151" t="e">
        <f>#REF!</f>
        <v>#REF!</v>
      </c>
      <c r="AE5" s="151" t="e">
        <f>#REF!</f>
        <v>#REF!</v>
      </c>
      <c r="AF5" s="151" t="e">
        <f>#REF!</f>
        <v>#REF!</v>
      </c>
      <c r="AG5" s="151" t="e">
        <f>#REF!</f>
        <v>#REF!</v>
      </c>
      <c r="AH5" s="151" t="e">
        <f>#REF!</f>
        <v>#REF!</v>
      </c>
      <c r="AI5" s="151" t="e">
        <f>#REF!</f>
        <v>#REF!</v>
      </c>
      <c r="AJ5" s="151" t="e">
        <f>#REF!</f>
        <v>#REF!</v>
      </c>
      <c r="AK5" s="151" t="e">
        <f>#REF!</f>
        <v>#REF!</v>
      </c>
      <c r="AL5" s="151" t="e">
        <f>#REF!</f>
        <v>#REF!</v>
      </c>
      <c r="AM5" s="151" t="e">
        <f>#REF!</f>
        <v>#REF!</v>
      </c>
      <c r="AN5" s="104" t="e">
        <f>#REF!</f>
        <v>#REF!</v>
      </c>
      <c r="AO5" s="104" t="e">
        <f>#REF!</f>
        <v>#REF!</v>
      </c>
      <c r="AP5" s="104" t="e">
        <f>#REF!</f>
        <v>#REF!</v>
      </c>
      <c r="AQ5" s="151" t="e">
        <f>#REF!</f>
        <v>#REF!</v>
      </c>
      <c r="AR5" s="151" t="e">
        <f>#REF!</f>
        <v>#REF!</v>
      </c>
      <c r="AS5" s="151" t="e">
        <f>#REF!</f>
        <v>#REF!</v>
      </c>
      <c r="AT5" s="151" t="e">
        <f>#REF!</f>
        <v>#REF!</v>
      </c>
      <c r="AU5" s="151" t="e">
        <f>#REF!</f>
        <v>#REF!</v>
      </c>
      <c r="AV5" s="151" t="e">
        <f>#REF!</f>
        <v>#REF!</v>
      </c>
      <c r="AW5" s="151" t="e">
        <f>#REF!</f>
        <v>#REF!</v>
      </c>
      <c r="AX5" s="151" t="e">
        <f>#REF!</f>
        <v>#REF!</v>
      </c>
      <c r="AY5" s="151" t="e">
        <f>#REF!</f>
        <v>#REF!</v>
      </c>
      <c r="AZ5" s="151" t="e">
        <f>#REF!</f>
        <v>#REF!</v>
      </c>
      <c r="BA5" s="151" t="e">
        <f>#REF!</f>
        <v>#REF!</v>
      </c>
    </row>
    <row r="6" spans="1:53" x14ac:dyDescent="0.2">
      <c r="A6" s="31"/>
      <c r="B6" s="104" t="e">
        <f>#REF!</f>
        <v>#REF!</v>
      </c>
      <c r="C6" s="151" t="e">
        <f>#REF!</f>
        <v>#REF!</v>
      </c>
      <c r="D6" s="151" t="e">
        <f>#REF!</f>
        <v>#REF!</v>
      </c>
      <c r="E6" s="104" t="e">
        <f>#REF!</f>
        <v>#REF!</v>
      </c>
      <c r="F6" s="151" t="e">
        <f>#REF!</f>
        <v>#REF!</v>
      </c>
      <c r="G6" s="151" t="e">
        <f>#REF!</f>
        <v>#REF!</v>
      </c>
      <c r="H6" s="151" t="e">
        <f>#REF!</f>
        <v>#REF!</v>
      </c>
      <c r="I6" s="151" t="e">
        <f>#REF!</f>
        <v>#REF!</v>
      </c>
      <c r="J6" s="151" t="e">
        <f>#REF!</f>
        <v>#REF!</v>
      </c>
      <c r="K6" s="151" t="e">
        <f>#REF!</f>
        <v>#REF!</v>
      </c>
      <c r="L6" s="151" t="e">
        <f>#REF!</f>
        <v>#REF!</v>
      </c>
      <c r="M6" s="151" t="e">
        <f>#REF!</f>
        <v>#REF!</v>
      </c>
      <c r="N6" s="104" t="e">
        <f>#REF!</f>
        <v>#REF!</v>
      </c>
      <c r="O6" s="151" t="e">
        <f>#REF!</f>
        <v>#REF!</v>
      </c>
      <c r="P6" s="151" t="e">
        <f>#REF!</f>
        <v>#REF!</v>
      </c>
      <c r="Q6" s="151" t="e">
        <f>#REF!</f>
        <v>#REF!</v>
      </c>
      <c r="R6" s="151" t="e">
        <f>#REF!</f>
        <v>#REF!</v>
      </c>
      <c r="S6" s="151" t="e">
        <f>#REF!</f>
        <v>#REF!</v>
      </c>
      <c r="T6" s="151" t="e">
        <f>#REF!</f>
        <v>#REF!</v>
      </c>
      <c r="U6" s="151" t="e">
        <f>#REF!</f>
        <v>#REF!</v>
      </c>
      <c r="V6" s="151" t="e">
        <f>#REF!</f>
        <v>#REF!</v>
      </c>
      <c r="W6" s="151" t="e">
        <f>#REF!</f>
        <v>#REF!</v>
      </c>
      <c r="X6" s="151" t="e">
        <f>#REF!</f>
        <v>#REF!</v>
      </c>
      <c r="Y6" s="151" t="e">
        <f>#REF!</f>
        <v>#REF!</v>
      </c>
      <c r="Z6" s="151" t="e">
        <f>#REF!</f>
        <v>#REF!</v>
      </c>
      <c r="AA6" s="151" t="e">
        <f>#REF!</f>
        <v>#REF!</v>
      </c>
      <c r="AB6" s="151" t="e">
        <f>#REF!</f>
        <v>#REF!</v>
      </c>
      <c r="AC6" s="151" t="e">
        <f>#REF!</f>
        <v>#REF!</v>
      </c>
      <c r="AD6" s="151" t="e">
        <f>#REF!</f>
        <v>#REF!</v>
      </c>
      <c r="AE6" s="151" t="e">
        <f>#REF!</f>
        <v>#REF!</v>
      </c>
      <c r="AF6" s="151" t="e">
        <f>#REF!</f>
        <v>#REF!</v>
      </c>
      <c r="AG6" s="151" t="e">
        <f>#REF!</f>
        <v>#REF!</v>
      </c>
      <c r="AH6" s="151" t="e">
        <f>#REF!</f>
        <v>#REF!</v>
      </c>
      <c r="AI6" s="151" t="e">
        <f>#REF!</f>
        <v>#REF!</v>
      </c>
      <c r="AJ6" s="151" t="e">
        <f>#REF!</f>
        <v>#REF!</v>
      </c>
      <c r="AK6" s="151" t="e">
        <f>#REF!</f>
        <v>#REF!</v>
      </c>
      <c r="AL6" s="151" t="e">
        <f>#REF!</f>
        <v>#REF!</v>
      </c>
      <c r="AM6" s="151" t="e">
        <f>#REF!</f>
        <v>#REF!</v>
      </c>
      <c r="AN6" s="104" t="e">
        <f>#REF!</f>
        <v>#REF!</v>
      </c>
      <c r="AO6" s="104" t="e">
        <f>#REF!</f>
        <v>#REF!</v>
      </c>
      <c r="AP6" s="104" t="e">
        <f>#REF!</f>
        <v>#REF!</v>
      </c>
      <c r="AQ6" s="151" t="e">
        <f>#REF!</f>
        <v>#REF!</v>
      </c>
      <c r="AR6" s="151" t="e">
        <f>#REF!</f>
        <v>#REF!</v>
      </c>
      <c r="AS6" s="151" t="e">
        <f>#REF!</f>
        <v>#REF!</v>
      </c>
      <c r="AT6" s="151" t="e">
        <f>#REF!</f>
        <v>#REF!</v>
      </c>
      <c r="AU6" s="151" t="e">
        <f>#REF!</f>
        <v>#REF!</v>
      </c>
      <c r="AV6" s="151" t="e">
        <f>#REF!</f>
        <v>#REF!</v>
      </c>
      <c r="AW6" s="151" t="e">
        <f>#REF!</f>
        <v>#REF!</v>
      </c>
      <c r="AX6" s="151" t="e">
        <f>#REF!</f>
        <v>#REF!</v>
      </c>
      <c r="AY6" s="151" t="e">
        <f>#REF!</f>
        <v>#REF!</v>
      </c>
      <c r="AZ6" s="151" t="e">
        <f>#REF!</f>
        <v>#REF!</v>
      </c>
      <c r="BA6" s="151" t="e">
        <f>#REF!</f>
        <v>#REF!</v>
      </c>
    </row>
    <row r="7" spans="1:53" x14ac:dyDescent="0.2">
      <c r="A7" s="1" t="s">
        <v>7</v>
      </c>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row>
    <row r="8" spans="1:53" x14ac:dyDescent="0.2">
      <c r="A8" s="1">
        <v>1</v>
      </c>
      <c r="B8" s="6" t="e">
        <f>#REF!</f>
        <v>#REF!</v>
      </c>
      <c r="C8" s="166" t="e">
        <f>#REF!</f>
        <v>#REF!</v>
      </c>
      <c r="D8" s="166" t="e">
        <f>#REF!</f>
        <v>#REF!</v>
      </c>
      <c r="E8" s="166" t="e">
        <f>#REF!</f>
        <v>#REF!</v>
      </c>
      <c r="F8" s="166" t="e">
        <f>#REF!</f>
        <v>#REF!</v>
      </c>
      <c r="G8" s="166" t="e">
        <f>#REF!</f>
        <v>#REF!</v>
      </c>
      <c r="H8" s="166" t="e">
        <f>#REF!</f>
        <v>#REF!</v>
      </c>
      <c r="I8" s="166" t="e">
        <f>#REF!</f>
        <v>#REF!</v>
      </c>
      <c r="J8" s="166" t="e">
        <f>#REF!</f>
        <v>#REF!</v>
      </c>
      <c r="K8" s="166" t="e">
        <f>#REF!</f>
        <v>#REF!</v>
      </c>
      <c r="L8" s="166" t="e">
        <f>#REF!</f>
        <v>#REF!</v>
      </c>
      <c r="M8" s="166" t="e">
        <f>#REF!</f>
        <v>#REF!</v>
      </c>
      <c r="N8" s="166" t="e">
        <f>#REF!</f>
        <v>#REF!</v>
      </c>
      <c r="O8" s="166" t="e">
        <f>#REF!</f>
        <v>#REF!</v>
      </c>
      <c r="P8" s="166" t="e">
        <f>#REF!</f>
        <v>#REF!</v>
      </c>
      <c r="Q8" s="166" t="e">
        <f>#REF!</f>
        <v>#REF!</v>
      </c>
      <c r="R8" s="166" t="e">
        <f>#REF!</f>
        <v>#REF!</v>
      </c>
      <c r="S8" s="166" t="e">
        <f>#REF!</f>
        <v>#REF!</v>
      </c>
      <c r="T8" s="166" t="e">
        <f>#REF!</f>
        <v>#REF!</v>
      </c>
      <c r="U8" s="166" t="e">
        <f>#REF!</f>
        <v>#REF!</v>
      </c>
      <c r="V8" s="166" t="e">
        <f>#REF!</f>
        <v>#REF!</v>
      </c>
      <c r="W8" s="166" t="e">
        <f>#REF!</f>
        <v>#REF!</v>
      </c>
      <c r="X8" s="166" t="e">
        <f>#REF!</f>
        <v>#REF!</v>
      </c>
      <c r="Y8" s="166" t="e">
        <f>#REF!</f>
        <v>#REF!</v>
      </c>
      <c r="Z8" s="166" t="e">
        <f>#REF!</f>
        <v>#REF!</v>
      </c>
      <c r="AA8" s="166" t="e">
        <f>#REF!</f>
        <v>#REF!</v>
      </c>
      <c r="AB8" s="166" t="e">
        <f>#REF!</f>
        <v>#REF!</v>
      </c>
      <c r="AC8" s="166" t="e">
        <f>#REF!</f>
        <v>#REF!</v>
      </c>
      <c r="AD8" s="166" t="e">
        <f>#REF!</f>
        <v>#REF!</v>
      </c>
      <c r="AE8" s="166" t="e">
        <f>#REF!</f>
        <v>#REF!</v>
      </c>
      <c r="AF8" s="166" t="e">
        <f>#REF!</f>
        <v>#REF!</v>
      </c>
      <c r="AG8" s="166" t="e">
        <f>#REF!</f>
        <v>#REF!</v>
      </c>
      <c r="AH8" s="166" t="e">
        <f>#REF!</f>
        <v>#REF!</v>
      </c>
      <c r="AI8" s="166" t="e">
        <f>#REF!</f>
        <v>#REF!</v>
      </c>
      <c r="AJ8" s="166" t="e">
        <f>#REF!</f>
        <v>#REF!</v>
      </c>
      <c r="AK8" s="166" t="e">
        <f>#REF!</f>
        <v>#REF!</v>
      </c>
      <c r="AL8" s="166" t="e">
        <f>#REF!</f>
        <v>#REF!</v>
      </c>
      <c r="AM8" s="166" t="e">
        <f>#REF!</f>
        <v>#REF!</v>
      </c>
      <c r="AN8" s="166" t="e">
        <f>#REF!</f>
        <v>#REF!</v>
      </c>
      <c r="AO8" s="166" t="e">
        <f>#REF!</f>
        <v>#REF!</v>
      </c>
      <c r="AP8" s="166" t="e">
        <f>#REF!</f>
        <v>#REF!</v>
      </c>
      <c r="AQ8" s="166" t="e">
        <f>#REF!</f>
        <v>#REF!</v>
      </c>
      <c r="AR8" s="166" t="e">
        <f>#REF!</f>
        <v>#REF!</v>
      </c>
      <c r="AS8" s="166" t="e">
        <f>#REF!</f>
        <v>#REF!</v>
      </c>
      <c r="AT8" s="166" t="e">
        <f>#REF!</f>
        <v>#REF!</v>
      </c>
      <c r="AU8" s="166" t="e">
        <f>#REF!</f>
        <v>#REF!</v>
      </c>
      <c r="AV8" s="166" t="e">
        <f>#REF!</f>
        <v>#REF!</v>
      </c>
      <c r="AW8" s="166" t="e">
        <f>#REF!</f>
        <v>#REF!</v>
      </c>
      <c r="AX8" s="166" t="e">
        <f>#REF!</f>
        <v>#REF!</v>
      </c>
      <c r="AY8" s="166" t="e">
        <f>#REF!</f>
        <v>#REF!</v>
      </c>
      <c r="AZ8" s="166" t="e">
        <f>#REF!</f>
        <v>#REF!</v>
      </c>
      <c r="BA8" s="166" t="e">
        <f>#REF!</f>
        <v>#REF!</v>
      </c>
    </row>
    <row r="9" spans="1:53" x14ac:dyDescent="0.2">
      <c r="A9" s="1">
        <v>2</v>
      </c>
      <c r="B9" s="6" t="e">
        <f>#REF!</f>
        <v>#REF!</v>
      </c>
      <c r="C9" s="166" t="e">
        <f>#REF!</f>
        <v>#REF!</v>
      </c>
      <c r="D9" s="166" t="e">
        <f>#REF!</f>
        <v>#REF!</v>
      </c>
      <c r="E9" s="166" t="e">
        <f>#REF!</f>
        <v>#REF!</v>
      </c>
      <c r="F9" s="166" t="e">
        <f>#REF!</f>
        <v>#REF!</v>
      </c>
      <c r="G9" s="166" t="e">
        <f>#REF!</f>
        <v>#REF!</v>
      </c>
      <c r="H9" s="166" t="e">
        <f>#REF!</f>
        <v>#REF!</v>
      </c>
      <c r="I9" s="166" t="e">
        <f>#REF!</f>
        <v>#REF!</v>
      </c>
      <c r="J9" s="166" t="e">
        <f>#REF!</f>
        <v>#REF!</v>
      </c>
      <c r="K9" s="166" t="e">
        <f>#REF!</f>
        <v>#REF!</v>
      </c>
      <c r="L9" s="166" t="e">
        <f>#REF!</f>
        <v>#REF!</v>
      </c>
      <c r="M9" s="166" t="e">
        <f>#REF!</f>
        <v>#REF!</v>
      </c>
      <c r="N9" s="166" t="e">
        <f>#REF!</f>
        <v>#REF!</v>
      </c>
      <c r="O9" s="166" t="e">
        <f>#REF!</f>
        <v>#REF!</v>
      </c>
      <c r="P9" s="166" t="e">
        <f>#REF!</f>
        <v>#REF!</v>
      </c>
      <c r="Q9" s="166" t="e">
        <f>#REF!</f>
        <v>#REF!</v>
      </c>
      <c r="R9" s="166" t="e">
        <f>#REF!</f>
        <v>#REF!</v>
      </c>
      <c r="S9" s="166" t="e">
        <f>#REF!</f>
        <v>#REF!</v>
      </c>
      <c r="T9" s="166" t="e">
        <f>#REF!</f>
        <v>#REF!</v>
      </c>
      <c r="U9" s="166" t="e">
        <f>#REF!</f>
        <v>#REF!</v>
      </c>
      <c r="V9" s="166" t="e">
        <f>#REF!</f>
        <v>#REF!</v>
      </c>
      <c r="W9" s="166" t="e">
        <f>#REF!</f>
        <v>#REF!</v>
      </c>
      <c r="X9" s="166" t="e">
        <f>#REF!</f>
        <v>#REF!</v>
      </c>
      <c r="Y9" s="166" t="e">
        <f>#REF!</f>
        <v>#REF!</v>
      </c>
      <c r="Z9" s="166" t="e">
        <f>#REF!</f>
        <v>#REF!</v>
      </c>
      <c r="AA9" s="166" t="e">
        <f>#REF!</f>
        <v>#REF!</v>
      </c>
      <c r="AB9" s="166" t="e">
        <f>#REF!</f>
        <v>#REF!</v>
      </c>
      <c r="AC9" s="166" t="e">
        <f>#REF!</f>
        <v>#REF!</v>
      </c>
      <c r="AD9" s="166" t="e">
        <f>#REF!</f>
        <v>#REF!</v>
      </c>
      <c r="AE9" s="166" t="e">
        <f>#REF!</f>
        <v>#REF!</v>
      </c>
      <c r="AF9" s="166" t="e">
        <f>#REF!</f>
        <v>#REF!</v>
      </c>
      <c r="AG9" s="166" t="e">
        <f>#REF!</f>
        <v>#REF!</v>
      </c>
      <c r="AH9" s="166" t="e">
        <f>#REF!</f>
        <v>#REF!</v>
      </c>
      <c r="AI9" s="166" t="e">
        <f>#REF!</f>
        <v>#REF!</v>
      </c>
      <c r="AJ9" s="166" t="e">
        <f>#REF!</f>
        <v>#REF!</v>
      </c>
      <c r="AK9" s="166" t="e">
        <f>#REF!</f>
        <v>#REF!</v>
      </c>
      <c r="AL9" s="166" t="e">
        <f>#REF!</f>
        <v>#REF!</v>
      </c>
      <c r="AM9" s="166" t="e">
        <f>#REF!</f>
        <v>#REF!</v>
      </c>
      <c r="AN9" s="166" t="e">
        <f>#REF!</f>
        <v>#REF!</v>
      </c>
      <c r="AO9" s="166" t="e">
        <f>#REF!</f>
        <v>#REF!</v>
      </c>
      <c r="AP9" s="166" t="e">
        <f>#REF!</f>
        <v>#REF!</v>
      </c>
      <c r="AQ9" s="166" t="e">
        <f>#REF!</f>
        <v>#REF!</v>
      </c>
      <c r="AR9" s="166" t="e">
        <f>#REF!</f>
        <v>#REF!</v>
      </c>
      <c r="AS9" s="166" t="e">
        <f>#REF!</f>
        <v>#REF!</v>
      </c>
      <c r="AT9" s="166" t="e">
        <f>#REF!</f>
        <v>#REF!</v>
      </c>
      <c r="AU9" s="166" t="e">
        <f>#REF!</f>
        <v>#REF!</v>
      </c>
      <c r="AV9" s="166" t="e">
        <f>#REF!</f>
        <v>#REF!</v>
      </c>
      <c r="AW9" s="166" t="e">
        <f>#REF!</f>
        <v>#REF!</v>
      </c>
      <c r="AX9" s="166" t="e">
        <f>#REF!</f>
        <v>#REF!</v>
      </c>
      <c r="AY9" s="166" t="e">
        <f>#REF!</f>
        <v>#REF!</v>
      </c>
      <c r="AZ9" s="166" t="e">
        <f>#REF!</f>
        <v>#REF!</v>
      </c>
      <c r="BA9" s="166" t="e">
        <f>#REF!</f>
        <v>#REF!</v>
      </c>
    </row>
    <row r="10" spans="1:53" x14ac:dyDescent="0.2">
      <c r="A10" s="1" t="s">
        <v>8</v>
      </c>
      <c r="B10" s="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row>
    <row r="11" spans="1:53" x14ac:dyDescent="0.2">
      <c r="A11" s="1">
        <v>1</v>
      </c>
      <c r="B11" s="6" t="e">
        <f>#REF!</f>
        <v>#REF!</v>
      </c>
      <c r="C11" s="166" t="e">
        <f>#REF!</f>
        <v>#REF!</v>
      </c>
      <c r="D11" s="166" t="e">
        <f>#REF!</f>
        <v>#REF!</v>
      </c>
      <c r="E11" s="166" t="e">
        <f>#REF!</f>
        <v>#REF!</v>
      </c>
      <c r="F11" s="166" t="e">
        <f>#REF!</f>
        <v>#REF!</v>
      </c>
      <c r="G11" s="166" t="e">
        <f>#REF!</f>
        <v>#REF!</v>
      </c>
      <c r="H11" s="166" t="e">
        <f>#REF!</f>
        <v>#REF!</v>
      </c>
      <c r="I11" s="166" t="e">
        <f>#REF!</f>
        <v>#REF!</v>
      </c>
      <c r="J11" s="166" t="e">
        <f>#REF!</f>
        <v>#REF!</v>
      </c>
      <c r="K11" s="166" t="e">
        <f>#REF!</f>
        <v>#REF!</v>
      </c>
      <c r="L11" s="166" t="e">
        <f>#REF!</f>
        <v>#REF!</v>
      </c>
      <c r="M11" s="166" t="e">
        <f>#REF!</f>
        <v>#REF!</v>
      </c>
      <c r="N11" s="166" t="e">
        <f>#REF!</f>
        <v>#REF!</v>
      </c>
      <c r="O11" s="166" t="e">
        <f>#REF!</f>
        <v>#REF!</v>
      </c>
      <c r="P11" s="166" t="e">
        <f>#REF!</f>
        <v>#REF!</v>
      </c>
      <c r="Q11" s="166" t="e">
        <f>#REF!</f>
        <v>#REF!</v>
      </c>
      <c r="R11" s="166" t="e">
        <f>#REF!</f>
        <v>#REF!</v>
      </c>
      <c r="S11" s="166" t="e">
        <f>#REF!</f>
        <v>#REF!</v>
      </c>
      <c r="T11" s="166" t="e">
        <f>#REF!</f>
        <v>#REF!</v>
      </c>
      <c r="U11" s="166" t="e">
        <f>#REF!</f>
        <v>#REF!</v>
      </c>
      <c r="V11" s="166" t="e">
        <f>#REF!</f>
        <v>#REF!</v>
      </c>
      <c r="W11" s="166" t="e">
        <f>#REF!</f>
        <v>#REF!</v>
      </c>
      <c r="X11" s="166" t="e">
        <f>#REF!</f>
        <v>#REF!</v>
      </c>
      <c r="Y11" s="166" t="e">
        <f>#REF!</f>
        <v>#REF!</v>
      </c>
      <c r="Z11" s="166" t="e">
        <f>#REF!</f>
        <v>#REF!</v>
      </c>
      <c r="AA11" s="166" t="e">
        <f>#REF!</f>
        <v>#REF!</v>
      </c>
      <c r="AB11" s="166" t="e">
        <f>#REF!</f>
        <v>#REF!</v>
      </c>
      <c r="AC11" s="166" t="e">
        <f>#REF!</f>
        <v>#REF!</v>
      </c>
      <c r="AD11" s="166" t="e">
        <f>#REF!</f>
        <v>#REF!</v>
      </c>
      <c r="AE11" s="166" t="e">
        <f>#REF!</f>
        <v>#REF!</v>
      </c>
      <c r="AF11" s="166" t="e">
        <f>#REF!</f>
        <v>#REF!</v>
      </c>
      <c r="AG11" s="166" t="e">
        <f>#REF!</f>
        <v>#REF!</v>
      </c>
      <c r="AH11" s="166" t="e">
        <f>#REF!</f>
        <v>#REF!</v>
      </c>
      <c r="AI11" s="166" t="e">
        <f>#REF!</f>
        <v>#REF!</v>
      </c>
      <c r="AJ11" s="166" t="e">
        <f>#REF!</f>
        <v>#REF!</v>
      </c>
      <c r="AK11" s="166" t="e">
        <f>#REF!</f>
        <v>#REF!</v>
      </c>
      <c r="AL11" s="166" t="e">
        <f>#REF!</f>
        <v>#REF!</v>
      </c>
      <c r="AM11" s="166" t="e">
        <f>#REF!</f>
        <v>#REF!</v>
      </c>
      <c r="AN11" s="166" t="e">
        <f>#REF!</f>
        <v>#REF!</v>
      </c>
      <c r="AO11" s="166" t="e">
        <f>#REF!</f>
        <v>#REF!</v>
      </c>
      <c r="AP11" s="166" t="e">
        <f>#REF!</f>
        <v>#REF!</v>
      </c>
      <c r="AQ11" s="166" t="e">
        <f>#REF!</f>
        <v>#REF!</v>
      </c>
      <c r="AR11" s="166" t="e">
        <f>#REF!</f>
        <v>#REF!</v>
      </c>
      <c r="AS11" s="166" t="e">
        <f>#REF!</f>
        <v>#REF!</v>
      </c>
      <c r="AT11" s="166" t="e">
        <f>#REF!</f>
        <v>#REF!</v>
      </c>
      <c r="AU11" s="166" t="e">
        <f>#REF!</f>
        <v>#REF!</v>
      </c>
      <c r="AV11" s="166" t="e">
        <f>#REF!</f>
        <v>#REF!</v>
      </c>
      <c r="AW11" s="166" t="e">
        <f>#REF!</f>
        <v>#REF!</v>
      </c>
      <c r="AX11" s="166" t="e">
        <f>#REF!</f>
        <v>#REF!</v>
      </c>
      <c r="AY11" s="166" t="e">
        <f>#REF!</f>
        <v>#REF!</v>
      </c>
      <c r="AZ11" s="166" t="e">
        <f>#REF!</f>
        <v>#REF!</v>
      </c>
      <c r="BA11" s="166" t="e">
        <f>#REF!</f>
        <v>#REF!</v>
      </c>
    </row>
    <row r="12" spans="1:53" x14ac:dyDescent="0.2">
      <c r="A12" s="1">
        <v>2</v>
      </c>
      <c r="B12" s="6" t="e">
        <f>#REF!</f>
        <v>#REF!</v>
      </c>
      <c r="C12" s="166" t="e">
        <f>#REF!</f>
        <v>#REF!</v>
      </c>
      <c r="D12" s="166" t="e">
        <f>#REF!</f>
        <v>#REF!</v>
      </c>
      <c r="E12" s="166" t="e">
        <f>#REF!</f>
        <v>#REF!</v>
      </c>
      <c r="F12" s="166" t="e">
        <f>#REF!</f>
        <v>#REF!</v>
      </c>
      <c r="G12" s="166" t="e">
        <f>#REF!</f>
        <v>#REF!</v>
      </c>
      <c r="H12" s="166" t="e">
        <f>#REF!</f>
        <v>#REF!</v>
      </c>
      <c r="I12" s="166" t="e">
        <f>#REF!</f>
        <v>#REF!</v>
      </c>
      <c r="J12" s="166" t="e">
        <f>#REF!</f>
        <v>#REF!</v>
      </c>
      <c r="K12" s="166" t="e">
        <f>#REF!</f>
        <v>#REF!</v>
      </c>
      <c r="L12" s="166" t="e">
        <f>#REF!</f>
        <v>#REF!</v>
      </c>
      <c r="M12" s="166" t="e">
        <f>#REF!</f>
        <v>#REF!</v>
      </c>
      <c r="N12" s="166" t="e">
        <f>#REF!</f>
        <v>#REF!</v>
      </c>
      <c r="O12" s="166" t="e">
        <f>#REF!</f>
        <v>#REF!</v>
      </c>
      <c r="P12" s="166" t="e">
        <f>#REF!</f>
        <v>#REF!</v>
      </c>
      <c r="Q12" s="166" t="e">
        <f>#REF!</f>
        <v>#REF!</v>
      </c>
      <c r="R12" s="166" t="e">
        <f>#REF!</f>
        <v>#REF!</v>
      </c>
      <c r="S12" s="166" t="e">
        <f>#REF!</f>
        <v>#REF!</v>
      </c>
      <c r="T12" s="166" t="e">
        <f>#REF!</f>
        <v>#REF!</v>
      </c>
      <c r="U12" s="166" t="e">
        <f>#REF!</f>
        <v>#REF!</v>
      </c>
      <c r="V12" s="166" t="e">
        <f>#REF!</f>
        <v>#REF!</v>
      </c>
      <c r="W12" s="166" t="e">
        <f>#REF!</f>
        <v>#REF!</v>
      </c>
      <c r="X12" s="166" t="e">
        <f>#REF!</f>
        <v>#REF!</v>
      </c>
      <c r="Y12" s="166" t="e">
        <f>#REF!</f>
        <v>#REF!</v>
      </c>
      <c r="Z12" s="166" t="e">
        <f>#REF!</f>
        <v>#REF!</v>
      </c>
      <c r="AA12" s="166" t="e">
        <f>#REF!</f>
        <v>#REF!</v>
      </c>
      <c r="AB12" s="166" t="e">
        <f>#REF!</f>
        <v>#REF!</v>
      </c>
      <c r="AC12" s="166" t="e">
        <f>#REF!</f>
        <v>#REF!</v>
      </c>
      <c r="AD12" s="166" t="e">
        <f>#REF!</f>
        <v>#REF!</v>
      </c>
      <c r="AE12" s="166" t="e">
        <f>#REF!</f>
        <v>#REF!</v>
      </c>
      <c r="AF12" s="166" t="e">
        <f>#REF!</f>
        <v>#REF!</v>
      </c>
      <c r="AG12" s="166" t="e">
        <f>#REF!</f>
        <v>#REF!</v>
      </c>
      <c r="AH12" s="166" t="e">
        <f>#REF!</f>
        <v>#REF!</v>
      </c>
      <c r="AI12" s="166" t="e">
        <f>#REF!</f>
        <v>#REF!</v>
      </c>
      <c r="AJ12" s="166" t="e">
        <f>#REF!</f>
        <v>#REF!</v>
      </c>
      <c r="AK12" s="166" t="e">
        <f>#REF!</f>
        <v>#REF!</v>
      </c>
      <c r="AL12" s="166" t="e">
        <f>#REF!</f>
        <v>#REF!</v>
      </c>
      <c r="AM12" s="166" t="e">
        <f>#REF!</f>
        <v>#REF!</v>
      </c>
      <c r="AN12" s="166" t="e">
        <f>#REF!</f>
        <v>#REF!</v>
      </c>
      <c r="AO12" s="166" t="e">
        <f>#REF!</f>
        <v>#REF!</v>
      </c>
      <c r="AP12" s="166" t="e">
        <f>#REF!</f>
        <v>#REF!</v>
      </c>
      <c r="AQ12" s="166" t="e">
        <f>#REF!</f>
        <v>#REF!</v>
      </c>
      <c r="AR12" s="166" t="e">
        <f>#REF!</f>
        <v>#REF!</v>
      </c>
      <c r="AS12" s="166" t="e">
        <f>#REF!</f>
        <v>#REF!</v>
      </c>
      <c r="AT12" s="166" t="e">
        <f>#REF!</f>
        <v>#REF!</v>
      </c>
      <c r="AU12" s="166" t="e">
        <f>#REF!</f>
        <v>#REF!</v>
      </c>
      <c r="AV12" s="166" t="e">
        <f>#REF!</f>
        <v>#REF!</v>
      </c>
      <c r="AW12" s="166" t="e">
        <f>#REF!</f>
        <v>#REF!</v>
      </c>
      <c r="AX12" s="166" t="e">
        <f>#REF!</f>
        <v>#REF!</v>
      </c>
      <c r="AY12" s="166" t="e">
        <f>#REF!</f>
        <v>#REF!</v>
      </c>
      <c r="AZ12" s="166" t="e">
        <f>#REF!</f>
        <v>#REF!</v>
      </c>
      <c r="BA12" s="166" t="e">
        <f>#REF!</f>
        <v>#REF!</v>
      </c>
    </row>
    <row r="13" spans="1:53" x14ac:dyDescent="0.2">
      <c r="A13" s="2" t="s">
        <v>2</v>
      </c>
      <c r="B13" s="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row>
    <row r="14" spans="1:53" x14ac:dyDescent="0.2">
      <c r="A14" s="1">
        <v>1</v>
      </c>
      <c r="B14" s="6" t="e">
        <f>#REF!</f>
        <v>#REF!</v>
      </c>
      <c r="C14" s="166" t="e">
        <f>#REF!</f>
        <v>#REF!</v>
      </c>
      <c r="D14" s="166" t="e">
        <f>#REF!</f>
        <v>#REF!</v>
      </c>
      <c r="E14" s="166" t="e">
        <f>#REF!</f>
        <v>#REF!</v>
      </c>
      <c r="F14" s="166" t="e">
        <f>#REF!</f>
        <v>#REF!</v>
      </c>
      <c r="G14" s="166" t="e">
        <f>#REF!</f>
        <v>#REF!</v>
      </c>
      <c r="H14" s="166" t="e">
        <f>#REF!</f>
        <v>#REF!</v>
      </c>
      <c r="I14" s="166" t="e">
        <f>#REF!</f>
        <v>#REF!</v>
      </c>
      <c r="J14" s="166" t="e">
        <f>#REF!</f>
        <v>#REF!</v>
      </c>
      <c r="K14" s="166" t="e">
        <f>#REF!</f>
        <v>#REF!</v>
      </c>
      <c r="L14" s="166" t="e">
        <f>#REF!</f>
        <v>#REF!</v>
      </c>
      <c r="M14" s="166" t="e">
        <f>#REF!</f>
        <v>#REF!</v>
      </c>
      <c r="N14" s="166" t="e">
        <f>#REF!</f>
        <v>#REF!</v>
      </c>
      <c r="O14" s="166" t="e">
        <f>#REF!</f>
        <v>#REF!</v>
      </c>
      <c r="P14" s="166" t="e">
        <f>#REF!</f>
        <v>#REF!</v>
      </c>
      <c r="Q14" s="166" t="e">
        <f>#REF!</f>
        <v>#REF!</v>
      </c>
      <c r="R14" s="166" t="e">
        <f>#REF!</f>
        <v>#REF!</v>
      </c>
      <c r="S14" s="166" t="e">
        <f>#REF!</f>
        <v>#REF!</v>
      </c>
      <c r="T14" s="166" t="e">
        <f>#REF!</f>
        <v>#REF!</v>
      </c>
      <c r="U14" s="166" t="e">
        <f>#REF!</f>
        <v>#REF!</v>
      </c>
      <c r="V14" s="166" t="e">
        <f>#REF!</f>
        <v>#REF!</v>
      </c>
      <c r="W14" s="166" t="e">
        <f>#REF!</f>
        <v>#REF!</v>
      </c>
      <c r="X14" s="166" t="e">
        <f>#REF!</f>
        <v>#REF!</v>
      </c>
      <c r="Y14" s="166" t="e">
        <f>#REF!</f>
        <v>#REF!</v>
      </c>
      <c r="Z14" s="166" t="e">
        <f>#REF!</f>
        <v>#REF!</v>
      </c>
      <c r="AA14" s="166" t="e">
        <f>#REF!</f>
        <v>#REF!</v>
      </c>
      <c r="AB14" s="166" t="e">
        <f>#REF!</f>
        <v>#REF!</v>
      </c>
      <c r="AC14" s="166" t="e">
        <f>#REF!</f>
        <v>#REF!</v>
      </c>
      <c r="AD14" s="166" t="e">
        <f>#REF!</f>
        <v>#REF!</v>
      </c>
      <c r="AE14" s="166" t="e">
        <f>#REF!</f>
        <v>#REF!</v>
      </c>
      <c r="AF14" s="166" t="e">
        <f>#REF!</f>
        <v>#REF!</v>
      </c>
      <c r="AG14" s="166" t="e">
        <f>#REF!</f>
        <v>#REF!</v>
      </c>
      <c r="AH14" s="166" t="e">
        <f>#REF!</f>
        <v>#REF!</v>
      </c>
      <c r="AI14" s="166" t="e">
        <f>#REF!</f>
        <v>#REF!</v>
      </c>
      <c r="AJ14" s="166" t="e">
        <f>#REF!</f>
        <v>#REF!</v>
      </c>
      <c r="AK14" s="166" t="e">
        <f>#REF!</f>
        <v>#REF!</v>
      </c>
      <c r="AL14" s="166" t="e">
        <f>#REF!</f>
        <v>#REF!</v>
      </c>
      <c r="AM14" s="166" t="e">
        <f>#REF!</f>
        <v>#REF!</v>
      </c>
      <c r="AN14" s="166" t="e">
        <f>#REF!</f>
        <v>#REF!</v>
      </c>
      <c r="AO14" s="166" t="e">
        <f>#REF!</f>
        <v>#REF!</v>
      </c>
      <c r="AP14" s="166" t="e">
        <f>#REF!</f>
        <v>#REF!</v>
      </c>
      <c r="AQ14" s="166" t="e">
        <f>#REF!</f>
        <v>#REF!</v>
      </c>
      <c r="AR14" s="166" t="e">
        <f>#REF!</f>
        <v>#REF!</v>
      </c>
      <c r="AS14" s="166" t="e">
        <f>#REF!</f>
        <v>#REF!</v>
      </c>
      <c r="AT14" s="166" t="e">
        <f>#REF!</f>
        <v>#REF!</v>
      </c>
      <c r="AU14" s="166" t="e">
        <f>#REF!</f>
        <v>#REF!</v>
      </c>
      <c r="AV14" s="166" t="e">
        <f>#REF!</f>
        <v>#REF!</v>
      </c>
      <c r="AW14" s="166" t="e">
        <f>#REF!</f>
        <v>#REF!</v>
      </c>
      <c r="AX14" s="166" t="e">
        <f>#REF!</f>
        <v>#REF!</v>
      </c>
      <c r="AY14" s="166" t="e">
        <f>#REF!</f>
        <v>#REF!</v>
      </c>
      <c r="AZ14" s="166" t="e">
        <f>#REF!</f>
        <v>#REF!</v>
      </c>
      <c r="BA14" s="166" t="e">
        <f>#REF!</f>
        <v>#REF!</v>
      </c>
    </row>
    <row r="15" spans="1:53" x14ac:dyDescent="0.2">
      <c r="A15" s="1">
        <v>2</v>
      </c>
      <c r="B15" s="6" t="e">
        <f>#REF!</f>
        <v>#REF!</v>
      </c>
      <c r="C15" s="166" t="e">
        <f>#REF!</f>
        <v>#REF!</v>
      </c>
      <c r="D15" s="166" t="e">
        <f>#REF!</f>
        <v>#REF!</v>
      </c>
      <c r="E15" s="166" t="e">
        <f>#REF!</f>
        <v>#REF!</v>
      </c>
      <c r="F15" s="166" t="e">
        <f>#REF!</f>
        <v>#REF!</v>
      </c>
      <c r="G15" s="166" t="e">
        <f>#REF!</f>
        <v>#REF!</v>
      </c>
      <c r="H15" s="166" t="e">
        <f>#REF!</f>
        <v>#REF!</v>
      </c>
      <c r="I15" s="166" t="e">
        <f>#REF!</f>
        <v>#REF!</v>
      </c>
      <c r="J15" s="166" t="e">
        <f>#REF!</f>
        <v>#REF!</v>
      </c>
      <c r="K15" s="166" t="e">
        <f>#REF!</f>
        <v>#REF!</v>
      </c>
      <c r="L15" s="166" t="e">
        <f>#REF!</f>
        <v>#REF!</v>
      </c>
      <c r="M15" s="166" t="e">
        <f>#REF!</f>
        <v>#REF!</v>
      </c>
      <c r="N15" s="166" t="e">
        <f>#REF!</f>
        <v>#REF!</v>
      </c>
      <c r="O15" s="166" t="e">
        <f>#REF!</f>
        <v>#REF!</v>
      </c>
      <c r="P15" s="166" t="e">
        <f>#REF!</f>
        <v>#REF!</v>
      </c>
      <c r="Q15" s="166" t="e">
        <f>#REF!</f>
        <v>#REF!</v>
      </c>
      <c r="R15" s="166" t="e">
        <f>#REF!</f>
        <v>#REF!</v>
      </c>
      <c r="S15" s="166" t="e">
        <f>#REF!</f>
        <v>#REF!</v>
      </c>
      <c r="T15" s="166" t="e">
        <f>#REF!</f>
        <v>#REF!</v>
      </c>
      <c r="U15" s="166" t="e">
        <f>#REF!</f>
        <v>#REF!</v>
      </c>
      <c r="V15" s="166" t="e">
        <f>#REF!</f>
        <v>#REF!</v>
      </c>
      <c r="W15" s="166" t="e">
        <f>#REF!</f>
        <v>#REF!</v>
      </c>
      <c r="X15" s="166" t="e">
        <f>#REF!</f>
        <v>#REF!</v>
      </c>
      <c r="Y15" s="166" t="e">
        <f>#REF!</f>
        <v>#REF!</v>
      </c>
      <c r="Z15" s="166" t="e">
        <f>#REF!</f>
        <v>#REF!</v>
      </c>
      <c r="AA15" s="166" t="e">
        <f>#REF!</f>
        <v>#REF!</v>
      </c>
      <c r="AB15" s="166" t="e">
        <f>#REF!</f>
        <v>#REF!</v>
      </c>
      <c r="AC15" s="166" t="e">
        <f>#REF!</f>
        <v>#REF!</v>
      </c>
      <c r="AD15" s="166" t="e">
        <f>#REF!</f>
        <v>#REF!</v>
      </c>
      <c r="AE15" s="166" t="e">
        <f>#REF!</f>
        <v>#REF!</v>
      </c>
      <c r="AF15" s="166" t="e">
        <f>#REF!</f>
        <v>#REF!</v>
      </c>
      <c r="AG15" s="166" t="e">
        <f>#REF!</f>
        <v>#REF!</v>
      </c>
      <c r="AH15" s="166" t="e">
        <f>#REF!</f>
        <v>#REF!</v>
      </c>
      <c r="AI15" s="166" t="e">
        <f>#REF!</f>
        <v>#REF!</v>
      </c>
      <c r="AJ15" s="166" t="e">
        <f>#REF!</f>
        <v>#REF!</v>
      </c>
      <c r="AK15" s="166" t="e">
        <f>#REF!</f>
        <v>#REF!</v>
      </c>
      <c r="AL15" s="166" t="e">
        <f>#REF!</f>
        <v>#REF!</v>
      </c>
      <c r="AM15" s="166" t="e">
        <f>#REF!</f>
        <v>#REF!</v>
      </c>
      <c r="AN15" s="166" t="e">
        <f>#REF!</f>
        <v>#REF!</v>
      </c>
      <c r="AO15" s="166" t="e">
        <f>#REF!</f>
        <v>#REF!</v>
      </c>
      <c r="AP15" s="166" t="e">
        <f>#REF!</f>
        <v>#REF!</v>
      </c>
      <c r="AQ15" s="166" t="e">
        <f>#REF!</f>
        <v>#REF!</v>
      </c>
      <c r="AR15" s="166" t="e">
        <f>#REF!</f>
        <v>#REF!</v>
      </c>
      <c r="AS15" s="166" t="e">
        <f>#REF!</f>
        <v>#REF!</v>
      </c>
      <c r="AT15" s="166" t="e">
        <f>#REF!</f>
        <v>#REF!</v>
      </c>
      <c r="AU15" s="166" t="e">
        <f>#REF!</f>
        <v>#REF!</v>
      </c>
      <c r="AV15" s="166" t="e">
        <f>#REF!</f>
        <v>#REF!</v>
      </c>
      <c r="AW15" s="166" t="e">
        <f>#REF!</f>
        <v>#REF!</v>
      </c>
      <c r="AX15" s="166" t="e">
        <f>#REF!</f>
        <v>#REF!</v>
      </c>
      <c r="AY15" s="166" t="e">
        <f>#REF!</f>
        <v>#REF!</v>
      </c>
      <c r="AZ15" s="166" t="e">
        <f>#REF!</f>
        <v>#REF!</v>
      </c>
      <c r="BA15" s="166" t="e">
        <f>#REF!</f>
        <v>#REF!</v>
      </c>
    </row>
    <row r="16" spans="1:53" x14ac:dyDescent="0.2">
      <c r="A16" s="9" t="s">
        <v>131</v>
      </c>
      <c r="B16" s="6"/>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row>
    <row r="17" spans="1:53" x14ac:dyDescent="0.2">
      <c r="A17" s="1">
        <v>1</v>
      </c>
      <c r="B17" s="6" t="e">
        <f>#REF!</f>
        <v>#REF!</v>
      </c>
      <c r="C17" s="166" t="e">
        <f>#REF!</f>
        <v>#REF!</v>
      </c>
      <c r="D17" s="166" t="e">
        <f>#REF!</f>
        <v>#REF!</v>
      </c>
      <c r="E17" s="166" t="e">
        <f>#REF!</f>
        <v>#REF!</v>
      </c>
      <c r="F17" s="166" t="e">
        <f>#REF!</f>
        <v>#REF!</v>
      </c>
      <c r="G17" s="166" t="e">
        <f>#REF!</f>
        <v>#REF!</v>
      </c>
      <c r="H17" s="166" t="e">
        <f>#REF!</f>
        <v>#REF!</v>
      </c>
      <c r="I17" s="166" t="e">
        <f>#REF!</f>
        <v>#REF!</v>
      </c>
      <c r="J17" s="166" t="e">
        <f>#REF!</f>
        <v>#REF!</v>
      </c>
      <c r="K17" s="166" t="e">
        <f>#REF!</f>
        <v>#REF!</v>
      </c>
      <c r="L17" s="166" t="e">
        <f>#REF!</f>
        <v>#REF!</v>
      </c>
      <c r="M17" s="166" t="e">
        <f>#REF!</f>
        <v>#REF!</v>
      </c>
      <c r="N17" s="166" t="e">
        <f>#REF!</f>
        <v>#REF!</v>
      </c>
      <c r="O17" s="166" t="e">
        <f>#REF!</f>
        <v>#REF!</v>
      </c>
      <c r="P17" s="166" t="e">
        <f>#REF!</f>
        <v>#REF!</v>
      </c>
      <c r="Q17" s="166" t="e">
        <f>#REF!</f>
        <v>#REF!</v>
      </c>
      <c r="R17" s="166" t="e">
        <f>#REF!</f>
        <v>#REF!</v>
      </c>
      <c r="S17" s="166" t="e">
        <f>#REF!</f>
        <v>#REF!</v>
      </c>
      <c r="T17" s="166" t="e">
        <f>#REF!</f>
        <v>#REF!</v>
      </c>
      <c r="U17" s="166" t="e">
        <f>#REF!</f>
        <v>#REF!</v>
      </c>
      <c r="V17" s="166" t="e">
        <f>#REF!</f>
        <v>#REF!</v>
      </c>
      <c r="W17" s="166" t="e">
        <f>#REF!</f>
        <v>#REF!</v>
      </c>
      <c r="X17" s="166" t="e">
        <f>#REF!</f>
        <v>#REF!</v>
      </c>
      <c r="Y17" s="166" t="e">
        <f>#REF!</f>
        <v>#REF!</v>
      </c>
      <c r="Z17" s="166" t="e">
        <f>#REF!</f>
        <v>#REF!</v>
      </c>
      <c r="AA17" s="166" t="e">
        <f>#REF!</f>
        <v>#REF!</v>
      </c>
      <c r="AB17" s="166" t="e">
        <f>#REF!</f>
        <v>#REF!</v>
      </c>
      <c r="AC17" s="166" t="e">
        <f>#REF!</f>
        <v>#REF!</v>
      </c>
      <c r="AD17" s="166" t="e">
        <f>#REF!</f>
        <v>#REF!</v>
      </c>
      <c r="AE17" s="166" t="e">
        <f>#REF!</f>
        <v>#REF!</v>
      </c>
      <c r="AF17" s="166" t="e">
        <f>#REF!</f>
        <v>#REF!</v>
      </c>
      <c r="AG17" s="166" t="e">
        <f>#REF!</f>
        <v>#REF!</v>
      </c>
      <c r="AH17" s="166" t="e">
        <f>#REF!</f>
        <v>#REF!</v>
      </c>
      <c r="AI17" s="166" t="e">
        <f>#REF!</f>
        <v>#REF!</v>
      </c>
      <c r="AJ17" s="166" t="e">
        <f>#REF!</f>
        <v>#REF!</v>
      </c>
      <c r="AK17" s="166" t="e">
        <f>#REF!</f>
        <v>#REF!</v>
      </c>
      <c r="AL17" s="166" t="e">
        <f>#REF!</f>
        <v>#REF!</v>
      </c>
      <c r="AM17" s="166" t="e">
        <f>#REF!</f>
        <v>#REF!</v>
      </c>
      <c r="AN17" s="166" t="e">
        <f>#REF!</f>
        <v>#REF!</v>
      </c>
      <c r="AO17" s="166" t="e">
        <f>#REF!</f>
        <v>#REF!</v>
      </c>
      <c r="AP17" s="166" t="e">
        <f>#REF!</f>
        <v>#REF!</v>
      </c>
      <c r="AQ17" s="166" t="e">
        <f>#REF!</f>
        <v>#REF!</v>
      </c>
      <c r="AR17" s="166" t="e">
        <f>#REF!</f>
        <v>#REF!</v>
      </c>
      <c r="AS17" s="166" t="e">
        <f>#REF!</f>
        <v>#REF!</v>
      </c>
      <c r="AT17" s="166" t="e">
        <f>#REF!</f>
        <v>#REF!</v>
      </c>
      <c r="AU17" s="166" t="e">
        <f>#REF!</f>
        <v>#REF!</v>
      </c>
      <c r="AV17" s="166" t="e">
        <f>#REF!</f>
        <v>#REF!</v>
      </c>
      <c r="AW17" s="166" t="e">
        <f>#REF!</f>
        <v>#REF!</v>
      </c>
      <c r="AX17" s="166" t="e">
        <f>#REF!</f>
        <v>#REF!</v>
      </c>
      <c r="AY17" s="166" t="e">
        <f>#REF!</f>
        <v>#REF!</v>
      </c>
      <c r="AZ17" s="166" t="e">
        <f>#REF!</f>
        <v>#REF!</v>
      </c>
      <c r="BA17" s="166" t="e">
        <f>#REF!</f>
        <v>#REF!</v>
      </c>
    </row>
    <row r="18" spans="1:53" x14ac:dyDescent="0.2">
      <c r="A18" s="1">
        <v>2</v>
      </c>
      <c r="B18" s="6" t="e">
        <f>#REF!</f>
        <v>#REF!</v>
      </c>
      <c r="C18" s="166" t="e">
        <f>#REF!</f>
        <v>#REF!</v>
      </c>
      <c r="D18" s="166" t="e">
        <f>#REF!</f>
        <v>#REF!</v>
      </c>
      <c r="E18" s="166" t="e">
        <f>#REF!</f>
        <v>#REF!</v>
      </c>
      <c r="F18" s="166" t="e">
        <f>#REF!</f>
        <v>#REF!</v>
      </c>
      <c r="G18" s="166" t="e">
        <f>#REF!</f>
        <v>#REF!</v>
      </c>
      <c r="H18" s="166" t="e">
        <f>#REF!</f>
        <v>#REF!</v>
      </c>
      <c r="I18" s="166" t="e">
        <f>#REF!</f>
        <v>#REF!</v>
      </c>
      <c r="J18" s="166" t="e">
        <f>#REF!</f>
        <v>#REF!</v>
      </c>
      <c r="K18" s="166" t="e">
        <f>#REF!</f>
        <v>#REF!</v>
      </c>
      <c r="L18" s="166" t="e">
        <f>#REF!</f>
        <v>#REF!</v>
      </c>
      <c r="M18" s="166" t="e">
        <f>#REF!</f>
        <v>#REF!</v>
      </c>
      <c r="N18" s="166" t="e">
        <f>#REF!</f>
        <v>#REF!</v>
      </c>
      <c r="O18" s="166" t="e">
        <f>#REF!</f>
        <v>#REF!</v>
      </c>
      <c r="P18" s="166" t="e">
        <f>#REF!</f>
        <v>#REF!</v>
      </c>
      <c r="Q18" s="166" t="e">
        <f>#REF!</f>
        <v>#REF!</v>
      </c>
      <c r="R18" s="166" t="e">
        <f>#REF!</f>
        <v>#REF!</v>
      </c>
      <c r="S18" s="166" t="e">
        <f>#REF!</f>
        <v>#REF!</v>
      </c>
      <c r="T18" s="166" t="e">
        <f>#REF!</f>
        <v>#REF!</v>
      </c>
      <c r="U18" s="166" t="e">
        <f>#REF!</f>
        <v>#REF!</v>
      </c>
      <c r="V18" s="166" t="e">
        <f>#REF!</f>
        <v>#REF!</v>
      </c>
      <c r="W18" s="166" t="e">
        <f>#REF!</f>
        <v>#REF!</v>
      </c>
      <c r="X18" s="166" t="e">
        <f>#REF!</f>
        <v>#REF!</v>
      </c>
      <c r="Y18" s="166" t="e">
        <f>#REF!</f>
        <v>#REF!</v>
      </c>
      <c r="Z18" s="166" t="e">
        <f>#REF!</f>
        <v>#REF!</v>
      </c>
      <c r="AA18" s="166" t="e">
        <f>#REF!</f>
        <v>#REF!</v>
      </c>
      <c r="AB18" s="166" t="e">
        <f>#REF!</f>
        <v>#REF!</v>
      </c>
      <c r="AC18" s="166" t="e">
        <f>#REF!</f>
        <v>#REF!</v>
      </c>
      <c r="AD18" s="166" t="e">
        <f>#REF!</f>
        <v>#REF!</v>
      </c>
      <c r="AE18" s="166" t="e">
        <f>#REF!</f>
        <v>#REF!</v>
      </c>
      <c r="AF18" s="166" t="e">
        <f>#REF!</f>
        <v>#REF!</v>
      </c>
      <c r="AG18" s="166" t="e">
        <f>#REF!</f>
        <v>#REF!</v>
      </c>
      <c r="AH18" s="166" t="e">
        <f>#REF!</f>
        <v>#REF!</v>
      </c>
      <c r="AI18" s="166" t="e">
        <f>#REF!</f>
        <v>#REF!</v>
      </c>
      <c r="AJ18" s="166" t="e">
        <f>#REF!</f>
        <v>#REF!</v>
      </c>
      <c r="AK18" s="166" t="e">
        <f>#REF!</f>
        <v>#REF!</v>
      </c>
      <c r="AL18" s="166" t="e">
        <f>#REF!</f>
        <v>#REF!</v>
      </c>
      <c r="AM18" s="166" t="e">
        <f>#REF!</f>
        <v>#REF!</v>
      </c>
      <c r="AN18" s="166" t="e">
        <f>#REF!</f>
        <v>#REF!</v>
      </c>
      <c r="AO18" s="166" t="e">
        <f>#REF!</f>
        <v>#REF!</v>
      </c>
      <c r="AP18" s="166" t="e">
        <f>#REF!</f>
        <v>#REF!</v>
      </c>
      <c r="AQ18" s="166" t="e">
        <f>#REF!</f>
        <v>#REF!</v>
      </c>
      <c r="AR18" s="166" t="e">
        <f>#REF!</f>
        <v>#REF!</v>
      </c>
      <c r="AS18" s="166" t="e">
        <f>#REF!</f>
        <v>#REF!</v>
      </c>
      <c r="AT18" s="166" t="e">
        <f>#REF!</f>
        <v>#REF!</v>
      </c>
      <c r="AU18" s="166" t="e">
        <f>#REF!</f>
        <v>#REF!</v>
      </c>
      <c r="AV18" s="166" t="e">
        <f>#REF!</f>
        <v>#REF!</v>
      </c>
      <c r="AW18" s="166" t="e">
        <f>#REF!</f>
        <v>#REF!</v>
      </c>
      <c r="AX18" s="166" t="e">
        <f>#REF!</f>
        <v>#REF!</v>
      </c>
      <c r="AY18" s="166" t="e">
        <f>#REF!</f>
        <v>#REF!</v>
      </c>
      <c r="AZ18" s="166" t="e">
        <f>#REF!</f>
        <v>#REF!</v>
      </c>
      <c r="BA18" s="166" t="e">
        <f>#REF!</f>
        <v>#REF!</v>
      </c>
    </row>
    <row r="19" spans="1:53" x14ac:dyDescent="0.2">
      <c r="A19" s="7" t="s">
        <v>4</v>
      </c>
      <c r="B19" s="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row>
    <row r="20" spans="1:53" x14ac:dyDescent="0.2">
      <c r="A20" s="3" t="s">
        <v>1</v>
      </c>
      <c r="B20" s="6" t="e">
        <f>#REF!</f>
        <v>#REF!</v>
      </c>
      <c r="C20" s="166" t="e">
        <f>#REF!</f>
        <v>#REF!</v>
      </c>
      <c r="D20" s="166" t="e">
        <f>#REF!</f>
        <v>#REF!</v>
      </c>
      <c r="E20" s="166" t="e">
        <f>#REF!</f>
        <v>#REF!</v>
      </c>
      <c r="F20" s="166" t="e">
        <f>#REF!</f>
        <v>#REF!</v>
      </c>
      <c r="G20" s="166" t="e">
        <f>#REF!</f>
        <v>#REF!</v>
      </c>
      <c r="H20" s="166" t="e">
        <f>#REF!</f>
        <v>#REF!</v>
      </c>
      <c r="I20" s="166" t="e">
        <f>#REF!</f>
        <v>#REF!</v>
      </c>
      <c r="J20" s="166" t="e">
        <f>#REF!</f>
        <v>#REF!</v>
      </c>
      <c r="K20" s="166" t="e">
        <f>#REF!</f>
        <v>#REF!</v>
      </c>
      <c r="L20" s="166" t="e">
        <f>#REF!</f>
        <v>#REF!</v>
      </c>
      <c r="M20" s="166" t="e">
        <f>#REF!</f>
        <v>#REF!</v>
      </c>
      <c r="N20" s="166" t="e">
        <f>#REF!</f>
        <v>#REF!</v>
      </c>
      <c r="O20" s="166" t="e">
        <f>#REF!</f>
        <v>#REF!</v>
      </c>
      <c r="P20" s="166" t="e">
        <f>#REF!</f>
        <v>#REF!</v>
      </c>
      <c r="Q20" s="166" t="e">
        <f>#REF!</f>
        <v>#REF!</v>
      </c>
      <c r="R20" s="166" t="e">
        <f>#REF!</f>
        <v>#REF!</v>
      </c>
      <c r="S20" s="166" t="e">
        <f>#REF!</f>
        <v>#REF!</v>
      </c>
      <c r="T20" s="166" t="e">
        <f>#REF!</f>
        <v>#REF!</v>
      </c>
      <c r="U20" s="166" t="e">
        <f>#REF!</f>
        <v>#REF!</v>
      </c>
      <c r="V20" s="166" t="e">
        <f>#REF!</f>
        <v>#REF!</v>
      </c>
      <c r="W20" s="166" t="e">
        <f>#REF!</f>
        <v>#REF!</v>
      </c>
      <c r="X20" s="166" t="e">
        <f>#REF!</f>
        <v>#REF!</v>
      </c>
      <c r="Y20" s="166" t="e">
        <f>#REF!</f>
        <v>#REF!</v>
      </c>
      <c r="Z20" s="166" t="e">
        <f>#REF!</f>
        <v>#REF!</v>
      </c>
      <c r="AA20" s="166" t="e">
        <f>#REF!</f>
        <v>#REF!</v>
      </c>
      <c r="AB20" s="166" t="e">
        <f>#REF!</f>
        <v>#REF!</v>
      </c>
      <c r="AC20" s="166" t="e">
        <f>#REF!</f>
        <v>#REF!</v>
      </c>
      <c r="AD20" s="166" t="e">
        <f>#REF!</f>
        <v>#REF!</v>
      </c>
      <c r="AE20" s="166" t="e">
        <f>#REF!</f>
        <v>#REF!</v>
      </c>
      <c r="AF20" s="166" t="e">
        <f>#REF!</f>
        <v>#REF!</v>
      </c>
      <c r="AG20" s="166" t="e">
        <f>#REF!</f>
        <v>#REF!</v>
      </c>
      <c r="AH20" s="166" t="e">
        <f>#REF!</f>
        <v>#REF!</v>
      </c>
      <c r="AI20" s="166" t="e">
        <f>#REF!</f>
        <v>#REF!</v>
      </c>
      <c r="AJ20" s="166" t="e">
        <f>#REF!</f>
        <v>#REF!</v>
      </c>
      <c r="AK20" s="166" t="e">
        <f>#REF!</f>
        <v>#REF!</v>
      </c>
      <c r="AL20" s="166" t="e">
        <f>#REF!</f>
        <v>#REF!</v>
      </c>
      <c r="AM20" s="166" t="e">
        <f>#REF!</f>
        <v>#REF!</v>
      </c>
      <c r="AN20" s="166" t="e">
        <f>#REF!</f>
        <v>#REF!</v>
      </c>
      <c r="AO20" s="166" t="e">
        <f>#REF!</f>
        <v>#REF!</v>
      </c>
      <c r="AP20" s="166" t="e">
        <f>#REF!</f>
        <v>#REF!</v>
      </c>
      <c r="AQ20" s="166" t="e">
        <f>#REF!</f>
        <v>#REF!</v>
      </c>
      <c r="AR20" s="166" t="e">
        <f>#REF!</f>
        <v>#REF!</v>
      </c>
      <c r="AS20" s="166" t="e">
        <f>#REF!</f>
        <v>#REF!</v>
      </c>
      <c r="AT20" s="166" t="e">
        <f>#REF!</f>
        <v>#REF!</v>
      </c>
      <c r="AU20" s="166" t="e">
        <f>#REF!</f>
        <v>#REF!</v>
      </c>
      <c r="AV20" s="166" t="e">
        <f>#REF!</f>
        <v>#REF!</v>
      </c>
      <c r="AW20" s="166" t="e">
        <f>#REF!</f>
        <v>#REF!</v>
      </c>
      <c r="AX20" s="166" t="e">
        <f>#REF!</f>
        <v>#REF!</v>
      </c>
      <c r="AY20" s="166" t="e">
        <f>#REF!</f>
        <v>#REF!</v>
      </c>
      <c r="AZ20" s="166" t="e">
        <f>#REF!</f>
        <v>#REF!</v>
      </c>
      <c r="BA20" s="166" t="e">
        <f>#REF!</f>
        <v>#REF!</v>
      </c>
    </row>
    <row r="21" spans="1:53" hidden="1" x14ac:dyDescent="0.2">
      <c r="A21" s="7" t="s">
        <v>5</v>
      </c>
      <c r="B21" s="6"/>
      <c r="C21" s="167" t="e">
        <f>'РБ ВВ 10(2024) | FIT15)'!#REF!</f>
        <v>#REF!</v>
      </c>
      <c r="D21" s="167" t="e">
        <f>'РБ ВВ 10(2024) | FIT15)'!#REF!</f>
        <v>#REF!</v>
      </c>
      <c r="E21" s="167" t="e">
        <f>'РБ ВВ 10(2024) | FIT15)'!#REF!</f>
        <v>#REF!</v>
      </c>
      <c r="F21" s="167" t="e">
        <f>'РБ ВВ 10(2024) | FIT15)'!#REF!</f>
        <v>#REF!</v>
      </c>
      <c r="G21" s="167" t="e">
        <f>'РБ ВВ 10(2024) | FIT15)'!#REF!</f>
        <v>#REF!</v>
      </c>
      <c r="H21" s="167" t="e">
        <f>'РБ ВВ 10(2024) | FIT15)'!#REF!</f>
        <v>#REF!</v>
      </c>
      <c r="I21" s="167" t="e">
        <f>'РБ ВВ 10(2024) | FIT15)'!#REF!</f>
        <v>#REF!</v>
      </c>
      <c r="J21" s="167" t="e">
        <f>'РБ ВВ 10(2024) | FIT15)'!#REF!</f>
        <v>#REF!</v>
      </c>
      <c r="K21" s="167" t="e">
        <f>'РБ ВВ 10(2024) | FIT15)'!#REF!</f>
        <v>#REF!</v>
      </c>
      <c r="L21" s="167" t="e">
        <f>'РБ ВВ 10(2024) | FIT15)'!#REF!</f>
        <v>#REF!</v>
      </c>
      <c r="M21" s="167" t="e">
        <f>'РБ ВВ 10(2024) | FIT15)'!#REF!</f>
        <v>#REF!</v>
      </c>
      <c r="N21" s="167" t="e">
        <f>'РБ ВВ 10(2024) | FIT15)'!#REF!</f>
        <v>#REF!</v>
      </c>
      <c r="O21" s="167" t="e">
        <f>'РБ ВВ 10(2024) | FIT15)'!#REF!</f>
        <v>#REF!</v>
      </c>
      <c r="P21" s="167" t="e">
        <f>'РБ ВВ 10(2024) | FIT15)'!#REF!</f>
        <v>#REF!</v>
      </c>
      <c r="Q21" s="167" t="e">
        <f>'РБ ВВ 10(2024) | FIT15)'!#REF!</f>
        <v>#REF!</v>
      </c>
      <c r="R21" s="167" t="e">
        <f>'РБ ВВ 10(2024) | FIT15)'!#REF!</f>
        <v>#REF!</v>
      </c>
      <c r="S21" s="167" t="e">
        <f>'РБ ВВ 10(2024) | FIT15)'!#REF!</f>
        <v>#REF!</v>
      </c>
      <c r="T21" s="167" t="e">
        <f>'РБ ВВ 10(2024) | FIT15)'!#REF!</f>
        <v>#REF!</v>
      </c>
      <c r="U21" s="167" t="e">
        <f>'РБ ВВ 10(2024) | FIT15)'!#REF!</f>
        <v>#REF!</v>
      </c>
      <c r="V21" s="167" t="e">
        <f>'РБ ВВ 10(2024) | FIT15)'!#REF!</f>
        <v>#REF!</v>
      </c>
    </row>
    <row r="22" spans="1:53" hidden="1" x14ac:dyDescent="0.2">
      <c r="A22" s="3" t="s">
        <v>0</v>
      </c>
      <c r="B22" s="6" t="e">
        <f>'C завтраками| Bed and breakfast'!#REF!*0.9</f>
        <v>#REF!</v>
      </c>
      <c r="C22" s="167" t="e">
        <f>'РБ ВВ 10(2024) | FIT15)'!#REF!</f>
        <v>#REF!</v>
      </c>
      <c r="D22" s="167" t="e">
        <f>'РБ ВВ 10(2024) | FIT15)'!#REF!</f>
        <v>#REF!</v>
      </c>
      <c r="E22" s="167" t="e">
        <f>'РБ ВВ 10(2024) | FIT15)'!#REF!</f>
        <v>#REF!</v>
      </c>
      <c r="F22" s="167" t="e">
        <f>'РБ ВВ 10(2024) | FIT15)'!#REF!</f>
        <v>#REF!</v>
      </c>
      <c r="G22" s="167" t="e">
        <f>'РБ ВВ 10(2024) | FIT15)'!#REF!</f>
        <v>#REF!</v>
      </c>
      <c r="H22" s="167" t="e">
        <f>'РБ ВВ 10(2024) | FIT15)'!#REF!</f>
        <v>#REF!</v>
      </c>
      <c r="I22" s="167" t="e">
        <f>'РБ ВВ 10(2024) | FIT15)'!#REF!</f>
        <v>#REF!</v>
      </c>
      <c r="J22" s="167" t="e">
        <f>'РБ ВВ 10(2024) | FIT15)'!#REF!</f>
        <v>#REF!</v>
      </c>
      <c r="K22" s="167" t="e">
        <f>'РБ ВВ 10(2024) | FIT15)'!#REF!</f>
        <v>#REF!</v>
      </c>
      <c r="L22" s="167" t="e">
        <f>'РБ ВВ 10(2024) | FIT15)'!#REF!</f>
        <v>#REF!</v>
      </c>
      <c r="M22" s="167" t="e">
        <f>'РБ ВВ 10(2024) | FIT15)'!#REF!</f>
        <v>#REF!</v>
      </c>
      <c r="N22" s="167" t="e">
        <f>'РБ ВВ 10(2024) | FIT15)'!#REF!</f>
        <v>#REF!</v>
      </c>
      <c r="O22" s="167" t="e">
        <f>'РБ ВВ 10(2024) | FIT15)'!#REF!</f>
        <v>#REF!</v>
      </c>
      <c r="P22" s="167" t="e">
        <f>'РБ ВВ 10(2024) | FIT15)'!#REF!</f>
        <v>#REF!</v>
      </c>
      <c r="Q22" s="167" t="e">
        <f>'РБ ВВ 10(2024) | FIT15)'!#REF!</f>
        <v>#REF!</v>
      </c>
      <c r="R22" s="167" t="e">
        <f>'РБ ВВ 10(2024) | FIT15)'!#REF!</f>
        <v>#REF!</v>
      </c>
      <c r="S22" s="167" t="e">
        <f>'РБ ВВ 10(2024) | FIT15)'!#REF!</f>
        <v>#REF!</v>
      </c>
      <c r="T22" s="167" t="e">
        <f>'РБ ВВ 10(2024) | FIT15)'!#REF!</f>
        <v>#REF!</v>
      </c>
      <c r="U22" s="167" t="e">
        <f>'РБ ВВ 10(2024) | FIT15)'!#REF!</f>
        <v>#REF!</v>
      </c>
      <c r="V22" s="167" t="e">
        <f>'РБ ВВ 10(2024) | FIT15)'!#REF!</f>
        <v>#REF!</v>
      </c>
    </row>
    <row r="23" spans="1:53" ht="12" customHeight="1" x14ac:dyDescent="0.2"/>
    <row r="24" spans="1:53" ht="9.6" customHeight="1" x14ac:dyDescent="0.2"/>
    <row r="25" spans="1:53" ht="11.45" customHeight="1" x14ac:dyDescent="0.2">
      <c r="A25" s="64" t="s">
        <v>11</v>
      </c>
    </row>
    <row r="26" spans="1:53" ht="11.45" customHeight="1" x14ac:dyDescent="0.2">
      <c r="A26" s="4" t="s">
        <v>12</v>
      </c>
    </row>
    <row r="27" spans="1:53" ht="11.45" customHeight="1" x14ac:dyDescent="0.2">
      <c r="A27" s="4" t="s">
        <v>13</v>
      </c>
    </row>
    <row r="28" spans="1:53" ht="11.45" customHeight="1" x14ac:dyDescent="0.2">
      <c r="A28" s="4" t="s">
        <v>14</v>
      </c>
    </row>
    <row r="29" spans="1:53" ht="11.45" customHeight="1" x14ac:dyDescent="0.2">
      <c r="A29" s="142" t="s">
        <v>103</v>
      </c>
    </row>
    <row r="30" spans="1:53" ht="11.45" customHeight="1" thickBot="1" x14ac:dyDescent="0.25"/>
    <row r="31" spans="1:53" ht="12.75" thickBot="1" x14ac:dyDescent="0.25">
      <c r="A31" s="73" t="s">
        <v>18</v>
      </c>
    </row>
    <row r="32" spans="1:53" x14ac:dyDescent="0.2">
      <c r="A32" s="94" t="s">
        <v>97</v>
      </c>
    </row>
    <row r="33" spans="1:1" ht="12.75" thickBot="1" x14ac:dyDescent="0.25">
      <c r="A33" s="63"/>
    </row>
    <row r="34" spans="1:1" ht="12.75" thickBot="1" x14ac:dyDescent="0.25">
      <c r="A34" s="75" t="s">
        <v>16</v>
      </c>
    </row>
    <row r="35" spans="1:1" ht="48" x14ac:dyDescent="0.2">
      <c r="A35" s="58" t="s">
        <v>46</v>
      </c>
    </row>
    <row r="36" spans="1:1" ht="12.75" thickBot="1" x14ac:dyDescent="0.25"/>
    <row r="37" spans="1:1" ht="12.75" thickBot="1" x14ac:dyDescent="0.25">
      <c r="A37" s="73" t="s">
        <v>112</v>
      </c>
    </row>
    <row r="38" spans="1:1" x14ac:dyDescent="0.2">
      <c r="A38" s="160" t="s">
        <v>201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90</vt:i4>
      </vt:variant>
    </vt:vector>
  </HeadingPairs>
  <TitlesOfParts>
    <vt:vector size="90" baseType="lpstr">
      <vt:lpstr>C завтраками| Bed and breakfast</vt:lpstr>
      <vt:lpstr>Наполни своё лето comiss </vt:lpstr>
      <vt:lpstr>Наполни своё лето  |FIT15</vt:lpstr>
      <vt:lpstr>Наполни своё лето  |FIT18 </vt:lpstr>
      <vt:lpstr>Наполни своё лето  |FIT18+25 </vt:lpstr>
      <vt:lpstr>Наполни своё лето |FIT20</vt:lpstr>
      <vt:lpstr>4=3 | COMISSION</vt:lpstr>
      <vt:lpstr>4=3 | FIT18</vt:lpstr>
      <vt:lpstr>4=3 | FIT18+25</vt:lpstr>
      <vt:lpstr>4=3 | FIT20</vt:lpstr>
      <vt:lpstr>Каникулы в горах comiss</vt:lpstr>
      <vt:lpstr>Каникулы в горах  |FIT15</vt:lpstr>
      <vt:lpstr>Каникулы в горах  |FIT18</vt:lpstr>
      <vt:lpstr>Каникулы в горах  |FIT18+25</vt:lpstr>
      <vt:lpstr>Каникулы в горах |FIT20+35</vt:lpstr>
      <vt:lpstr>Осенние каникулы | COMMISSION </vt:lpstr>
      <vt:lpstr>Отдыхай катай|FIT15</vt:lpstr>
      <vt:lpstr>Отдыхай катай| FIT18+25</vt:lpstr>
      <vt:lpstr>Отдыхай катай| FIT20+35</vt:lpstr>
      <vt:lpstr>Отдыхай катай| FIT18</vt:lpstr>
      <vt:lpstr>Отдыхай катай| COMIS</vt:lpstr>
      <vt:lpstr>Осенние каникулы | FIT15 </vt:lpstr>
      <vt:lpstr>Осенние каникулы | FIT18 </vt:lpstr>
      <vt:lpstr>4=3 | FIT15 </vt:lpstr>
      <vt:lpstr>Авиа25%+25</vt:lpstr>
      <vt:lpstr>Авиа25%</vt:lpstr>
      <vt:lpstr>нетто 15</vt:lpstr>
      <vt:lpstr>нетто 20% </vt:lpstr>
      <vt:lpstr>нетто 18+25</vt:lpstr>
      <vt:lpstr>нетто 18</vt:lpstr>
      <vt:lpstr>нетто 20</vt:lpstr>
      <vt:lpstr>нетто 20 + 25руб.</vt:lpstr>
      <vt:lpstr>РБ ВВ 10(2022) | FIT15</vt:lpstr>
      <vt:lpstr>РБ ВВ 10(2022) | FIT20</vt:lpstr>
      <vt:lpstr>РБ ВВ 10(2022) | FIT20+25руб.</vt:lpstr>
      <vt:lpstr>РБ ВВ 10(2022) | COMMISSION</vt:lpstr>
      <vt:lpstr>РБ ВВ 15 | FIT15</vt:lpstr>
      <vt:lpstr>РБ ВВ 15 | FIT20</vt:lpstr>
      <vt:lpstr>РБ ВВ 15 | COMMISSION</vt:lpstr>
      <vt:lpstr>РБ ВВ 10(2023) | FIT20 +25руб.</vt:lpstr>
      <vt:lpstr>РБ ВВ 15(2022) | FIT15 </vt:lpstr>
      <vt:lpstr>РБ ВВ 15(2022) | FIT20 </vt:lpstr>
      <vt:lpstr>РБ ВВ 15(2022) | FIT20+25руб.</vt:lpstr>
      <vt:lpstr>РБ ВВ 15(2022) | COMMISSION</vt:lpstr>
      <vt:lpstr>RO 2022| FIT15</vt:lpstr>
      <vt:lpstr>RO 2022| FIT20</vt:lpstr>
      <vt:lpstr>Room only | FIT20+25руб.</vt:lpstr>
      <vt:lpstr>RO 2022| commission</vt:lpstr>
      <vt:lpstr>ЗЭГ Активный |FIT15</vt:lpstr>
      <vt:lpstr>ЗЭГ Активный |FIT20</vt:lpstr>
      <vt:lpstr>ЗЭГ Активный |COMMISSION</vt:lpstr>
      <vt:lpstr>ЗЭГ | FIT20+25руб.</vt:lpstr>
      <vt:lpstr>Осенние каникулы |FIT15</vt:lpstr>
      <vt:lpstr>Осенние каникулы |FIT20</vt:lpstr>
      <vt:lpstr>Осенние каникулы |COMMISSION</vt:lpstr>
      <vt:lpstr>Отдыхай и катай расчет</vt:lpstr>
      <vt:lpstr>Отдыхай катай|FIT18</vt:lpstr>
      <vt:lpstr>Отдыхай катай|commission</vt:lpstr>
      <vt:lpstr>РБ ВВ 15(2023) | FIT15 </vt:lpstr>
      <vt:lpstr>РБ ВВ 15(2023) | FIT18</vt:lpstr>
      <vt:lpstr>РБ ВВ 15(2023) | COMMISSION</vt:lpstr>
      <vt:lpstr>RO 2023 | FIT15</vt:lpstr>
      <vt:lpstr>RO 2023 | FIT18</vt:lpstr>
      <vt:lpstr>RO 2023 | COMMISSION</vt:lpstr>
      <vt:lpstr>ЯВК 2023 | COMMISSION</vt:lpstr>
      <vt:lpstr>ЯВК 2023 | FIT15</vt:lpstr>
      <vt:lpstr>ЯВК 2023 | FIT18</vt:lpstr>
      <vt:lpstr>ЗЭГ | FIT15</vt:lpstr>
      <vt:lpstr>ЗЭГ | FIT18</vt:lpstr>
      <vt:lpstr>ЗЭГ | COMMISSION</vt:lpstr>
      <vt:lpstr>RO 2024 | FIT15 </vt:lpstr>
      <vt:lpstr>RO 2024 | FIT20 </vt:lpstr>
      <vt:lpstr>RO 2024 | FIT18 +25</vt:lpstr>
      <vt:lpstr>RO 2024 | FIT18 </vt:lpstr>
      <vt:lpstr>Наполни лето | FIT15</vt:lpstr>
      <vt:lpstr>Наполни лето | FIT18</vt:lpstr>
      <vt:lpstr>Наполни лето | COMMISSION</vt:lpstr>
      <vt:lpstr>РБ ВВ 10(2024) | FIT15)</vt:lpstr>
      <vt:lpstr>РБ ВВ 10(2024) | FIT20</vt:lpstr>
      <vt:lpstr>РБ ВВ 10(2024) | FIT18+25</vt:lpstr>
      <vt:lpstr>РБ ВВ 10(2024) | FIT18</vt:lpstr>
      <vt:lpstr>Отдыхай и катай | FIT15</vt:lpstr>
      <vt:lpstr>Отдыхай и Катай | FIT20</vt:lpstr>
      <vt:lpstr>Отдыхай и Катай | FIT18+25</vt:lpstr>
      <vt:lpstr>Отдыхай и Катай | FIT18</vt:lpstr>
      <vt:lpstr>Отдыхай и Катай | COMMISSION </vt:lpstr>
      <vt:lpstr>РБ ВВ 15(2024) | FIT20+35</vt:lpstr>
      <vt:lpstr>РБ ВВ 15(2024) | FIT18+25</vt:lpstr>
      <vt:lpstr>РБ ВВ 15(2024) | FIT18</vt:lpstr>
      <vt:lpstr>РБ ВВ 15(2024)|COMISS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Шумик Марина Александровна</dc:creator>
  <cp:lastModifiedBy>vmikhalkina</cp:lastModifiedBy>
  <cp:lastPrinted>2020-01-09T08:31:08Z</cp:lastPrinted>
  <dcterms:created xsi:type="dcterms:W3CDTF">2018-05-31T12:00:56Z</dcterms:created>
  <dcterms:modified xsi:type="dcterms:W3CDTF">2025-04-23T09:31:15Z</dcterms:modified>
</cp:coreProperties>
</file>