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79"/>
  </bookViews>
  <sheets>
    <sheet name="C завтраками| Bed and breakfast" sheetId="61" r:id="rId1"/>
    <sheet name="нетто 15" sheetId="89" state="hidden" r:id="rId2"/>
    <sheet name="нетто 18" sheetId="142" state="hidden" r:id="rId3"/>
    <sheet name="нетто 20" sheetId="90" state="hidden" r:id="rId4"/>
    <sheet name="РБ ББ| commission" sheetId="92" state="hidden" r:id="rId5"/>
    <sheet name="РБ ББ10% (2022)| FIT15" sheetId="112" state="hidden" r:id="rId6"/>
    <sheet name="РБ ББ10%(2022)| FIT20" sheetId="113" state="hidden" r:id="rId7"/>
    <sheet name="РБ ББ10%(2022)| FIT20+25руб." sheetId="128" state="hidden" r:id="rId8"/>
    <sheet name="РБ ББ10%(2022)| COMMISSION" sheetId="114" state="hidden" r:id="rId9"/>
    <sheet name="РБ ББ15% (2022)| FIT15" sheetId="119" state="hidden" r:id="rId10"/>
    <sheet name="РБ ББ15% (2022)| FIT20" sheetId="120" state="hidden" r:id="rId11"/>
    <sheet name="РБ ББ15% (2022)| FIT20+25руб." sheetId="129" state="hidden" r:id="rId12"/>
    <sheet name="РБ ББ15% (2022)|COMMISSION" sheetId="121" state="hidden" r:id="rId13"/>
    <sheet name="RO | FIT15" sheetId="81" state="hidden" r:id="rId14"/>
    <sheet name="RO | FIT20" sheetId="93" state="hidden" r:id="rId15"/>
    <sheet name="RO | FIT20+25руб." sheetId="130" state="hidden" r:id="rId16"/>
    <sheet name="RO | commission" sheetId="94" state="hidden" r:id="rId17"/>
    <sheet name="ЗЭГ Активный | FIT20" sheetId="99" state="hidden" r:id="rId18"/>
    <sheet name="ЗЭГ Активный | commission" sheetId="100" state="hidden" r:id="rId19"/>
    <sheet name="Горный детокс | FIT15" sheetId="88" state="hidden" r:id="rId20"/>
    <sheet name="Горный детокс | FIT20" sheetId="101" state="hidden" r:id="rId21"/>
    <sheet name="Горный детокс | commission" sheetId="102" state="hidden" r:id="rId22"/>
    <sheet name="ЗЭГ Активный | FIT15" sheetId="87" state="hidden" r:id="rId23"/>
    <sheet name="ЗЭГ| FIT20+25руб." sheetId="132" state="hidden" r:id="rId24"/>
    <sheet name="Осенние каникулы | FIT20" sheetId="97" state="hidden" r:id="rId25"/>
    <sheet name="Осенние каникулы | commission" sheetId="98" state="hidden" r:id="rId26"/>
    <sheet name="отдыхай катай BAR" sheetId="108" state="hidden" r:id="rId27"/>
    <sheet name="4=5 | FIT15" sheetId="139" state="hidden" r:id="rId28"/>
    <sheet name="4=5 | FIT20" sheetId="140" state="hidden" r:id="rId29"/>
    <sheet name="4=5 | COMMISSION" sheetId="141" state="hidden" r:id="rId30"/>
    <sheet name="AVIA 25" sheetId="118" state="hidden" r:id="rId31"/>
    <sheet name="AVIA 12%" sheetId="107" state="hidden" r:id="rId32"/>
    <sheet name="ЯВК 2023 | FIT15" sheetId="115" state="hidden" r:id="rId33"/>
    <sheet name="ЯВК 2023 | FIT20" sheetId="143" state="hidden" r:id="rId34"/>
    <sheet name="ЯВК 2023 | COMMISSION" sheetId="144" state="hidden" r:id="rId35"/>
    <sheet name="ЗЭГ| FIT15" sheetId="85" state="hidden" r:id="rId36"/>
    <sheet name="ЗЭГ| FIT18" sheetId="146" state="hidden" r:id="rId37"/>
    <sheet name="ЗЭГ| COMMISSION" sheetId="147" state="hidden" r:id="rId38"/>
    <sheet name="Наполни свое лето| FIT18" sheetId="149" state="hidden" r:id="rId39"/>
    <sheet name="Наполни свое лето| COMMISSION" sheetId="150" state="hidden" r:id="rId40"/>
    <sheet name="Осенние каникулы | FIT15" sheetId="86" state="hidden" r:id="rId41"/>
    <sheet name="Осенние каникулы | FIT18" sheetId="154" state="hidden" r:id="rId42"/>
    <sheet name="Осенние каникулы |COMMISSION" sheetId="155" state="hidden" r:id="rId43"/>
    <sheet name="нетто 18+25руб." sheetId="168" state="hidden" r:id="rId44"/>
    <sheet name="нетто 20 2025" sheetId="173" state="hidden" r:id="rId45"/>
    <sheet name="4=3 | FIT15" sheetId="104" state="hidden" r:id="rId46"/>
    <sheet name="4=3 | FIT18" sheetId="159" state="hidden" r:id="rId47"/>
    <sheet name="4=3 |COMMISSION" sheetId="160" state="hidden" r:id="rId48"/>
    <sheet name="4=3 | FIT18+25руб." sheetId="193" state="hidden" r:id="rId49"/>
    <sheet name="4=3 | FIT20+35руб." sheetId="194" state="hidden" r:id="rId50"/>
    <sheet name="РБ ББ10% (2025)| FIT15" sheetId="188" state="hidden" r:id="rId51"/>
    <sheet name="РБ ББ10% (2025)| FIT18" sheetId="189" state="hidden" r:id="rId52"/>
    <sheet name="РБ ББ10% (2025)| FIT18+25руб" sheetId="190" state="hidden" r:id="rId53"/>
    <sheet name="РБ ББ10% (2025)| FIT20" sheetId="191" state="hidden" r:id="rId54"/>
    <sheet name="Каникулы в горах | FIT15" sheetId="179" state="hidden" r:id="rId55"/>
    <sheet name="Каникулы в горах | FIT18" sheetId="180" state="hidden" r:id="rId56"/>
    <sheet name="Каникулы в горах | COMMISSION" sheetId="181" state="hidden" r:id="rId57"/>
    <sheet name="Каникулы в горах | FIT18+25руб." sheetId="182" state="hidden" r:id="rId58"/>
    <sheet name="Каникулы в горах | FIT20+35руб." sheetId="183" state="hidden" r:id="rId59"/>
    <sheet name="Отдыхай катай |FIT15" sheetId="109" state="hidden" r:id="rId60"/>
    <sheet name="Отдыхай катай |FIT18" sheetId="156" state="hidden" r:id="rId61"/>
    <sheet name="Отдыхай катай |FIT18+25руб." sheetId="177" state="hidden" r:id="rId62"/>
    <sheet name="Отдыхай катай |FIT20" sheetId="178" state="hidden" r:id="rId63"/>
    <sheet name="Отдыхай катай |COMMISSION" sheetId="157" state="hidden" r:id="rId64"/>
    <sheet name="Наполни свое лето| FIT15" sheetId="148" state="hidden" r:id="rId65"/>
    <sheet name="Наполни свое лето|FIT18" sheetId="197" state="hidden" r:id="rId66"/>
    <sheet name="Наполни свое лето| FIT18+25руб." sheetId="198" state="hidden" r:id="rId67"/>
    <sheet name="Наполни свое лето| FIT20" sheetId="199" state="hidden" r:id="rId68"/>
    <sheet name="Наполни свое лето|COMISSION" sheetId="200" r:id="rId69"/>
    <sheet name="Наполни свое лето | FIT18" sheetId="184" state="hidden" r:id="rId70"/>
    <sheet name="Наполни свое лето | COMMISSION" sheetId="185" state="hidden" r:id="rId71"/>
    <sheet name="Наполни свое лето | FIT18+25руб" sheetId="186" state="hidden" r:id="rId72"/>
    <sheet name="Наполни свое лето | FIT20+35руб" sheetId="187" state="hidden" r:id="rId73"/>
    <sheet name="РБ ББ15% (2024)| FIT15" sheetId="165" state="hidden" r:id="rId74"/>
    <sheet name="РБ ББ15% (2024)| FIT18" sheetId="166" state="hidden" r:id="rId75"/>
    <sheet name="РБ ББ15% (2024)| FIT18+25руб." sheetId="172" state="hidden" r:id="rId76"/>
    <sheet name="РБ ББ15% (2024)| FIT20+35руб." sheetId="176" state="hidden" r:id="rId77"/>
    <sheet name="РБ ББ15% (2024)| COMMISSION" sheetId="167" state="hidden" r:id="rId78"/>
    <sheet name="Весенние каникулы | FIT20" sheetId="116" state="hidden" r:id="rId79"/>
    <sheet name="Весенние каникулы | commission" sheetId="117" state="hidden" r:id="rId80"/>
  </sheets>
  <calcPr calcId="162913"/>
</workbook>
</file>

<file path=xl/calcChain.xml><?xml version="1.0" encoding="utf-8"?>
<calcChain xmlns="http://schemas.openxmlformats.org/spreadsheetml/2006/main">
  <c r="C3" i="200" l="1"/>
  <c r="D3" i="200"/>
  <c r="E3" i="200"/>
  <c r="F3" i="200"/>
  <c r="G3" i="200"/>
  <c r="H3" i="200"/>
  <c r="I3" i="200"/>
  <c r="J3" i="200"/>
  <c r="K3" i="200"/>
  <c r="L3" i="200"/>
  <c r="M3" i="200"/>
  <c r="N3" i="200"/>
  <c r="O3" i="200"/>
  <c r="P3" i="200"/>
  <c r="Q3" i="200"/>
  <c r="R3" i="200"/>
  <c r="S3" i="200"/>
  <c r="T3" i="200"/>
  <c r="U3" i="200"/>
  <c r="V3" i="200"/>
  <c r="W3" i="200"/>
  <c r="X3" i="200"/>
  <c r="Y3" i="200"/>
  <c r="Z3" i="200"/>
  <c r="AA3" i="200"/>
  <c r="AB3" i="200"/>
  <c r="AC3" i="200"/>
  <c r="AD3" i="200"/>
  <c r="AE3" i="200"/>
  <c r="AF3" i="200"/>
  <c r="AG3" i="200"/>
  <c r="AH3" i="200"/>
  <c r="AI3" i="200"/>
  <c r="AJ3" i="200"/>
  <c r="AK3" i="200"/>
  <c r="C4" i="200"/>
  <c r="D4" i="200"/>
  <c r="E4" i="200"/>
  <c r="F4" i="200"/>
  <c r="G4" i="200"/>
  <c r="H4" i="200"/>
  <c r="I4" i="200"/>
  <c r="J4" i="200"/>
  <c r="K4" i="200"/>
  <c r="L4" i="200"/>
  <c r="M4" i="200"/>
  <c r="N4" i="200"/>
  <c r="O4" i="200"/>
  <c r="P4" i="200"/>
  <c r="Q4" i="200"/>
  <c r="R4" i="200"/>
  <c r="S4" i="200"/>
  <c r="T4" i="200"/>
  <c r="U4" i="200"/>
  <c r="V4" i="200"/>
  <c r="W4" i="200"/>
  <c r="X4" i="200"/>
  <c r="Y4" i="200"/>
  <c r="Z4" i="200"/>
  <c r="AA4" i="200"/>
  <c r="AB4" i="200"/>
  <c r="AC4" i="200"/>
  <c r="AD4" i="200"/>
  <c r="AE4" i="200"/>
  <c r="AF4" i="200"/>
  <c r="AG4" i="200"/>
  <c r="AH4" i="200"/>
  <c r="AI4" i="200"/>
  <c r="AJ4" i="200"/>
  <c r="AK4" i="200"/>
  <c r="AH6" i="200"/>
  <c r="C24" i="200"/>
  <c r="D24" i="200"/>
  <c r="E24" i="200"/>
  <c r="F24" i="200"/>
  <c r="G24" i="200"/>
  <c r="H24" i="200"/>
  <c r="I24" i="200"/>
  <c r="J24" i="200"/>
  <c r="K24" i="200"/>
  <c r="L24" i="200"/>
  <c r="M24" i="200"/>
  <c r="N24" i="200"/>
  <c r="O24" i="200"/>
  <c r="P24" i="200"/>
  <c r="Q24" i="200"/>
  <c r="R24" i="200"/>
  <c r="S24" i="200"/>
  <c r="T24" i="200"/>
  <c r="U24" i="200"/>
  <c r="V24" i="200"/>
  <c r="W24" i="200"/>
  <c r="X24" i="200"/>
  <c r="Y24" i="200"/>
  <c r="Z24" i="200"/>
  <c r="AA24" i="200"/>
  <c r="AB24" i="200"/>
  <c r="AC24" i="200"/>
  <c r="AD24" i="200"/>
  <c r="AE24" i="200"/>
  <c r="AF24" i="200"/>
  <c r="AG24" i="200"/>
  <c r="AH24" i="200"/>
  <c r="AI24" i="200"/>
  <c r="AJ24" i="200"/>
  <c r="AK24" i="200"/>
  <c r="Z4" i="198"/>
  <c r="AD4" i="198"/>
  <c r="W5" i="198"/>
  <c r="C3" i="197"/>
  <c r="C27" i="197" s="1"/>
  <c r="C4" i="198" s="1"/>
  <c r="D3" i="197"/>
  <c r="D27" i="197" s="1"/>
  <c r="D4" i="198" s="1"/>
  <c r="E3" i="197"/>
  <c r="F3" i="197"/>
  <c r="F27" i="197" s="1"/>
  <c r="F4" i="198" s="1"/>
  <c r="G3" i="197"/>
  <c r="H3" i="197"/>
  <c r="H27" i="197" s="1"/>
  <c r="H4" i="198" s="1"/>
  <c r="I3" i="197"/>
  <c r="J3" i="197"/>
  <c r="J27" i="197" s="1"/>
  <c r="J4" i="198" s="1"/>
  <c r="K3" i="197"/>
  <c r="K27" i="197" s="1"/>
  <c r="K4" i="198" s="1"/>
  <c r="L3" i="197"/>
  <c r="L27" i="197" s="1"/>
  <c r="L4" i="198" s="1"/>
  <c r="M3" i="197"/>
  <c r="N3" i="197"/>
  <c r="N27" i="197" s="1"/>
  <c r="N4" i="198" s="1"/>
  <c r="O3" i="197"/>
  <c r="P3" i="197"/>
  <c r="P27" i="197" s="1"/>
  <c r="P4" i="198" s="1"/>
  <c r="Q3" i="197"/>
  <c r="R3" i="197"/>
  <c r="R27" i="197" s="1"/>
  <c r="R4" i="198" s="1"/>
  <c r="S3" i="197"/>
  <c r="S27" i="197" s="1"/>
  <c r="S4" i="198" s="1"/>
  <c r="T3" i="197"/>
  <c r="T27" i="197" s="1"/>
  <c r="T4" i="198" s="1"/>
  <c r="U3" i="197"/>
  <c r="V3" i="197"/>
  <c r="V27" i="197" s="1"/>
  <c r="V4" i="198" s="1"/>
  <c r="W3" i="197"/>
  <c r="X3" i="197"/>
  <c r="X27" i="197" s="1"/>
  <c r="X4" i="198" s="1"/>
  <c r="Y3" i="197"/>
  <c r="Z3" i="197"/>
  <c r="Z27" i="197" s="1"/>
  <c r="AA3" i="197"/>
  <c r="AA27" i="197" s="1"/>
  <c r="AA4" i="198" s="1"/>
  <c r="AB3" i="197"/>
  <c r="AC3" i="197"/>
  <c r="AD3" i="197"/>
  <c r="AD27" i="197" s="1"/>
  <c r="AE3" i="197"/>
  <c r="AE27" i="197" s="1"/>
  <c r="AE4" i="198" s="1"/>
  <c r="AF3" i="197"/>
  <c r="AF27" i="197" s="1"/>
  <c r="AF4" i="198" s="1"/>
  <c r="AG3" i="197"/>
  <c r="AH3" i="197"/>
  <c r="AH27" i="197" s="1"/>
  <c r="AH4" i="198" s="1"/>
  <c r="AI3" i="197"/>
  <c r="AJ3" i="197"/>
  <c r="AJ27" i="197" s="1"/>
  <c r="AJ4" i="198" s="1"/>
  <c r="AK3" i="197"/>
  <c r="C4" i="197"/>
  <c r="C28" i="197" s="1"/>
  <c r="C5" i="198" s="1"/>
  <c r="D4" i="197"/>
  <c r="D28" i="197" s="1"/>
  <c r="D5" i="198" s="1"/>
  <c r="E4" i="197"/>
  <c r="E28" i="197" s="1"/>
  <c r="E5" i="198" s="1"/>
  <c r="F4" i="197"/>
  <c r="G4" i="197"/>
  <c r="G28" i="197" s="1"/>
  <c r="G5" i="198" s="1"/>
  <c r="H4" i="197"/>
  <c r="I4" i="197"/>
  <c r="J4" i="197"/>
  <c r="K4" i="197"/>
  <c r="K28" i="197" s="1"/>
  <c r="K5" i="198" s="1"/>
  <c r="L4" i="197"/>
  <c r="L28" i="197" s="1"/>
  <c r="L5" i="198" s="1"/>
  <c r="M4" i="197"/>
  <c r="M28" i="197" s="1"/>
  <c r="M5" i="198" s="1"/>
  <c r="N4" i="197"/>
  <c r="O4" i="197"/>
  <c r="O28" i="197" s="1"/>
  <c r="O5" i="198" s="1"/>
  <c r="P4" i="197"/>
  <c r="Q4" i="197"/>
  <c r="Q28" i="197" s="1"/>
  <c r="Q5" i="198" s="1"/>
  <c r="R4" i="197"/>
  <c r="S4" i="197"/>
  <c r="S28" i="197" s="1"/>
  <c r="S5" i="198" s="1"/>
  <c r="T4" i="197"/>
  <c r="T28" i="197" s="1"/>
  <c r="T5" i="198" s="1"/>
  <c r="U4" i="197"/>
  <c r="U28" i="197" s="1"/>
  <c r="U5" i="198" s="1"/>
  <c r="V4" i="197"/>
  <c r="W4" i="197"/>
  <c r="W28" i="197" s="1"/>
  <c r="X4" i="197"/>
  <c r="Y4" i="197"/>
  <c r="Y28" i="197" s="1"/>
  <c r="Y5" i="198" s="1"/>
  <c r="Z4" i="197"/>
  <c r="AA4" i="197"/>
  <c r="AA28" i="197" s="1"/>
  <c r="AA5" i="198" s="1"/>
  <c r="AB4" i="197"/>
  <c r="AB28" i="197" s="1"/>
  <c r="AB5" i="198" s="1"/>
  <c r="AC4" i="197"/>
  <c r="AC28" i="197" s="1"/>
  <c r="AC5" i="198" s="1"/>
  <c r="AD4" i="197"/>
  <c r="AE4" i="197"/>
  <c r="AE28" i="197" s="1"/>
  <c r="AE5" i="198" s="1"/>
  <c r="AF4" i="197"/>
  <c r="AG4" i="197"/>
  <c r="AG28" i="197" s="1"/>
  <c r="AG5" i="198" s="1"/>
  <c r="AH4" i="197"/>
  <c r="AI4" i="197"/>
  <c r="AI28" i="197" s="1"/>
  <c r="AI5" i="198" s="1"/>
  <c r="AJ4" i="197"/>
  <c r="AJ28" i="197" s="1"/>
  <c r="AJ5" i="198" s="1"/>
  <c r="AK4" i="197"/>
  <c r="AK28" i="197" s="1"/>
  <c r="AK5" i="198" s="1"/>
  <c r="AH6" i="197"/>
  <c r="C24" i="197"/>
  <c r="D24" i="197"/>
  <c r="D48" i="197" s="1"/>
  <c r="D25" i="198" s="1"/>
  <c r="E24" i="197"/>
  <c r="E48" i="197" s="1"/>
  <c r="E25" i="198" s="1"/>
  <c r="F24" i="197"/>
  <c r="G24" i="197"/>
  <c r="H24" i="197"/>
  <c r="I24" i="197"/>
  <c r="I48" i="197" s="1"/>
  <c r="I25" i="198" s="1"/>
  <c r="J24" i="197"/>
  <c r="K24" i="197"/>
  <c r="K48" i="197" s="1"/>
  <c r="K25" i="198" s="1"/>
  <c r="L24" i="197"/>
  <c r="M24" i="197"/>
  <c r="M48" i="197" s="1"/>
  <c r="M25" i="198" s="1"/>
  <c r="N24" i="197"/>
  <c r="O24" i="197"/>
  <c r="O48" i="197" s="1"/>
  <c r="O25" i="198" s="1"/>
  <c r="P24" i="197"/>
  <c r="P48" i="197" s="1"/>
  <c r="P25" i="198" s="1"/>
  <c r="Q24" i="197"/>
  <c r="Q48" i="197" s="1"/>
  <c r="Q25" i="198" s="1"/>
  <c r="R24" i="197"/>
  <c r="S24" i="197"/>
  <c r="T24" i="197"/>
  <c r="T48" i="197" s="1"/>
  <c r="T25" i="198" s="1"/>
  <c r="U24" i="197"/>
  <c r="U48" i="197" s="1"/>
  <c r="U25" i="198" s="1"/>
  <c r="V24" i="197"/>
  <c r="W24" i="197"/>
  <c r="X24" i="197"/>
  <c r="Y24" i="197"/>
  <c r="Y48" i="197" s="1"/>
  <c r="Y25" i="198" s="1"/>
  <c r="Z24" i="197"/>
  <c r="AA24" i="197"/>
  <c r="AA48" i="197" s="1"/>
  <c r="AA25" i="198" s="1"/>
  <c r="AB24" i="197"/>
  <c r="AC24" i="197"/>
  <c r="AC48" i="197" s="1"/>
  <c r="AC25" i="198" s="1"/>
  <c r="AD24" i="197"/>
  <c r="AE24" i="197"/>
  <c r="AE48" i="197" s="1"/>
  <c r="AE25" i="198" s="1"/>
  <c r="AF24" i="197"/>
  <c r="AF48" i="197" s="1"/>
  <c r="AF25" i="198" s="1"/>
  <c r="AG24" i="197"/>
  <c r="AG48" i="197" s="1"/>
  <c r="AG25" i="198" s="1"/>
  <c r="AH24" i="197"/>
  <c r="AI24" i="197"/>
  <c r="AI48" i="197" s="1"/>
  <c r="AI25" i="198" s="1"/>
  <c r="AJ24" i="197"/>
  <c r="AJ48" i="197" s="1"/>
  <c r="AJ25" i="198" s="1"/>
  <c r="AK24" i="197"/>
  <c r="AK48" i="197" s="1"/>
  <c r="AK25" i="198" s="1"/>
  <c r="E27" i="197"/>
  <c r="E4" i="198" s="1"/>
  <c r="G27" i="197"/>
  <c r="G4" i="198" s="1"/>
  <c r="I27" i="197"/>
  <c r="I4" i="198" s="1"/>
  <c r="M27" i="197"/>
  <c r="M4" i="198" s="1"/>
  <c r="O27" i="197"/>
  <c r="O4" i="198" s="1"/>
  <c r="Q27" i="197"/>
  <c r="Q4" i="198" s="1"/>
  <c r="U27" i="197"/>
  <c r="U4" i="198" s="1"/>
  <c r="W27" i="197"/>
  <c r="W4" i="198" s="1"/>
  <c r="Y27" i="197"/>
  <c r="Y4" i="198" s="1"/>
  <c r="AB27" i="197"/>
  <c r="AB4" i="198" s="1"/>
  <c r="AC27" i="197"/>
  <c r="AC4" i="198" s="1"/>
  <c r="AG27" i="197"/>
  <c r="AG4" i="198" s="1"/>
  <c r="AI27" i="197"/>
  <c r="AI4" i="198" s="1"/>
  <c r="AK27" i="197"/>
  <c r="AK4" i="198" s="1"/>
  <c r="F28" i="197"/>
  <c r="F5" i="198" s="1"/>
  <c r="H28" i="197"/>
  <c r="H5" i="198" s="1"/>
  <c r="I28" i="197"/>
  <c r="I5" i="198" s="1"/>
  <c r="J28" i="197"/>
  <c r="J5" i="198" s="1"/>
  <c r="N28" i="197"/>
  <c r="N5" i="198" s="1"/>
  <c r="P28" i="197"/>
  <c r="P5" i="198" s="1"/>
  <c r="R28" i="197"/>
  <c r="R5" i="198" s="1"/>
  <c r="V28" i="197"/>
  <c r="V5" i="198" s="1"/>
  <c r="X28" i="197"/>
  <c r="X5" i="198" s="1"/>
  <c r="Z28" i="197"/>
  <c r="Z5" i="198" s="1"/>
  <c r="AD28" i="197"/>
  <c r="AD5" i="198" s="1"/>
  <c r="AF28" i="197"/>
  <c r="AF5" i="198" s="1"/>
  <c r="AH28" i="197"/>
  <c r="AH5" i="198" s="1"/>
  <c r="AH30" i="197"/>
  <c r="AH7" i="198" s="1"/>
  <c r="C48" i="197"/>
  <c r="C25" i="198" s="1"/>
  <c r="F48" i="197"/>
  <c r="F25" i="198" s="1"/>
  <c r="G48" i="197"/>
  <c r="G25" i="198" s="1"/>
  <c r="H48" i="197"/>
  <c r="H25" i="198" s="1"/>
  <c r="J48" i="197"/>
  <c r="J25" i="198" s="1"/>
  <c r="L48" i="197"/>
  <c r="L25" i="198" s="1"/>
  <c r="N48" i="197"/>
  <c r="N25" i="198" s="1"/>
  <c r="R48" i="197"/>
  <c r="R25" i="198" s="1"/>
  <c r="S48" i="197"/>
  <c r="S25" i="198" s="1"/>
  <c r="V48" i="197"/>
  <c r="V25" i="198" s="1"/>
  <c r="W48" i="197"/>
  <c r="W25" i="198" s="1"/>
  <c r="X48" i="197"/>
  <c r="X25" i="198" s="1"/>
  <c r="Z48" i="197"/>
  <c r="Z25" i="198" s="1"/>
  <c r="AB48" i="197"/>
  <c r="AB25" i="198" s="1"/>
  <c r="AD48" i="197"/>
  <c r="AD25" i="198" s="1"/>
  <c r="AH48" i="197"/>
  <c r="AH25" i="198" s="1"/>
  <c r="C3" i="148"/>
  <c r="D3" i="148"/>
  <c r="D27" i="148" s="1"/>
  <c r="D4" i="199" s="1"/>
  <c r="E3" i="148"/>
  <c r="E27" i="148" s="1"/>
  <c r="E4" i="199" s="1"/>
  <c r="F3" i="148"/>
  <c r="F27" i="148" s="1"/>
  <c r="F4" i="199" s="1"/>
  <c r="G3" i="148"/>
  <c r="H3" i="148"/>
  <c r="H27" i="148" s="1"/>
  <c r="H4" i="199" s="1"/>
  <c r="I3" i="148"/>
  <c r="I27" i="148" s="1"/>
  <c r="I4" i="199" s="1"/>
  <c r="J3" i="148"/>
  <c r="J27" i="148" s="1"/>
  <c r="J4" i="199" s="1"/>
  <c r="K3" i="148"/>
  <c r="L3" i="148"/>
  <c r="L27" i="148" s="1"/>
  <c r="L4" i="199" s="1"/>
  <c r="M3" i="148"/>
  <c r="M27" i="148" s="1"/>
  <c r="M4" i="199" s="1"/>
  <c r="N3" i="148"/>
  <c r="N27" i="148" s="1"/>
  <c r="N4" i="199" s="1"/>
  <c r="O3" i="148"/>
  <c r="P3" i="148"/>
  <c r="P27" i="148" s="1"/>
  <c r="P4" i="199" s="1"/>
  <c r="Q3" i="148"/>
  <c r="Q27" i="148" s="1"/>
  <c r="Q4" i="199" s="1"/>
  <c r="R3" i="148"/>
  <c r="R27" i="148" s="1"/>
  <c r="R4" i="199" s="1"/>
  <c r="S3" i="148"/>
  <c r="T3" i="148"/>
  <c r="T27" i="148" s="1"/>
  <c r="T4" i="199" s="1"/>
  <c r="U3" i="148"/>
  <c r="U27" i="148" s="1"/>
  <c r="U4" i="199" s="1"/>
  <c r="V3" i="148"/>
  <c r="V27" i="148" s="1"/>
  <c r="V4" i="199" s="1"/>
  <c r="W3" i="148"/>
  <c r="X3" i="148"/>
  <c r="Y3" i="148"/>
  <c r="Y27" i="148" s="1"/>
  <c r="Y4" i="199" s="1"/>
  <c r="Z3" i="148"/>
  <c r="Z27" i="148" s="1"/>
  <c r="Z4" i="199" s="1"/>
  <c r="AA3" i="148"/>
  <c r="AB3" i="148"/>
  <c r="AB27" i="148" s="1"/>
  <c r="AB4" i="199" s="1"/>
  <c r="AC3" i="148"/>
  <c r="AC27" i="148" s="1"/>
  <c r="AC4" i="199" s="1"/>
  <c r="AD3" i="148"/>
  <c r="AD27" i="148" s="1"/>
  <c r="AD4" i="199" s="1"/>
  <c r="AE3" i="148"/>
  <c r="AF3" i="148"/>
  <c r="AF27" i="148" s="1"/>
  <c r="AF4" i="199" s="1"/>
  <c r="AG3" i="148"/>
  <c r="AG27" i="148" s="1"/>
  <c r="AG4" i="199" s="1"/>
  <c r="AH3" i="148"/>
  <c r="AH27" i="148" s="1"/>
  <c r="AH4" i="199" s="1"/>
  <c r="AI3" i="148"/>
  <c r="AJ3" i="148"/>
  <c r="AJ27" i="148" s="1"/>
  <c r="AJ4" i="199" s="1"/>
  <c r="AK3" i="148"/>
  <c r="AK27" i="148" s="1"/>
  <c r="AK4" i="199" s="1"/>
  <c r="C4" i="148"/>
  <c r="C28" i="148" s="1"/>
  <c r="C5" i="199" s="1"/>
  <c r="D4" i="148"/>
  <c r="E4" i="148"/>
  <c r="E28" i="148" s="1"/>
  <c r="E5" i="199" s="1"/>
  <c r="F4" i="148"/>
  <c r="F28" i="148" s="1"/>
  <c r="F5" i="199" s="1"/>
  <c r="G4" i="148"/>
  <c r="G28" i="148" s="1"/>
  <c r="G5" i="199" s="1"/>
  <c r="H4" i="148"/>
  <c r="I4" i="148"/>
  <c r="J4" i="148"/>
  <c r="J28" i="148" s="1"/>
  <c r="J5" i="199" s="1"/>
  <c r="K4" i="148"/>
  <c r="K28" i="148" s="1"/>
  <c r="K5" i="199" s="1"/>
  <c r="L4" i="148"/>
  <c r="M4" i="148"/>
  <c r="M28" i="148" s="1"/>
  <c r="M5" i="199" s="1"/>
  <c r="N4" i="148"/>
  <c r="N28" i="148" s="1"/>
  <c r="N5" i="199" s="1"/>
  <c r="O4" i="148"/>
  <c r="O28" i="148" s="1"/>
  <c r="O5" i="199" s="1"/>
  <c r="P4" i="148"/>
  <c r="Q4" i="148"/>
  <c r="R4" i="148"/>
  <c r="R28" i="148" s="1"/>
  <c r="R5" i="199" s="1"/>
  <c r="S4" i="148"/>
  <c r="S28" i="148" s="1"/>
  <c r="S5" i="199" s="1"/>
  <c r="T4" i="148"/>
  <c r="U4" i="148"/>
  <c r="U28" i="148" s="1"/>
  <c r="U5" i="199" s="1"/>
  <c r="V4" i="148"/>
  <c r="V28" i="148" s="1"/>
  <c r="V5" i="199" s="1"/>
  <c r="W4" i="148"/>
  <c r="W28" i="148" s="1"/>
  <c r="W5" i="199" s="1"/>
  <c r="X4" i="148"/>
  <c r="Y4" i="148"/>
  <c r="Z4" i="148"/>
  <c r="Z28" i="148" s="1"/>
  <c r="Z5" i="199" s="1"/>
  <c r="AA4" i="148"/>
  <c r="AA28" i="148" s="1"/>
  <c r="AA5" i="199" s="1"/>
  <c r="AB4" i="148"/>
  <c r="AC4" i="148"/>
  <c r="AC28" i="148" s="1"/>
  <c r="AC5" i="199" s="1"/>
  <c r="AD4" i="148"/>
  <c r="AD28" i="148" s="1"/>
  <c r="AD5" i="199" s="1"/>
  <c r="AE4" i="148"/>
  <c r="AE28" i="148" s="1"/>
  <c r="AE5" i="199" s="1"/>
  <c r="AF4" i="148"/>
  <c r="AG4" i="148"/>
  <c r="AG28" i="148" s="1"/>
  <c r="AG5" i="199" s="1"/>
  <c r="AH4" i="148"/>
  <c r="AH28" i="148" s="1"/>
  <c r="AH5" i="199" s="1"/>
  <c r="AI4" i="148"/>
  <c r="AI28" i="148" s="1"/>
  <c r="AI5" i="199" s="1"/>
  <c r="AJ4" i="148"/>
  <c r="AK4" i="148"/>
  <c r="AH6" i="148"/>
  <c r="C24" i="148"/>
  <c r="C25" i="199" s="1"/>
  <c r="D24" i="148"/>
  <c r="D25" i="199" s="1"/>
  <c r="E24" i="148"/>
  <c r="F24" i="148"/>
  <c r="G24" i="148"/>
  <c r="G25" i="199" s="1"/>
  <c r="H24" i="148"/>
  <c r="H25" i="199" s="1"/>
  <c r="I24" i="148"/>
  <c r="J24" i="148"/>
  <c r="K24" i="148"/>
  <c r="K25" i="199" s="1"/>
  <c r="L24" i="148"/>
  <c r="L25" i="199" s="1"/>
  <c r="M24" i="148"/>
  <c r="M25" i="199" s="1"/>
  <c r="N24" i="148"/>
  <c r="O24" i="148"/>
  <c r="O25" i="199" s="1"/>
  <c r="P24" i="148"/>
  <c r="P25" i="199" s="1"/>
  <c r="Q24" i="148"/>
  <c r="Q25" i="199" s="1"/>
  <c r="R24" i="148"/>
  <c r="S24" i="148"/>
  <c r="S25" i="199" s="1"/>
  <c r="T24" i="148"/>
  <c r="T25" i="199" s="1"/>
  <c r="U24" i="148"/>
  <c r="V24" i="148"/>
  <c r="W24" i="148"/>
  <c r="W25" i="199" s="1"/>
  <c r="X24" i="148"/>
  <c r="X25" i="199" s="1"/>
  <c r="Y24" i="148"/>
  <c r="Z24" i="148"/>
  <c r="AA24" i="148"/>
  <c r="AA25" i="199" s="1"/>
  <c r="AB24" i="148"/>
  <c r="AB25" i="199" s="1"/>
  <c r="AC24" i="148"/>
  <c r="AC25" i="199" s="1"/>
  <c r="AD24" i="148"/>
  <c r="AE24" i="148"/>
  <c r="AE25" i="199" s="1"/>
  <c r="AF24" i="148"/>
  <c r="AF25" i="199" s="1"/>
  <c r="AG24" i="148"/>
  <c r="AG48" i="148" s="1"/>
  <c r="AH24" i="148"/>
  <c r="AI24" i="148"/>
  <c r="AI25" i="199" s="1"/>
  <c r="AJ24" i="148"/>
  <c r="AJ25" i="199" s="1"/>
  <c r="AK24" i="148"/>
  <c r="C27" i="148"/>
  <c r="C4" i="199" s="1"/>
  <c r="G27" i="148"/>
  <c r="G4" i="199" s="1"/>
  <c r="K27" i="148"/>
  <c r="K4" i="199" s="1"/>
  <c r="O27" i="148"/>
  <c r="O4" i="199" s="1"/>
  <c r="S27" i="148"/>
  <c r="S4" i="199" s="1"/>
  <c r="W27" i="148"/>
  <c r="W4" i="199" s="1"/>
  <c r="X27" i="148"/>
  <c r="X4" i="199" s="1"/>
  <c r="AA27" i="148"/>
  <c r="AA4" i="199" s="1"/>
  <c r="AE27" i="148"/>
  <c r="AE4" i="199" s="1"/>
  <c r="AI27" i="148"/>
  <c r="AI4" i="199" s="1"/>
  <c r="D28" i="148"/>
  <c r="D5" i="199" s="1"/>
  <c r="H28" i="148"/>
  <c r="H5" i="199" s="1"/>
  <c r="I28" i="148"/>
  <c r="I5" i="199" s="1"/>
  <c r="L28" i="148"/>
  <c r="L5" i="199" s="1"/>
  <c r="P28" i="148"/>
  <c r="P5" i="199" s="1"/>
  <c r="Q28" i="148"/>
  <c r="Q5" i="199" s="1"/>
  <c r="T28" i="148"/>
  <c r="T5" i="199" s="1"/>
  <c r="X28" i="148"/>
  <c r="X5" i="199" s="1"/>
  <c r="Y28" i="148"/>
  <c r="Y5" i="199" s="1"/>
  <c r="AB28" i="148"/>
  <c r="AB5" i="199" s="1"/>
  <c r="AF28" i="148"/>
  <c r="AF5" i="199" s="1"/>
  <c r="AJ28" i="148"/>
  <c r="AJ5" i="199" s="1"/>
  <c r="AK28" i="148"/>
  <c r="AK5" i="199" s="1"/>
  <c r="C48" i="148"/>
  <c r="D48" i="148"/>
  <c r="G48" i="148"/>
  <c r="H48" i="148"/>
  <c r="L48" i="148"/>
  <c r="O48" i="148"/>
  <c r="P48" i="148"/>
  <c r="S48" i="148"/>
  <c r="T48" i="148"/>
  <c r="W48" i="148"/>
  <c r="X48" i="148"/>
  <c r="AB48" i="148"/>
  <c r="AC48" i="148"/>
  <c r="AE48" i="148"/>
  <c r="AF48" i="148"/>
  <c r="AI48" i="148"/>
  <c r="AJ48" i="148"/>
  <c r="B4" i="191"/>
  <c r="B28" i="191" s="1"/>
  <c r="C4" i="191"/>
  <c r="D4" i="191"/>
  <c r="D28" i="191" s="1"/>
  <c r="E4" i="191"/>
  <c r="E28" i="191" s="1"/>
  <c r="F4" i="191"/>
  <c r="F28" i="191" s="1"/>
  <c r="G4" i="191"/>
  <c r="H4" i="191"/>
  <c r="H28" i="191" s="1"/>
  <c r="I4" i="191"/>
  <c r="I28" i="191" s="1"/>
  <c r="J4" i="191"/>
  <c r="J28" i="191" s="1"/>
  <c r="K4" i="191"/>
  <c r="L4" i="191"/>
  <c r="M4" i="191"/>
  <c r="M28" i="191" s="1"/>
  <c r="N4" i="191"/>
  <c r="N28" i="191" s="1"/>
  <c r="O4" i="191"/>
  <c r="P4" i="191"/>
  <c r="P28" i="191" s="1"/>
  <c r="Q4" i="191"/>
  <c r="Q28" i="191" s="1"/>
  <c r="R4" i="191"/>
  <c r="R28" i="191" s="1"/>
  <c r="S4" i="191"/>
  <c r="T4" i="191"/>
  <c r="T28" i="191" s="1"/>
  <c r="U4" i="191"/>
  <c r="V4" i="191"/>
  <c r="V28" i="191" s="1"/>
  <c r="W4" i="191"/>
  <c r="X4" i="191"/>
  <c r="X28" i="191" s="1"/>
  <c r="Y4" i="191"/>
  <c r="Y28" i="191" s="1"/>
  <c r="Z4" i="191"/>
  <c r="Z28" i="191" s="1"/>
  <c r="AA4" i="191"/>
  <c r="AB4" i="191"/>
  <c r="AB28" i="191" s="1"/>
  <c r="AC4" i="191"/>
  <c r="AD4" i="191"/>
  <c r="AD28" i="191" s="1"/>
  <c r="AE4" i="191"/>
  <c r="AF4" i="191"/>
  <c r="AF28" i="191" s="1"/>
  <c r="AG4" i="191"/>
  <c r="AG28" i="191" s="1"/>
  <c r="AH4" i="191"/>
  <c r="AH28" i="191" s="1"/>
  <c r="AI4" i="191"/>
  <c r="AJ4" i="191"/>
  <c r="AJ28" i="191" s="1"/>
  <c r="AK4" i="191"/>
  <c r="AK28" i="191" s="1"/>
  <c r="AL4" i="191"/>
  <c r="AL28" i="191" s="1"/>
  <c r="AM4" i="191"/>
  <c r="AN4" i="191"/>
  <c r="AN28" i="191" s="1"/>
  <c r="AO4" i="191"/>
  <c r="AO28" i="191" s="1"/>
  <c r="AP4" i="191"/>
  <c r="AP28" i="191" s="1"/>
  <c r="AQ4" i="191"/>
  <c r="AR4" i="191"/>
  <c r="AR28" i="191" s="1"/>
  <c r="AS4" i="191"/>
  <c r="AS28" i="191" s="1"/>
  <c r="AT4" i="191"/>
  <c r="AT28" i="191" s="1"/>
  <c r="AU4" i="191"/>
  <c r="AV4" i="191"/>
  <c r="AV28" i="191" s="1"/>
  <c r="AW4" i="191"/>
  <c r="AW28" i="191" s="1"/>
  <c r="B5" i="191"/>
  <c r="C5" i="191"/>
  <c r="C29" i="191" s="1"/>
  <c r="D5" i="191"/>
  <c r="E5" i="191"/>
  <c r="E29" i="191" s="1"/>
  <c r="F5" i="191"/>
  <c r="F29" i="191" s="1"/>
  <c r="G5" i="191"/>
  <c r="G29" i="191" s="1"/>
  <c r="H5" i="191"/>
  <c r="I5" i="191"/>
  <c r="I29" i="191" s="1"/>
  <c r="J5" i="191"/>
  <c r="K5" i="191"/>
  <c r="K29" i="191" s="1"/>
  <c r="L5" i="191"/>
  <c r="M5" i="191"/>
  <c r="M29" i="191" s="1"/>
  <c r="N5" i="191"/>
  <c r="N29" i="191" s="1"/>
  <c r="O5" i="191"/>
  <c r="O29" i="191" s="1"/>
  <c r="P5" i="191"/>
  <c r="Q5" i="191"/>
  <c r="Q29" i="191" s="1"/>
  <c r="R5" i="191"/>
  <c r="S5" i="191"/>
  <c r="S29" i="191" s="1"/>
  <c r="T5" i="191"/>
  <c r="U5" i="191"/>
  <c r="U29" i="191" s="1"/>
  <c r="V5" i="191"/>
  <c r="V29" i="191" s="1"/>
  <c r="W5" i="191"/>
  <c r="W29" i="191" s="1"/>
  <c r="X5" i="191"/>
  <c r="Y5" i="191"/>
  <c r="Y29" i="191" s="1"/>
  <c r="Z5" i="191"/>
  <c r="AA5" i="191"/>
  <c r="AA29" i="191" s="1"/>
  <c r="AB5" i="191"/>
  <c r="AC5" i="191"/>
  <c r="AC29" i="191" s="1"/>
  <c r="AD5" i="191"/>
  <c r="AD29" i="191" s="1"/>
  <c r="AE5" i="191"/>
  <c r="AE29" i="191" s="1"/>
  <c r="AF5" i="191"/>
  <c r="AG5" i="191"/>
  <c r="AG29" i="191" s="1"/>
  <c r="AH5" i="191"/>
  <c r="AI5" i="191"/>
  <c r="AI29" i="191" s="1"/>
  <c r="AJ5" i="191"/>
  <c r="AK5" i="191"/>
  <c r="AK29" i="191" s="1"/>
  <c r="AL5" i="191"/>
  <c r="AL29" i="191" s="1"/>
  <c r="AM5" i="191"/>
  <c r="AM29" i="191" s="1"/>
  <c r="AN5" i="191"/>
  <c r="AO5" i="191"/>
  <c r="AO29" i="191" s="1"/>
  <c r="AP5" i="191"/>
  <c r="AQ5" i="191"/>
  <c r="AQ29" i="191" s="1"/>
  <c r="AR5" i="191"/>
  <c r="AS5" i="191"/>
  <c r="AS29" i="191" s="1"/>
  <c r="AT5" i="191"/>
  <c r="AT29" i="191" s="1"/>
  <c r="AU5" i="191"/>
  <c r="AU29" i="191" s="1"/>
  <c r="AV5" i="191"/>
  <c r="AW5" i="191"/>
  <c r="AW29" i="191" s="1"/>
  <c r="AT7" i="191"/>
  <c r="B25" i="191"/>
  <c r="C25" i="191"/>
  <c r="D25" i="191"/>
  <c r="D49" i="191" s="1"/>
  <c r="E25" i="191"/>
  <c r="E49" i="191" s="1"/>
  <c r="F25" i="191"/>
  <c r="F49" i="191" s="1"/>
  <c r="G25" i="191"/>
  <c r="H25" i="191"/>
  <c r="H49" i="191" s="1"/>
  <c r="I25" i="191"/>
  <c r="I49" i="191" s="1"/>
  <c r="J25" i="191"/>
  <c r="K25" i="191"/>
  <c r="L25" i="191"/>
  <c r="L49" i="191" s="1"/>
  <c r="M25" i="191"/>
  <c r="M49" i="191" s="1"/>
  <c r="N25" i="191"/>
  <c r="N49" i="191" s="1"/>
  <c r="O25" i="191"/>
  <c r="P25" i="191"/>
  <c r="Q25" i="191"/>
  <c r="Q49" i="191" s="1"/>
  <c r="R25" i="191"/>
  <c r="S25" i="191"/>
  <c r="T25" i="191"/>
  <c r="T49" i="191" s="1"/>
  <c r="U25" i="191"/>
  <c r="U49" i="191" s="1"/>
  <c r="V25" i="191"/>
  <c r="W25" i="191"/>
  <c r="X25" i="191"/>
  <c r="X49" i="191" s="1"/>
  <c r="Y25" i="191"/>
  <c r="Y49" i="191" s="1"/>
  <c r="Z25" i="191"/>
  <c r="AA25" i="191"/>
  <c r="AB25" i="191"/>
  <c r="AB49" i="191" s="1"/>
  <c r="AC25" i="191"/>
  <c r="AC49" i="191" s="1"/>
  <c r="AD25" i="191"/>
  <c r="AE25" i="191"/>
  <c r="AF25" i="191"/>
  <c r="AF49" i="191" s="1"/>
  <c r="AG25" i="191"/>
  <c r="AG49" i="191" s="1"/>
  <c r="AH25" i="191"/>
  <c r="AI25" i="191"/>
  <c r="AJ25" i="191"/>
  <c r="AJ49" i="191" s="1"/>
  <c r="AK25" i="191"/>
  <c r="AK49" i="191" s="1"/>
  <c r="AL25" i="191"/>
  <c r="AM25" i="191"/>
  <c r="AN25" i="191"/>
  <c r="AN49" i="191" s="1"/>
  <c r="AO25" i="191"/>
  <c r="AO49" i="191" s="1"/>
  <c r="AP25" i="191"/>
  <c r="AQ25" i="191"/>
  <c r="AR25" i="191"/>
  <c r="AR49" i="191" s="1"/>
  <c r="AS25" i="191"/>
  <c r="AS49" i="191" s="1"/>
  <c r="AT25" i="191"/>
  <c r="AU25" i="191"/>
  <c r="AV25" i="191"/>
  <c r="AV49" i="191" s="1"/>
  <c r="AW25" i="191"/>
  <c r="AW49" i="191" s="1"/>
  <c r="C28" i="191"/>
  <c r="G28" i="191"/>
  <c r="K28" i="191"/>
  <c r="L28" i="191"/>
  <c r="O28" i="191"/>
  <c r="S28" i="191"/>
  <c r="U28" i="191"/>
  <c r="W28" i="191"/>
  <c r="AA28" i="191"/>
  <c r="AC28" i="191"/>
  <c r="AE28" i="191"/>
  <c r="AI28" i="191"/>
  <c r="AM28" i="191"/>
  <c r="AQ28" i="191"/>
  <c r="AU28" i="191"/>
  <c r="B29" i="191"/>
  <c r="D29" i="191"/>
  <c r="H29" i="191"/>
  <c r="J29" i="191"/>
  <c r="L29" i="191"/>
  <c r="P29" i="191"/>
  <c r="R29" i="191"/>
  <c r="T29" i="191"/>
  <c r="X29" i="191"/>
  <c r="Z29" i="191"/>
  <c r="AB29" i="191"/>
  <c r="AF29" i="191"/>
  <c r="AH29" i="191"/>
  <c r="AJ29" i="191"/>
  <c r="AN29" i="191"/>
  <c r="AP29" i="191"/>
  <c r="AR29" i="191"/>
  <c r="AV29" i="191"/>
  <c r="AT31" i="191"/>
  <c r="B49" i="191"/>
  <c r="C49" i="191"/>
  <c r="G49" i="191"/>
  <c r="J49" i="191"/>
  <c r="K49" i="191"/>
  <c r="O49" i="191"/>
  <c r="P49" i="191"/>
  <c r="R49" i="191"/>
  <c r="S49" i="191"/>
  <c r="V49" i="191"/>
  <c r="W49" i="191"/>
  <c r="Z49" i="191"/>
  <c r="AA49" i="191"/>
  <c r="AD49" i="191"/>
  <c r="AE49" i="191"/>
  <c r="AH49" i="191"/>
  <c r="AI49" i="191"/>
  <c r="AL49" i="191"/>
  <c r="AM49" i="191"/>
  <c r="AP49" i="191"/>
  <c r="AQ49" i="191"/>
  <c r="AT49" i="191"/>
  <c r="AU49" i="191"/>
  <c r="B4" i="189"/>
  <c r="B28" i="189" s="1"/>
  <c r="C4" i="189"/>
  <c r="C4" i="190" s="1"/>
  <c r="D4" i="189"/>
  <c r="D4" i="190" s="1"/>
  <c r="E4" i="189"/>
  <c r="E28" i="189" s="1"/>
  <c r="F4" i="189"/>
  <c r="F28" i="189" s="1"/>
  <c r="G4" i="189"/>
  <c r="H4" i="189"/>
  <c r="H4" i="190" s="1"/>
  <c r="I4" i="189"/>
  <c r="I4" i="190" s="1"/>
  <c r="J4" i="189"/>
  <c r="J28" i="189" s="1"/>
  <c r="K4" i="189"/>
  <c r="L4" i="189"/>
  <c r="L4" i="190" s="1"/>
  <c r="M4" i="189"/>
  <c r="M28" i="189" s="1"/>
  <c r="N4" i="189"/>
  <c r="N28" i="189" s="1"/>
  <c r="O4" i="189"/>
  <c r="P4" i="189"/>
  <c r="P4" i="190" s="1"/>
  <c r="Q4" i="189"/>
  <c r="Q4" i="190" s="1"/>
  <c r="R4" i="189"/>
  <c r="R28" i="189" s="1"/>
  <c r="S4" i="189"/>
  <c r="T4" i="189"/>
  <c r="T4" i="190" s="1"/>
  <c r="U4" i="189"/>
  <c r="U28" i="189" s="1"/>
  <c r="V4" i="189"/>
  <c r="V28" i="189" s="1"/>
  <c r="W4" i="189"/>
  <c r="X4" i="189"/>
  <c r="X4" i="190" s="1"/>
  <c r="Y4" i="189"/>
  <c r="Y4" i="190" s="1"/>
  <c r="Z4" i="189"/>
  <c r="Z28" i="189" s="1"/>
  <c r="AA4" i="189"/>
  <c r="AB4" i="189"/>
  <c r="AB4" i="190" s="1"/>
  <c r="AC4" i="189"/>
  <c r="AC4" i="190" s="1"/>
  <c r="AD4" i="189"/>
  <c r="AD28" i="189" s="1"/>
  <c r="AE4" i="189"/>
  <c r="AF4" i="189"/>
  <c r="AF4" i="190" s="1"/>
  <c r="AG4" i="189"/>
  <c r="AG4" i="190" s="1"/>
  <c r="AH4" i="189"/>
  <c r="AH28" i="189" s="1"/>
  <c r="AI4" i="189"/>
  <c r="AI4" i="190" s="1"/>
  <c r="AJ4" i="189"/>
  <c r="AJ4" i="190" s="1"/>
  <c r="AK4" i="189"/>
  <c r="AK4" i="190" s="1"/>
  <c r="AL4" i="189"/>
  <c r="AL28" i="189" s="1"/>
  <c r="AM4" i="189"/>
  <c r="AN4" i="189"/>
  <c r="AN4" i="190" s="1"/>
  <c r="AO4" i="189"/>
  <c r="AO4" i="190" s="1"/>
  <c r="AP4" i="189"/>
  <c r="AP28" i="189" s="1"/>
  <c r="AQ4" i="189"/>
  <c r="AR4" i="189"/>
  <c r="AR4" i="190" s="1"/>
  <c r="AS4" i="189"/>
  <c r="AS4" i="190" s="1"/>
  <c r="AT4" i="189"/>
  <c r="AT28" i="189" s="1"/>
  <c r="AU4" i="189"/>
  <c r="AV4" i="189"/>
  <c r="AV4" i="190" s="1"/>
  <c r="AW4" i="189"/>
  <c r="AW28" i="189" s="1"/>
  <c r="B5" i="189"/>
  <c r="B5" i="190" s="1"/>
  <c r="C5" i="189"/>
  <c r="C29" i="189" s="1"/>
  <c r="D5" i="189"/>
  <c r="E5" i="189"/>
  <c r="E5" i="190" s="1"/>
  <c r="F5" i="189"/>
  <c r="G5" i="189"/>
  <c r="G29" i="189" s="1"/>
  <c r="H5" i="189"/>
  <c r="I5" i="189"/>
  <c r="I5" i="190" s="1"/>
  <c r="J5" i="189"/>
  <c r="J29" i="189" s="1"/>
  <c r="K5" i="189"/>
  <c r="K29" i="189" s="1"/>
  <c r="L5" i="189"/>
  <c r="L5" i="190" s="1"/>
  <c r="M5" i="189"/>
  <c r="M5" i="190" s="1"/>
  <c r="N5" i="189"/>
  <c r="O5" i="189"/>
  <c r="O29" i="189" s="1"/>
  <c r="P5" i="189"/>
  <c r="Q5" i="189"/>
  <c r="Q5" i="190" s="1"/>
  <c r="R5" i="189"/>
  <c r="R5" i="190" s="1"/>
  <c r="S5" i="189"/>
  <c r="S29" i="189" s="1"/>
  <c r="T5" i="189"/>
  <c r="U5" i="189"/>
  <c r="U5" i="190" s="1"/>
  <c r="V5" i="189"/>
  <c r="V5" i="190" s="1"/>
  <c r="W5" i="189"/>
  <c r="W29" i="189" s="1"/>
  <c r="X5" i="189"/>
  <c r="Y5" i="189"/>
  <c r="Y5" i="190" s="1"/>
  <c r="Z5" i="189"/>
  <c r="Z29" i="189" s="1"/>
  <c r="AA5" i="189"/>
  <c r="AA29" i="189" s="1"/>
  <c r="AB5" i="189"/>
  <c r="AB5" i="190" s="1"/>
  <c r="AC5" i="189"/>
  <c r="AC5" i="190" s="1"/>
  <c r="AD5" i="189"/>
  <c r="AD29" i="189" s="1"/>
  <c r="AE5" i="189"/>
  <c r="AE29" i="189" s="1"/>
  <c r="AF5" i="189"/>
  <c r="AG5" i="189"/>
  <c r="AG5" i="190" s="1"/>
  <c r="AH5" i="189"/>
  <c r="AH5" i="190" s="1"/>
  <c r="AI5" i="189"/>
  <c r="AI29" i="189" s="1"/>
  <c r="AJ5" i="189"/>
  <c r="AK5" i="189"/>
  <c r="AK5" i="190" s="1"/>
  <c r="AL5" i="189"/>
  <c r="AL29" i="189" s="1"/>
  <c r="AM5" i="189"/>
  <c r="AM29" i="189" s="1"/>
  <c r="AN5" i="189"/>
  <c r="AO5" i="189"/>
  <c r="AO5" i="190" s="1"/>
  <c r="AP5" i="189"/>
  <c r="AP5" i="190" s="1"/>
  <c r="AQ5" i="189"/>
  <c r="AQ29" i="189" s="1"/>
  <c r="AR5" i="189"/>
  <c r="AR5" i="190" s="1"/>
  <c r="AS5" i="189"/>
  <c r="AS5" i="190" s="1"/>
  <c r="AT5" i="189"/>
  <c r="AT29" i="189" s="1"/>
  <c r="AU5" i="189"/>
  <c r="AU29" i="189" s="1"/>
  <c r="AV5" i="189"/>
  <c r="AW5" i="189"/>
  <c r="AW5" i="190" s="1"/>
  <c r="AT7" i="189"/>
  <c r="AT31" i="189" s="1"/>
  <c r="AT7" i="190" s="1"/>
  <c r="B25" i="189"/>
  <c r="C25" i="189"/>
  <c r="C49" i="189" s="1"/>
  <c r="C25" i="190" s="1"/>
  <c r="D25" i="189"/>
  <c r="D49" i="189" s="1"/>
  <c r="D25" i="190" s="1"/>
  <c r="E25" i="189"/>
  <c r="F25" i="189"/>
  <c r="F49" i="189" s="1"/>
  <c r="F25" i="190" s="1"/>
  <c r="G25" i="189"/>
  <c r="G49" i="189" s="1"/>
  <c r="G25" i="190" s="1"/>
  <c r="H25" i="189"/>
  <c r="H49" i="189" s="1"/>
  <c r="H25" i="190" s="1"/>
  <c r="I25" i="189"/>
  <c r="I49" i="189" s="1"/>
  <c r="I25" i="190" s="1"/>
  <c r="J25" i="189"/>
  <c r="K25" i="189"/>
  <c r="L25" i="189"/>
  <c r="L49" i="189" s="1"/>
  <c r="L25" i="190" s="1"/>
  <c r="M25" i="189"/>
  <c r="M49" i="189" s="1"/>
  <c r="M25" i="190" s="1"/>
  <c r="N25" i="189"/>
  <c r="N49" i="189" s="1"/>
  <c r="N25" i="190" s="1"/>
  <c r="O25" i="189"/>
  <c r="O49" i="189" s="1"/>
  <c r="O25" i="190" s="1"/>
  <c r="P25" i="189"/>
  <c r="P49" i="189" s="1"/>
  <c r="P25" i="190" s="1"/>
  <c r="Q25" i="189"/>
  <c r="R25" i="189"/>
  <c r="S25" i="189"/>
  <c r="S49" i="189" s="1"/>
  <c r="S25" i="190" s="1"/>
  <c r="T25" i="189"/>
  <c r="T49" i="189" s="1"/>
  <c r="T25" i="190" s="1"/>
  <c r="U25" i="189"/>
  <c r="U49" i="189" s="1"/>
  <c r="U25" i="190" s="1"/>
  <c r="V25" i="189"/>
  <c r="V49" i="189" s="1"/>
  <c r="V25" i="190" s="1"/>
  <c r="W25" i="189"/>
  <c r="W49" i="189" s="1"/>
  <c r="W25" i="190" s="1"/>
  <c r="X25" i="189"/>
  <c r="X49" i="189" s="1"/>
  <c r="X25" i="190" s="1"/>
  <c r="Y25" i="189"/>
  <c r="Y49" i="189" s="1"/>
  <c r="Y25" i="190" s="1"/>
  <c r="Z25" i="189"/>
  <c r="Z49" i="189" s="1"/>
  <c r="Z25" i="190" s="1"/>
  <c r="AA25" i="189"/>
  <c r="AB25" i="189"/>
  <c r="AB49" i="189" s="1"/>
  <c r="AB25" i="190" s="1"/>
  <c r="AC25" i="189"/>
  <c r="AC49" i="189" s="1"/>
  <c r="AC25" i="190" s="1"/>
  <c r="AD25" i="189"/>
  <c r="AE25" i="189"/>
  <c r="AE49" i="189" s="1"/>
  <c r="AE25" i="190" s="1"/>
  <c r="AF25" i="189"/>
  <c r="AF49" i="189" s="1"/>
  <c r="AF25" i="190" s="1"/>
  <c r="AG25" i="189"/>
  <c r="AG49" i="189" s="1"/>
  <c r="AG25" i="190" s="1"/>
  <c r="AH25" i="189"/>
  <c r="AH49" i="189" s="1"/>
  <c r="AH25" i="190" s="1"/>
  <c r="AI25" i="189"/>
  <c r="AI49" i="189" s="1"/>
  <c r="AI25" i="190" s="1"/>
  <c r="AJ25" i="189"/>
  <c r="AJ49" i="189" s="1"/>
  <c r="AJ25" i="190" s="1"/>
  <c r="AK25" i="189"/>
  <c r="AK49" i="189" s="1"/>
  <c r="AK25" i="190" s="1"/>
  <c r="AL25" i="189"/>
  <c r="AL49" i="189" s="1"/>
  <c r="AL25" i="190" s="1"/>
  <c r="AM25" i="189"/>
  <c r="AM49" i="189" s="1"/>
  <c r="AM25" i="190" s="1"/>
  <c r="AN25" i="189"/>
  <c r="AN49" i="189" s="1"/>
  <c r="AN25" i="190" s="1"/>
  <c r="AO25" i="189"/>
  <c r="AP25" i="189"/>
  <c r="AP49" i="189" s="1"/>
  <c r="AP25" i="190" s="1"/>
  <c r="AQ25" i="189"/>
  <c r="AR25" i="189"/>
  <c r="AR49" i="189" s="1"/>
  <c r="AR25" i="190" s="1"/>
  <c r="AS25" i="189"/>
  <c r="AS49" i="189" s="1"/>
  <c r="AS25" i="190" s="1"/>
  <c r="AT25" i="189"/>
  <c r="AT49" i="189" s="1"/>
  <c r="AT25" i="190" s="1"/>
  <c r="AU25" i="189"/>
  <c r="AU49" i="189" s="1"/>
  <c r="AU25" i="190" s="1"/>
  <c r="AV25" i="189"/>
  <c r="AV49" i="189" s="1"/>
  <c r="AV25" i="190" s="1"/>
  <c r="AW25" i="189"/>
  <c r="AW49" i="189" s="1"/>
  <c r="AW25" i="190" s="1"/>
  <c r="C28" i="189"/>
  <c r="D28" i="189"/>
  <c r="H28" i="189"/>
  <c r="L28" i="189"/>
  <c r="P28" i="189"/>
  <c r="T28" i="189"/>
  <c r="X28" i="189"/>
  <c r="Y28" i="189"/>
  <c r="AB28" i="189"/>
  <c r="AF28" i="189"/>
  <c r="AG28" i="189"/>
  <c r="AI28" i="189"/>
  <c r="AJ28" i="189"/>
  <c r="AN28" i="189"/>
  <c r="AR28" i="189"/>
  <c r="AV28" i="189"/>
  <c r="E29" i="189"/>
  <c r="I29" i="189"/>
  <c r="M29" i="189"/>
  <c r="Q29" i="189"/>
  <c r="U29" i="189"/>
  <c r="V29" i="189"/>
  <c r="Y29" i="189"/>
  <c r="AB29" i="189"/>
  <c r="AC29" i="189"/>
  <c r="AG29" i="189"/>
  <c r="AK29" i="189"/>
  <c r="AO29" i="189"/>
  <c r="AR29" i="189"/>
  <c r="AS29" i="189"/>
  <c r="AW29" i="189"/>
  <c r="B49" i="189"/>
  <c r="B25" i="190" s="1"/>
  <c r="E49" i="189"/>
  <c r="E25" i="190" s="1"/>
  <c r="J49" i="189"/>
  <c r="J25" i="190" s="1"/>
  <c r="K49" i="189"/>
  <c r="K25" i="190" s="1"/>
  <c r="Q49" i="189"/>
  <c r="Q25" i="190" s="1"/>
  <c r="R49" i="189"/>
  <c r="R25" i="190" s="1"/>
  <c r="AA49" i="189"/>
  <c r="AA25" i="190" s="1"/>
  <c r="AD49" i="189"/>
  <c r="AD25" i="190" s="1"/>
  <c r="AO49" i="189"/>
  <c r="AO25" i="190" s="1"/>
  <c r="AQ49" i="189"/>
  <c r="AQ25" i="190" s="1"/>
  <c r="B4" i="188"/>
  <c r="B28" i="188" s="1"/>
  <c r="C4" i="188"/>
  <c r="D4" i="188"/>
  <c r="E4" i="188"/>
  <c r="F4" i="188"/>
  <c r="F28" i="188" s="1"/>
  <c r="G4" i="188"/>
  <c r="G28" i="188" s="1"/>
  <c r="H4" i="188"/>
  <c r="I4" i="188"/>
  <c r="I28" i="188" s="1"/>
  <c r="J4" i="188"/>
  <c r="J28" i="188" s="1"/>
  <c r="K4" i="188"/>
  <c r="L4" i="188"/>
  <c r="L28" i="188" s="1"/>
  <c r="M4" i="188"/>
  <c r="M28" i="188" s="1"/>
  <c r="N4" i="188"/>
  <c r="N28" i="188" s="1"/>
  <c r="O4" i="188"/>
  <c r="O28" i="188" s="1"/>
  <c r="P4" i="188"/>
  <c r="Q4" i="188"/>
  <c r="R4" i="188"/>
  <c r="R28" i="188" s="1"/>
  <c r="S4" i="188"/>
  <c r="S28" i="188" s="1"/>
  <c r="T4" i="188"/>
  <c r="T28" i="188" s="1"/>
  <c r="U4" i="188"/>
  <c r="V4" i="188"/>
  <c r="V28" i="188" s="1"/>
  <c r="W4" i="188"/>
  <c r="X4" i="188"/>
  <c r="X28" i="188" s="1"/>
  <c r="Y4" i="188"/>
  <c r="Y28" i="188" s="1"/>
  <c r="Z4" i="188"/>
  <c r="Z28" i="188" s="1"/>
  <c r="AA4" i="188"/>
  <c r="AA28" i="188" s="1"/>
  <c r="AB4" i="188"/>
  <c r="AC4" i="188"/>
  <c r="AC28" i="188" s="1"/>
  <c r="AD4" i="188"/>
  <c r="AD28" i="188" s="1"/>
  <c r="AE4" i="188"/>
  <c r="AE28" i="188" s="1"/>
  <c r="AF4" i="188"/>
  <c r="AF28" i="188" s="1"/>
  <c r="AG4" i="188"/>
  <c r="AH4" i="188"/>
  <c r="AH28" i="188" s="1"/>
  <c r="AI4" i="188"/>
  <c r="AJ4" i="188"/>
  <c r="AK4" i="188"/>
  <c r="AL4" i="188"/>
  <c r="AL28" i="188" s="1"/>
  <c r="AM4" i="188"/>
  <c r="AM28" i="188" s="1"/>
  <c r="AN4" i="188"/>
  <c r="AO4" i="188"/>
  <c r="AO28" i="188" s="1"/>
  <c r="AP4" i="188"/>
  <c r="AP28" i="188" s="1"/>
  <c r="AQ4" i="188"/>
  <c r="AR4" i="188"/>
  <c r="AR28" i="188" s="1"/>
  <c r="AS4" i="188"/>
  <c r="AS28" i="188" s="1"/>
  <c r="AT4" i="188"/>
  <c r="AT28" i="188" s="1"/>
  <c r="AU4" i="188"/>
  <c r="AU28" i="188" s="1"/>
  <c r="AV4" i="188"/>
  <c r="AW4" i="188"/>
  <c r="B5" i="188"/>
  <c r="B29" i="188" s="1"/>
  <c r="C5" i="188"/>
  <c r="C29" i="188" s="1"/>
  <c r="D5" i="188"/>
  <c r="D29" i="188" s="1"/>
  <c r="E5" i="188"/>
  <c r="F5" i="188"/>
  <c r="G5" i="188"/>
  <c r="G29" i="188" s="1"/>
  <c r="H5" i="188"/>
  <c r="I5" i="188"/>
  <c r="I29" i="188" s="1"/>
  <c r="J5" i="188"/>
  <c r="J29" i="188" s="1"/>
  <c r="K5" i="188"/>
  <c r="K29" i="188" s="1"/>
  <c r="L5" i="188"/>
  <c r="L29" i="188" s="1"/>
  <c r="M5" i="188"/>
  <c r="M29" i="188" s="1"/>
  <c r="N5" i="188"/>
  <c r="N29" i="188" s="1"/>
  <c r="O5" i="188"/>
  <c r="O29" i="188" s="1"/>
  <c r="P5" i="188"/>
  <c r="P29" i="188" s="1"/>
  <c r="Q5" i="188"/>
  <c r="R5" i="188"/>
  <c r="R29" i="188" s="1"/>
  <c r="S5" i="188"/>
  <c r="S29" i="188" s="1"/>
  <c r="T5" i="188"/>
  <c r="U5" i="188"/>
  <c r="V5" i="188"/>
  <c r="W5" i="188"/>
  <c r="W29" i="188" s="1"/>
  <c r="X5" i="188"/>
  <c r="X29" i="188" s="1"/>
  <c r="Y5" i="188"/>
  <c r="Y29" i="188" s="1"/>
  <c r="Z5" i="188"/>
  <c r="Z29" i="188" s="1"/>
  <c r="AA5" i="188"/>
  <c r="AA29" i="188" s="1"/>
  <c r="AB5" i="188"/>
  <c r="AC5" i="188"/>
  <c r="AC29" i="188" s="1"/>
  <c r="AD5" i="188"/>
  <c r="AD29" i="188" s="1"/>
  <c r="AE5" i="188"/>
  <c r="AE29" i="188" s="1"/>
  <c r="AF5" i="188"/>
  <c r="AF29" i="188" s="1"/>
  <c r="AG5" i="188"/>
  <c r="AH5" i="188"/>
  <c r="AH29" i="188" s="1"/>
  <c r="AI5" i="188"/>
  <c r="AI29" i="188" s="1"/>
  <c r="AJ5" i="188"/>
  <c r="AK5" i="188"/>
  <c r="AL5" i="188"/>
  <c r="AM5" i="188"/>
  <c r="AM29" i="188" s="1"/>
  <c r="AN5" i="188"/>
  <c r="AN29" i="188" s="1"/>
  <c r="AO5" i="188"/>
  <c r="AO29" i="188" s="1"/>
  <c r="AP5" i="188"/>
  <c r="AP29" i="188" s="1"/>
  <c r="AQ5" i="188"/>
  <c r="AQ29" i="188" s="1"/>
  <c r="AR5" i="188"/>
  <c r="AS5" i="188"/>
  <c r="AS29" i="188" s="1"/>
  <c r="AT5" i="188"/>
  <c r="AT29" i="188" s="1"/>
  <c r="AU5" i="188"/>
  <c r="AU29" i="188" s="1"/>
  <c r="AV5" i="188"/>
  <c r="AW5" i="188"/>
  <c r="AT7" i="188"/>
  <c r="AT31" i="188" s="1"/>
  <c r="B25" i="188"/>
  <c r="B49" i="188" s="1"/>
  <c r="C25" i="188"/>
  <c r="C49" i="188" s="1"/>
  <c r="D25" i="188"/>
  <c r="E25" i="188"/>
  <c r="F25" i="188"/>
  <c r="F49" i="188" s="1"/>
  <c r="G25" i="188"/>
  <c r="G49" i="188" s="1"/>
  <c r="H25" i="188"/>
  <c r="H49" i="188" s="1"/>
  <c r="I25" i="188"/>
  <c r="I49" i="188" s="1"/>
  <c r="J25" i="188"/>
  <c r="J49" i="188" s="1"/>
  <c r="K25" i="188"/>
  <c r="K49" i="188" s="1"/>
  <c r="L25" i="188"/>
  <c r="L49" i="188" s="1"/>
  <c r="M25" i="188"/>
  <c r="M49" i="188" s="1"/>
  <c r="N25" i="188"/>
  <c r="N49" i="188" s="1"/>
  <c r="O25" i="188"/>
  <c r="O49" i="188" s="1"/>
  <c r="P25" i="188"/>
  <c r="Q25" i="188"/>
  <c r="Q49" i="188" s="1"/>
  <c r="R25" i="188"/>
  <c r="R49" i="188" s="1"/>
  <c r="S25" i="188"/>
  <c r="S49" i="188" s="1"/>
  <c r="T25" i="188"/>
  <c r="U25" i="188"/>
  <c r="V25" i="188"/>
  <c r="V49" i="188" s="1"/>
  <c r="W25" i="188"/>
  <c r="W49" i="188" s="1"/>
  <c r="X25" i="188"/>
  <c r="X49" i="188" s="1"/>
  <c r="Y25" i="188"/>
  <c r="Y49" i="188" s="1"/>
  <c r="Z25" i="188"/>
  <c r="Z49" i="188" s="1"/>
  <c r="AA25" i="188"/>
  <c r="AA49" i="188" s="1"/>
  <c r="AB25" i="188"/>
  <c r="AB49" i="188" s="1"/>
  <c r="AC25" i="188"/>
  <c r="AC49" i="188" s="1"/>
  <c r="AD25" i="188"/>
  <c r="AD49" i="188" s="1"/>
  <c r="AE25" i="188"/>
  <c r="AE49" i="188" s="1"/>
  <c r="AF25" i="188"/>
  <c r="AG25" i="188"/>
  <c r="AG49" i="188" s="1"/>
  <c r="AH25" i="188"/>
  <c r="AH49" i="188" s="1"/>
  <c r="AI25" i="188"/>
  <c r="AI49" i="188" s="1"/>
  <c r="AJ25" i="188"/>
  <c r="AK25" i="188"/>
  <c r="AL25" i="188"/>
  <c r="AL49" i="188" s="1"/>
  <c r="AM25" i="188"/>
  <c r="AM49" i="188" s="1"/>
  <c r="AN25" i="188"/>
  <c r="AN49" i="188" s="1"/>
  <c r="AO25" i="188"/>
  <c r="AO49" i="188" s="1"/>
  <c r="AP25" i="188"/>
  <c r="AP49" i="188" s="1"/>
  <c r="AQ25" i="188"/>
  <c r="AQ49" i="188" s="1"/>
  <c r="AR25" i="188"/>
  <c r="AR49" i="188" s="1"/>
  <c r="AS25" i="188"/>
  <c r="AS49" i="188" s="1"/>
  <c r="AT25" i="188"/>
  <c r="AT49" i="188" s="1"/>
  <c r="AU25" i="188"/>
  <c r="AU49" i="188" s="1"/>
  <c r="AV25" i="188"/>
  <c r="AW25" i="188"/>
  <c r="AW49" i="188" s="1"/>
  <c r="C28" i="188"/>
  <c r="D28" i="188"/>
  <c r="E28" i="188"/>
  <c r="H28" i="188"/>
  <c r="K28" i="188"/>
  <c r="P28" i="188"/>
  <c r="Q28" i="188"/>
  <c r="U28" i="188"/>
  <c r="W28" i="188"/>
  <c r="AB28" i="188"/>
  <c r="AG28" i="188"/>
  <c r="AI28" i="188"/>
  <c r="AJ28" i="188"/>
  <c r="AK28" i="188"/>
  <c r="AN28" i="188"/>
  <c r="AQ28" i="188"/>
  <c r="AV28" i="188"/>
  <c r="AW28" i="188"/>
  <c r="E29" i="188"/>
  <c r="F29" i="188"/>
  <c r="H29" i="188"/>
  <c r="Q29" i="188"/>
  <c r="T29" i="188"/>
  <c r="U29" i="188"/>
  <c r="V29" i="188"/>
  <c r="AB29" i="188"/>
  <c r="AG29" i="188"/>
  <c r="AJ29" i="188"/>
  <c r="AK29" i="188"/>
  <c r="AL29" i="188"/>
  <c r="AR29" i="188"/>
  <c r="AV29" i="188"/>
  <c r="AW29" i="188"/>
  <c r="D49" i="188"/>
  <c r="E49" i="188"/>
  <c r="P49" i="188"/>
  <c r="T49" i="188"/>
  <c r="U49" i="188"/>
  <c r="AF49" i="188"/>
  <c r="AJ49" i="188"/>
  <c r="AK49" i="188"/>
  <c r="AV49" i="188"/>
  <c r="B4" i="173"/>
  <c r="B28" i="173" s="1"/>
  <c r="C4" i="173"/>
  <c r="D4" i="173"/>
  <c r="E4" i="173"/>
  <c r="E28" i="173" s="1"/>
  <c r="F4" i="173"/>
  <c r="F28" i="173" s="1"/>
  <c r="G4" i="173"/>
  <c r="G28" i="173" s="1"/>
  <c r="H4" i="173"/>
  <c r="I4" i="173"/>
  <c r="I28" i="173" s="1"/>
  <c r="J4" i="173"/>
  <c r="J28" i="173" s="1"/>
  <c r="K4" i="173"/>
  <c r="L4" i="173"/>
  <c r="M4" i="173"/>
  <c r="M28" i="173" s="1"/>
  <c r="N4" i="173"/>
  <c r="N28" i="173" s="1"/>
  <c r="O4" i="173"/>
  <c r="O28" i="173" s="1"/>
  <c r="P4" i="173"/>
  <c r="Q4" i="173"/>
  <c r="Q28" i="173" s="1"/>
  <c r="R4" i="173"/>
  <c r="R28" i="173" s="1"/>
  <c r="S4" i="173"/>
  <c r="S28" i="173" s="1"/>
  <c r="T4" i="173"/>
  <c r="U4" i="173"/>
  <c r="U28" i="173" s="1"/>
  <c r="V4" i="173"/>
  <c r="V28" i="173" s="1"/>
  <c r="W4" i="173"/>
  <c r="W28" i="173" s="1"/>
  <c r="X4" i="173"/>
  <c r="Y4" i="173"/>
  <c r="Y28" i="173" s="1"/>
  <c r="Z4" i="173"/>
  <c r="Z28" i="173" s="1"/>
  <c r="AA4" i="173"/>
  <c r="AA28" i="173" s="1"/>
  <c r="AB4" i="173"/>
  <c r="AC4" i="173"/>
  <c r="AC28" i="173" s="1"/>
  <c r="AD4" i="173"/>
  <c r="AD28" i="173" s="1"/>
  <c r="AE4" i="173"/>
  <c r="AE28" i="173" s="1"/>
  <c r="AF4" i="173"/>
  <c r="AG4" i="173"/>
  <c r="AH4" i="173"/>
  <c r="AH28" i="173" s="1"/>
  <c r="AI4" i="173"/>
  <c r="AI28" i="173" s="1"/>
  <c r="AJ4" i="173"/>
  <c r="AK4" i="173"/>
  <c r="AK28" i="173" s="1"/>
  <c r="AL4" i="173"/>
  <c r="AL28" i="173" s="1"/>
  <c r="AM4" i="173"/>
  <c r="AM28" i="173" s="1"/>
  <c r="AN4" i="173"/>
  <c r="AO4" i="173"/>
  <c r="AO28" i="173" s="1"/>
  <c r="AP4" i="173"/>
  <c r="AP28" i="173" s="1"/>
  <c r="AQ4" i="173"/>
  <c r="AQ28" i="173" s="1"/>
  <c r="AR4" i="173"/>
  <c r="AS4" i="173"/>
  <c r="AS28" i="173" s="1"/>
  <c r="AT4" i="173"/>
  <c r="AT28" i="173" s="1"/>
  <c r="AU4" i="173"/>
  <c r="AU28" i="173" s="1"/>
  <c r="AV4" i="173"/>
  <c r="AW4" i="173"/>
  <c r="B5" i="173"/>
  <c r="B29" i="173" s="1"/>
  <c r="C5" i="173"/>
  <c r="C29" i="173" s="1"/>
  <c r="D5" i="173"/>
  <c r="E5" i="173"/>
  <c r="F5" i="173"/>
  <c r="F29" i="173" s="1"/>
  <c r="G5" i="173"/>
  <c r="G29" i="173" s="1"/>
  <c r="H5" i="173"/>
  <c r="I5" i="173"/>
  <c r="J5" i="173"/>
  <c r="J29" i="173" s="1"/>
  <c r="K5" i="173"/>
  <c r="K29" i="173" s="1"/>
  <c r="L5" i="173"/>
  <c r="M5" i="173"/>
  <c r="N5" i="173"/>
  <c r="N29" i="173" s="1"/>
  <c r="O5" i="173"/>
  <c r="O29" i="173" s="1"/>
  <c r="P5" i="173"/>
  <c r="Q5" i="173"/>
  <c r="R5" i="173"/>
  <c r="R29" i="173" s="1"/>
  <c r="S5" i="173"/>
  <c r="S29" i="173" s="1"/>
  <c r="T5" i="173"/>
  <c r="U5" i="173"/>
  <c r="V5" i="173"/>
  <c r="V29" i="173" s="1"/>
  <c r="W5" i="173"/>
  <c r="W29" i="173" s="1"/>
  <c r="X5" i="173"/>
  <c r="Y5" i="173"/>
  <c r="Z5" i="173"/>
  <c r="Z29" i="173" s="1"/>
  <c r="AA5" i="173"/>
  <c r="AA29" i="173" s="1"/>
  <c r="AB5" i="173"/>
  <c r="AC5" i="173"/>
  <c r="AD5" i="173"/>
  <c r="AD29" i="173" s="1"/>
  <c r="AE5" i="173"/>
  <c r="AE29" i="173" s="1"/>
  <c r="AF5" i="173"/>
  <c r="AG5" i="173"/>
  <c r="AH5" i="173"/>
  <c r="AH29" i="173" s="1"/>
  <c r="AI5" i="173"/>
  <c r="AI29" i="173" s="1"/>
  <c r="AJ5" i="173"/>
  <c r="AK5" i="173"/>
  <c r="AL5" i="173"/>
  <c r="AL29" i="173" s="1"/>
  <c r="AM5" i="173"/>
  <c r="AM29" i="173" s="1"/>
  <c r="AN5" i="173"/>
  <c r="AO5" i="173"/>
  <c r="AP5" i="173"/>
  <c r="AP29" i="173" s="1"/>
  <c r="AQ5" i="173"/>
  <c r="AQ29" i="173" s="1"/>
  <c r="AR5" i="173"/>
  <c r="AS5" i="173"/>
  <c r="AT5" i="173"/>
  <c r="AT29" i="173" s="1"/>
  <c r="AU5" i="173"/>
  <c r="AU29" i="173" s="1"/>
  <c r="AV5" i="173"/>
  <c r="AW5" i="173"/>
  <c r="AT7" i="173"/>
  <c r="AT31" i="173" s="1"/>
  <c r="B25" i="173"/>
  <c r="B49" i="173" s="1"/>
  <c r="C25" i="173"/>
  <c r="C49" i="173" s="1"/>
  <c r="D25" i="173"/>
  <c r="E25" i="173"/>
  <c r="E49" i="173" s="1"/>
  <c r="F25" i="173"/>
  <c r="F49" i="173" s="1"/>
  <c r="G25" i="173"/>
  <c r="G49" i="173" s="1"/>
  <c r="H25" i="173"/>
  <c r="I25" i="173"/>
  <c r="I49" i="173" s="1"/>
  <c r="J25" i="173"/>
  <c r="J49" i="173" s="1"/>
  <c r="K25" i="173"/>
  <c r="K49" i="173" s="1"/>
  <c r="L25" i="173"/>
  <c r="M25" i="173"/>
  <c r="M49" i="173" s="1"/>
  <c r="N25" i="173"/>
  <c r="N49" i="173" s="1"/>
  <c r="O25" i="173"/>
  <c r="O49" i="173" s="1"/>
  <c r="P25" i="173"/>
  <c r="Q25" i="173"/>
  <c r="R25" i="173"/>
  <c r="R49" i="173" s="1"/>
  <c r="S25" i="173"/>
  <c r="S49" i="173" s="1"/>
  <c r="T25" i="173"/>
  <c r="U25" i="173"/>
  <c r="U49" i="173" s="1"/>
  <c r="V25" i="173"/>
  <c r="V49" i="173" s="1"/>
  <c r="W25" i="173"/>
  <c r="W49" i="173" s="1"/>
  <c r="X25" i="173"/>
  <c r="Y25" i="173"/>
  <c r="Y49" i="173" s="1"/>
  <c r="Z25" i="173"/>
  <c r="Z49" i="173" s="1"/>
  <c r="AA25" i="173"/>
  <c r="AA49" i="173" s="1"/>
  <c r="AB25" i="173"/>
  <c r="AC25" i="173"/>
  <c r="AC49" i="173" s="1"/>
  <c r="AD25" i="173"/>
  <c r="AD49" i="173" s="1"/>
  <c r="AE25" i="173"/>
  <c r="AE49" i="173" s="1"/>
  <c r="AF25" i="173"/>
  <c r="AG25" i="173"/>
  <c r="AG49" i="173" s="1"/>
  <c r="AH25" i="173"/>
  <c r="AH49" i="173" s="1"/>
  <c r="AI25" i="173"/>
  <c r="AI49" i="173" s="1"/>
  <c r="AJ25" i="173"/>
  <c r="AK25" i="173"/>
  <c r="AK49" i="173" s="1"/>
  <c r="AL25" i="173"/>
  <c r="AL49" i="173" s="1"/>
  <c r="AM25" i="173"/>
  <c r="AM49" i="173" s="1"/>
  <c r="AN25" i="173"/>
  <c r="AO25" i="173"/>
  <c r="AO49" i="173" s="1"/>
  <c r="AP25" i="173"/>
  <c r="AP49" i="173" s="1"/>
  <c r="AQ25" i="173"/>
  <c r="AQ49" i="173" s="1"/>
  <c r="AR25" i="173"/>
  <c r="AS25" i="173"/>
  <c r="AS49" i="173" s="1"/>
  <c r="AT25" i="173"/>
  <c r="AT49" i="173" s="1"/>
  <c r="AU25" i="173"/>
  <c r="AU49" i="173" s="1"/>
  <c r="AV25" i="173"/>
  <c r="AW25" i="173"/>
  <c r="C28" i="173"/>
  <c r="D28" i="173"/>
  <c r="H28" i="173"/>
  <c r="K28" i="173"/>
  <c r="L28" i="173"/>
  <c r="P28" i="173"/>
  <c r="T28" i="173"/>
  <c r="X28" i="173"/>
  <c r="AB28" i="173"/>
  <c r="AF28" i="173"/>
  <c r="AG28" i="173"/>
  <c r="AJ28" i="173"/>
  <c r="AN28" i="173"/>
  <c r="AR28" i="173"/>
  <c r="AV28" i="173"/>
  <c r="AW28" i="173"/>
  <c r="D29" i="173"/>
  <c r="E29" i="173"/>
  <c r="H29" i="173"/>
  <c r="I29" i="173"/>
  <c r="L29" i="173"/>
  <c r="M29" i="173"/>
  <c r="P29" i="173"/>
  <c r="Q29" i="173"/>
  <c r="T29" i="173"/>
  <c r="U29" i="173"/>
  <c r="X29" i="173"/>
  <c r="Y29" i="173"/>
  <c r="AB29" i="173"/>
  <c r="AC29" i="173"/>
  <c r="AF29" i="173"/>
  <c r="AG29" i="173"/>
  <c r="AJ29" i="173"/>
  <c r="AK29" i="173"/>
  <c r="AN29" i="173"/>
  <c r="AO29" i="173"/>
  <c r="AR29" i="173"/>
  <c r="AS29" i="173"/>
  <c r="AV29" i="173"/>
  <c r="AW29" i="173"/>
  <c r="D49" i="173"/>
  <c r="H49" i="173"/>
  <c r="L49" i="173"/>
  <c r="P49" i="173"/>
  <c r="Q49" i="173"/>
  <c r="T49" i="173"/>
  <c r="X49" i="173"/>
  <c r="AB49" i="173"/>
  <c r="AF49" i="173"/>
  <c r="AJ49" i="173"/>
  <c r="AN49" i="173"/>
  <c r="AR49" i="173"/>
  <c r="AV49" i="173"/>
  <c r="AW49" i="173"/>
  <c r="E25" i="168"/>
  <c r="AK25" i="168"/>
  <c r="AS25" i="168"/>
  <c r="B4" i="142"/>
  <c r="B28" i="142" s="1"/>
  <c r="B4" i="168" s="1"/>
  <c r="C4" i="142"/>
  <c r="C28" i="142" s="1"/>
  <c r="C4" i="168" s="1"/>
  <c r="D4" i="142"/>
  <c r="D28" i="142" s="1"/>
  <c r="D4" i="168" s="1"/>
  <c r="E4" i="142"/>
  <c r="E28" i="142" s="1"/>
  <c r="E4" i="168" s="1"/>
  <c r="F4" i="142"/>
  <c r="F28" i="142" s="1"/>
  <c r="F4" i="168" s="1"/>
  <c r="G4" i="142"/>
  <c r="H4" i="142"/>
  <c r="I4" i="142"/>
  <c r="I28" i="142" s="1"/>
  <c r="I4" i="168" s="1"/>
  <c r="J4" i="142"/>
  <c r="J28" i="142" s="1"/>
  <c r="J4" i="168" s="1"/>
  <c r="K4" i="142"/>
  <c r="K28" i="142" s="1"/>
  <c r="K4" i="168" s="1"/>
  <c r="L4" i="142"/>
  <c r="L28" i="142" s="1"/>
  <c r="L4" i="168" s="1"/>
  <c r="M4" i="142"/>
  <c r="M28" i="142" s="1"/>
  <c r="M4" i="168" s="1"/>
  <c r="N4" i="142"/>
  <c r="N28" i="142" s="1"/>
  <c r="N4" i="168" s="1"/>
  <c r="O4" i="142"/>
  <c r="O28" i="142" s="1"/>
  <c r="O4" i="168" s="1"/>
  <c r="P4" i="142"/>
  <c r="P28" i="142" s="1"/>
  <c r="P4" i="168" s="1"/>
  <c r="Q4" i="142"/>
  <c r="Q28" i="142" s="1"/>
  <c r="Q4" i="168" s="1"/>
  <c r="R4" i="142"/>
  <c r="R28" i="142" s="1"/>
  <c r="R4" i="168" s="1"/>
  <c r="S4" i="142"/>
  <c r="S28" i="142" s="1"/>
  <c r="S4" i="168" s="1"/>
  <c r="T4" i="142"/>
  <c r="U4" i="142"/>
  <c r="U28" i="142" s="1"/>
  <c r="U4" i="168" s="1"/>
  <c r="V4" i="142"/>
  <c r="V28" i="142" s="1"/>
  <c r="V4" i="168" s="1"/>
  <c r="W4" i="142"/>
  <c r="X4" i="142"/>
  <c r="X28" i="142" s="1"/>
  <c r="X4" i="168" s="1"/>
  <c r="Y4" i="142"/>
  <c r="Y28" i="142" s="1"/>
  <c r="Y4" i="168" s="1"/>
  <c r="Z4" i="142"/>
  <c r="Z28" i="142" s="1"/>
  <c r="Z4" i="168" s="1"/>
  <c r="AA4" i="142"/>
  <c r="AA28" i="142" s="1"/>
  <c r="AA4" i="168" s="1"/>
  <c r="AB4" i="142"/>
  <c r="AB28" i="142" s="1"/>
  <c r="AB4" i="168" s="1"/>
  <c r="AC4" i="142"/>
  <c r="AC28" i="142" s="1"/>
  <c r="AC4" i="168" s="1"/>
  <c r="AD4" i="142"/>
  <c r="AD28" i="142" s="1"/>
  <c r="AD4" i="168" s="1"/>
  <c r="AE4" i="142"/>
  <c r="AE28" i="142" s="1"/>
  <c r="AE4" i="168" s="1"/>
  <c r="AF4" i="142"/>
  <c r="AF28" i="142" s="1"/>
  <c r="AF4" i="168" s="1"/>
  <c r="AG4" i="142"/>
  <c r="AG28" i="142" s="1"/>
  <c r="AG4" i="168" s="1"/>
  <c r="AH4" i="142"/>
  <c r="AH28" i="142" s="1"/>
  <c r="AH4" i="168" s="1"/>
  <c r="AI4" i="142"/>
  <c r="AI28" i="142" s="1"/>
  <c r="AI4" i="168" s="1"/>
  <c r="AJ4" i="142"/>
  <c r="AJ28" i="142" s="1"/>
  <c r="AJ4" i="168" s="1"/>
  <c r="AK4" i="142"/>
  <c r="AK28" i="142" s="1"/>
  <c r="AK4" i="168" s="1"/>
  <c r="AL4" i="142"/>
  <c r="AL28" i="142" s="1"/>
  <c r="AL4" i="168" s="1"/>
  <c r="AM4" i="142"/>
  <c r="AN4" i="142"/>
  <c r="AN28" i="142" s="1"/>
  <c r="AN4" i="168" s="1"/>
  <c r="AO4" i="142"/>
  <c r="AO28" i="142" s="1"/>
  <c r="AO4" i="168" s="1"/>
  <c r="AP4" i="142"/>
  <c r="AP28" i="142" s="1"/>
  <c r="AP4" i="168" s="1"/>
  <c r="AQ4" i="142"/>
  <c r="AQ28" i="142" s="1"/>
  <c r="AQ4" i="168" s="1"/>
  <c r="AR4" i="142"/>
  <c r="AR28" i="142" s="1"/>
  <c r="AR4" i="168" s="1"/>
  <c r="AS4" i="142"/>
  <c r="AT4" i="142"/>
  <c r="AT28" i="142" s="1"/>
  <c r="AT4" i="168" s="1"/>
  <c r="AU4" i="142"/>
  <c r="AU28" i="142" s="1"/>
  <c r="AU4" i="168" s="1"/>
  <c r="AV4" i="142"/>
  <c r="AV28" i="142" s="1"/>
  <c r="AV4" i="168" s="1"/>
  <c r="AW4" i="142"/>
  <c r="AW28" i="142" s="1"/>
  <c r="AW4" i="168" s="1"/>
  <c r="B5" i="142"/>
  <c r="C5" i="142"/>
  <c r="C29" i="142" s="1"/>
  <c r="C5" i="168" s="1"/>
  <c r="D5" i="142"/>
  <c r="D29" i="142" s="1"/>
  <c r="D5" i="168" s="1"/>
  <c r="E5" i="142"/>
  <c r="E29" i="142" s="1"/>
  <c r="E5" i="168" s="1"/>
  <c r="F5" i="142"/>
  <c r="G5" i="142"/>
  <c r="G29" i="142" s="1"/>
  <c r="G5" i="168" s="1"/>
  <c r="H5" i="142"/>
  <c r="H29" i="142" s="1"/>
  <c r="H5" i="168" s="1"/>
  <c r="I5" i="142"/>
  <c r="I29" i="142" s="1"/>
  <c r="I5" i="168" s="1"/>
  <c r="J5" i="142"/>
  <c r="K5" i="142"/>
  <c r="K29" i="142" s="1"/>
  <c r="K5" i="168" s="1"/>
  <c r="L5" i="142"/>
  <c r="L29" i="142" s="1"/>
  <c r="L5" i="168" s="1"/>
  <c r="M5" i="142"/>
  <c r="M29" i="142" s="1"/>
  <c r="M5" i="168" s="1"/>
  <c r="N5" i="142"/>
  <c r="N29" i="142" s="1"/>
  <c r="N5" i="168" s="1"/>
  <c r="O5" i="142"/>
  <c r="O29" i="142" s="1"/>
  <c r="O5" i="168" s="1"/>
  <c r="P5" i="142"/>
  <c r="Q5" i="142"/>
  <c r="Q29" i="142" s="1"/>
  <c r="Q5" i="168" s="1"/>
  <c r="R5" i="142"/>
  <c r="S5" i="142"/>
  <c r="S29" i="142" s="1"/>
  <c r="S5" i="168" s="1"/>
  <c r="T5" i="142"/>
  <c r="T29" i="142" s="1"/>
  <c r="T5" i="168" s="1"/>
  <c r="U5" i="142"/>
  <c r="U29" i="142" s="1"/>
  <c r="U5" i="168" s="1"/>
  <c r="V5" i="142"/>
  <c r="W5" i="142"/>
  <c r="W29" i="142" s="1"/>
  <c r="W5" i="168" s="1"/>
  <c r="X5" i="142"/>
  <c r="X29" i="142" s="1"/>
  <c r="X5" i="168" s="1"/>
  <c r="Y5" i="142"/>
  <c r="Y29" i="142" s="1"/>
  <c r="Y5" i="168" s="1"/>
  <c r="Z5" i="142"/>
  <c r="AA5" i="142"/>
  <c r="AA29" i="142" s="1"/>
  <c r="AA5" i="168" s="1"/>
  <c r="AB5" i="142"/>
  <c r="AB29" i="142" s="1"/>
  <c r="AB5" i="168" s="1"/>
  <c r="AC5" i="142"/>
  <c r="AD5" i="142"/>
  <c r="AD29" i="142" s="1"/>
  <c r="AD5" i="168" s="1"/>
  <c r="AE5" i="142"/>
  <c r="AE29" i="142" s="1"/>
  <c r="AE5" i="168" s="1"/>
  <c r="AF5" i="142"/>
  <c r="AF29" i="142" s="1"/>
  <c r="AF5" i="168" s="1"/>
  <c r="AG5" i="142"/>
  <c r="AG29" i="142" s="1"/>
  <c r="AG5" i="168" s="1"/>
  <c r="AH5" i="142"/>
  <c r="AI5" i="142"/>
  <c r="AI29" i="142" s="1"/>
  <c r="AI5" i="168" s="1"/>
  <c r="AJ5" i="142"/>
  <c r="AJ29" i="142" s="1"/>
  <c r="AJ5" i="168" s="1"/>
  <c r="AK5" i="142"/>
  <c r="AK29" i="142" s="1"/>
  <c r="AK5" i="168" s="1"/>
  <c r="AL5" i="142"/>
  <c r="AM5" i="142"/>
  <c r="AM29" i="142" s="1"/>
  <c r="AM5" i="168" s="1"/>
  <c r="AN5" i="142"/>
  <c r="AN29" i="142" s="1"/>
  <c r="AN5" i="168" s="1"/>
  <c r="AO5" i="142"/>
  <c r="AO29" i="142" s="1"/>
  <c r="AO5" i="168" s="1"/>
  <c r="AP5" i="142"/>
  <c r="AQ5" i="142"/>
  <c r="AQ29" i="142" s="1"/>
  <c r="AQ5" i="168" s="1"/>
  <c r="AR5" i="142"/>
  <c r="AR29" i="142" s="1"/>
  <c r="AR5" i="168" s="1"/>
  <c r="AS5" i="142"/>
  <c r="AS29" i="142" s="1"/>
  <c r="AS5" i="168" s="1"/>
  <c r="AT5" i="142"/>
  <c r="AT29" i="142" s="1"/>
  <c r="AT5" i="168" s="1"/>
  <c r="AU5" i="142"/>
  <c r="AU29" i="142" s="1"/>
  <c r="AU5" i="168" s="1"/>
  <c r="AV5" i="142"/>
  <c r="AV29" i="142" s="1"/>
  <c r="AV5" i="168" s="1"/>
  <c r="AW5" i="142"/>
  <c r="AW29" i="142" s="1"/>
  <c r="AW5" i="168" s="1"/>
  <c r="AT7" i="142"/>
  <c r="B25" i="142"/>
  <c r="C25" i="142"/>
  <c r="D25" i="142"/>
  <c r="D49" i="142" s="1"/>
  <c r="D25" i="168" s="1"/>
  <c r="E25" i="142"/>
  <c r="F25" i="142"/>
  <c r="G25" i="142"/>
  <c r="G49" i="142" s="1"/>
  <c r="G25" i="168" s="1"/>
  <c r="H25" i="142"/>
  <c r="H49" i="142" s="1"/>
  <c r="H25" i="168" s="1"/>
  <c r="I25" i="142"/>
  <c r="J25" i="142"/>
  <c r="K25" i="142"/>
  <c r="K49" i="142" s="1"/>
  <c r="K25" i="168" s="1"/>
  <c r="L25" i="142"/>
  <c r="L49" i="142" s="1"/>
  <c r="L25" i="168" s="1"/>
  <c r="M25" i="142"/>
  <c r="N25" i="142"/>
  <c r="O25" i="142"/>
  <c r="O49" i="142" s="1"/>
  <c r="O25" i="168" s="1"/>
  <c r="P25" i="142"/>
  <c r="P49" i="142" s="1"/>
  <c r="P25" i="168" s="1"/>
  <c r="Q25" i="142"/>
  <c r="R25" i="142"/>
  <c r="S25" i="142"/>
  <c r="S49" i="142" s="1"/>
  <c r="S25" i="168" s="1"/>
  <c r="T25" i="142"/>
  <c r="T49" i="142" s="1"/>
  <c r="T25" i="168" s="1"/>
  <c r="U25" i="142"/>
  <c r="V25" i="142"/>
  <c r="W25" i="142"/>
  <c r="X25" i="142"/>
  <c r="X49" i="142" s="1"/>
  <c r="X25" i="168" s="1"/>
  <c r="Y25" i="142"/>
  <c r="Z25" i="142"/>
  <c r="AA25" i="142"/>
  <c r="AA49" i="142" s="1"/>
  <c r="AA25" i="168" s="1"/>
  <c r="AB25" i="142"/>
  <c r="AB49" i="142" s="1"/>
  <c r="AB25" i="168" s="1"/>
  <c r="AC25" i="142"/>
  <c r="AD25" i="142"/>
  <c r="AE25" i="142"/>
  <c r="AE49" i="142" s="1"/>
  <c r="AE25" i="168" s="1"/>
  <c r="AF25" i="142"/>
  <c r="AF49" i="142" s="1"/>
  <c r="AF25" i="168" s="1"/>
  <c r="AG25" i="142"/>
  <c r="AH25" i="142"/>
  <c r="AI25" i="142"/>
  <c r="AJ25" i="142"/>
  <c r="AJ49" i="142" s="1"/>
  <c r="AJ25" i="168" s="1"/>
  <c r="AK25" i="142"/>
  <c r="AL25" i="142"/>
  <c r="AM25" i="142"/>
  <c r="AM49" i="142" s="1"/>
  <c r="AM25" i="168" s="1"/>
  <c r="AN25" i="142"/>
  <c r="AN49" i="142" s="1"/>
  <c r="AN25" i="168" s="1"/>
  <c r="AO25" i="142"/>
  <c r="AP25" i="142"/>
  <c r="AQ25" i="142"/>
  <c r="AQ49" i="142" s="1"/>
  <c r="AQ25" i="168" s="1"/>
  <c r="AR25" i="142"/>
  <c r="AR49" i="142" s="1"/>
  <c r="AR25" i="168" s="1"/>
  <c r="AS25" i="142"/>
  <c r="AT25" i="142"/>
  <c r="AU25" i="142"/>
  <c r="AU49" i="142" s="1"/>
  <c r="AU25" i="168" s="1"/>
  <c r="AV25" i="142"/>
  <c r="AV49" i="142" s="1"/>
  <c r="AV25" i="168" s="1"/>
  <c r="AW25" i="142"/>
  <c r="G28" i="142"/>
  <c r="G4" i="168" s="1"/>
  <c r="H28" i="142"/>
  <c r="H4" i="168" s="1"/>
  <c r="T28" i="142"/>
  <c r="T4" i="168" s="1"/>
  <c r="W28" i="142"/>
  <c r="W4" i="168" s="1"/>
  <c r="AM28" i="142"/>
  <c r="AM4" i="168" s="1"/>
  <c r="AS28" i="142"/>
  <c r="AS4" i="168" s="1"/>
  <c r="B29" i="142"/>
  <c r="B5" i="168" s="1"/>
  <c r="F29" i="142"/>
  <c r="F5" i="168" s="1"/>
  <c r="J29" i="142"/>
  <c r="J5" i="168" s="1"/>
  <c r="P29" i="142"/>
  <c r="P5" i="168" s="1"/>
  <c r="R29" i="142"/>
  <c r="R5" i="168" s="1"/>
  <c r="V29" i="142"/>
  <c r="V5" i="168" s="1"/>
  <c r="Z29" i="142"/>
  <c r="Z5" i="168" s="1"/>
  <c r="AC29" i="142"/>
  <c r="AC5" i="168" s="1"/>
  <c r="AH29" i="142"/>
  <c r="AH5" i="168" s="1"/>
  <c r="AL29" i="142"/>
  <c r="AL5" i="168" s="1"/>
  <c r="AP29" i="142"/>
  <c r="AP5" i="168" s="1"/>
  <c r="AT31" i="142"/>
  <c r="AT7" i="168" s="1"/>
  <c r="B49" i="142"/>
  <c r="B25" i="168" s="1"/>
  <c r="C49" i="142"/>
  <c r="C25" i="168" s="1"/>
  <c r="E49" i="142"/>
  <c r="F49" i="142"/>
  <c r="F25" i="168" s="1"/>
  <c r="I49" i="142"/>
  <c r="I25" i="168" s="1"/>
  <c r="J49" i="142"/>
  <c r="J25" i="168" s="1"/>
  <c r="M49" i="142"/>
  <c r="M25" i="168" s="1"/>
  <c r="N49" i="142"/>
  <c r="N25" i="168" s="1"/>
  <c r="Q49" i="142"/>
  <c r="Q25" i="168" s="1"/>
  <c r="R49" i="142"/>
  <c r="R25" i="168" s="1"/>
  <c r="U49" i="142"/>
  <c r="U25" i="168" s="1"/>
  <c r="V49" i="142"/>
  <c r="V25" i="168" s="1"/>
  <c r="W49" i="142"/>
  <c r="W25" i="168" s="1"/>
  <c r="Y49" i="142"/>
  <c r="Y25" i="168" s="1"/>
  <c r="Z49" i="142"/>
  <c r="Z25" i="168" s="1"/>
  <c r="AC49" i="142"/>
  <c r="AC25" i="168" s="1"/>
  <c r="AD49" i="142"/>
  <c r="AD25" i="168" s="1"/>
  <c r="AG49" i="142"/>
  <c r="AG25" i="168" s="1"/>
  <c r="AH49" i="142"/>
  <c r="AH25" i="168" s="1"/>
  <c r="AI49" i="142"/>
  <c r="AI25" i="168" s="1"/>
  <c r="AK49" i="142"/>
  <c r="AL49" i="142"/>
  <c r="AL25" i="168" s="1"/>
  <c r="AO49" i="142"/>
  <c r="AO25" i="168" s="1"/>
  <c r="AP49" i="142"/>
  <c r="AP25" i="168" s="1"/>
  <c r="AS49" i="142"/>
  <c r="AT49" i="142"/>
  <c r="AT25" i="168" s="1"/>
  <c r="AW49" i="142"/>
  <c r="AW25" i="168" s="1"/>
  <c r="B4" i="89"/>
  <c r="B28" i="89" s="1"/>
  <c r="C4" i="89"/>
  <c r="D4" i="89"/>
  <c r="E4" i="89"/>
  <c r="F4" i="89"/>
  <c r="F28" i="89" s="1"/>
  <c r="G4" i="89"/>
  <c r="H4" i="89"/>
  <c r="H28" i="89" s="1"/>
  <c r="I4" i="89"/>
  <c r="J4" i="89"/>
  <c r="J28" i="89" s="1"/>
  <c r="K4" i="89"/>
  <c r="L4" i="89"/>
  <c r="L28" i="89" s="1"/>
  <c r="M4" i="89"/>
  <c r="M28" i="89" s="1"/>
  <c r="N4" i="89"/>
  <c r="N28" i="89" s="1"/>
  <c r="O4" i="89"/>
  <c r="O28" i="89" s="1"/>
  <c r="P4" i="89"/>
  <c r="P28" i="89" s="1"/>
  <c r="Q4" i="89"/>
  <c r="R4" i="89"/>
  <c r="R28" i="89" s="1"/>
  <c r="S4" i="89"/>
  <c r="T4" i="89"/>
  <c r="U4" i="89"/>
  <c r="V4" i="89"/>
  <c r="V28" i="89" s="1"/>
  <c r="W4" i="89"/>
  <c r="X4" i="89"/>
  <c r="X28" i="89" s="1"/>
  <c r="Y4" i="89"/>
  <c r="Z4" i="89"/>
  <c r="Z28" i="89" s="1"/>
  <c r="AA4" i="89"/>
  <c r="AB4" i="89"/>
  <c r="AB28" i="89" s="1"/>
  <c r="AC4" i="89"/>
  <c r="AC28" i="89" s="1"/>
  <c r="AD4" i="89"/>
  <c r="AD28" i="89" s="1"/>
  <c r="AE4" i="89"/>
  <c r="AE28" i="89" s="1"/>
  <c r="AF4" i="89"/>
  <c r="AF28" i="89" s="1"/>
  <c r="AG4" i="89"/>
  <c r="AH4" i="89"/>
  <c r="AH28" i="89" s="1"/>
  <c r="AI4" i="89"/>
  <c r="AJ4" i="89"/>
  <c r="AK4" i="89"/>
  <c r="AL4" i="89"/>
  <c r="AL28" i="89" s="1"/>
  <c r="AM4" i="89"/>
  <c r="AN4" i="89"/>
  <c r="AN28" i="89" s="1"/>
  <c r="AO4" i="89"/>
  <c r="AP4" i="89"/>
  <c r="AP28" i="89" s="1"/>
  <c r="AQ4" i="89"/>
  <c r="AR4" i="89"/>
  <c r="AR28" i="89" s="1"/>
  <c r="AS4" i="89"/>
  <c r="AS28" i="89" s="1"/>
  <c r="AT4" i="89"/>
  <c r="AT28" i="89" s="1"/>
  <c r="AU4" i="89"/>
  <c r="AU28" i="89" s="1"/>
  <c r="AV4" i="89"/>
  <c r="AV28" i="89" s="1"/>
  <c r="AW4" i="89"/>
  <c r="B5" i="89"/>
  <c r="B29" i="89" s="1"/>
  <c r="C5" i="89"/>
  <c r="C29" i="89" s="1"/>
  <c r="D5" i="89"/>
  <c r="E5" i="89"/>
  <c r="E29" i="89" s="1"/>
  <c r="F5" i="89"/>
  <c r="F29" i="89" s="1"/>
  <c r="G5" i="89"/>
  <c r="G29" i="89" s="1"/>
  <c r="H5" i="89"/>
  <c r="I5" i="89"/>
  <c r="I29" i="89" s="1"/>
  <c r="J5" i="89"/>
  <c r="J29" i="89" s="1"/>
  <c r="K5" i="89"/>
  <c r="K29" i="89" s="1"/>
  <c r="L5" i="89"/>
  <c r="M5" i="89"/>
  <c r="N5" i="89"/>
  <c r="N29" i="89" s="1"/>
  <c r="O5" i="89"/>
  <c r="O29" i="89" s="1"/>
  <c r="P5" i="89"/>
  <c r="Q5" i="89"/>
  <c r="Q29" i="89" s="1"/>
  <c r="R5" i="89"/>
  <c r="R29" i="89" s="1"/>
  <c r="S5" i="89"/>
  <c r="S29" i="89" s="1"/>
  <c r="T5" i="89"/>
  <c r="U5" i="89"/>
  <c r="U29" i="89" s="1"/>
  <c r="V5" i="89"/>
  <c r="V29" i="89" s="1"/>
  <c r="W5" i="89"/>
  <c r="W29" i="89" s="1"/>
  <c r="X5" i="89"/>
  <c r="Y5" i="89"/>
  <c r="Y29" i="89" s="1"/>
  <c r="Z5" i="89"/>
  <c r="Z29" i="89" s="1"/>
  <c r="AA5" i="89"/>
  <c r="AA29" i="89" s="1"/>
  <c r="AB5" i="89"/>
  <c r="AC5" i="89"/>
  <c r="AD5" i="89"/>
  <c r="AD29" i="89" s="1"/>
  <c r="AE5" i="89"/>
  <c r="AE29" i="89" s="1"/>
  <c r="AF5" i="89"/>
  <c r="AG5" i="89"/>
  <c r="AG29" i="89" s="1"/>
  <c r="AH5" i="89"/>
  <c r="AH29" i="89" s="1"/>
  <c r="AI5" i="89"/>
  <c r="AI29" i="89" s="1"/>
  <c r="AJ5" i="89"/>
  <c r="AK5" i="89"/>
  <c r="AK29" i="89" s="1"/>
  <c r="AL5" i="89"/>
  <c r="AL29" i="89" s="1"/>
  <c r="AM5" i="89"/>
  <c r="AM29" i="89" s="1"/>
  <c r="AN5" i="89"/>
  <c r="AO5" i="89"/>
  <c r="AO29" i="89" s="1"/>
  <c r="AP5" i="89"/>
  <c r="AP29" i="89" s="1"/>
  <c r="AQ5" i="89"/>
  <c r="AQ29" i="89" s="1"/>
  <c r="AR5" i="89"/>
  <c r="AS5" i="89"/>
  <c r="AT5" i="89"/>
  <c r="AT29" i="89" s="1"/>
  <c r="AU5" i="89"/>
  <c r="AU29" i="89" s="1"/>
  <c r="AV5" i="89"/>
  <c r="AW5" i="89"/>
  <c r="AW29" i="89" s="1"/>
  <c r="AT7" i="89"/>
  <c r="AT31" i="89" s="1"/>
  <c r="B25" i="89"/>
  <c r="B49" i="89" s="1"/>
  <c r="C25" i="89"/>
  <c r="C49" i="89" s="1"/>
  <c r="D25" i="89"/>
  <c r="E25" i="89"/>
  <c r="E49" i="89" s="1"/>
  <c r="F25" i="89"/>
  <c r="G25" i="89"/>
  <c r="G49" i="89" s="1"/>
  <c r="H25" i="89"/>
  <c r="I25" i="89"/>
  <c r="I49" i="89" s="1"/>
  <c r="J25" i="89"/>
  <c r="J49" i="89" s="1"/>
  <c r="K25" i="89"/>
  <c r="K49" i="89" s="1"/>
  <c r="L25" i="89"/>
  <c r="M25" i="89"/>
  <c r="M49" i="89" s="1"/>
  <c r="N25" i="89"/>
  <c r="N49" i="89" s="1"/>
  <c r="O25" i="89"/>
  <c r="O49" i="89" s="1"/>
  <c r="P25" i="89"/>
  <c r="Q25" i="89"/>
  <c r="Q49" i="89" s="1"/>
  <c r="R25" i="89"/>
  <c r="R49" i="89" s="1"/>
  <c r="S25" i="89"/>
  <c r="S49" i="89" s="1"/>
  <c r="T25" i="89"/>
  <c r="U25" i="89"/>
  <c r="U49" i="89" s="1"/>
  <c r="V25" i="89"/>
  <c r="W25" i="89"/>
  <c r="W49" i="89" s="1"/>
  <c r="X25" i="89"/>
  <c r="Y25" i="89"/>
  <c r="Y49" i="89" s="1"/>
  <c r="Z25" i="89"/>
  <c r="Z49" i="89" s="1"/>
  <c r="AA25" i="89"/>
  <c r="AA49" i="89" s="1"/>
  <c r="AB25" i="89"/>
  <c r="AC25" i="89"/>
  <c r="AC49" i="89" s="1"/>
  <c r="AD25" i="89"/>
  <c r="AE25" i="89"/>
  <c r="AE49" i="89" s="1"/>
  <c r="AF25" i="89"/>
  <c r="AG25" i="89"/>
  <c r="AG49" i="89" s="1"/>
  <c r="AH25" i="89"/>
  <c r="AH49" i="89" s="1"/>
  <c r="AI25" i="89"/>
  <c r="AI49" i="89" s="1"/>
  <c r="AJ25" i="89"/>
  <c r="AK25" i="89"/>
  <c r="AK49" i="89" s="1"/>
  <c r="AL25" i="89"/>
  <c r="AM25" i="89"/>
  <c r="AM49" i="89" s="1"/>
  <c r="AN25" i="89"/>
  <c r="AO25" i="89"/>
  <c r="AO49" i="89" s="1"/>
  <c r="AP25" i="89"/>
  <c r="AQ25" i="89"/>
  <c r="AQ49" i="89" s="1"/>
  <c r="AR25" i="89"/>
  <c r="AS25" i="89"/>
  <c r="AS49" i="89" s="1"/>
  <c r="AT25" i="89"/>
  <c r="AU25" i="89"/>
  <c r="AU49" i="89" s="1"/>
  <c r="AV25" i="89"/>
  <c r="AW25" i="89"/>
  <c r="AW49" i="89" s="1"/>
  <c r="C28" i="89"/>
  <c r="D28" i="89"/>
  <c r="E28" i="89"/>
  <c r="G28" i="89"/>
  <c r="I28" i="89"/>
  <c r="K28" i="89"/>
  <c r="Q28" i="89"/>
  <c r="S28" i="89"/>
  <c r="T28" i="89"/>
  <c r="U28" i="89"/>
  <c r="W28" i="89"/>
  <c r="Y28" i="89"/>
  <c r="AA28" i="89"/>
  <c r="AG28" i="89"/>
  <c r="AI28" i="89"/>
  <c r="AJ28" i="89"/>
  <c r="AK28" i="89"/>
  <c r="AM28" i="89"/>
  <c r="AO28" i="89"/>
  <c r="AQ28" i="89"/>
  <c r="AW28" i="89"/>
  <c r="D29" i="89"/>
  <c r="H29" i="89"/>
  <c r="L29" i="89"/>
  <c r="M29" i="89"/>
  <c r="P29" i="89"/>
  <c r="T29" i="89"/>
  <c r="X29" i="89"/>
  <c r="AB29" i="89"/>
  <c r="AC29" i="89"/>
  <c r="AF29" i="89"/>
  <c r="AJ29" i="89"/>
  <c r="AN29" i="89"/>
  <c r="AR29" i="89"/>
  <c r="AS29" i="89"/>
  <c r="AV29" i="89"/>
  <c r="D49" i="89"/>
  <c r="F49" i="89"/>
  <c r="H49" i="89"/>
  <c r="L49" i="89"/>
  <c r="P49" i="89"/>
  <c r="T49" i="89"/>
  <c r="V49" i="89"/>
  <c r="X49" i="89"/>
  <c r="AB49" i="89"/>
  <c r="AD49" i="89"/>
  <c r="AF49" i="89"/>
  <c r="AJ49" i="89"/>
  <c r="AL49" i="89"/>
  <c r="AN49" i="89"/>
  <c r="AP49" i="89"/>
  <c r="AR49" i="89"/>
  <c r="AT49" i="89"/>
  <c r="AV49" i="89"/>
  <c r="AW7" i="142"/>
  <c r="AW31" i="142" s="1"/>
  <c r="AW7" i="168" s="1"/>
  <c r="S4" i="190" l="1"/>
  <c r="S28" i="189"/>
  <c r="Q48" i="148"/>
  <c r="AG25" i="199"/>
  <c r="N5" i="190"/>
  <c r="N29" i="189"/>
  <c r="F5" i="190"/>
  <c r="F29" i="189"/>
  <c r="AK25" i="199"/>
  <c r="AK48" i="148"/>
  <c r="Y48" i="148"/>
  <c r="Y25" i="199"/>
  <c r="U25" i="199"/>
  <c r="U48" i="148"/>
  <c r="I48" i="148"/>
  <c r="I25" i="199"/>
  <c r="E25" i="199"/>
  <c r="E48" i="148"/>
  <c r="M48" i="148"/>
  <c r="AA48" i="148"/>
  <c r="K48" i="148"/>
  <c r="AP29" i="189"/>
  <c r="AH29" i="189"/>
  <c r="AS28" i="189"/>
  <c r="AK28" i="189"/>
  <c r="Q28" i="189"/>
  <c r="I28" i="189"/>
  <c r="Z5" i="190"/>
  <c r="J5" i="190"/>
  <c r="AW4" i="190"/>
  <c r="AT5" i="190"/>
  <c r="U4" i="190"/>
  <c r="R29" i="189"/>
  <c r="B29" i="189"/>
  <c r="AC28" i="189"/>
  <c r="AL5" i="190"/>
  <c r="M4" i="190"/>
  <c r="AD5" i="190"/>
  <c r="E4" i="190"/>
  <c r="AO28" i="189"/>
  <c r="L29" i="189"/>
  <c r="AV5" i="190"/>
  <c r="AV29" i="189"/>
  <c r="AN29" i="189"/>
  <c r="AN5" i="190"/>
  <c r="AJ5" i="190"/>
  <c r="AJ29" i="189"/>
  <c r="AF5" i="190"/>
  <c r="AF29" i="189"/>
  <c r="X29" i="189"/>
  <c r="X5" i="190"/>
  <c r="T5" i="190"/>
  <c r="T29" i="189"/>
  <c r="P5" i="190"/>
  <c r="P29" i="189"/>
  <c r="H29" i="189"/>
  <c r="H5" i="190"/>
  <c r="D5" i="190"/>
  <c r="D29" i="189"/>
  <c r="AU28" i="189"/>
  <c r="AU4" i="190"/>
  <c r="AQ4" i="190"/>
  <c r="AQ28" i="189"/>
  <c r="AM4" i="190"/>
  <c r="AM28" i="189"/>
  <c r="AE28" i="189"/>
  <c r="AE4" i="190"/>
  <c r="AA4" i="190"/>
  <c r="AA28" i="189"/>
  <c r="W4" i="190"/>
  <c r="W28" i="189"/>
  <c r="O28" i="189"/>
  <c r="O4" i="190"/>
  <c r="K4" i="190"/>
  <c r="K28" i="189"/>
  <c r="G4" i="190"/>
  <c r="G28" i="189"/>
  <c r="AH25" i="199"/>
  <c r="AH48" i="148"/>
  <c r="AD25" i="199"/>
  <c r="AD48" i="148"/>
  <c r="Z25" i="199"/>
  <c r="Z48" i="148"/>
  <c r="V25" i="199"/>
  <c r="V48" i="148"/>
  <c r="R25" i="199"/>
  <c r="R48" i="148"/>
  <c r="N25" i="199"/>
  <c r="N48" i="148"/>
  <c r="J25" i="199"/>
  <c r="J48" i="148"/>
  <c r="F25" i="199"/>
  <c r="F48" i="148"/>
  <c r="AH7" i="199"/>
  <c r="AH30" i="148"/>
  <c r="AU5" i="190"/>
  <c r="AQ5" i="190"/>
  <c r="AM5" i="190"/>
  <c r="AI5" i="190"/>
  <c r="AE5" i="190"/>
  <c r="AA5" i="190"/>
  <c r="W5" i="190"/>
  <c r="S5" i="190"/>
  <c r="O5" i="190"/>
  <c r="K5" i="190"/>
  <c r="G5" i="190"/>
  <c r="C5" i="190"/>
  <c r="AT4" i="190"/>
  <c r="AP4" i="190"/>
  <c r="AL4" i="190"/>
  <c r="AH4" i="190"/>
  <c r="AD4" i="190"/>
  <c r="Z4" i="190"/>
  <c r="V4" i="190"/>
  <c r="R4" i="190"/>
  <c r="N4" i="190"/>
  <c r="J4" i="190"/>
  <c r="F4" i="190"/>
  <c r="B4" i="190"/>
  <c r="AR13" i="61"/>
  <c r="AF6" i="200"/>
  <c r="AF6" i="197"/>
  <c r="AF30" i="197" s="1"/>
  <c r="AF7" i="198" s="1"/>
  <c r="AF6" i="148"/>
  <c r="AR7" i="191"/>
  <c r="AR31" i="191" s="1"/>
  <c r="AR7" i="189"/>
  <c r="AR31" i="189" s="1"/>
  <c r="AR7" i="190" s="1"/>
  <c r="AR7" i="188"/>
  <c r="AR31" i="188" s="1"/>
  <c r="AR7" i="173"/>
  <c r="AR31" i="173" s="1"/>
  <c r="AR7" i="89"/>
  <c r="AR31" i="89" s="1"/>
  <c r="AR7" i="142"/>
  <c r="AR31" i="142" s="1"/>
  <c r="AR7" i="168" s="1"/>
  <c r="AW10" i="61"/>
  <c r="AK6" i="200"/>
  <c r="AK6" i="197"/>
  <c r="AK30" i="197" s="1"/>
  <c r="AK7" i="198" s="1"/>
  <c r="AK6" i="148"/>
  <c r="AW7" i="191"/>
  <c r="AW31" i="191" s="1"/>
  <c r="AW7" i="189"/>
  <c r="AW31" i="189" s="1"/>
  <c r="AW7" i="190" s="1"/>
  <c r="AW7" i="188"/>
  <c r="AW31" i="188" s="1"/>
  <c r="AW7" i="89"/>
  <c r="AW31" i="89" s="1"/>
  <c r="AW7" i="173"/>
  <c r="AW31" i="173" s="1"/>
  <c r="AW8" i="61"/>
  <c r="AW19" i="61"/>
  <c r="AW13" i="61"/>
  <c r="AW22" i="61"/>
  <c r="AW16" i="61"/>
  <c r="AR16" i="61"/>
  <c r="AR10" i="61"/>
  <c r="AR8" i="61"/>
  <c r="AR22" i="61"/>
  <c r="AR19" i="61"/>
  <c r="AR20" i="61" l="1"/>
  <c r="AF18" i="200"/>
  <c r="AF18" i="197"/>
  <c r="AF42" i="197" s="1"/>
  <c r="AF19" i="198" s="1"/>
  <c r="AF18" i="148"/>
  <c r="AR19" i="191"/>
  <c r="AR43" i="191" s="1"/>
  <c r="AR19" i="189"/>
  <c r="AR43" i="189" s="1"/>
  <c r="AR19" i="190" s="1"/>
  <c r="AR19" i="188"/>
  <c r="AR43" i="188" s="1"/>
  <c r="AR19" i="173"/>
  <c r="AR43" i="173" s="1"/>
  <c r="AR19" i="142"/>
  <c r="AR43" i="142" s="1"/>
  <c r="AR19" i="168" s="1"/>
  <c r="AR19" i="89"/>
  <c r="AR43" i="89" s="1"/>
  <c r="AR17" i="61"/>
  <c r="AF15" i="200"/>
  <c r="AF15" i="197"/>
  <c r="AF39" i="197" s="1"/>
  <c r="AF16" i="198" s="1"/>
  <c r="AF15" i="148"/>
  <c r="AR16" i="191"/>
  <c r="AR40" i="191" s="1"/>
  <c r="AR16" i="189"/>
  <c r="AR40" i="189" s="1"/>
  <c r="AR16" i="190" s="1"/>
  <c r="AR16" i="188"/>
  <c r="AR40" i="188" s="1"/>
  <c r="AR16" i="173"/>
  <c r="AR40" i="173" s="1"/>
  <c r="AR16" i="142"/>
  <c r="AR40" i="142" s="1"/>
  <c r="AR16" i="168" s="1"/>
  <c r="AR16" i="89"/>
  <c r="AR40" i="89" s="1"/>
  <c r="AW20" i="61"/>
  <c r="AK18" i="200"/>
  <c r="AK18" i="197"/>
  <c r="AK42" i="197" s="1"/>
  <c r="AK19" i="198" s="1"/>
  <c r="AK18" i="148"/>
  <c r="AW19" i="191"/>
  <c r="AW43" i="191" s="1"/>
  <c r="AW19" i="189"/>
  <c r="AW43" i="189" s="1"/>
  <c r="AW19" i="190" s="1"/>
  <c r="AW19" i="173"/>
  <c r="AW43" i="173" s="1"/>
  <c r="AW19" i="89"/>
  <c r="AW43" i="89" s="1"/>
  <c r="AW19" i="188"/>
  <c r="AW43" i="188" s="1"/>
  <c r="AW19" i="142"/>
  <c r="AW43" i="142" s="1"/>
  <c r="AW19" i="168" s="1"/>
  <c r="AK7" i="199"/>
  <c r="AK30" i="148"/>
  <c r="AR23" i="61"/>
  <c r="AF21" i="200"/>
  <c r="AF21" i="197"/>
  <c r="AF45" i="197" s="1"/>
  <c r="AF22" i="198" s="1"/>
  <c r="AF21" i="148"/>
  <c r="AR22" i="191"/>
  <c r="AR46" i="191" s="1"/>
  <c r="AR22" i="189"/>
  <c r="AR46" i="189" s="1"/>
  <c r="AR22" i="190" s="1"/>
  <c r="AR22" i="173"/>
  <c r="AR46" i="173" s="1"/>
  <c r="AR22" i="142"/>
  <c r="AR46" i="142" s="1"/>
  <c r="AR22" i="168" s="1"/>
  <c r="AR22" i="89"/>
  <c r="AR46" i="89" s="1"/>
  <c r="AR22" i="188"/>
  <c r="AR46" i="188" s="1"/>
  <c r="AW17" i="61"/>
  <c r="AK15" i="200"/>
  <c r="AK15" i="197"/>
  <c r="AK39" i="197" s="1"/>
  <c r="AK16" i="198" s="1"/>
  <c r="AK15" i="148"/>
  <c r="AW16" i="191"/>
  <c r="AW40" i="191" s="1"/>
  <c r="AW16" i="188"/>
  <c r="AW40" i="188" s="1"/>
  <c r="AW16" i="189"/>
  <c r="AW40" i="189" s="1"/>
  <c r="AW16" i="190" s="1"/>
  <c r="AW16" i="173"/>
  <c r="AW40" i="173" s="1"/>
  <c r="AW16" i="142"/>
  <c r="AW40" i="142" s="1"/>
  <c r="AW16" i="168" s="1"/>
  <c r="AW16" i="89"/>
  <c r="AW40" i="89" s="1"/>
  <c r="AK7" i="200"/>
  <c r="AK7" i="197"/>
  <c r="AK31" i="197" s="1"/>
  <c r="AK8" i="198" s="1"/>
  <c r="AK7" i="148"/>
  <c r="AW8" i="191"/>
  <c r="AW32" i="191" s="1"/>
  <c r="AW8" i="189"/>
  <c r="AW32" i="189" s="1"/>
  <c r="AW8" i="190" s="1"/>
  <c r="AW8" i="188"/>
  <c r="AW32" i="188" s="1"/>
  <c r="AW8" i="142"/>
  <c r="AW32" i="142" s="1"/>
  <c r="AW8" i="168" s="1"/>
  <c r="AW8" i="89"/>
  <c r="AW32" i="89" s="1"/>
  <c r="AW8" i="173"/>
  <c r="AW32" i="173" s="1"/>
  <c r="AF7" i="200"/>
  <c r="AF7" i="197"/>
  <c r="AF31" i="197" s="1"/>
  <c r="AF8" i="198" s="1"/>
  <c r="AF7" i="148"/>
  <c r="AR8" i="191"/>
  <c r="AR32" i="191" s="1"/>
  <c r="AR8" i="188"/>
  <c r="AR32" i="188" s="1"/>
  <c r="AR8" i="173"/>
  <c r="AR32" i="173" s="1"/>
  <c r="AR8" i="189"/>
  <c r="AR32" i="189" s="1"/>
  <c r="AR8" i="190" s="1"/>
  <c r="AR8" i="142"/>
  <c r="AR32" i="142" s="1"/>
  <c r="AR8" i="168" s="1"/>
  <c r="AR8" i="89"/>
  <c r="AR32" i="89" s="1"/>
  <c r="AW23" i="61"/>
  <c r="AK21" i="200"/>
  <c r="AK21" i="197"/>
  <c r="AK45" i="197" s="1"/>
  <c r="AK22" i="198" s="1"/>
  <c r="AK21" i="148"/>
  <c r="AW22" i="191"/>
  <c r="AW46" i="191" s="1"/>
  <c r="AW22" i="188"/>
  <c r="AW46" i="188" s="1"/>
  <c r="AW22" i="173"/>
  <c r="AW46" i="173" s="1"/>
  <c r="AW22" i="189"/>
  <c r="AW46" i="189" s="1"/>
  <c r="AW22" i="190" s="1"/>
  <c r="AW22" i="142"/>
  <c r="AW46" i="142" s="1"/>
  <c r="AW22" i="168" s="1"/>
  <c r="AW22" i="89"/>
  <c r="AW46" i="89" s="1"/>
  <c r="AR14" i="61"/>
  <c r="AF12" i="200"/>
  <c r="AF12" i="197"/>
  <c r="AF36" i="197" s="1"/>
  <c r="AF13" i="198" s="1"/>
  <c r="AF12" i="148"/>
  <c r="AR13" i="191"/>
  <c r="AR37" i="191" s="1"/>
  <c r="AR13" i="189"/>
  <c r="AR37" i="189" s="1"/>
  <c r="AR13" i="190" s="1"/>
  <c r="AR13" i="188"/>
  <c r="AR37" i="188" s="1"/>
  <c r="AR13" i="142"/>
  <c r="AR37" i="142" s="1"/>
  <c r="AR13" i="168" s="1"/>
  <c r="AR13" i="89"/>
  <c r="AR37" i="89" s="1"/>
  <c r="AR13" i="173"/>
  <c r="AR37" i="173" s="1"/>
  <c r="AR11" i="61"/>
  <c r="AF9" i="200"/>
  <c r="AF9" i="197"/>
  <c r="AF33" i="197" s="1"/>
  <c r="AF10" i="198" s="1"/>
  <c r="AF9" i="148"/>
  <c r="AR10" i="191"/>
  <c r="AR34" i="191" s="1"/>
  <c r="AR10" i="189"/>
  <c r="AR34" i="189" s="1"/>
  <c r="AR10" i="190" s="1"/>
  <c r="AR10" i="173"/>
  <c r="AR34" i="173" s="1"/>
  <c r="AR10" i="188"/>
  <c r="AR34" i="188" s="1"/>
  <c r="AR10" i="142"/>
  <c r="AR34" i="142" s="1"/>
  <c r="AR10" i="168" s="1"/>
  <c r="AR10" i="89"/>
  <c r="AR34" i="89" s="1"/>
  <c r="AW14" i="61"/>
  <c r="AK12" i="200"/>
  <c r="AK12" i="197"/>
  <c r="AK36" i="197" s="1"/>
  <c r="AK13" i="198" s="1"/>
  <c r="AK12" i="148"/>
  <c r="AW13" i="189"/>
  <c r="AW37" i="189" s="1"/>
  <c r="AW13" i="190" s="1"/>
  <c r="AW13" i="191"/>
  <c r="AW37" i="191" s="1"/>
  <c r="AW13" i="188"/>
  <c r="AW37" i="188" s="1"/>
  <c r="AW13" i="89"/>
  <c r="AW37" i="89" s="1"/>
  <c r="AW13" i="173"/>
  <c r="AW37" i="173" s="1"/>
  <c r="AW13" i="142"/>
  <c r="AW37" i="142" s="1"/>
  <c r="AW13" i="168" s="1"/>
  <c r="AW11" i="61"/>
  <c r="AK9" i="200"/>
  <c r="AK9" i="197"/>
  <c r="AK33" i="197" s="1"/>
  <c r="AK10" i="198" s="1"/>
  <c r="AK9" i="148"/>
  <c r="AW10" i="191"/>
  <c r="AW34" i="191" s="1"/>
  <c r="AW10" i="188"/>
  <c r="AW34" i="188" s="1"/>
  <c r="AW10" i="189"/>
  <c r="AW34" i="189" s="1"/>
  <c r="AW10" i="190" s="1"/>
  <c r="AW10" i="173"/>
  <c r="AW34" i="173" s="1"/>
  <c r="AW10" i="142"/>
  <c r="AW34" i="142" s="1"/>
  <c r="AW10" i="168" s="1"/>
  <c r="AW10" i="89"/>
  <c r="AW34" i="89" s="1"/>
  <c r="AF30" i="148"/>
  <c r="AF7" i="199"/>
  <c r="AK10" i="200" l="1"/>
  <c r="AK10" i="197"/>
  <c r="AK34" i="197" s="1"/>
  <c r="AK11" i="198" s="1"/>
  <c r="AK10" i="148"/>
  <c r="AW11" i="191"/>
  <c r="AW35" i="191" s="1"/>
  <c r="AW11" i="189"/>
  <c r="AW35" i="189" s="1"/>
  <c r="AW11" i="190" s="1"/>
  <c r="AW11" i="188"/>
  <c r="AW35" i="188" s="1"/>
  <c r="AW11" i="173"/>
  <c r="AW35" i="173" s="1"/>
  <c r="AW11" i="142"/>
  <c r="AW35" i="142" s="1"/>
  <c r="AW11" i="168" s="1"/>
  <c r="AW11" i="89"/>
  <c r="AW35" i="89" s="1"/>
  <c r="AK13" i="199"/>
  <c r="AK36" i="148"/>
  <c r="AK22" i="200"/>
  <c r="AK22" i="197"/>
  <c r="AK46" i="197" s="1"/>
  <c r="AK23" i="198" s="1"/>
  <c r="AK22" i="148"/>
  <c r="AW23" i="191"/>
  <c r="AW47" i="191" s="1"/>
  <c r="AW23" i="189"/>
  <c r="AW47" i="189" s="1"/>
  <c r="AW23" i="190" s="1"/>
  <c r="AW23" i="173"/>
  <c r="AW47" i="173" s="1"/>
  <c r="AW23" i="142"/>
  <c r="AW47" i="142" s="1"/>
  <c r="AW23" i="168" s="1"/>
  <c r="AW23" i="188"/>
  <c r="AW47" i="188" s="1"/>
  <c r="AW23" i="89"/>
  <c r="AW47" i="89" s="1"/>
  <c r="AF8" i="199"/>
  <c r="AF31" i="148"/>
  <c r="AK16" i="199"/>
  <c r="AK39" i="148"/>
  <c r="AK19" i="199"/>
  <c r="AK42" i="148"/>
  <c r="AK10" i="199"/>
  <c r="AK33" i="148"/>
  <c r="AF13" i="200"/>
  <c r="AF13" i="197"/>
  <c r="AF37" i="197" s="1"/>
  <c r="AF14" i="198" s="1"/>
  <c r="AF13" i="148"/>
  <c r="AR14" i="191"/>
  <c r="AR38" i="191" s="1"/>
  <c r="AR14" i="188"/>
  <c r="AR38" i="188" s="1"/>
  <c r="AR14" i="189"/>
  <c r="AR38" i="189" s="1"/>
  <c r="AR14" i="190" s="1"/>
  <c r="AR14" i="173"/>
  <c r="AR38" i="173" s="1"/>
  <c r="AR14" i="142"/>
  <c r="AR38" i="142" s="1"/>
  <c r="AR14" i="168" s="1"/>
  <c r="AR14" i="89"/>
  <c r="AR38" i="89" s="1"/>
  <c r="AK22" i="199"/>
  <c r="AK45" i="148"/>
  <c r="AF19" i="200"/>
  <c r="AF19" i="197"/>
  <c r="AF43" i="197" s="1"/>
  <c r="AF20" i="198" s="1"/>
  <c r="AF19" i="148"/>
  <c r="AR20" i="191"/>
  <c r="AR44" i="191" s="1"/>
  <c r="AR20" i="189"/>
  <c r="AR44" i="189" s="1"/>
  <c r="AR20" i="190" s="1"/>
  <c r="AR20" i="188"/>
  <c r="AR44" i="188" s="1"/>
  <c r="AR20" i="173"/>
  <c r="AR44" i="173" s="1"/>
  <c r="AR20" i="142"/>
  <c r="AR44" i="142" s="1"/>
  <c r="AR20" i="168" s="1"/>
  <c r="AR20" i="89"/>
  <c r="AR44" i="89" s="1"/>
  <c r="Q6" i="200"/>
  <c r="Q6" i="197"/>
  <c r="Q30" i="197" s="1"/>
  <c r="Q7" i="198" s="1"/>
  <c r="Q6" i="148"/>
  <c r="AC7" i="191"/>
  <c r="AC31" i="191" s="1"/>
  <c r="AC7" i="189"/>
  <c r="AC31" i="189" s="1"/>
  <c r="AC7" i="190" s="1"/>
  <c r="AC7" i="188"/>
  <c r="AC31" i="188" s="1"/>
  <c r="AC7" i="89"/>
  <c r="AC31" i="89" s="1"/>
  <c r="AC7" i="173"/>
  <c r="AC31" i="173" s="1"/>
  <c r="AC7" i="142"/>
  <c r="AC31" i="142" s="1"/>
  <c r="AC7" i="168" s="1"/>
  <c r="AF10" i="200"/>
  <c r="AF10" i="197"/>
  <c r="AF34" i="197" s="1"/>
  <c r="AF11" i="198" s="1"/>
  <c r="AF10" i="148"/>
  <c r="AR11" i="191"/>
  <c r="AR35" i="191" s="1"/>
  <c r="AR11" i="189"/>
  <c r="AR35" i="189" s="1"/>
  <c r="AR11" i="190" s="1"/>
  <c r="AR11" i="188"/>
  <c r="AR35" i="188" s="1"/>
  <c r="AR11" i="173"/>
  <c r="AR35" i="173" s="1"/>
  <c r="AR11" i="89"/>
  <c r="AR35" i="89" s="1"/>
  <c r="AR11" i="142"/>
  <c r="AR35" i="142" s="1"/>
  <c r="AR11" i="168" s="1"/>
  <c r="AF36" i="148"/>
  <c r="AF13" i="199"/>
  <c r="AK31" i="148"/>
  <c r="AK8" i="199"/>
  <c r="AF22" i="200"/>
  <c r="AF22" i="148"/>
  <c r="AF22" i="197"/>
  <c r="AF46" i="197" s="1"/>
  <c r="AF23" i="198" s="1"/>
  <c r="AR23" i="191"/>
  <c r="AR47" i="191" s="1"/>
  <c r="AR23" i="189"/>
  <c r="AR47" i="189" s="1"/>
  <c r="AR23" i="190" s="1"/>
  <c r="AR23" i="173"/>
  <c r="AR47" i="173" s="1"/>
  <c r="AR23" i="89"/>
  <c r="AR47" i="89" s="1"/>
  <c r="AR23" i="188"/>
  <c r="AR47" i="188" s="1"/>
  <c r="AR23" i="142"/>
  <c r="AR47" i="142" s="1"/>
  <c r="AR23" i="168" s="1"/>
  <c r="AF16" i="200"/>
  <c r="AF16" i="148"/>
  <c r="AF16" i="197"/>
  <c r="AF40" i="197" s="1"/>
  <c r="AF17" i="198" s="1"/>
  <c r="AR17" i="189"/>
  <c r="AR41" i="189" s="1"/>
  <c r="AR17" i="190" s="1"/>
  <c r="AR17" i="191"/>
  <c r="AR41" i="191" s="1"/>
  <c r="AR17" i="188"/>
  <c r="AR41" i="188" s="1"/>
  <c r="AR17" i="89"/>
  <c r="AR41" i="89" s="1"/>
  <c r="AR17" i="173"/>
  <c r="AR41" i="173" s="1"/>
  <c r="AR17" i="142"/>
  <c r="AR41" i="142" s="1"/>
  <c r="AR17" i="168" s="1"/>
  <c r="AF19" i="199"/>
  <c r="AF42" i="148"/>
  <c r="R6" i="200"/>
  <c r="R6" i="197"/>
  <c r="R30" i="197" s="1"/>
  <c r="R7" i="198" s="1"/>
  <c r="R6" i="148"/>
  <c r="AD7" i="191"/>
  <c r="AD31" i="191" s="1"/>
  <c r="AD7" i="189"/>
  <c r="AD31" i="189" s="1"/>
  <c r="AD7" i="190" s="1"/>
  <c r="AD7" i="173"/>
  <c r="AD31" i="173" s="1"/>
  <c r="AD7" i="142"/>
  <c r="AD31" i="142" s="1"/>
  <c r="AD7" i="168" s="1"/>
  <c r="AD7" i="188"/>
  <c r="AD31" i="188" s="1"/>
  <c r="AD7" i="89"/>
  <c r="AD31" i="89" s="1"/>
  <c r="AK13" i="200"/>
  <c r="AK13" i="197"/>
  <c r="AK37" i="197" s="1"/>
  <c r="AK14" i="198" s="1"/>
  <c r="AK13" i="148"/>
  <c r="AW14" i="191"/>
  <c r="AW38" i="191" s="1"/>
  <c r="AW14" i="189"/>
  <c r="AW38" i="189" s="1"/>
  <c r="AW14" i="190" s="1"/>
  <c r="AW14" i="188"/>
  <c r="AW38" i="188" s="1"/>
  <c r="AW14" i="173"/>
  <c r="AW38" i="173" s="1"/>
  <c r="AW14" i="142"/>
  <c r="AW38" i="142" s="1"/>
  <c r="AW14" i="168" s="1"/>
  <c r="AW14" i="89"/>
  <c r="AW38" i="89" s="1"/>
  <c r="AF10" i="199"/>
  <c r="AF33" i="148"/>
  <c r="AK16" i="200"/>
  <c r="AK16" i="197"/>
  <c r="AK40" i="197" s="1"/>
  <c r="AK17" i="198" s="1"/>
  <c r="AK16" i="148"/>
  <c r="AW17" i="191"/>
  <c r="AW41" i="191" s="1"/>
  <c r="AW17" i="189"/>
  <c r="AW41" i="189" s="1"/>
  <c r="AW17" i="190" s="1"/>
  <c r="AW17" i="173"/>
  <c r="AW41" i="173" s="1"/>
  <c r="AW17" i="142"/>
  <c r="AW41" i="142" s="1"/>
  <c r="AW17" i="168" s="1"/>
  <c r="AW17" i="188"/>
  <c r="AW41" i="188" s="1"/>
  <c r="AW17" i="89"/>
  <c r="AW41" i="89" s="1"/>
  <c r="AF22" i="199"/>
  <c r="AF45" i="148"/>
  <c r="AK19" i="200"/>
  <c r="AK19" i="197"/>
  <c r="AK43" i="197" s="1"/>
  <c r="AK20" i="198" s="1"/>
  <c r="AK19" i="148"/>
  <c r="AW20" i="191"/>
  <c r="AW44" i="191" s="1"/>
  <c r="AW20" i="189"/>
  <c r="AW44" i="189" s="1"/>
  <c r="AW20" i="190" s="1"/>
  <c r="AW20" i="188"/>
  <c r="AW44" i="188" s="1"/>
  <c r="AW20" i="173"/>
  <c r="AW44" i="173" s="1"/>
  <c r="AW20" i="142"/>
  <c r="AW44" i="142" s="1"/>
  <c r="AW20" i="168" s="1"/>
  <c r="AW20" i="89"/>
  <c r="AW44" i="89" s="1"/>
  <c r="AF16" i="199"/>
  <c r="AF39" i="148"/>
  <c r="AD16" i="61"/>
  <c r="AD8" i="61"/>
  <c r="AD22" i="61"/>
  <c r="AC16" i="61"/>
  <c r="AD13" i="61"/>
  <c r="AD17" i="61"/>
  <c r="AC8" i="61"/>
  <c r="AD19" i="61"/>
  <c r="AD10" i="61"/>
  <c r="AC10" i="61"/>
  <c r="AC22" i="61"/>
  <c r="AC13" i="61"/>
  <c r="AC19" i="61"/>
  <c r="Q21" i="200" l="1"/>
  <c r="Q21" i="197"/>
  <c r="Q45" i="197" s="1"/>
  <c r="Q22" i="198" s="1"/>
  <c r="Q21" i="148"/>
  <c r="AC22" i="191"/>
  <c r="AC46" i="191" s="1"/>
  <c r="AC22" i="188"/>
  <c r="AC46" i="188" s="1"/>
  <c r="AC22" i="173"/>
  <c r="AC46" i="173" s="1"/>
  <c r="AC22" i="189"/>
  <c r="AC46" i="189" s="1"/>
  <c r="AC22" i="190" s="1"/>
  <c r="AC22" i="142"/>
  <c r="AC46" i="142" s="1"/>
  <c r="AC22" i="168" s="1"/>
  <c r="AC22" i="89"/>
  <c r="AC46" i="89" s="1"/>
  <c r="Q7" i="200"/>
  <c r="Q7" i="197"/>
  <c r="Q31" i="197" s="1"/>
  <c r="Q8" i="198" s="1"/>
  <c r="Q7" i="148"/>
  <c r="AC8" i="191"/>
  <c r="AC32" i="191" s="1"/>
  <c r="AC8" i="189"/>
  <c r="AC32" i="189" s="1"/>
  <c r="AC8" i="190" s="1"/>
  <c r="AC8" i="188"/>
  <c r="AC32" i="188" s="1"/>
  <c r="AC8" i="173"/>
  <c r="AC32" i="173" s="1"/>
  <c r="AC8" i="142"/>
  <c r="AC32" i="142" s="1"/>
  <c r="AC8" i="168" s="1"/>
  <c r="AC8" i="89"/>
  <c r="AC32" i="89" s="1"/>
  <c r="R21" i="200"/>
  <c r="R21" i="197"/>
  <c r="R45" i="197" s="1"/>
  <c r="R22" i="198" s="1"/>
  <c r="R21" i="148"/>
  <c r="AD22" i="191"/>
  <c r="AD46" i="191" s="1"/>
  <c r="AD22" i="189"/>
  <c r="AD46" i="189" s="1"/>
  <c r="AD22" i="190" s="1"/>
  <c r="AD22" i="188"/>
  <c r="AD46" i="188" s="1"/>
  <c r="AD22" i="173"/>
  <c r="AD46" i="173" s="1"/>
  <c r="AD22" i="89"/>
  <c r="AD46" i="89" s="1"/>
  <c r="AD22" i="142"/>
  <c r="AD46" i="142" s="1"/>
  <c r="AD22" i="168" s="1"/>
  <c r="AK17" i="199"/>
  <c r="AK40" i="148"/>
  <c r="AK37" i="148"/>
  <c r="AK14" i="199"/>
  <c r="Q7" i="199"/>
  <c r="Q30" i="148"/>
  <c r="AK11" i="199"/>
  <c r="AK34" i="148"/>
  <c r="Q9" i="200"/>
  <c r="Q9" i="197"/>
  <c r="Q33" i="197" s="1"/>
  <c r="Q10" i="198" s="1"/>
  <c r="Q9" i="148"/>
  <c r="AC10" i="191"/>
  <c r="AC34" i="191" s="1"/>
  <c r="AC10" i="188"/>
  <c r="AC34" i="188" s="1"/>
  <c r="AC10" i="189"/>
  <c r="AC34" i="189" s="1"/>
  <c r="AC10" i="190" s="1"/>
  <c r="AC10" i="173"/>
  <c r="AC34" i="173" s="1"/>
  <c r="AC10" i="142"/>
  <c r="AC34" i="142" s="1"/>
  <c r="AC10" i="168" s="1"/>
  <c r="AC10" i="89"/>
  <c r="AC34" i="89" s="1"/>
  <c r="R16" i="200"/>
  <c r="R16" i="197"/>
  <c r="R40" i="197" s="1"/>
  <c r="R17" i="198" s="1"/>
  <c r="R16" i="148"/>
  <c r="AD17" i="191"/>
  <c r="AD41" i="191" s="1"/>
  <c r="AD17" i="188"/>
  <c r="AD41" i="188" s="1"/>
  <c r="AD17" i="189"/>
  <c r="AD41" i="189" s="1"/>
  <c r="AD17" i="190" s="1"/>
  <c r="AD17" i="173"/>
  <c r="AD41" i="173" s="1"/>
  <c r="AD17" i="142"/>
  <c r="AD41" i="142" s="1"/>
  <c r="AD17" i="168" s="1"/>
  <c r="AD17" i="89"/>
  <c r="AD41" i="89" s="1"/>
  <c r="R7" i="200"/>
  <c r="R7" i="197"/>
  <c r="R31" i="197" s="1"/>
  <c r="R8" i="198" s="1"/>
  <c r="R7" i="148"/>
  <c r="AD8" i="191"/>
  <c r="AD32" i="191" s="1"/>
  <c r="AD8" i="189"/>
  <c r="AD32" i="189" s="1"/>
  <c r="AD8" i="190" s="1"/>
  <c r="AD8" i="188"/>
  <c r="AD32" i="188" s="1"/>
  <c r="AD8" i="89"/>
  <c r="AD32" i="89" s="1"/>
  <c r="AD8" i="173"/>
  <c r="AD32" i="173" s="1"/>
  <c r="AD8" i="142"/>
  <c r="AD32" i="142" s="1"/>
  <c r="AD8" i="168" s="1"/>
  <c r="AF23" i="199"/>
  <c r="AF46" i="148"/>
  <c r="Q18" i="200"/>
  <c r="Q18" i="148"/>
  <c r="Q18" i="197"/>
  <c r="Q42" i="197" s="1"/>
  <c r="Q19" i="198" s="1"/>
  <c r="AC19" i="191"/>
  <c r="AC43" i="191" s="1"/>
  <c r="AC19" i="189"/>
  <c r="AC43" i="189" s="1"/>
  <c r="AC19" i="190" s="1"/>
  <c r="AC19" i="188"/>
  <c r="AC43" i="188" s="1"/>
  <c r="AC19" i="89"/>
  <c r="AC43" i="89" s="1"/>
  <c r="AC19" i="173"/>
  <c r="AC43" i="173" s="1"/>
  <c r="AC19" i="142"/>
  <c r="AC43" i="142" s="1"/>
  <c r="AC19" i="168" s="1"/>
  <c r="R9" i="200"/>
  <c r="R9" i="197"/>
  <c r="R33" i="197" s="1"/>
  <c r="R10" i="198" s="1"/>
  <c r="R9" i="148"/>
  <c r="AD10" i="191"/>
  <c r="AD34" i="191" s="1"/>
  <c r="AD10" i="189"/>
  <c r="AD34" i="189" s="1"/>
  <c r="AD10" i="190" s="1"/>
  <c r="AD10" i="188"/>
  <c r="AD34" i="188" s="1"/>
  <c r="AD10" i="173"/>
  <c r="AD34" i="173" s="1"/>
  <c r="AD10" i="142"/>
  <c r="AD34" i="142" s="1"/>
  <c r="AD10" i="168" s="1"/>
  <c r="AD10" i="89"/>
  <c r="AD34" i="89" s="1"/>
  <c r="R12" i="200"/>
  <c r="R12" i="197"/>
  <c r="R36" i="197" s="1"/>
  <c r="R13" i="198" s="1"/>
  <c r="R12" i="148"/>
  <c r="AD13" i="191"/>
  <c r="AD37" i="191" s="1"/>
  <c r="AD13" i="189"/>
  <c r="AD37" i="189" s="1"/>
  <c r="AD13" i="190" s="1"/>
  <c r="AD13" i="173"/>
  <c r="AD37" i="173" s="1"/>
  <c r="AD13" i="188"/>
  <c r="AD37" i="188" s="1"/>
  <c r="AD13" i="142"/>
  <c r="AD37" i="142" s="1"/>
  <c r="AD13" i="168" s="1"/>
  <c r="AD13" i="89"/>
  <c r="AD37" i="89" s="1"/>
  <c r="R15" i="200"/>
  <c r="R15" i="197"/>
  <c r="R39" i="197" s="1"/>
  <c r="R16" i="198" s="1"/>
  <c r="R15" i="148"/>
  <c r="AD16" i="191"/>
  <c r="AD40" i="191" s="1"/>
  <c r="AD16" i="189"/>
  <c r="AD40" i="189" s="1"/>
  <c r="AD16" i="190" s="1"/>
  <c r="AD16" i="188"/>
  <c r="AD40" i="188" s="1"/>
  <c r="AD16" i="142"/>
  <c r="AD40" i="142" s="1"/>
  <c r="AD16" i="168" s="1"/>
  <c r="AD16" i="89"/>
  <c r="AD40" i="89" s="1"/>
  <c r="AD16" i="173"/>
  <c r="AD40" i="173" s="1"/>
  <c r="R7" i="199"/>
  <c r="R30" i="148"/>
  <c r="AF11" i="199"/>
  <c r="AF34" i="148"/>
  <c r="AF20" i="199"/>
  <c r="AF43" i="148"/>
  <c r="AF14" i="199"/>
  <c r="AF37" i="148"/>
  <c r="Q12" i="200"/>
  <c r="Q12" i="197"/>
  <c r="Q36" i="197" s="1"/>
  <c r="Q13" i="198" s="1"/>
  <c r="Q12" i="148"/>
  <c r="AC13" i="191"/>
  <c r="AC37" i="191" s="1"/>
  <c r="AC13" i="189"/>
  <c r="AC37" i="189" s="1"/>
  <c r="AC13" i="190" s="1"/>
  <c r="AC13" i="188"/>
  <c r="AC37" i="188" s="1"/>
  <c r="AC13" i="173"/>
  <c r="AC37" i="173" s="1"/>
  <c r="AC13" i="89"/>
  <c r="AC37" i="89" s="1"/>
  <c r="AC13" i="142"/>
  <c r="AC37" i="142" s="1"/>
  <c r="AC13" i="168" s="1"/>
  <c r="R18" i="200"/>
  <c r="R18" i="197"/>
  <c r="R42" i="197" s="1"/>
  <c r="R19" i="198" s="1"/>
  <c r="R18" i="148"/>
  <c r="AD19" i="191"/>
  <c r="AD43" i="191" s="1"/>
  <c r="AD19" i="189"/>
  <c r="AD43" i="189" s="1"/>
  <c r="AD19" i="190" s="1"/>
  <c r="AD19" i="188"/>
  <c r="AD43" i="188" s="1"/>
  <c r="AD19" i="173"/>
  <c r="AD43" i="173" s="1"/>
  <c r="AD19" i="142"/>
  <c r="AD43" i="142" s="1"/>
  <c r="AD19" i="168" s="1"/>
  <c r="AD19" i="89"/>
  <c r="AD43" i="89" s="1"/>
  <c r="Q15" i="200"/>
  <c r="Q15" i="197"/>
  <c r="Q39" i="197" s="1"/>
  <c r="Q16" i="198" s="1"/>
  <c r="Q15" i="148"/>
  <c r="AC16" i="191"/>
  <c r="AC40" i="191" s="1"/>
  <c r="AC16" i="188"/>
  <c r="AC40" i="188" s="1"/>
  <c r="AC16" i="173"/>
  <c r="AC40" i="173" s="1"/>
  <c r="AC16" i="189"/>
  <c r="AC40" i="189" s="1"/>
  <c r="AC16" i="190" s="1"/>
  <c r="AC16" i="142"/>
  <c r="AC40" i="142" s="1"/>
  <c r="AC16" i="168" s="1"/>
  <c r="AC16" i="89"/>
  <c r="AC40" i="89" s="1"/>
  <c r="AK20" i="199"/>
  <c r="AK43" i="148"/>
  <c r="AF17" i="199"/>
  <c r="AF40" i="148"/>
  <c r="AK23" i="199"/>
  <c r="AK46" i="148"/>
  <c r="AD23" i="61"/>
  <c r="AD20" i="61"/>
  <c r="AD14" i="61"/>
  <c r="AC20" i="61"/>
  <c r="AD11" i="61"/>
  <c r="AC14" i="61"/>
  <c r="AC23" i="61"/>
  <c r="AC11" i="61"/>
  <c r="AC17" i="61"/>
  <c r="B24" i="200"/>
  <c r="B4" i="200"/>
  <c r="B3" i="200"/>
  <c r="B24" i="197"/>
  <c r="B48" i="197" s="1"/>
  <c r="B25" i="198" s="1"/>
  <c r="B4" i="197"/>
  <c r="B28" i="197" s="1"/>
  <c r="B5" i="198" s="1"/>
  <c r="B3" i="197"/>
  <c r="B27" i="197" s="1"/>
  <c r="B4" i="198" s="1"/>
  <c r="B24" i="148"/>
  <c r="B25" i="199" s="1"/>
  <c r="B4" i="148"/>
  <c r="B3" i="148"/>
  <c r="Q10" i="200" l="1"/>
  <c r="Q10" i="197"/>
  <c r="Q34" i="197" s="1"/>
  <c r="Q11" i="198" s="1"/>
  <c r="Q10" i="148"/>
  <c r="AC11" i="191"/>
  <c r="AC35" i="191" s="1"/>
  <c r="AC11" i="189"/>
  <c r="AC35" i="189" s="1"/>
  <c r="AC11" i="190" s="1"/>
  <c r="AC11" i="173"/>
  <c r="AC35" i="173" s="1"/>
  <c r="AC11" i="142"/>
  <c r="AC35" i="142" s="1"/>
  <c r="AC11" i="168" s="1"/>
  <c r="AC11" i="89"/>
  <c r="AC35" i="89" s="1"/>
  <c r="AC11" i="188"/>
  <c r="AC35" i="188" s="1"/>
  <c r="Q19" i="200"/>
  <c r="Q19" i="197"/>
  <c r="Q43" i="197" s="1"/>
  <c r="Q20" i="198" s="1"/>
  <c r="Q19" i="148"/>
  <c r="AC20" i="191"/>
  <c r="AC44" i="191" s="1"/>
  <c r="AC20" i="189"/>
  <c r="AC44" i="189" s="1"/>
  <c r="AC20" i="190" s="1"/>
  <c r="AC20" i="188"/>
  <c r="AC44" i="188" s="1"/>
  <c r="AC20" i="173"/>
  <c r="AC44" i="173" s="1"/>
  <c r="AC20" i="142"/>
  <c r="AC44" i="142" s="1"/>
  <c r="AC20" i="168" s="1"/>
  <c r="AC20" i="89"/>
  <c r="AC44" i="89" s="1"/>
  <c r="Q13" i="200"/>
  <c r="Q13" i="197"/>
  <c r="Q37" i="197" s="1"/>
  <c r="Q14" i="198" s="1"/>
  <c r="AC14" i="191"/>
  <c r="AC38" i="191" s="1"/>
  <c r="Q13" i="148"/>
  <c r="AC14" i="189"/>
  <c r="AC38" i="189" s="1"/>
  <c r="AC14" i="190" s="1"/>
  <c r="AC14" i="188"/>
  <c r="AC38" i="188" s="1"/>
  <c r="AC14" i="142"/>
  <c r="AC38" i="142" s="1"/>
  <c r="AC14" i="168" s="1"/>
  <c r="AC14" i="89"/>
  <c r="AC38" i="89" s="1"/>
  <c r="AC14" i="173"/>
  <c r="AC38" i="173" s="1"/>
  <c r="R19" i="200"/>
  <c r="R19" i="197"/>
  <c r="R43" i="197" s="1"/>
  <c r="R20" i="198" s="1"/>
  <c r="R19" i="148"/>
  <c r="AD20" i="189"/>
  <c r="AD44" i="189" s="1"/>
  <c r="AD20" i="190" s="1"/>
  <c r="AD20" i="191"/>
  <c r="AD44" i="191" s="1"/>
  <c r="AD20" i="188"/>
  <c r="AD44" i="188" s="1"/>
  <c r="AD20" i="89"/>
  <c r="AD44" i="89" s="1"/>
  <c r="AD20" i="173"/>
  <c r="AD44" i="173" s="1"/>
  <c r="AD20" i="142"/>
  <c r="AD44" i="142" s="1"/>
  <c r="AD20" i="168" s="1"/>
  <c r="Q19" i="199"/>
  <c r="Q42" i="148"/>
  <c r="R22" i="199"/>
  <c r="R45" i="148"/>
  <c r="G6" i="200"/>
  <c r="G6" i="197"/>
  <c r="G30" i="197" s="1"/>
  <c r="G7" i="198" s="1"/>
  <c r="G6" i="148"/>
  <c r="S7" i="191"/>
  <c r="S31" i="191" s="1"/>
  <c r="S7" i="188"/>
  <c r="S31" i="188" s="1"/>
  <c r="S7" i="189"/>
  <c r="S31" i="189" s="1"/>
  <c r="S7" i="190" s="1"/>
  <c r="S7" i="173"/>
  <c r="S31" i="173" s="1"/>
  <c r="S7" i="142"/>
  <c r="S31" i="142" s="1"/>
  <c r="S7" i="168" s="1"/>
  <c r="S7" i="89"/>
  <c r="S31" i="89" s="1"/>
  <c r="Q16" i="200"/>
  <c r="Q16" i="197"/>
  <c r="Q40" i="197" s="1"/>
  <c r="Q17" i="198" s="1"/>
  <c r="Q16" i="148"/>
  <c r="AC17" i="191"/>
  <c r="AC41" i="191" s="1"/>
  <c r="AC17" i="189"/>
  <c r="AC41" i="189" s="1"/>
  <c r="AC17" i="190" s="1"/>
  <c r="AC17" i="173"/>
  <c r="AC41" i="173" s="1"/>
  <c r="AC17" i="142"/>
  <c r="AC41" i="142" s="1"/>
  <c r="AC17" i="168" s="1"/>
  <c r="AC17" i="89"/>
  <c r="AC41" i="89" s="1"/>
  <c r="AC17" i="188"/>
  <c r="AC41" i="188" s="1"/>
  <c r="R10" i="200"/>
  <c r="R10" i="197"/>
  <c r="R34" i="197" s="1"/>
  <c r="R11" i="198" s="1"/>
  <c r="R10" i="148"/>
  <c r="AD11" i="191"/>
  <c r="AD35" i="191" s="1"/>
  <c r="AD11" i="188"/>
  <c r="AD35" i="188" s="1"/>
  <c r="AD11" i="173"/>
  <c r="AD35" i="173" s="1"/>
  <c r="AD11" i="189"/>
  <c r="AD35" i="189" s="1"/>
  <c r="AD11" i="190" s="1"/>
  <c r="AD11" i="142"/>
  <c r="AD35" i="142" s="1"/>
  <c r="AD11" i="168" s="1"/>
  <c r="AD11" i="89"/>
  <c r="AD35" i="89" s="1"/>
  <c r="R22" i="200"/>
  <c r="R22" i="197"/>
  <c r="R46" i="197" s="1"/>
  <c r="R23" i="198" s="1"/>
  <c r="R22" i="148"/>
  <c r="AD23" i="191"/>
  <c r="AD47" i="191" s="1"/>
  <c r="AD23" i="189"/>
  <c r="AD47" i="189" s="1"/>
  <c r="AD23" i="190" s="1"/>
  <c r="AD23" i="188"/>
  <c r="AD47" i="188" s="1"/>
  <c r="AD23" i="173"/>
  <c r="AD47" i="173" s="1"/>
  <c r="AD23" i="142"/>
  <c r="AD47" i="142" s="1"/>
  <c r="AD23" i="168" s="1"/>
  <c r="AD23" i="89"/>
  <c r="AD47" i="89" s="1"/>
  <c r="R19" i="199"/>
  <c r="R42" i="148"/>
  <c r="R39" i="148"/>
  <c r="R16" i="199"/>
  <c r="R33" i="148"/>
  <c r="R10" i="199"/>
  <c r="R17" i="199"/>
  <c r="R40" i="148"/>
  <c r="Q22" i="199"/>
  <c r="Q45" i="148"/>
  <c r="Q22" i="200"/>
  <c r="Q22" i="197"/>
  <c r="Q46" i="197" s="1"/>
  <c r="Q23" i="198" s="1"/>
  <c r="Q22" i="148"/>
  <c r="AC23" i="191"/>
  <c r="AC47" i="191" s="1"/>
  <c r="AC23" i="189"/>
  <c r="AC47" i="189" s="1"/>
  <c r="AC23" i="190" s="1"/>
  <c r="AC23" i="173"/>
  <c r="AC47" i="173" s="1"/>
  <c r="AC23" i="142"/>
  <c r="AC47" i="142" s="1"/>
  <c r="AC23" i="168" s="1"/>
  <c r="AC23" i="89"/>
  <c r="AC47" i="89" s="1"/>
  <c r="AC23" i="188"/>
  <c r="AC47" i="188" s="1"/>
  <c r="R13" i="200"/>
  <c r="R13" i="148"/>
  <c r="R13" i="197"/>
  <c r="R37" i="197" s="1"/>
  <c r="R14" i="198" s="1"/>
  <c r="AD14" i="189"/>
  <c r="AD38" i="189" s="1"/>
  <c r="AD14" i="190" s="1"/>
  <c r="AD14" i="188"/>
  <c r="AD38" i="188" s="1"/>
  <c r="AD14" i="173"/>
  <c r="AD38" i="173" s="1"/>
  <c r="AD14" i="89"/>
  <c r="AD38" i="89" s="1"/>
  <c r="AD14" i="191"/>
  <c r="AD38" i="191" s="1"/>
  <c r="AD14" i="142"/>
  <c r="AD38" i="142" s="1"/>
  <c r="AD14" i="168" s="1"/>
  <c r="Q16" i="199"/>
  <c r="Q39" i="148"/>
  <c r="Q13" i="199"/>
  <c r="Q36" i="148"/>
  <c r="R13" i="199"/>
  <c r="R36" i="148"/>
  <c r="R8" i="199"/>
  <c r="R31" i="148"/>
  <c r="Q10" i="199"/>
  <c r="Q33" i="148"/>
  <c r="Q31" i="148"/>
  <c r="Q8" i="199"/>
  <c r="S13" i="61"/>
  <c r="S22" i="61"/>
  <c r="S19" i="61"/>
  <c r="S10" i="61"/>
  <c r="S16" i="61"/>
  <c r="S8" i="61"/>
  <c r="G15" i="200" l="1"/>
  <c r="G15" i="148"/>
  <c r="G15" i="197"/>
  <c r="G39" i="197" s="1"/>
  <c r="G16" i="198" s="1"/>
  <c r="S16" i="189"/>
  <c r="S40" i="189" s="1"/>
  <c r="S16" i="190" s="1"/>
  <c r="S16" i="191"/>
  <c r="S40" i="191" s="1"/>
  <c r="S16" i="188"/>
  <c r="S40" i="188" s="1"/>
  <c r="S16" i="89"/>
  <c r="S40" i="89" s="1"/>
  <c r="S16" i="173"/>
  <c r="S40" i="173" s="1"/>
  <c r="S16" i="142"/>
  <c r="S40" i="142" s="1"/>
  <c r="S16" i="168" s="1"/>
  <c r="G12" i="200"/>
  <c r="G12" i="197"/>
  <c r="G36" i="197" s="1"/>
  <c r="G13" i="198" s="1"/>
  <c r="G12" i="148"/>
  <c r="S13" i="191"/>
  <c r="S37" i="191" s="1"/>
  <c r="S13" i="188"/>
  <c r="S37" i="188" s="1"/>
  <c r="S13" i="189"/>
  <c r="S37" i="189" s="1"/>
  <c r="S13" i="190" s="1"/>
  <c r="S13" i="173"/>
  <c r="S37" i="173" s="1"/>
  <c r="S13" i="142"/>
  <c r="S37" i="142" s="1"/>
  <c r="S13" i="168" s="1"/>
  <c r="S13" i="89"/>
  <c r="S37" i="89" s="1"/>
  <c r="G9" i="200"/>
  <c r="G9" i="197"/>
  <c r="G33" i="197" s="1"/>
  <c r="G10" i="198" s="1"/>
  <c r="G9" i="148"/>
  <c r="S10" i="191"/>
  <c r="S34" i="191" s="1"/>
  <c r="S10" i="189"/>
  <c r="S34" i="189" s="1"/>
  <c r="S10" i="190" s="1"/>
  <c r="S10" i="188"/>
  <c r="S34" i="188" s="1"/>
  <c r="S10" i="173"/>
  <c r="S34" i="173" s="1"/>
  <c r="S10" i="89"/>
  <c r="S34" i="89" s="1"/>
  <c r="S10" i="142"/>
  <c r="S34" i="142" s="1"/>
  <c r="S10" i="168" s="1"/>
  <c r="R11" i="199"/>
  <c r="R34" i="148"/>
  <c r="G7" i="199"/>
  <c r="G30" i="148"/>
  <c r="Q11" i="199"/>
  <c r="Q34" i="148"/>
  <c r="G18" i="200"/>
  <c r="G18" i="197"/>
  <c r="G42" i="197" s="1"/>
  <c r="G19" i="198" s="1"/>
  <c r="G18" i="148"/>
  <c r="S19" i="191"/>
  <c r="S43" i="191" s="1"/>
  <c r="S19" i="188"/>
  <c r="S43" i="188" s="1"/>
  <c r="S19" i="189"/>
  <c r="S43" i="189" s="1"/>
  <c r="S19" i="190" s="1"/>
  <c r="S19" i="173"/>
  <c r="S43" i="173" s="1"/>
  <c r="S19" i="142"/>
  <c r="S43" i="142" s="1"/>
  <c r="S19" i="168" s="1"/>
  <c r="S19" i="89"/>
  <c r="S43" i="89" s="1"/>
  <c r="R14" i="199"/>
  <c r="R37" i="148"/>
  <c r="G7" i="200"/>
  <c r="G7" i="197"/>
  <c r="G31" i="197" s="1"/>
  <c r="G8" i="198" s="1"/>
  <c r="G7" i="148"/>
  <c r="S8" i="191"/>
  <c r="S32" i="191" s="1"/>
  <c r="S8" i="189"/>
  <c r="S32" i="189" s="1"/>
  <c r="S8" i="190" s="1"/>
  <c r="S8" i="173"/>
  <c r="S32" i="173" s="1"/>
  <c r="S8" i="188"/>
  <c r="S32" i="188" s="1"/>
  <c r="S8" i="142"/>
  <c r="S32" i="142" s="1"/>
  <c r="S8" i="168" s="1"/>
  <c r="S8" i="89"/>
  <c r="S32" i="89" s="1"/>
  <c r="G21" i="200"/>
  <c r="G21" i="148"/>
  <c r="G21" i="197"/>
  <c r="G45" i="197" s="1"/>
  <c r="G22" i="198" s="1"/>
  <c r="S22" i="191"/>
  <c r="S46" i="191" s="1"/>
  <c r="S22" i="189"/>
  <c r="S46" i="189" s="1"/>
  <c r="S22" i="190" s="1"/>
  <c r="S22" i="173"/>
  <c r="S46" i="173" s="1"/>
  <c r="S22" i="89"/>
  <c r="S46" i="89" s="1"/>
  <c r="S22" i="188"/>
  <c r="S46" i="188" s="1"/>
  <c r="S22" i="142"/>
  <c r="S46" i="142" s="1"/>
  <c r="S22" i="168" s="1"/>
  <c r="Q23" i="199"/>
  <c r="Q46" i="148"/>
  <c r="R23" i="199"/>
  <c r="R46" i="148"/>
  <c r="Q17" i="199"/>
  <c r="Q40" i="148"/>
  <c r="R20" i="199"/>
  <c r="R43" i="148"/>
  <c r="Q37" i="148"/>
  <c r="Q14" i="199"/>
  <c r="Q20" i="199"/>
  <c r="Q43" i="148"/>
  <c r="S20" i="61"/>
  <c r="S23" i="61"/>
  <c r="S17" i="61"/>
  <c r="S14" i="61"/>
  <c r="S11" i="61"/>
  <c r="H4" i="109"/>
  <c r="H28" i="109" s="1"/>
  <c r="I4" i="109"/>
  <c r="J4" i="109"/>
  <c r="J28" i="109" s="1"/>
  <c r="H5" i="109"/>
  <c r="H29" i="109" s="1"/>
  <c r="I5" i="109"/>
  <c r="I29" i="109" s="1"/>
  <c r="J5" i="109"/>
  <c r="J29" i="109" s="1"/>
  <c r="H25" i="109"/>
  <c r="H49" i="109" s="1"/>
  <c r="I25" i="109"/>
  <c r="I49" i="109" s="1"/>
  <c r="J25" i="109"/>
  <c r="J49" i="109" s="1"/>
  <c r="I28" i="109"/>
  <c r="G13" i="200" l="1"/>
  <c r="G13" i="197"/>
  <c r="G37" i="197" s="1"/>
  <c r="G14" i="198" s="1"/>
  <c r="G13" i="148"/>
  <c r="S14" i="191"/>
  <c r="S38" i="191" s="1"/>
  <c r="S14" i="189"/>
  <c r="S38" i="189" s="1"/>
  <c r="S14" i="190" s="1"/>
  <c r="S14" i="188"/>
  <c r="S38" i="188" s="1"/>
  <c r="S14" i="173"/>
  <c r="S38" i="173" s="1"/>
  <c r="S14" i="142"/>
  <c r="S38" i="142" s="1"/>
  <c r="S14" i="168" s="1"/>
  <c r="S14" i="89"/>
  <c r="S38" i="89" s="1"/>
  <c r="G22" i="199"/>
  <c r="G45" i="148"/>
  <c r="G16" i="200"/>
  <c r="G16" i="197"/>
  <c r="G40" i="197" s="1"/>
  <c r="G17" i="198" s="1"/>
  <c r="G16" i="148"/>
  <c r="S17" i="191"/>
  <c r="S41" i="191" s="1"/>
  <c r="S17" i="189"/>
  <c r="S41" i="189" s="1"/>
  <c r="S17" i="190" s="1"/>
  <c r="S17" i="188"/>
  <c r="S41" i="188" s="1"/>
  <c r="S17" i="173"/>
  <c r="S41" i="173" s="1"/>
  <c r="S17" i="142"/>
  <c r="S41" i="142" s="1"/>
  <c r="S17" i="168" s="1"/>
  <c r="S17" i="89"/>
  <c r="S41" i="89" s="1"/>
  <c r="G8" i="199"/>
  <c r="G31" i="148"/>
  <c r="G19" i="199"/>
  <c r="G42" i="148"/>
  <c r="G10" i="199"/>
  <c r="G33" i="148"/>
  <c r="G22" i="200"/>
  <c r="G22" i="197"/>
  <c r="G46" i="197" s="1"/>
  <c r="G23" i="198" s="1"/>
  <c r="G22" i="148"/>
  <c r="S23" i="191"/>
  <c r="S47" i="191" s="1"/>
  <c r="S23" i="189"/>
  <c r="S47" i="189" s="1"/>
  <c r="S23" i="190" s="1"/>
  <c r="S23" i="188"/>
  <c r="S47" i="188" s="1"/>
  <c r="S23" i="142"/>
  <c r="S47" i="142" s="1"/>
  <c r="S23" i="168" s="1"/>
  <c r="S23" i="89"/>
  <c r="S47" i="89" s="1"/>
  <c r="S23" i="173"/>
  <c r="S47" i="173" s="1"/>
  <c r="G16" i="199"/>
  <c r="G39" i="148"/>
  <c r="G10" i="200"/>
  <c r="G10" i="197"/>
  <c r="G34" i="197" s="1"/>
  <c r="G11" i="198" s="1"/>
  <c r="G10" i="148"/>
  <c r="S11" i="189"/>
  <c r="S35" i="189" s="1"/>
  <c r="S11" i="190" s="1"/>
  <c r="S11" i="188"/>
  <c r="S35" i="188" s="1"/>
  <c r="S11" i="191"/>
  <c r="S35" i="191" s="1"/>
  <c r="S11" i="142"/>
  <c r="S35" i="142" s="1"/>
  <c r="S11" i="168" s="1"/>
  <c r="S11" i="89"/>
  <c r="S35" i="89" s="1"/>
  <c r="S11" i="173"/>
  <c r="S35" i="173" s="1"/>
  <c r="G19" i="200"/>
  <c r="G19" i="197"/>
  <c r="G43" i="197" s="1"/>
  <c r="G20" i="198" s="1"/>
  <c r="G19" i="148"/>
  <c r="S20" i="191"/>
  <c r="S44" i="191" s="1"/>
  <c r="S20" i="189"/>
  <c r="S44" i="189" s="1"/>
  <c r="S20" i="190" s="1"/>
  <c r="S20" i="173"/>
  <c r="S44" i="173" s="1"/>
  <c r="S20" i="142"/>
  <c r="S44" i="142" s="1"/>
  <c r="S20" i="168" s="1"/>
  <c r="S20" i="89"/>
  <c r="S44" i="89" s="1"/>
  <c r="S20" i="188"/>
  <c r="S44" i="188" s="1"/>
  <c r="G13" i="199"/>
  <c r="G36" i="148"/>
  <c r="I4" i="157"/>
  <c r="I5" i="157"/>
  <c r="I25" i="157"/>
  <c r="I4" i="178"/>
  <c r="I5" i="178"/>
  <c r="I25" i="178"/>
  <c r="H4" i="156"/>
  <c r="H28" i="156" s="1"/>
  <c r="H4" i="177" s="1"/>
  <c r="H5" i="156"/>
  <c r="H29" i="156" s="1"/>
  <c r="H5" i="177" s="1"/>
  <c r="H25" i="156"/>
  <c r="H49" i="156" s="1"/>
  <c r="H25" i="177" s="1"/>
  <c r="G23" i="199" l="1"/>
  <c r="G46" i="148"/>
  <c r="G40" i="148"/>
  <c r="G17" i="199"/>
  <c r="G14" i="199"/>
  <c r="G37" i="148"/>
  <c r="E7" i="191"/>
  <c r="E31" i="191" s="1"/>
  <c r="E7" i="189"/>
  <c r="E31" i="189" s="1"/>
  <c r="E7" i="190" s="1"/>
  <c r="E7" i="188"/>
  <c r="E31" i="188" s="1"/>
  <c r="E7" i="89"/>
  <c r="E31" i="89" s="1"/>
  <c r="E7" i="173"/>
  <c r="E31" i="173" s="1"/>
  <c r="E7" i="142"/>
  <c r="E31" i="142" s="1"/>
  <c r="E7" i="168" s="1"/>
  <c r="G20" i="199"/>
  <c r="G43" i="148"/>
  <c r="G34" i="148"/>
  <c r="G11" i="199"/>
  <c r="I7" i="109"/>
  <c r="I31" i="109" s="1"/>
  <c r="E10" i="61"/>
  <c r="E16" i="61"/>
  <c r="E8" i="61"/>
  <c r="E22" i="61"/>
  <c r="E13" i="61"/>
  <c r="E19" i="61"/>
  <c r="E8" i="191" l="1"/>
  <c r="E32" i="191" s="1"/>
  <c r="E8" i="189"/>
  <c r="E32" i="189" s="1"/>
  <c r="E8" i="190" s="1"/>
  <c r="E8" i="188"/>
  <c r="E32" i="188" s="1"/>
  <c r="E8" i="173"/>
  <c r="E32" i="173" s="1"/>
  <c r="E8" i="142"/>
  <c r="E32" i="142" s="1"/>
  <c r="E8" i="168" s="1"/>
  <c r="E8" i="89"/>
  <c r="E32" i="89" s="1"/>
  <c r="E19" i="189"/>
  <c r="E43" i="189" s="1"/>
  <c r="E19" i="190" s="1"/>
  <c r="E19" i="191"/>
  <c r="E43" i="191" s="1"/>
  <c r="E19" i="188"/>
  <c r="E43" i="188" s="1"/>
  <c r="E19" i="89"/>
  <c r="E43" i="89" s="1"/>
  <c r="E19" i="173"/>
  <c r="E43" i="173" s="1"/>
  <c r="E19" i="142"/>
  <c r="E43" i="142" s="1"/>
  <c r="E19" i="168" s="1"/>
  <c r="E16" i="191"/>
  <c r="E40" i="191" s="1"/>
  <c r="E16" i="188"/>
  <c r="E40" i="188" s="1"/>
  <c r="E16" i="189"/>
  <c r="E40" i="189" s="1"/>
  <c r="E16" i="190" s="1"/>
  <c r="E16" i="173"/>
  <c r="E40" i="173" s="1"/>
  <c r="E16" i="142"/>
  <c r="E40" i="142" s="1"/>
  <c r="E16" i="168" s="1"/>
  <c r="E16" i="89"/>
  <c r="E40" i="89" s="1"/>
  <c r="E13" i="191"/>
  <c r="E37" i="191" s="1"/>
  <c r="E13" i="189"/>
  <c r="E37" i="189" s="1"/>
  <c r="E13" i="190" s="1"/>
  <c r="E13" i="188"/>
  <c r="E37" i="188" s="1"/>
  <c r="E13" i="173"/>
  <c r="E37" i="173" s="1"/>
  <c r="E13" i="89"/>
  <c r="E37" i="89" s="1"/>
  <c r="E13" i="142"/>
  <c r="E37" i="142" s="1"/>
  <c r="E13" i="168" s="1"/>
  <c r="E22" i="191"/>
  <c r="E46" i="191" s="1"/>
  <c r="E22" i="189"/>
  <c r="E46" i="189" s="1"/>
  <c r="E22" i="190" s="1"/>
  <c r="E22" i="188"/>
  <c r="E46" i="188" s="1"/>
  <c r="E22" i="173"/>
  <c r="E46" i="173" s="1"/>
  <c r="E22" i="142"/>
  <c r="E46" i="142" s="1"/>
  <c r="E22" i="168" s="1"/>
  <c r="E22" i="89"/>
  <c r="E46" i="89" s="1"/>
  <c r="E10" i="191"/>
  <c r="E34" i="191" s="1"/>
  <c r="E10" i="188"/>
  <c r="E34" i="188" s="1"/>
  <c r="E10" i="173"/>
  <c r="E34" i="173" s="1"/>
  <c r="E10" i="142"/>
  <c r="E34" i="142" s="1"/>
  <c r="E10" i="168" s="1"/>
  <c r="E10" i="89"/>
  <c r="E34" i="89" s="1"/>
  <c r="E10" i="189"/>
  <c r="E34" i="189" s="1"/>
  <c r="E10" i="190" s="1"/>
  <c r="I16" i="109"/>
  <c r="I40" i="109" s="1"/>
  <c r="J7" i="109"/>
  <c r="J31" i="109" s="1"/>
  <c r="I22" i="109"/>
  <c r="I46" i="109" s="1"/>
  <c r="I8" i="109"/>
  <c r="I32" i="109" s="1"/>
  <c r="I13" i="109"/>
  <c r="I37" i="109" s="1"/>
  <c r="I10" i="109"/>
  <c r="I34" i="109" s="1"/>
  <c r="I19" i="109"/>
  <c r="I43" i="109" s="1"/>
  <c r="E23" i="61"/>
  <c r="E20" i="61"/>
  <c r="E11" i="61"/>
  <c r="E17" i="61"/>
  <c r="E14" i="61"/>
  <c r="E17" i="191" l="1"/>
  <c r="E41" i="191" s="1"/>
  <c r="E17" i="189"/>
  <c r="E41" i="189" s="1"/>
  <c r="E17" i="190" s="1"/>
  <c r="E17" i="188"/>
  <c r="E41" i="188" s="1"/>
  <c r="E17" i="173"/>
  <c r="E41" i="173" s="1"/>
  <c r="E17" i="142"/>
  <c r="E41" i="142" s="1"/>
  <c r="E17" i="168" s="1"/>
  <c r="E17" i="89"/>
  <c r="E41" i="89" s="1"/>
  <c r="E20" i="191"/>
  <c r="E44" i="191" s="1"/>
  <c r="E20" i="189"/>
  <c r="E44" i="189" s="1"/>
  <c r="E20" i="190" s="1"/>
  <c r="E20" i="188"/>
  <c r="E44" i="188" s="1"/>
  <c r="E20" i="173"/>
  <c r="E44" i="173" s="1"/>
  <c r="E20" i="142"/>
  <c r="E44" i="142" s="1"/>
  <c r="E20" i="168" s="1"/>
  <c r="E20" i="89"/>
  <c r="E44" i="89" s="1"/>
  <c r="E14" i="191"/>
  <c r="E38" i="191" s="1"/>
  <c r="E14" i="189"/>
  <c r="E38" i="189" s="1"/>
  <c r="E14" i="190" s="1"/>
  <c r="E14" i="188"/>
  <c r="E38" i="188" s="1"/>
  <c r="E14" i="142"/>
  <c r="E38" i="142" s="1"/>
  <c r="E14" i="168" s="1"/>
  <c r="E14" i="89"/>
  <c r="E38" i="89" s="1"/>
  <c r="E14" i="173"/>
  <c r="E38" i="173" s="1"/>
  <c r="E11" i="191"/>
  <c r="E35" i="191" s="1"/>
  <c r="E11" i="189"/>
  <c r="E35" i="189" s="1"/>
  <c r="E11" i="190" s="1"/>
  <c r="E11" i="173"/>
  <c r="E35" i="173" s="1"/>
  <c r="E11" i="188"/>
  <c r="E35" i="188" s="1"/>
  <c r="E11" i="142"/>
  <c r="E35" i="142" s="1"/>
  <c r="E11" i="168" s="1"/>
  <c r="E11" i="89"/>
  <c r="E35" i="89" s="1"/>
  <c r="E23" i="191"/>
  <c r="E47" i="191" s="1"/>
  <c r="E23" i="189"/>
  <c r="E47" i="189" s="1"/>
  <c r="E23" i="190" s="1"/>
  <c r="E23" i="173"/>
  <c r="E47" i="173" s="1"/>
  <c r="E23" i="142"/>
  <c r="E47" i="142" s="1"/>
  <c r="E23" i="168" s="1"/>
  <c r="E23" i="89"/>
  <c r="E47" i="89" s="1"/>
  <c r="E23" i="188"/>
  <c r="E47" i="188" s="1"/>
  <c r="J13" i="109"/>
  <c r="J37" i="109" s="1"/>
  <c r="J22" i="109"/>
  <c r="J46" i="109" s="1"/>
  <c r="I11" i="109"/>
  <c r="I35" i="109" s="1"/>
  <c r="J16" i="109"/>
  <c r="J40" i="109" s="1"/>
  <c r="I14" i="109"/>
  <c r="I38" i="109" s="1"/>
  <c r="J19" i="109"/>
  <c r="J43" i="109" s="1"/>
  <c r="J10" i="109"/>
  <c r="J34" i="109" s="1"/>
  <c r="I20" i="109"/>
  <c r="I44" i="109" s="1"/>
  <c r="I17" i="109"/>
  <c r="I41" i="109" s="1"/>
  <c r="J8" i="109"/>
  <c r="J32" i="109" s="1"/>
  <c r="I23" i="109"/>
  <c r="I47" i="109" s="1"/>
  <c r="I7" i="157"/>
  <c r="I7" i="178"/>
  <c r="H7" i="156"/>
  <c r="H31" i="156" s="1"/>
  <c r="H7" i="177" s="1"/>
  <c r="J23" i="109" l="1"/>
  <c r="J47" i="109" s="1"/>
  <c r="J11" i="109"/>
  <c r="J35" i="109" s="1"/>
  <c r="J14" i="109"/>
  <c r="J38" i="109" s="1"/>
  <c r="J20" i="109"/>
  <c r="J44" i="109" s="1"/>
  <c r="J17" i="109"/>
  <c r="J41" i="109" s="1"/>
  <c r="I19" i="157"/>
  <c r="I19" i="178"/>
  <c r="H19" i="156"/>
  <c r="H43" i="156" s="1"/>
  <c r="H19" i="177" s="1"/>
  <c r="I10" i="178"/>
  <c r="I10" i="157"/>
  <c r="H10" i="156"/>
  <c r="H34" i="156" s="1"/>
  <c r="H10" i="177" s="1"/>
  <c r="I22" i="178"/>
  <c r="I22" i="157"/>
  <c r="H22" i="156"/>
  <c r="H46" i="156" s="1"/>
  <c r="H22" i="177" s="1"/>
  <c r="I13" i="157"/>
  <c r="I13" i="178"/>
  <c r="H13" i="156"/>
  <c r="H37" i="156" s="1"/>
  <c r="H13" i="177" s="1"/>
  <c r="I8" i="157"/>
  <c r="I8" i="178"/>
  <c r="H8" i="156"/>
  <c r="H32" i="156" s="1"/>
  <c r="H8" i="177" s="1"/>
  <c r="I16" i="178"/>
  <c r="I16" i="157"/>
  <c r="H16" i="156"/>
  <c r="H40" i="156" s="1"/>
  <c r="H16" i="177" s="1"/>
  <c r="I17" i="157" l="1"/>
  <c r="I17" i="178"/>
  <c r="H17" i="156"/>
  <c r="H41" i="156" s="1"/>
  <c r="H17" i="177" s="1"/>
  <c r="I11" i="157"/>
  <c r="I11" i="178"/>
  <c r="H11" i="156"/>
  <c r="H35" i="156" s="1"/>
  <c r="H11" i="177" s="1"/>
  <c r="I23" i="157"/>
  <c r="H23" i="156"/>
  <c r="H47" i="156" s="1"/>
  <c r="H23" i="177" s="1"/>
  <c r="I23" i="178"/>
  <c r="I14" i="157"/>
  <c r="I14" i="178"/>
  <c r="H14" i="156"/>
  <c r="H38" i="156" s="1"/>
  <c r="H14" i="177" s="1"/>
  <c r="I20" i="157"/>
  <c r="I20" i="178"/>
  <c r="H20" i="156"/>
  <c r="H44" i="156" s="1"/>
  <c r="H20" i="177" s="1"/>
  <c r="AE6" i="200" l="1"/>
  <c r="AE6" i="197"/>
  <c r="AE30" i="197" s="1"/>
  <c r="AE7" i="198" s="1"/>
  <c r="AE6" i="148"/>
  <c r="AQ7" i="191"/>
  <c r="AQ31" i="191" s="1"/>
  <c r="AQ7" i="188"/>
  <c r="AQ31" i="188" s="1"/>
  <c r="AQ7" i="173"/>
  <c r="AQ31" i="173" s="1"/>
  <c r="AQ7" i="189"/>
  <c r="AQ31" i="189" s="1"/>
  <c r="AQ7" i="190" s="1"/>
  <c r="AQ7" i="142"/>
  <c r="AQ31" i="142" s="1"/>
  <c r="AQ7" i="168" s="1"/>
  <c r="AQ7" i="89"/>
  <c r="AQ31" i="89" s="1"/>
  <c r="AI6" i="200"/>
  <c r="AI6" i="197"/>
  <c r="AI30" i="197" s="1"/>
  <c r="AI7" i="198" s="1"/>
  <c r="AI6" i="148"/>
  <c r="AU7" i="191"/>
  <c r="AU31" i="191" s="1"/>
  <c r="AU7" i="188"/>
  <c r="AU31" i="188" s="1"/>
  <c r="AU7" i="189"/>
  <c r="AU31" i="189" s="1"/>
  <c r="AU7" i="190" s="1"/>
  <c r="AU7" i="173"/>
  <c r="AU31" i="173" s="1"/>
  <c r="AU7" i="142"/>
  <c r="AU31" i="142" s="1"/>
  <c r="AU7" i="168" s="1"/>
  <c r="AU7" i="89"/>
  <c r="AU31" i="89" s="1"/>
  <c r="AJ6" i="200"/>
  <c r="AJ6" i="197"/>
  <c r="AJ30" i="197" s="1"/>
  <c r="AJ7" i="198" s="1"/>
  <c r="AJ6" i="148"/>
  <c r="AV7" i="191"/>
  <c r="AV31" i="191" s="1"/>
  <c r="AV7" i="189"/>
  <c r="AV31" i="189" s="1"/>
  <c r="AV7" i="190" s="1"/>
  <c r="AV7" i="188"/>
  <c r="AV31" i="188" s="1"/>
  <c r="AV7" i="142"/>
  <c r="AV31" i="142" s="1"/>
  <c r="AV7" i="168" s="1"/>
  <c r="AV7" i="89"/>
  <c r="AV31" i="89" s="1"/>
  <c r="AV7" i="173"/>
  <c r="AV31" i="173" s="1"/>
  <c r="AD6" i="200"/>
  <c r="AD6" i="197"/>
  <c r="AD30" i="197" s="1"/>
  <c r="AD7" i="198" s="1"/>
  <c r="AD6" i="148"/>
  <c r="AP7" i="191"/>
  <c r="AP31" i="191" s="1"/>
  <c r="AP7" i="189"/>
  <c r="AP31" i="189" s="1"/>
  <c r="AP7" i="190" s="1"/>
  <c r="AP7" i="173"/>
  <c r="AP31" i="173" s="1"/>
  <c r="AP7" i="188"/>
  <c r="AP31" i="188" s="1"/>
  <c r="AP7" i="142"/>
  <c r="AP31" i="142" s="1"/>
  <c r="AP7" i="168" s="1"/>
  <c r="AP7" i="89"/>
  <c r="AP31" i="89" s="1"/>
  <c r="AG6" i="200"/>
  <c r="AG6" i="197"/>
  <c r="AG30" i="197" s="1"/>
  <c r="AG7" i="198" s="1"/>
  <c r="AG6" i="148"/>
  <c r="AS7" i="191"/>
  <c r="AS31" i="191" s="1"/>
  <c r="AS7" i="189"/>
  <c r="AS31" i="189" s="1"/>
  <c r="AS7" i="190" s="1"/>
  <c r="AS7" i="188"/>
  <c r="AS31" i="188" s="1"/>
  <c r="AS7" i="89"/>
  <c r="AS31" i="89" s="1"/>
  <c r="AS7" i="173"/>
  <c r="AS31" i="173" s="1"/>
  <c r="AS7" i="142"/>
  <c r="AS31" i="142" s="1"/>
  <c r="AS7" i="168" s="1"/>
  <c r="AV16" i="61"/>
  <c r="AV10" i="61"/>
  <c r="AV8" i="61"/>
  <c r="AV22" i="61"/>
  <c r="AV13" i="61"/>
  <c r="AV19" i="61"/>
  <c r="AS8" i="61"/>
  <c r="AQ13" i="61"/>
  <c r="AP13" i="61"/>
  <c r="AP22" i="61"/>
  <c r="AP16" i="61"/>
  <c r="AU8" i="61"/>
  <c r="AP10" i="61"/>
  <c r="AT8" i="61"/>
  <c r="AU22" i="61"/>
  <c r="AU19" i="61"/>
  <c r="AU16" i="61"/>
  <c r="AU13" i="61"/>
  <c r="AU10" i="61"/>
  <c r="AT19" i="61"/>
  <c r="AT22" i="61"/>
  <c r="AT16" i="61"/>
  <c r="AT13" i="61"/>
  <c r="AT10" i="61"/>
  <c r="AS22" i="61"/>
  <c r="AS19" i="61"/>
  <c r="AS16" i="61"/>
  <c r="AS13" i="61"/>
  <c r="AS10" i="61"/>
  <c r="AQ22" i="61"/>
  <c r="AQ16" i="61"/>
  <c r="AQ10" i="61"/>
  <c r="AQ8" i="61"/>
  <c r="AQ19" i="61"/>
  <c r="AP8" i="61"/>
  <c r="AP19" i="61"/>
  <c r="AD18" i="200" l="1"/>
  <c r="AD18" i="197"/>
  <c r="AD42" i="197" s="1"/>
  <c r="AD19" i="198" s="1"/>
  <c r="AD18" i="148"/>
  <c r="AP19" i="191"/>
  <c r="AP43" i="191" s="1"/>
  <c r="AP19" i="189"/>
  <c r="AP43" i="189" s="1"/>
  <c r="AP19" i="190" s="1"/>
  <c r="AP19" i="188"/>
  <c r="AP43" i="188" s="1"/>
  <c r="AP19" i="173"/>
  <c r="AP43" i="173" s="1"/>
  <c r="AP19" i="142"/>
  <c r="AP43" i="142" s="1"/>
  <c r="AP19" i="168" s="1"/>
  <c r="AP19" i="89"/>
  <c r="AP43" i="89" s="1"/>
  <c r="AG12" i="200"/>
  <c r="AG12" i="197"/>
  <c r="AG36" i="197" s="1"/>
  <c r="AG13" i="198" s="1"/>
  <c r="AG12" i="148"/>
  <c r="AS13" i="191"/>
  <c r="AS37" i="191" s="1"/>
  <c r="AS13" i="189"/>
  <c r="AS37" i="189" s="1"/>
  <c r="AS13" i="190" s="1"/>
  <c r="AS13" i="188"/>
  <c r="AS37" i="188" s="1"/>
  <c r="AS13" i="173"/>
  <c r="AS37" i="173" s="1"/>
  <c r="AS13" i="89"/>
  <c r="AS37" i="89" s="1"/>
  <c r="AS13" i="142"/>
  <c r="AS37" i="142" s="1"/>
  <c r="AS13" i="168" s="1"/>
  <c r="AH18" i="200"/>
  <c r="AH18" i="197"/>
  <c r="AH42" i="197" s="1"/>
  <c r="AH19" i="198" s="1"/>
  <c r="AH18" i="148"/>
  <c r="AT19" i="191"/>
  <c r="AT43" i="191" s="1"/>
  <c r="AT19" i="189"/>
  <c r="AT43" i="189" s="1"/>
  <c r="AT19" i="190" s="1"/>
  <c r="AT19" i="173"/>
  <c r="AT43" i="173" s="1"/>
  <c r="AT19" i="142"/>
  <c r="AT43" i="142" s="1"/>
  <c r="AT19" i="168" s="1"/>
  <c r="AT19" i="188"/>
  <c r="AT43" i="188" s="1"/>
  <c r="AT19" i="89"/>
  <c r="AT43" i="89" s="1"/>
  <c r="AI7" i="200"/>
  <c r="AI7" i="197"/>
  <c r="AI31" i="197" s="1"/>
  <c r="AI8" i="198" s="1"/>
  <c r="AI7" i="148"/>
  <c r="AU8" i="191"/>
  <c r="AU32" i="191" s="1"/>
  <c r="AU8" i="189"/>
  <c r="AU32" i="189" s="1"/>
  <c r="AU8" i="190" s="1"/>
  <c r="AU8" i="188"/>
  <c r="AU32" i="188" s="1"/>
  <c r="AU8" i="173"/>
  <c r="AU32" i="173" s="1"/>
  <c r="AU8" i="142"/>
  <c r="AU32" i="142" s="1"/>
  <c r="AU8" i="168" s="1"/>
  <c r="AU8" i="89"/>
  <c r="AU32" i="89" s="1"/>
  <c r="AD7" i="199"/>
  <c r="AD30" i="148"/>
  <c r="AI7" i="199"/>
  <c r="AI30" i="148"/>
  <c r="AG15" i="200"/>
  <c r="AG15" i="197"/>
  <c r="AG39" i="197" s="1"/>
  <c r="AG16" i="198" s="1"/>
  <c r="AG15" i="148"/>
  <c r="AS16" i="191"/>
  <c r="AS40" i="191" s="1"/>
  <c r="AS16" i="188"/>
  <c r="AS40" i="188" s="1"/>
  <c r="AS16" i="173"/>
  <c r="AS40" i="173" s="1"/>
  <c r="AS16" i="189"/>
  <c r="AS40" i="189" s="1"/>
  <c r="AS16" i="190" s="1"/>
  <c r="AS16" i="142"/>
  <c r="AS40" i="142" s="1"/>
  <c r="AS16" i="168" s="1"/>
  <c r="AS16" i="89"/>
  <c r="AS40" i="89" s="1"/>
  <c r="AI9" i="200"/>
  <c r="AI9" i="197"/>
  <c r="AI33" i="197" s="1"/>
  <c r="AI10" i="198" s="1"/>
  <c r="AI9" i="148"/>
  <c r="AU10" i="191"/>
  <c r="AU34" i="191" s="1"/>
  <c r="AU10" i="189"/>
  <c r="AU34" i="189" s="1"/>
  <c r="AU10" i="190" s="1"/>
  <c r="AU10" i="188"/>
  <c r="AU34" i="188" s="1"/>
  <c r="AU10" i="89"/>
  <c r="AU34" i="89" s="1"/>
  <c r="AU10" i="173"/>
  <c r="AU34" i="173" s="1"/>
  <c r="AU10" i="142"/>
  <c r="AU34" i="142" s="1"/>
  <c r="AU10" i="168" s="1"/>
  <c r="AI21" i="200"/>
  <c r="AI21" i="148"/>
  <c r="AI21" i="197"/>
  <c r="AI45" i="197" s="1"/>
  <c r="AI22" i="198" s="1"/>
  <c r="AU22" i="191"/>
  <c r="AU46" i="191" s="1"/>
  <c r="AU22" i="189"/>
  <c r="AU46" i="189" s="1"/>
  <c r="AU22" i="190" s="1"/>
  <c r="AU22" i="188"/>
  <c r="AU46" i="188" s="1"/>
  <c r="AU22" i="89"/>
  <c r="AU46" i="89" s="1"/>
  <c r="AU22" i="173"/>
  <c r="AU46" i="173" s="1"/>
  <c r="AU22" i="142"/>
  <c r="AU46" i="142" s="1"/>
  <c r="AU22" i="168" s="1"/>
  <c r="AG7" i="200"/>
  <c r="AG7" i="197"/>
  <c r="AG31" i="197" s="1"/>
  <c r="AG8" i="198" s="1"/>
  <c r="AG7" i="148"/>
  <c r="AS8" i="191"/>
  <c r="AS32" i="191" s="1"/>
  <c r="AS8" i="189"/>
  <c r="AS32" i="189" s="1"/>
  <c r="AS8" i="190" s="1"/>
  <c r="AS8" i="188"/>
  <c r="AS32" i="188" s="1"/>
  <c r="AS8" i="173"/>
  <c r="AS32" i="173" s="1"/>
  <c r="AS8" i="89"/>
  <c r="AS32" i="89" s="1"/>
  <c r="AS8" i="142"/>
  <c r="AS32" i="142" s="1"/>
  <c r="AS8" i="168" s="1"/>
  <c r="AE18" i="200"/>
  <c r="AE18" i="197"/>
  <c r="AE42" i="197" s="1"/>
  <c r="AE19" i="198" s="1"/>
  <c r="AE18" i="148"/>
  <c r="AQ19" i="191"/>
  <c r="AQ43" i="191" s="1"/>
  <c r="AQ19" i="188"/>
  <c r="AQ43" i="188" s="1"/>
  <c r="AQ19" i="173"/>
  <c r="AQ43" i="173" s="1"/>
  <c r="AQ19" i="189"/>
  <c r="AQ43" i="189" s="1"/>
  <c r="AQ19" i="190" s="1"/>
  <c r="AQ19" i="142"/>
  <c r="AQ43" i="142" s="1"/>
  <c r="AQ19" i="168" s="1"/>
  <c r="AQ19" i="89"/>
  <c r="AQ43" i="89" s="1"/>
  <c r="AE21" i="200"/>
  <c r="AE21" i="197"/>
  <c r="AE45" i="197" s="1"/>
  <c r="AE22" i="198" s="1"/>
  <c r="AE21" i="148"/>
  <c r="AQ22" i="189"/>
  <c r="AQ46" i="189" s="1"/>
  <c r="AQ22" i="190" s="1"/>
  <c r="AQ22" i="191"/>
  <c r="AQ46" i="191" s="1"/>
  <c r="AQ22" i="173"/>
  <c r="AQ46" i="173" s="1"/>
  <c r="AQ22" i="89"/>
  <c r="AQ46" i="89" s="1"/>
  <c r="AQ22" i="188"/>
  <c r="AQ46" i="188" s="1"/>
  <c r="AQ22" i="142"/>
  <c r="AQ46" i="142" s="1"/>
  <c r="AQ22" i="168" s="1"/>
  <c r="AG18" i="200"/>
  <c r="AG18" i="148"/>
  <c r="AG18" i="197"/>
  <c r="AG42" i="197" s="1"/>
  <c r="AG19" i="198" s="1"/>
  <c r="AS19" i="191"/>
  <c r="AS43" i="191" s="1"/>
  <c r="AS19" i="189"/>
  <c r="AS43" i="189" s="1"/>
  <c r="AS19" i="190" s="1"/>
  <c r="AS19" i="188"/>
  <c r="AS43" i="188" s="1"/>
  <c r="AS19" i="89"/>
  <c r="AS43" i="89" s="1"/>
  <c r="AS19" i="173"/>
  <c r="AS43" i="173" s="1"/>
  <c r="AS19" i="142"/>
  <c r="AS43" i="142" s="1"/>
  <c r="AS19" i="168" s="1"/>
  <c r="AH15" i="200"/>
  <c r="AH15" i="197"/>
  <c r="AH39" i="197" s="1"/>
  <c r="AH16" i="198" s="1"/>
  <c r="AH15" i="148"/>
  <c r="AT16" i="191"/>
  <c r="AT40" i="191" s="1"/>
  <c r="AT16" i="189"/>
  <c r="AT40" i="189" s="1"/>
  <c r="AT16" i="190" s="1"/>
  <c r="AT16" i="188"/>
  <c r="AT40" i="188" s="1"/>
  <c r="AT16" i="142"/>
  <c r="AT40" i="142" s="1"/>
  <c r="AT16" i="168" s="1"/>
  <c r="AT16" i="89"/>
  <c r="AT40" i="89" s="1"/>
  <c r="AT16" i="173"/>
  <c r="AT40" i="173" s="1"/>
  <c r="AI12" i="200"/>
  <c r="AI12" i="197"/>
  <c r="AI36" i="197" s="1"/>
  <c r="AI13" i="198" s="1"/>
  <c r="AI12" i="148"/>
  <c r="AU13" i="191"/>
  <c r="AU37" i="191" s="1"/>
  <c r="AU13" i="188"/>
  <c r="AU37" i="188" s="1"/>
  <c r="AU13" i="189"/>
  <c r="AU37" i="189" s="1"/>
  <c r="AU13" i="190" s="1"/>
  <c r="AU13" i="173"/>
  <c r="AU37" i="173" s="1"/>
  <c r="AU13" i="142"/>
  <c r="AU37" i="142" s="1"/>
  <c r="AU13" i="168" s="1"/>
  <c r="AU13" i="89"/>
  <c r="AU37" i="89" s="1"/>
  <c r="AH7" i="200"/>
  <c r="AH7" i="197"/>
  <c r="AH31" i="197" s="1"/>
  <c r="AH8" i="198" s="1"/>
  <c r="AH7" i="148"/>
  <c r="AT8" i="191"/>
  <c r="AT32" i="191" s="1"/>
  <c r="AT8" i="189"/>
  <c r="AT32" i="189" s="1"/>
  <c r="AT8" i="190" s="1"/>
  <c r="AT8" i="188"/>
  <c r="AT32" i="188" s="1"/>
  <c r="AT8" i="89"/>
  <c r="AT32" i="89" s="1"/>
  <c r="AT8" i="173"/>
  <c r="AT32" i="173" s="1"/>
  <c r="AT8" i="142"/>
  <c r="AT32" i="142" s="1"/>
  <c r="AT8" i="168" s="1"/>
  <c r="AD21" i="200"/>
  <c r="AD21" i="197"/>
  <c r="AD45" i="197" s="1"/>
  <c r="AD22" i="198" s="1"/>
  <c r="AD21" i="148"/>
  <c r="AP22" i="191"/>
  <c r="AP46" i="191" s="1"/>
  <c r="AP22" i="189"/>
  <c r="AP46" i="189" s="1"/>
  <c r="AP22" i="190" s="1"/>
  <c r="AP22" i="188"/>
  <c r="AP46" i="188" s="1"/>
  <c r="AP22" i="142"/>
  <c r="AP46" i="142" s="1"/>
  <c r="AP22" i="168" s="1"/>
  <c r="AP22" i="173"/>
  <c r="AP46" i="173" s="1"/>
  <c r="AP22" i="89"/>
  <c r="AP46" i="89" s="1"/>
  <c r="AJ18" i="200"/>
  <c r="AJ18" i="197"/>
  <c r="AJ42" i="197" s="1"/>
  <c r="AJ19" i="198" s="1"/>
  <c r="AJ18" i="148"/>
  <c r="AV19" i="191"/>
  <c r="AV43" i="191" s="1"/>
  <c r="AV19" i="189"/>
  <c r="AV43" i="189" s="1"/>
  <c r="AV19" i="190" s="1"/>
  <c r="AV19" i="188"/>
  <c r="AV43" i="188" s="1"/>
  <c r="AV19" i="142"/>
  <c r="AV43" i="142" s="1"/>
  <c r="AV19" i="168" s="1"/>
  <c r="AV19" i="173"/>
  <c r="AV43" i="173" s="1"/>
  <c r="AV19" i="89"/>
  <c r="AV43" i="89" s="1"/>
  <c r="AJ9" i="200"/>
  <c r="AJ9" i="197"/>
  <c r="AJ33" i="197" s="1"/>
  <c r="AJ10" i="198" s="1"/>
  <c r="AJ9" i="148"/>
  <c r="AV10" i="191"/>
  <c r="AV34" i="191" s="1"/>
  <c r="AV10" i="189"/>
  <c r="AV34" i="189" s="1"/>
  <c r="AV10" i="190" s="1"/>
  <c r="AV10" i="173"/>
  <c r="AV34" i="173" s="1"/>
  <c r="AV10" i="142"/>
  <c r="AV34" i="142" s="1"/>
  <c r="AV10" i="168" s="1"/>
  <c r="AV10" i="89"/>
  <c r="AV34" i="89" s="1"/>
  <c r="AV10" i="188"/>
  <c r="AV34" i="188" s="1"/>
  <c r="AG7" i="199"/>
  <c r="AG30" i="148"/>
  <c r="AE9" i="200"/>
  <c r="AE9" i="197"/>
  <c r="AE33" i="197" s="1"/>
  <c r="AE10" i="198" s="1"/>
  <c r="AE9" i="148"/>
  <c r="AQ10" i="191"/>
  <c r="AQ34" i="191" s="1"/>
  <c r="AQ10" i="189"/>
  <c r="AQ34" i="189" s="1"/>
  <c r="AQ10" i="190" s="1"/>
  <c r="AQ10" i="188"/>
  <c r="AQ34" i="188" s="1"/>
  <c r="AQ10" i="173"/>
  <c r="AQ34" i="173" s="1"/>
  <c r="AQ10" i="89"/>
  <c r="AQ34" i="89" s="1"/>
  <c r="AQ10" i="142"/>
  <c r="AQ34" i="142" s="1"/>
  <c r="AQ10" i="168" s="1"/>
  <c r="AH9" i="200"/>
  <c r="AH9" i="197"/>
  <c r="AH33" i="197" s="1"/>
  <c r="AH10" i="198" s="1"/>
  <c r="AH9" i="148"/>
  <c r="AT10" i="191"/>
  <c r="AT34" i="191" s="1"/>
  <c r="AT10" i="189"/>
  <c r="AT34" i="189" s="1"/>
  <c r="AT10" i="190" s="1"/>
  <c r="AT10" i="188"/>
  <c r="AT34" i="188" s="1"/>
  <c r="AT10" i="173"/>
  <c r="AT34" i="173" s="1"/>
  <c r="AT10" i="142"/>
  <c r="AT34" i="142" s="1"/>
  <c r="AT10" i="168" s="1"/>
  <c r="AT10" i="89"/>
  <c r="AT34" i="89" s="1"/>
  <c r="AI18" i="200"/>
  <c r="AI18" i="197"/>
  <c r="AI42" i="197" s="1"/>
  <c r="AI19" i="198" s="1"/>
  <c r="AI18" i="148"/>
  <c r="AU19" i="191"/>
  <c r="AU43" i="191" s="1"/>
  <c r="AU19" i="188"/>
  <c r="AU43" i="188" s="1"/>
  <c r="AU19" i="173"/>
  <c r="AU43" i="173" s="1"/>
  <c r="AU19" i="189"/>
  <c r="AU43" i="189" s="1"/>
  <c r="AU19" i="190" s="1"/>
  <c r="AU19" i="142"/>
  <c r="AU43" i="142" s="1"/>
  <c r="AU19" i="168" s="1"/>
  <c r="AU19" i="89"/>
  <c r="AU43" i="89" s="1"/>
  <c r="AE12" i="200"/>
  <c r="AE12" i="197"/>
  <c r="AE36" i="197" s="1"/>
  <c r="AE13" i="198" s="1"/>
  <c r="AE12" i="148"/>
  <c r="AQ13" i="191"/>
  <c r="AQ37" i="191" s="1"/>
  <c r="AQ13" i="188"/>
  <c r="AQ37" i="188" s="1"/>
  <c r="AQ13" i="173"/>
  <c r="AQ37" i="173" s="1"/>
  <c r="AQ13" i="142"/>
  <c r="AQ37" i="142" s="1"/>
  <c r="AQ13" i="168" s="1"/>
  <c r="AQ13" i="189"/>
  <c r="AQ37" i="189" s="1"/>
  <c r="AQ13" i="190" s="1"/>
  <c r="AQ13" i="89"/>
  <c r="AQ37" i="89" s="1"/>
  <c r="AJ21" i="200"/>
  <c r="AJ21" i="197"/>
  <c r="AJ45" i="197" s="1"/>
  <c r="AJ22" i="198" s="1"/>
  <c r="AJ21" i="148"/>
  <c r="AV22" i="191"/>
  <c r="AV46" i="191" s="1"/>
  <c r="AV22" i="189"/>
  <c r="AV46" i="189" s="1"/>
  <c r="AV22" i="190" s="1"/>
  <c r="AV22" i="173"/>
  <c r="AV46" i="173" s="1"/>
  <c r="AV22" i="142"/>
  <c r="AV46" i="142" s="1"/>
  <c r="AV22" i="168" s="1"/>
  <c r="AV22" i="188"/>
  <c r="AV46" i="188" s="1"/>
  <c r="AV22" i="89"/>
  <c r="AV46" i="89" s="1"/>
  <c r="AJ15" i="200"/>
  <c r="AJ15" i="197"/>
  <c r="AJ39" i="197" s="1"/>
  <c r="AJ16" i="198" s="1"/>
  <c r="AJ15" i="148"/>
  <c r="AV16" i="191"/>
  <c r="AV40" i="191" s="1"/>
  <c r="AV16" i="189"/>
  <c r="AV40" i="189" s="1"/>
  <c r="AV16" i="190" s="1"/>
  <c r="AV16" i="173"/>
  <c r="AV40" i="173" s="1"/>
  <c r="AV16" i="188"/>
  <c r="AV40" i="188" s="1"/>
  <c r="AV16" i="142"/>
  <c r="AV40" i="142" s="1"/>
  <c r="AV16" i="168" s="1"/>
  <c r="AV16" i="89"/>
  <c r="AV40" i="89" s="1"/>
  <c r="AD7" i="200"/>
  <c r="AD7" i="197"/>
  <c r="AD31" i="197" s="1"/>
  <c r="AD8" i="198" s="1"/>
  <c r="AD7" i="148"/>
  <c r="AP8" i="191"/>
  <c r="AP32" i="191" s="1"/>
  <c r="AP8" i="189"/>
  <c r="AP32" i="189" s="1"/>
  <c r="AP8" i="190" s="1"/>
  <c r="AP8" i="188"/>
  <c r="AP32" i="188" s="1"/>
  <c r="AP8" i="173"/>
  <c r="AP32" i="173" s="1"/>
  <c r="AP8" i="89"/>
  <c r="AP32" i="89" s="1"/>
  <c r="AP8" i="142"/>
  <c r="AP32" i="142" s="1"/>
  <c r="AP8" i="168" s="1"/>
  <c r="AE15" i="200"/>
  <c r="AE15" i="148"/>
  <c r="AE15" i="197"/>
  <c r="AE39" i="197" s="1"/>
  <c r="AE16" i="198" s="1"/>
  <c r="AQ16" i="191"/>
  <c r="AQ40" i="191" s="1"/>
  <c r="AQ16" i="189"/>
  <c r="AQ40" i="189" s="1"/>
  <c r="AQ16" i="190" s="1"/>
  <c r="AQ16" i="188"/>
  <c r="AQ40" i="188" s="1"/>
  <c r="AQ16" i="89"/>
  <c r="AQ40" i="89" s="1"/>
  <c r="AQ16" i="173"/>
  <c r="AQ40" i="173" s="1"/>
  <c r="AQ16" i="142"/>
  <c r="AQ40" i="142" s="1"/>
  <c r="AQ16" i="168" s="1"/>
  <c r="AH12" i="200"/>
  <c r="AH12" i="197"/>
  <c r="AH36" i="197" s="1"/>
  <c r="AH13" i="198" s="1"/>
  <c r="AH12" i="148"/>
  <c r="AT13" i="191"/>
  <c r="AT37" i="191" s="1"/>
  <c r="AT13" i="189"/>
  <c r="AT37" i="189" s="1"/>
  <c r="AT13" i="190" s="1"/>
  <c r="AT13" i="173"/>
  <c r="AT37" i="173" s="1"/>
  <c r="AT13" i="188"/>
  <c r="AT37" i="188" s="1"/>
  <c r="AT13" i="142"/>
  <c r="AT37" i="142" s="1"/>
  <c r="AT13" i="168" s="1"/>
  <c r="AT13" i="89"/>
  <c r="AT37" i="89" s="1"/>
  <c r="AD15" i="200"/>
  <c r="AD15" i="197"/>
  <c r="AD39" i="197" s="1"/>
  <c r="AD16" i="198" s="1"/>
  <c r="AD15" i="148"/>
  <c r="AP16" i="191"/>
  <c r="AP40" i="191" s="1"/>
  <c r="AP16" i="189"/>
  <c r="AP40" i="189" s="1"/>
  <c r="AP16" i="190" s="1"/>
  <c r="AP16" i="188"/>
  <c r="AP40" i="188" s="1"/>
  <c r="AP16" i="173"/>
  <c r="AP40" i="173" s="1"/>
  <c r="AP16" i="89"/>
  <c r="AP40" i="89" s="1"/>
  <c r="AP16" i="142"/>
  <c r="AP40" i="142" s="1"/>
  <c r="AP16" i="168" s="1"/>
  <c r="AJ7" i="200"/>
  <c r="AJ7" i="197"/>
  <c r="AJ31" i="197" s="1"/>
  <c r="AJ8" i="198" s="1"/>
  <c r="AJ7" i="148"/>
  <c r="AV8" i="191"/>
  <c r="AV32" i="191" s="1"/>
  <c r="AV8" i="188"/>
  <c r="AV32" i="188" s="1"/>
  <c r="AV8" i="173"/>
  <c r="AV32" i="173" s="1"/>
  <c r="AV8" i="142"/>
  <c r="AV32" i="142" s="1"/>
  <c r="AV8" i="168" s="1"/>
  <c r="AV8" i="189"/>
  <c r="AV32" i="189" s="1"/>
  <c r="AV8" i="190" s="1"/>
  <c r="AV8" i="89"/>
  <c r="AV32" i="89" s="1"/>
  <c r="AE7" i="199"/>
  <c r="AE30" i="148"/>
  <c r="AE7" i="200"/>
  <c r="AE7" i="197"/>
  <c r="AE31" i="197" s="1"/>
  <c r="AE8" i="198" s="1"/>
  <c r="AE7" i="148"/>
  <c r="AQ8" i="191"/>
  <c r="AQ32" i="191" s="1"/>
  <c r="AQ8" i="189"/>
  <c r="AQ32" i="189" s="1"/>
  <c r="AQ8" i="190" s="1"/>
  <c r="AQ8" i="173"/>
  <c r="AQ32" i="173" s="1"/>
  <c r="AQ8" i="142"/>
  <c r="AQ32" i="142" s="1"/>
  <c r="AQ8" i="168" s="1"/>
  <c r="AQ8" i="89"/>
  <c r="AQ32" i="89" s="1"/>
  <c r="AQ8" i="188"/>
  <c r="AQ32" i="188" s="1"/>
  <c r="AG9" i="200"/>
  <c r="AG9" i="197"/>
  <c r="AG33" i="197" s="1"/>
  <c r="AG10" i="198" s="1"/>
  <c r="AG9" i="148"/>
  <c r="AS10" i="191"/>
  <c r="AS34" i="191" s="1"/>
  <c r="AS10" i="188"/>
  <c r="AS34" i="188" s="1"/>
  <c r="AS10" i="189"/>
  <c r="AS34" i="189" s="1"/>
  <c r="AS10" i="190" s="1"/>
  <c r="AS10" i="173"/>
  <c r="AS34" i="173" s="1"/>
  <c r="AS10" i="142"/>
  <c r="AS34" i="142" s="1"/>
  <c r="AS10" i="168" s="1"/>
  <c r="AS10" i="89"/>
  <c r="AS34" i="89" s="1"/>
  <c r="AG21" i="200"/>
  <c r="AG21" i="197"/>
  <c r="AG45" i="197" s="1"/>
  <c r="AG22" i="198" s="1"/>
  <c r="AG21" i="148"/>
  <c r="AS22" i="191"/>
  <c r="AS46" i="191" s="1"/>
  <c r="AS22" i="188"/>
  <c r="AS46" i="188" s="1"/>
  <c r="AS22" i="173"/>
  <c r="AS46" i="173" s="1"/>
  <c r="AS22" i="142"/>
  <c r="AS46" i="142" s="1"/>
  <c r="AS22" i="168" s="1"/>
  <c r="AS22" i="189"/>
  <c r="AS46" i="189" s="1"/>
  <c r="AS22" i="190" s="1"/>
  <c r="AS22" i="89"/>
  <c r="AS46" i="89" s="1"/>
  <c r="AH21" i="200"/>
  <c r="AH21" i="197"/>
  <c r="AH45" i="197" s="1"/>
  <c r="AH22" i="198" s="1"/>
  <c r="AT22" i="191"/>
  <c r="AT46" i="191" s="1"/>
  <c r="AT22" i="189"/>
  <c r="AT46" i="189" s="1"/>
  <c r="AT22" i="190" s="1"/>
  <c r="AT22" i="188"/>
  <c r="AT46" i="188" s="1"/>
  <c r="AH21" i="148"/>
  <c r="AT22" i="173"/>
  <c r="AT46" i="173" s="1"/>
  <c r="AT22" i="142"/>
  <c r="AT46" i="142" s="1"/>
  <c r="AT22" i="168" s="1"/>
  <c r="AT22" i="89"/>
  <c r="AT46" i="89" s="1"/>
  <c r="AI15" i="200"/>
  <c r="AI15" i="148"/>
  <c r="AI15" i="197"/>
  <c r="AI39" i="197" s="1"/>
  <c r="AI16" i="198" s="1"/>
  <c r="AU16" i="191"/>
  <c r="AU40" i="191" s="1"/>
  <c r="AU16" i="189"/>
  <c r="AU40" i="189" s="1"/>
  <c r="AU16" i="190" s="1"/>
  <c r="AU16" i="188"/>
  <c r="AU40" i="188" s="1"/>
  <c r="AU16" i="173"/>
  <c r="AU40" i="173" s="1"/>
  <c r="AU16" i="89"/>
  <c r="AU40" i="89" s="1"/>
  <c r="AU16" i="142"/>
  <c r="AU40" i="142" s="1"/>
  <c r="AU16" i="168" s="1"/>
  <c r="AD9" i="200"/>
  <c r="AD9" i="197"/>
  <c r="AD33" i="197" s="1"/>
  <c r="AD10" i="198" s="1"/>
  <c r="AD9" i="148"/>
  <c r="AP10" i="191"/>
  <c r="AP34" i="191" s="1"/>
  <c r="AP10" i="189"/>
  <c r="AP34" i="189" s="1"/>
  <c r="AP10" i="190" s="1"/>
  <c r="AP10" i="188"/>
  <c r="AP34" i="188" s="1"/>
  <c r="AP10" i="142"/>
  <c r="AP34" i="142" s="1"/>
  <c r="AP10" i="168" s="1"/>
  <c r="AP10" i="89"/>
  <c r="AP34" i="89" s="1"/>
  <c r="AP10" i="173"/>
  <c r="AP34" i="173" s="1"/>
  <c r="AD12" i="200"/>
  <c r="AD12" i="197"/>
  <c r="AD36" i="197" s="1"/>
  <c r="AD13" i="198" s="1"/>
  <c r="AD12" i="148"/>
  <c r="AP13" i="191"/>
  <c r="AP37" i="191" s="1"/>
  <c r="AP13" i="189"/>
  <c r="AP37" i="189" s="1"/>
  <c r="AP13" i="190" s="1"/>
  <c r="AP13" i="188"/>
  <c r="AP37" i="188" s="1"/>
  <c r="AP13" i="173"/>
  <c r="AP37" i="173" s="1"/>
  <c r="AP13" i="142"/>
  <c r="AP37" i="142" s="1"/>
  <c r="AP13" i="168" s="1"/>
  <c r="AP13" i="89"/>
  <c r="AP37" i="89" s="1"/>
  <c r="AJ12" i="200"/>
  <c r="AJ12" i="197"/>
  <c r="AJ36" i="197" s="1"/>
  <c r="AJ13" i="198" s="1"/>
  <c r="AJ12" i="148"/>
  <c r="AV13" i="191"/>
  <c r="AV37" i="191" s="1"/>
  <c r="AV13" i="189"/>
  <c r="AV37" i="189" s="1"/>
  <c r="AV13" i="190" s="1"/>
  <c r="AV13" i="188"/>
  <c r="AV37" i="188" s="1"/>
  <c r="AV13" i="173"/>
  <c r="AV37" i="173" s="1"/>
  <c r="AV13" i="142"/>
  <c r="AV37" i="142" s="1"/>
  <c r="AV13" i="168" s="1"/>
  <c r="AV13" i="89"/>
  <c r="AV37" i="89" s="1"/>
  <c r="AJ30" i="148"/>
  <c r="AJ7" i="199"/>
  <c r="AV17" i="61"/>
  <c r="AV23" i="61"/>
  <c r="AV20" i="61"/>
  <c r="AV11" i="61"/>
  <c r="AV14" i="61"/>
  <c r="AQ20" i="61"/>
  <c r="AT17" i="61"/>
  <c r="AS11" i="61"/>
  <c r="AT23" i="61"/>
  <c r="AQ17" i="61"/>
  <c r="AS17" i="61"/>
  <c r="AT14" i="61"/>
  <c r="AU11" i="61"/>
  <c r="AU23" i="61"/>
  <c r="AP17" i="61"/>
  <c r="AP23" i="61"/>
  <c r="AQ14" i="61"/>
  <c r="AQ23" i="61"/>
  <c r="AS20" i="61"/>
  <c r="AU14" i="61"/>
  <c r="AS23" i="61"/>
  <c r="AU17" i="61"/>
  <c r="AP20" i="61"/>
  <c r="AQ11" i="61"/>
  <c r="AS14" i="61"/>
  <c r="AT11" i="61"/>
  <c r="AT20" i="61"/>
  <c r="AU20" i="61"/>
  <c r="AP11" i="61"/>
  <c r="AP14" i="61"/>
  <c r="B18" i="156"/>
  <c r="C18" i="156"/>
  <c r="D18" i="156"/>
  <c r="E18" i="156"/>
  <c r="F18" i="156"/>
  <c r="G18" i="156"/>
  <c r="B4" i="109"/>
  <c r="C4" i="109"/>
  <c r="C4" i="156" s="1"/>
  <c r="C28" i="156" s="1"/>
  <c r="C4" i="177" s="1"/>
  <c r="D4" i="109"/>
  <c r="D28" i="109" s="1"/>
  <c r="E4" i="109"/>
  <c r="E4" i="157" s="1"/>
  <c r="F4" i="109"/>
  <c r="G4" i="109"/>
  <c r="G4" i="156" s="1"/>
  <c r="G28" i="156" s="1"/>
  <c r="G4" i="177" s="1"/>
  <c r="B5" i="109"/>
  <c r="B29" i="109" s="1"/>
  <c r="C5" i="109"/>
  <c r="C29" i="109" s="1"/>
  <c r="D5" i="109"/>
  <c r="D5" i="156" s="1"/>
  <c r="D29" i="156" s="1"/>
  <c r="D5" i="177" s="1"/>
  <c r="E5" i="109"/>
  <c r="E5" i="178" s="1"/>
  <c r="F5" i="109"/>
  <c r="F29" i="109" s="1"/>
  <c r="G5" i="109"/>
  <c r="B25" i="109"/>
  <c r="B49" i="109" s="1"/>
  <c r="C25" i="109"/>
  <c r="C25" i="178" s="1"/>
  <c r="D25" i="109"/>
  <c r="E25" i="109"/>
  <c r="E25" i="156" s="1"/>
  <c r="E49" i="156" s="1"/>
  <c r="E25" i="177" s="1"/>
  <c r="F25" i="109"/>
  <c r="F49" i="109" s="1"/>
  <c r="G25" i="109"/>
  <c r="G25" i="178" s="1"/>
  <c r="H25" i="178"/>
  <c r="AA6" i="200" l="1"/>
  <c r="AA6" i="197"/>
  <c r="AA30" i="197" s="1"/>
  <c r="AA7" i="198" s="1"/>
  <c r="AA6" i="148"/>
  <c r="AM7" i="191"/>
  <c r="AM31" i="191" s="1"/>
  <c r="AM7" i="188"/>
  <c r="AM31" i="188" s="1"/>
  <c r="AM7" i="173"/>
  <c r="AM31" i="173" s="1"/>
  <c r="AM7" i="189"/>
  <c r="AM31" i="189" s="1"/>
  <c r="AM7" i="190" s="1"/>
  <c r="AM7" i="142"/>
  <c r="AM31" i="142" s="1"/>
  <c r="AM7" i="168" s="1"/>
  <c r="AM7" i="89"/>
  <c r="AM31" i="89" s="1"/>
  <c r="AI19" i="200"/>
  <c r="AI19" i="197"/>
  <c r="AI43" i="197" s="1"/>
  <c r="AI20" i="198" s="1"/>
  <c r="AI19" i="148"/>
  <c r="AU20" i="191"/>
  <c r="AU44" i="191" s="1"/>
  <c r="AU20" i="189"/>
  <c r="AU44" i="189" s="1"/>
  <c r="AU20" i="190" s="1"/>
  <c r="AU20" i="173"/>
  <c r="AU44" i="173" s="1"/>
  <c r="AU20" i="142"/>
  <c r="AU44" i="142" s="1"/>
  <c r="AU20" i="168" s="1"/>
  <c r="AU20" i="188"/>
  <c r="AU44" i="188" s="1"/>
  <c r="AU20" i="89"/>
  <c r="AU44" i="89" s="1"/>
  <c r="AE10" i="200"/>
  <c r="AE10" i="197"/>
  <c r="AE34" i="197" s="1"/>
  <c r="AE11" i="198" s="1"/>
  <c r="AE10" i="148"/>
  <c r="AQ11" i="189"/>
  <c r="AQ35" i="189" s="1"/>
  <c r="AQ11" i="190" s="1"/>
  <c r="AQ11" i="191"/>
  <c r="AQ35" i="191" s="1"/>
  <c r="AQ11" i="188"/>
  <c r="AQ35" i="188" s="1"/>
  <c r="AQ11" i="142"/>
  <c r="AQ35" i="142" s="1"/>
  <c r="AQ11" i="168" s="1"/>
  <c r="AQ11" i="89"/>
  <c r="AQ35" i="89" s="1"/>
  <c r="AQ11" i="173"/>
  <c r="AQ35" i="173" s="1"/>
  <c r="AI13" i="200"/>
  <c r="AI13" i="197"/>
  <c r="AI37" i="197" s="1"/>
  <c r="AI14" i="198" s="1"/>
  <c r="AI13" i="148"/>
  <c r="AU14" i="191"/>
  <c r="AU38" i="191" s="1"/>
  <c r="AU14" i="189"/>
  <c r="AU38" i="189" s="1"/>
  <c r="AU14" i="190" s="1"/>
  <c r="AU14" i="173"/>
  <c r="AU38" i="173" s="1"/>
  <c r="AU14" i="142"/>
  <c r="AU38" i="142" s="1"/>
  <c r="AU14" i="168" s="1"/>
  <c r="AU14" i="89"/>
  <c r="AU38" i="89" s="1"/>
  <c r="AU14" i="188"/>
  <c r="AU38" i="188" s="1"/>
  <c r="AD22" i="200"/>
  <c r="AD22" i="197"/>
  <c r="AD46" i="197" s="1"/>
  <c r="AD23" i="198" s="1"/>
  <c r="AD22" i="148"/>
  <c r="AP23" i="191"/>
  <c r="AP47" i="191" s="1"/>
  <c r="AP23" i="188"/>
  <c r="AP47" i="188" s="1"/>
  <c r="AP23" i="173"/>
  <c r="AP47" i="173" s="1"/>
  <c r="AP23" i="142"/>
  <c r="AP47" i="142" s="1"/>
  <c r="AP23" i="168" s="1"/>
  <c r="AP23" i="189"/>
  <c r="AP47" i="189" s="1"/>
  <c r="AP23" i="190" s="1"/>
  <c r="AP23" i="89"/>
  <c r="AP47" i="89" s="1"/>
  <c r="AH13" i="200"/>
  <c r="AH13" i="148"/>
  <c r="AH13" i="197"/>
  <c r="AH37" i="197" s="1"/>
  <c r="AH14" i="198" s="1"/>
  <c r="AT14" i="189"/>
  <c r="AT38" i="189" s="1"/>
  <c r="AT14" i="190" s="1"/>
  <c r="AT14" i="188"/>
  <c r="AT38" i="188" s="1"/>
  <c r="AT14" i="191"/>
  <c r="AT38" i="191" s="1"/>
  <c r="AT14" i="173"/>
  <c r="AT38" i="173" s="1"/>
  <c r="AT14" i="89"/>
  <c r="AT38" i="89" s="1"/>
  <c r="AT14" i="142"/>
  <c r="AT38" i="142" s="1"/>
  <c r="AT14" i="168" s="1"/>
  <c r="AG10" i="200"/>
  <c r="AG10" i="197"/>
  <c r="AG34" i="197" s="1"/>
  <c r="AG11" i="198" s="1"/>
  <c r="AG10" i="148"/>
  <c r="AS11" i="191"/>
  <c r="AS35" i="191" s="1"/>
  <c r="AS11" i="189"/>
  <c r="AS35" i="189" s="1"/>
  <c r="AS11" i="190" s="1"/>
  <c r="AS11" i="173"/>
  <c r="AS35" i="173" s="1"/>
  <c r="AS11" i="142"/>
  <c r="AS35" i="142" s="1"/>
  <c r="AS11" i="168" s="1"/>
  <c r="AS11" i="188"/>
  <c r="AS35" i="188" s="1"/>
  <c r="AS11" i="89"/>
  <c r="AS35" i="89" s="1"/>
  <c r="AJ10" i="200"/>
  <c r="AJ10" i="197"/>
  <c r="AJ34" i="197" s="1"/>
  <c r="AJ11" i="198" s="1"/>
  <c r="AJ10" i="148"/>
  <c r="AV11" i="191"/>
  <c r="AV35" i="191" s="1"/>
  <c r="AV11" i="189"/>
  <c r="AV35" i="189" s="1"/>
  <c r="AV11" i="190" s="1"/>
  <c r="AV11" i="188"/>
  <c r="AV35" i="188" s="1"/>
  <c r="AV11" i="89"/>
  <c r="AV35" i="89" s="1"/>
  <c r="AV11" i="173"/>
  <c r="AV35" i="173" s="1"/>
  <c r="AV11" i="142"/>
  <c r="AV35" i="142" s="1"/>
  <c r="AV11" i="168" s="1"/>
  <c r="AD13" i="199"/>
  <c r="AD36" i="148"/>
  <c r="AG22" i="199"/>
  <c r="AG45" i="148"/>
  <c r="AE8" i="199"/>
  <c r="AE31" i="148"/>
  <c r="AJ16" i="199"/>
  <c r="AJ39" i="148"/>
  <c r="AG19" i="199"/>
  <c r="AG42" i="148"/>
  <c r="AG31" i="148"/>
  <c r="AG8" i="199"/>
  <c r="AI10" i="199"/>
  <c r="AI33" i="148"/>
  <c r="AH19" i="200"/>
  <c r="AH19" i="197"/>
  <c r="AH43" i="197" s="1"/>
  <c r="AH20" i="198" s="1"/>
  <c r="AH19" i="148"/>
  <c r="AT20" i="189"/>
  <c r="AT44" i="189" s="1"/>
  <c r="AT20" i="190" s="1"/>
  <c r="AT20" i="191"/>
  <c r="AT44" i="191" s="1"/>
  <c r="AT20" i="188"/>
  <c r="AT44" i="188" s="1"/>
  <c r="AT20" i="89"/>
  <c r="AT44" i="89" s="1"/>
  <c r="AT20" i="173"/>
  <c r="AT44" i="173" s="1"/>
  <c r="AT20" i="142"/>
  <c r="AT44" i="142" s="1"/>
  <c r="AT20" i="168" s="1"/>
  <c r="AD19" i="200"/>
  <c r="AD19" i="148"/>
  <c r="AP20" i="191"/>
  <c r="AP44" i="191" s="1"/>
  <c r="AP20" i="189"/>
  <c r="AP44" i="189" s="1"/>
  <c r="AP20" i="190" s="1"/>
  <c r="AD19" i="197"/>
  <c r="AD43" i="197" s="1"/>
  <c r="AD20" i="198" s="1"/>
  <c r="AP20" i="173"/>
  <c r="AP44" i="173" s="1"/>
  <c r="AP20" i="89"/>
  <c r="AP44" i="89" s="1"/>
  <c r="AP20" i="188"/>
  <c r="AP44" i="188" s="1"/>
  <c r="AP20" i="142"/>
  <c r="AP44" i="142" s="1"/>
  <c r="AP20" i="168" s="1"/>
  <c r="AG19" i="200"/>
  <c r="AG19" i="197"/>
  <c r="AG43" i="197" s="1"/>
  <c r="AG20" i="198" s="1"/>
  <c r="AG19" i="148"/>
  <c r="AS20" i="191"/>
  <c r="AS44" i="191" s="1"/>
  <c r="AS20" i="189"/>
  <c r="AS44" i="189" s="1"/>
  <c r="AS20" i="190" s="1"/>
  <c r="AS20" i="188"/>
  <c r="AS44" i="188" s="1"/>
  <c r="AS20" i="173"/>
  <c r="AS44" i="173" s="1"/>
  <c r="AS20" i="142"/>
  <c r="AS44" i="142" s="1"/>
  <c r="AS20" i="168" s="1"/>
  <c r="AS20" i="89"/>
  <c r="AS44" i="89" s="1"/>
  <c r="AD16" i="200"/>
  <c r="AD16" i="197"/>
  <c r="AD40" i="197" s="1"/>
  <c r="AD17" i="198" s="1"/>
  <c r="AD16" i="148"/>
  <c r="AP17" i="191"/>
  <c r="AP41" i="191" s="1"/>
  <c r="AP17" i="188"/>
  <c r="AP41" i="188" s="1"/>
  <c r="AP17" i="189"/>
  <c r="AP41" i="189" s="1"/>
  <c r="AP17" i="190" s="1"/>
  <c r="AP17" i="173"/>
  <c r="AP41" i="173" s="1"/>
  <c r="AP17" i="142"/>
  <c r="AP41" i="142" s="1"/>
  <c r="AP17" i="168" s="1"/>
  <c r="AP17" i="89"/>
  <c r="AP41" i="89" s="1"/>
  <c r="AG16" i="200"/>
  <c r="AG16" i="197"/>
  <c r="AG40" i="197" s="1"/>
  <c r="AG17" i="198" s="1"/>
  <c r="AG16" i="148"/>
  <c r="AS17" i="191"/>
  <c r="AS41" i="191" s="1"/>
  <c r="AS17" i="189"/>
  <c r="AS41" i="189" s="1"/>
  <c r="AS17" i="190" s="1"/>
  <c r="AS17" i="173"/>
  <c r="AS41" i="173" s="1"/>
  <c r="AS17" i="188"/>
  <c r="AS41" i="188" s="1"/>
  <c r="AS17" i="142"/>
  <c r="AS41" i="142" s="1"/>
  <c r="AS17" i="168" s="1"/>
  <c r="AS17" i="89"/>
  <c r="AS41" i="89" s="1"/>
  <c r="AH16" i="200"/>
  <c r="AH16" i="197"/>
  <c r="AH40" i="197" s="1"/>
  <c r="AH17" i="198" s="1"/>
  <c r="AH16" i="148"/>
  <c r="AT17" i="191"/>
  <c r="AT41" i="191" s="1"/>
  <c r="AT17" i="188"/>
  <c r="AT41" i="188" s="1"/>
  <c r="AT17" i="189"/>
  <c r="AT41" i="189" s="1"/>
  <c r="AT17" i="190" s="1"/>
  <c r="AT17" i="173"/>
  <c r="AT41" i="173" s="1"/>
  <c r="AT17" i="142"/>
  <c r="AT41" i="142" s="1"/>
  <c r="AT17" i="168" s="1"/>
  <c r="AT17" i="89"/>
  <c r="AT41" i="89" s="1"/>
  <c r="AJ19" i="200"/>
  <c r="AJ19" i="197"/>
  <c r="AJ43" i="197" s="1"/>
  <c r="AJ20" i="198" s="1"/>
  <c r="AJ19" i="148"/>
  <c r="AV20" i="191"/>
  <c r="AV44" i="191" s="1"/>
  <c r="AV20" i="188"/>
  <c r="AV44" i="188" s="1"/>
  <c r="AV20" i="189"/>
  <c r="AV44" i="189" s="1"/>
  <c r="AV20" i="190" s="1"/>
  <c r="AV20" i="173"/>
  <c r="AV44" i="173" s="1"/>
  <c r="AV20" i="142"/>
  <c r="AV44" i="142" s="1"/>
  <c r="AV20" i="168" s="1"/>
  <c r="AV20" i="89"/>
  <c r="AV44" i="89" s="1"/>
  <c r="AJ36" i="148"/>
  <c r="AJ13" i="199"/>
  <c r="AI16" i="199"/>
  <c r="AI39" i="148"/>
  <c r="AE16" i="199"/>
  <c r="AE39" i="148"/>
  <c r="AJ22" i="199"/>
  <c r="AJ45" i="148"/>
  <c r="AI19" i="199"/>
  <c r="AI42" i="148"/>
  <c r="AE10" i="199"/>
  <c r="AE33" i="148"/>
  <c r="AJ19" i="199"/>
  <c r="AJ42" i="148"/>
  <c r="AH8" i="199"/>
  <c r="AH31" i="148"/>
  <c r="AH39" i="148"/>
  <c r="AH16" i="199"/>
  <c r="AE22" i="199"/>
  <c r="AE45" i="148"/>
  <c r="AH19" i="199"/>
  <c r="AH42" i="148"/>
  <c r="AD19" i="199"/>
  <c r="AD42" i="148"/>
  <c r="AD13" i="200"/>
  <c r="AD13" i="197"/>
  <c r="AD37" i="197" s="1"/>
  <c r="AD14" i="198" s="1"/>
  <c r="AD13" i="148"/>
  <c r="AP14" i="189"/>
  <c r="AP38" i="189" s="1"/>
  <c r="AP14" i="190" s="1"/>
  <c r="AP14" i="191"/>
  <c r="AP38" i="191" s="1"/>
  <c r="AP14" i="188"/>
  <c r="AP38" i="188" s="1"/>
  <c r="AP14" i="89"/>
  <c r="AP38" i="89" s="1"/>
  <c r="AP14" i="173"/>
  <c r="AP38" i="173" s="1"/>
  <c r="AP14" i="142"/>
  <c r="AP38" i="142" s="1"/>
  <c r="AP14" i="168" s="1"/>
  <c r="AH10" i="200"/>
  <c r="AH10" i="197"/>
  <c r="AH34" i="197" s="1"/>
  <c r="AH11" i="198" s="1"/>
  <c r="AH10" i="148"/>
  <c r="AT11" i="191"/>
  <c r="AT35" i="191" s="1"/>
  <c r="AT11" i="188"/>
  <c r="AT35" i="188" s="1"/>
  <c r="AT11" i="173"/>
  <c r="AT35" i="173" s="1"/>
  <c r="AT11" i="142"/>
  <c r="AT35" i="142" s="1"/>
  <c r="AT11" i="168" s="1"/>
  <c r="AT11" i="89"/>
  <c r="AT35" i="89" s="1"/>
  <c r="AT11" i="189"/>
  <c r="AT35" i="189" s="1"/>
  <c r="AT11" i="190" s="1"/>
  <c r="AI16" i="200"/>
  <c r="AI16" i="197"/>
  <c r="AI40" i="197" s="1"/>
  <c r="AI17" i="198" s="1"/>
  <c r="AI16" i="148"/>
  <c r="AU17" i="191"/>
  <c r="AU41" i="191" s="1"/>
  <c r="AU17" i="189"/>
  <c r="AU41" i="189" s="1"/>
  <c r="AU17" i="190" s="1"/>
  <c r="AU17" i="188"/>
  <c r="AU41" i="188" s="1"/>
  <c r="AU17" i="142"/>
  <c r="AU41" i="142" s="1"/>
  <c r="AU17" i="168" s="1"/>
  <c r="AU17" i="89"/>
  <c r="AU41" i="89" s="1"/>
  <c r="AU17" i="173"/>
  <c r="AU41" i="173" s="1"/>
  <c r="AE22" i="200"/>
  <c r="AE22" i="197"/>
  <c r="AE46" i="197" s="1"/>
  <c r="AE23" i="198" s="1"/>
  <c r="AE22" i="148"/>
  <c r="AQ23" i="191"/>
  <c r="AQ47" i="191" s="1"/>
  <c r="AQ23" i="189"/>
  <c r="AQ47" i="189" s="1"/>
  <c r="AQ23" i="190" s="1"/>
  <c r="AQ23" i="188"/>
  <c r="AQ47" i="188" s="1"/>
  <c r="AQ23" i="142"/>
  <c r="AQ47" i="142" s="1"/>
  <c r="AQ23" i="168" s="1"/>
  <c r="AQ23" i="173"/>
  <c r="AQ47" i="173" s="1"/>
  <c r="AQ23" i="89"/>
  <c r="AQ47" i="89" s="1"/>
  <c r="AI22" i="200"/>
  <c r="AI22" i="197"/>
  <c r="AI46" i="197" s="1"/>
  <c r="AI23" i="198" s="1"/>
  <c r="AI22" i="148"/>
  <c r="AU23" i="191"/>
  <c r="AU47" i="191" s="1"/>
  <c r="AU23" i="189"/>
  <c r="AU47" i="189" s="1"/>
  <c r="AU23" i="190" s="1"/>
  <c r="AU23" i="188"/>
  <c r="AU47" i="188" s="1"/>
  <c r="AU23" i="173"/>
  <c r="AU47" i="173" s="1"/>
  <c r="AU23" i="142"/>
  <c r="AU47" i="142" s="1"/>
  <c r="AU23" i="168" s="1"/>
  <c r="AU23" i="89"/>
  <c r="AU47" i="89" s="1"/>
  <c r="AE16" i="200"/>
  <c r="AE16" i="197"/>
  <c r="AE40" i="197" s="1"/>
  <c r="AE17" i="198" s="1"/>
  <c r="AE16" i="148"/>
  <c r="AQ17" i="191"/>
  <c r="AQ41" i="191" s="1"/>
  <c r="AQ17" i="189"/>
  <c r="AQ41" i="189" s="1"/>
  <c r="AQ17" i="190" s="1"/>
  <c r="AQ17" i="188"/>
  <c r="AQ41" i="188" s="1"/>
  <c r="AQ17" i="173"/>
  <c r="AQ41" i="173" s="1"/>
  <c r="AQ17" i="142"/>
  <c r="AQ41" i="142" s="1"/>
  <c r="AQ17" i="168" s="1"/>
  <c r="AQ17" i="89"/>
  <c r="AQ41" i="89" s="1"/>
  <c r="AE19" i="200"/>
  <c r="AE19" i="197"/>
  <c r="AE43" i="197" s="1"/>
  <c r="AE20" i="198" s="1"/>
  <c r="AE19" i="148"/>
  <c r="AQ20" i="191"/>
  <c r="AQ44" i="191" s="1"/>
  <c r="AQ20" i="189"/>
  <c r="AQ44" i="189" s="1"/>
  <c r="AQ20" i="190" s="1"/>
  <c r="AQ20" i="173"/>
  <c r="AQ44" i="173" s="1"/>
  <c r="AQ20" i="142"/>
  <c r="AQ44" i="142" s="1"/>
  <c r="AQ20" i="168" s="1"/>
  <c r="AQ20" i="89"/>
  <c r="AQ44" i="89" s="1"/>
  <c r="AQ20" i="188"/>
  <c r="AQ44" i="188" s="1"/>
  <c r="AJ22" i="200"/>
  <c r="AJ22" i="148"/>
  <c r="AJ22" i="197"/>
  <c r="AJ46" i="197" s="1"/>
  <c r="AJ23" i="198" s="1"/>
  <c r="AV23" i="189"/>
  <c r="AV47" i="189" s="1"/>
  <c r="AV23" i="190" s="1"/>
  <c r="AV23" i="191"/>
  <c r="AV47" i="191" s="1"/>
  <c r="AV23" i="188"/>
  <c r="AV47" i="188" s="1"/>
  <c r="AV23" i="89"/>
  <c r="AV47" i="89" s="1"/>
  <c r="AV23" i="173"/>
  <c r="AV47" i="173" s="1"/>
  <c r="AV23" i="142"/>
  <c r="AV47" i="142" s="1"/>
  <c r="AV23" i="168" s="1"/>
  <c r="AD33" i="148"/>
  <c r="AD10" i="199"/>
  <c r="AH22" i="199"/>
  <c r="AH45" i="148"/>
  <c r="AG10" i="199"/>
  <c r="AG33" i="148"/>
  <c r="AJ8" i="199"/>
  <c r="AJ31" i="148"/>
  <c r="AH13" i="199"/>
  <c r="AH36" i="148"/>
  <c r="AD8" i="199"/>
  <c r="AD31" i="148"/>
  <c r="AG16" i="199"/>
  <c r="AG39" i="148"/>
  <c r="N6" i="200"/>
  <c r="N6" i="197"/>
  <c r="N30" i="197" s="1"/>
  <c r="N7" i="198" s="1"/>
  <c r="N6" i="148"/>
  <c r="Z7" i="191"/>
  <c r="Z31" i="191" s="1"/>
  <c r="Z7" i="189"/>
  <c r="Z31" i="189" s="1"/>
  <c r="Z7" i="190" s="1"/>
  <c r="Z7" i="173"/>
  <c r="Z31" i="173" s="1"/>
  <c r="Z7" i="188"/>
  <c r="Z31" i="188" s="1"/>
  <c r="Z7" i="142"/>
  <c r="Z31" i="142" s="1"/>
  <c r="Z7" i="168" s="1"/>
  <c r="Z7" i="89"/>
  <c r="Z31" i="89" s="1"/>
  <c r="AD10" i="200"/>
  <c r="AD10" i="197"/>
  <c r="AD34" i="197" s="1"/>
  <c r="AD11" i="198" s="1"/>
  <c r="AD10" i="148"/>
  <c r="AP11" i="191"/>
  <c r="AP35" i="191" s="1"/>
  <c r="AP11" i="188"/>
  <c r="AP35" i="188" s="1"/>
  <c r="AP11" i="189"/>
  <c r="AP35" i="189" s="1"/>
  <c r="AP11" i="190" s="1"/>
  <c r="AP11" i="173"/>
  <c r="AP35" i="173" s="1"/>
  <c r="AP11" i="142"/>
  <c r="AP35" i="142" s="1"/>
  <c r="AP11" i="168" s="1"/>
  <c r="AP11" i="89"/>
  <c r="AP35" i="89" s="1"/>
  <c r="AG13" i="200"/>
  <c r="AG13" i="197"/>
  <c r="AG37" i="197" s="1"/>
  <c r="AG14" i="198" s="1"/>
  <c r="AG13" i="148"/>
  <c r="AS14" i="191"/>
  <c r="AS38" i="191" s="1"/>
  <c r="AS14" i="189"/>
  <c r="AS38" i="189" s="1"/>
  <c r="AS14" i="190" s="1"/>
  <c r="AS14" i="188"/>
  <c r="AS38" i="188" s="1"/>
  <c r="AS14" i="173"/>
  <c r="AS38" i="173" s="1"/>
  <c r="AS14" i="142"/>
  <c r="AS38" i="142" s="1"/>
  <c r="AS14" i="168" s="1"/>
  <c r="AS14" i="89"/>
  <c r="AS38" i="89" s="1"/>
  <c r="AG22" i="200"/>
  <c r="AG22" i="197"/>
  <c r="AG46" i="197" s="1"/>
  <c r="AG23" i="198" s="1"/>
  <c r="AS23" i="191"/>
  <c r="AS47" i="191" s="1"/>
  <c r="AG22" i="148"/>
  <c r="AS23" i="189"/>
  <c r="AS47" i="189" s="1"/>
  <c r="AS23" i="190" s="1"/>
  <c r="AS23" i="173"/>
  <c r="AS47" i="173" s="1"/>
  <c r="AS23" i="142"/>
  <c r="AS47" i="142" s="1"/>
  <c r="AS23" i="168" s="1"/>
  <c r="AS23" i="89"/>
  <c r="AS47" i="89" s="1"/>
  <c r="AS23" i="188"/>
  <c r="AS47" i="188" s="1"/>
  <c r="AE13" i="200"/>
  <c r="AE13" i="197"/>
  <c r="AE37" i="197" s="1"/>
  <c r="AE14" i="198" s="1"/>
  <c r="AE13" i="148"/>
  <c r="AQ14" i="191"/>
  <c r="AQ38" i="191" s="1"/>
  <c r="AQ14" i="189"/>
  <c r="AQ38" i="189" s="1"/>
  <c r="AQ14" i="190" s="1"/>
  <c r="AQ14" i="173"/>
  <c r="AQ38" i="173" s="1"/>
  <c r="AQ14" i="142"/>
  <c r="AQ38" i="142" s="1"/>
  <c r="AQ14" i="168" s="1"/>
  <c r="AQ14" i="188"/>
  <c r="AQ38" i="188" s="1"/>
  <c r="AQ14" i="89"/>
  <c r="AQ38" i="89" s="1"/>
  <c r="AI10" i="200"/>
  <c r="AI10" i="197"/>
  <c r="AI34" i="197" s="1"/>
  <c r="AI11" i="198" s="1"/>
  <c r="AI10" i="148"/>
  <c r="AU11" i="191"/>
  <c r="AU35" i="191" s="1"/>
  <c r="AU11" i="189"/>
  <c r="AU35" i="189" s="1"/>
  <c r="AU11" i="190" s="1"/>
  <c r="AU11" i="188"/>
  <c r="AU35" i="188" s="1"/>
  <c r="AU11" i="173"/>
  <c r="AU35" i="173" s="1"/>
  <c r="AU11" i="89"/>
  <c r="AU35" i="89" s="1"/>
  <c r="AU11" i="142"/>
  <c r="AU35" i="142" s="1"/>
  <c r="AU11" i="168" s="1"/>
  <c r="AH22" i="200"/>
  <c r="AH22" i="197"/>
  <c r="AH46" i="197" s="1"/>
  <c r="AH23" i="198" s="1"/>
  <c r="AH22" i="148"/>
  <c r="AT23" i="191"/>
  <c r="AT47" i="191" s="1"/>
  <c r="AT23" i="189"/>
  <c r="AT47" i="189" s="1"/>
  <c r="AT23" i="190" s="1"/>
  <c r="AT23" i="188"/>
  <c r="AT47" i="188" s="1"/>
  <c r="AT23" i="173"/>
  <c r="AT47" i="173" s="1"/>
  <c r="AT23" i="142"/>
  <c r="AT47" i="142" s="1"/>
  <c r="AT23" i="168" s="1"/>
  <c r="AT23" i="89"/>
  <c r="AT47" i="89" s="1"/>
  <c r="AJ13" i="200"/>
  <c r="AJ13" i="197"/>
  <c r="AJ37" i="197" s="1"/>
  <c r="AJ14" i="198" s="1"/>
  <c r="AJ13" i="148"/>
  <c r="AV14" i="191"/>
  <c r="AV38" i="191" s="1"/>
  <c r="AV14" i="188"/>
  <c r="AV38" i="188" s="1"/>
  <c r="AV14" i="173"/>
  <c r="AV38" i="173" s="1"/>
  <c r="AV14" i="189"/>
  <c r="AV38" i="189" s="1"/>
  <c r="AV14" i="190" s="1"/>
  <c r="AV14" i="142"/>
  <c r="AV38" i="142" s="1"/>
  <c r="AV14" i="168" s="1"/>
  <c r="AV14" i="89"/>
  <c r="AV38" i="89" s="1"/>
  <c r="AJ16" i="200"/>
  <c r="AJ16" i="148"/>
  <c r="AJ16" i="197"/>
  <c r="AJ40" i="197" s="1"/>
  <c r="AJ17" i="198" s="1"/>
  <c r="AV17" i="189"/>
  <c r="AV41" i="189" s="1"/>
  <c r="AV17" i="190" s="1"/>
  <c r="AV17" i="188"/>
  <c r="AV41" i="188" s="1"/>
  <c r="AV17" i="173"/>
  <c r="AV41" i="173" s="1"/>
  <c r="AV17" i="89"/>
  <c r="AV41" i="89" s="1"/>
  <c r="AV17" i="191"/>
  <c r="AV41" i="191" s="1"/>
  <c r="AV17" i="142"/>
  <c r="AV41" i="142" s="1"/>
  <c r="AV17" i="168" s="1"/>
  <c r="AD39" i="148"/>
  <c r="AD16" i="199"/>
  <c r="AE13" i="199"/>
  <c r="AE36" i="148"/>
  <c r="AH33" i="148"/>
  <c r="AH10" i="199"/>
  <c r="AJ10" i="199"/>
  <c r="AJ33" i="148"/>
  <c r="AD22" i="199"/>
  <c r="AD45" i="148"/>
  <c r="AI13" i="199"/>
  <c r="AI36" i="148"/>
  <c r="AE19" i="199"/>
  <c r="AE42" i="148"/>
  <c r="AI22" i="199"/>
  <c r="AI45" i="148"/>
  <c r="AI8" i="199"/>
  <c r="AI31" i="148"/>
  <c r="AG13" i="199"/>
  <c r="AG36" i="148"/>
  <c r="E4" i="156"/>
  <c r="E28" i="156" s="1"/>
  <c r="E4" i="177" s="1"/>
  <c r="G49" i="109"/>
  <c r="E5" i="156"/>
  <c r="E29" i="156" s="1"/>
  <c r="E5" i="177" s="1"/>
  <c r="C49" i="109"/>
  <c r="E28" i="109"/>
  <c r="E4" i="178"/>
  <c r="G25" i="157"/>
  <c r="C25" i="156"/>
  <c r="C49" i="156" s="1"/>
  <c r="C25" i="177" s="1"/>
  <c r="C4" i="157"/>
  <c r="H25" i="157"/>
  <c r="D25" i="157"/>
  <c r="D25" i="178"/>
  <c r="D25" i="156"/>
  <c r="D49" i="156" s="1"/>
  <c r="D25" i="177" s="1"/>
  <c r="D49" i="109"/>
  <c r="G5" i="157"/>
  <c r="G5" i="156"/>
  <c r="G29" i="156" s="1"/>
  <c r="G5" i="177" s="1"/>
  <c r="G5" i="178"/>
  <c r="G29" i="109"/>
  <c r="C5" i="157"/>
  <c r="C5" i="178"/>
  <c r="C5" i="156"/>
  <c r="C29" i="156" s="1"/>
  <c r="C5" i="177" s="1"/>
  <c r="F4" i="178"/>
  <c r="F4" i="157"/>
  <c r="F4" i="156"/>
  <c r="F28" i="156" s="1"/>
  <c r="F4" i="177" s="1"/>
  <c r="F28" i="109"/>
  <c r="B4" i="178"/>
  <c r="B4" i="157"/>
  <c r="B4" i="156"/>
  <c r="B28" i="156" s="1"/>
  <c r="B4" i="177" s="1"/>
  <c r="B28" i="109"/>
  <c r="F5" i="157"/>
  <c r="F5" i="178"/>
  <c r="F5" i="156"/>
  <c r="F29" i="156" s="1"/>
  <c r="F5" i="177" s="1"/>
  <c r="B5" i="157"/>
  <c r="B5" i="178"/>
  <c r="B5" i="156"/>
  <c r="B29" i="156" s="1"/>
  <c r="B5" i="177" s="1"/>
  <c r="G25" i="156"/>
  <c r="G49" i="156" s="1"/>
  <c r="G25" i="177" s="1"/>
  <c r="E5" i="157"/>
  <c r="F25" i="178"/>
  <c r="F25" i="157"/>
  <c r="F25" i="156"/>
  <c r="F49" i="156" s="1"/>
  <c r="F25" i="177" s="1"/>
  <c r="B25" i="178"/>
  <c r="B25" i="157"/>
  <c r="B25" i="156"/>
  <c r="B49" i="156" s="1"/>
  <c r="B25" i="177" s="1"/>
  <c r="H4" i="157"/>
  <c r="H4" i="178"/>
  <c r="D4" i="157"/>
  <c r="D4" i="178"/>
  <c r="D4" i="156"/>
  <c r="D28" i="156" s="1"/>
  <c r="D4" i="177" s="1"/>
  <c r="E29" i="109"/>
  <c r="E49" i="109"/>
  <c r="E25" i="157"/>
  <c r="H5" i="178"/>
  <c r="H5" i="157"/>
  <c r="D29" i="109"/>
  <c r="D5" i="178"/>
  <c r="D5" i="157"/>
  <c r="G28" i="109"/>
  <c r="G4" i="178"/>
  <c r="C28" i="109"/>
  <c r="C4" i="178"/>
  <c r="E25" i="178"/>
  <c r="C25" i="157"/>
  <c r="G4" i="157"/>
  <c r="Z8" i="61"/>
  <c r="AM8" i="61"/>
  <c r="AM19" i="61"/>
  <c r="AM22" i="61"/>
  <c r="AM16" i="61"/>
  <c r="AM10" i="61"/>
  <c r="AM13" i="61"/>
  <c r="Z19" i="61"/>
  <c r="Z13" i="61"/>
  <c r="Z22" i="61"/>
  <c r="Z16" i="61"/>
  <c r="Z10" i="61"/>
  <c r="N9" i="200" l="1"/>
  <c r="N9" i="197"/>
  <c r="N33" i="197" s="1"/>
  <c r="N10" i="198" s="1"/>
  <c r="N9" i="148"/>
  <c r="Z10" i="191"/>
  <c r="Z34" i="191" s="1"/>
  <c r="Z10" i="189"/>
  <c r="Z34" i="189" s="1"/>
  <c r="Z10" i="190" s="1"/>
  <c r="Z10" i="188"/>
  <c r="Z34" i="188" s="1"/>
  <c r="Z10" i="142"/>
  <c r="Z34" i="142" s="1"/>
  <c r="Z10" i="168" s="1"/>
  <c r="Z10" i="89"/>
  <c r="Z34" i="89" s="1"/>
  <c r="Z10" i="173"/>
  <c r="Z34" i="173" s="1"/>
  <c r="AA21" i="200"/>
  <c r="AA21" i="148"/>
  <c r="AA21" i="197"/>
  <c r="AA45" i="197" s="1"/>
  <c r="AA22" i="198" s="1"/>
  <c r="AM22" i="189"/>
  <c r="AM46" i="189" s="1"/>
  <c r="AM22" i="190" s="1"/>
  <c r="AM22" i="191"/>
  <c r="AM46" i="191" s="1"/>
  <c r="AM22" i="188"/>
  <c r="AM46" i="188" s="1"/>
  <c r="AM22" i="89"/>
  <c r="AM46" i="89" s="1"/>
  <c r="AM22" i="173"/>
  <c r="AM46" i="173" s="1"/>
  <c r="AM22" i="142"/>
  <c r="AM46" i="142" s="1"/>
  <c r="AM22" i="168" s="1"/>
  <c r="AJ14" i="199"/>
  <c r="AJ37" i="148"/>
  <c r="AI34" i="148"/>
  <c r="AI11" i="199"/>
  <c r="AD11" i="199"/>
  <c r="AD34" i="148"/>
  <c r="AE20" i="199"/>
  <c r="AE43" i="148"/>
  <c r="AI23" i="199"/>
  <c r="AI46" i="148"/>
  <c r="AI17" i="199"/>
  <c r="AI40" i="148"/>
  <c r="AD14" i="199"/>
  <c r="AD37" i="148"/>
  <c r="AH17" i="199"/>
  <c r="AH40" i="148"/>
  <c r="AD17" i="199"/>
  <c r="AD40" i="148"/>
  <c r="AG11" i="199"/>
  <c r="AG34" i="148"/>
  <c r="AD23" i="199"/>
  <c r="AD46" i="148"/>
  <c r="AE34" i="148"/>
  <c r="AE11" i="199"/>
  <c r="AA7" i="199"/>
  <c r="AA30" i="148"/>
  <c r="N15" i="200"/>
  <c r="N15" i="197"/>
  <c r="N39" i="197" s="1"/>
  <c r="N16" i="198" s="1"/>
  <c r="N15" i="148"/>
  <c r="Z16" i="191"/>
  <c r="Z40" i="191" s="1"/>
  <c r="Z16" i="189"/>
  <c r="Z40" i="189" s="1"/>
  <c r="Z16" i="190" s="1"/>
  <c r="Z16" i="188"/>
  <c r="Z40" i="188" s="1"/>
  <c r="Z16" i="173"/>
  <c r="Z40" i="173" s="1"/>
  <c r="Z16" i="89"/>
  <c r="Z40" i="89" s="1"/>
  <c r="Z16" i="142"/>
  <c r="Z40" i="142" s="1"/>
  <c r="Z16" i="168" s="1"/>
  <c r="AA12" i="200"/>
  <c r="AA12" i="197"/>
  <c r="AA36" i="197" s="1"/>
  <c r="AA13" i="198" s="1"/>
  <c r="AA12" i="148"/>
  <c r="AM13" i="191"/>
  <c r="AM37" i="191" s="1"/>
  <c r="AM13" i="188"/>
  <c r="AM37" i="188" s="1"/>
  <c r="AM13" i="173"/>
  <c r="AM37" i="173" s="1"/>
  <c r="AM13" i="189"/>
  <c r="AM37" i="189" s="1"/>
  <c r="AM13" i="190" s="1"/>
  <c r="AM13" i="142"/>
  <c r="AM37" i="142" s="1"/>
  <c r="AM13" i="168" s="1"/>
  <c r="AM13" i="89"/>
  <c r="AM37" i="89" s="1"/>
  <c r="AA18" i="200"/>
  <c r="AA18" i="197"/>
  <c r="AA42" i="197" s="1"/>
  <c r="AA19" i="198" s="1"/>
  <c r="AA18" i="148"/>
  <c r="AM19" i="191"/>
  <c r="AM43" i="191" s="1"/>
  <c r="AM19" i="188"/>
  <c r="AM43" i="188" s="1"/>
  <c r="AM19" i="189"/>
  <c r="AM43" i="189" s="1"/>
  <c r="AM19" i="190" s="1"/>
  <c r="AM19" i="173"/>
  <c r="AM43" i="173" s="1"/>
  <c r="AM19" i="142"/>
  <c r="AM43" i="142" s="1"/>
  <c r="AM19" i="168" s="1"/>
  <c r="AM19" i="89"/>
  <c r="AM43" i="89" s="1"/>
  <c r="AG37" i="148"/>
  <c r="AG14" i="199"/>
  <c r="AD20" i="199"/>
  <c r="AD43" i="148"/>
  <c r="M7" i="191"/>
  <c r="M31" i="191" s="1"/>
  <c r="M7" i="189"/>
  <c r="M31" i="189" s="1"/>
  <c r="M7" i="190" s="1"/>
  <c r="M7" i="188"/>
  <c r="M31" i="188" s="1"/>
  <c r="M7" i="89"/>
  <c r="M31" i="89" s="1"/>
  <c r="M7" i="173"/>
  <c r="M31" i="173" s="1"/>
  <c r="M7" i="142"/>
  <c r="M31" i="142" s="1"/>
  <c r="M7" i="168" s="1"/>
  <c r="N21" i="200"/>
  <c r="N21" i="197"/>
  <c r="N45" i="197" s="1"/>
  <c r="N22" i="198" s="1"/>
  <c r="N21" i="148"/>
  <c r="Z22" i="191"/>
  <c r="Z46" i="191" s="1"/>
  <c r="Z22" i="189"/>
  <c r="Z46" i="189" s="1"/>
  <c r="Z22" i="190" s="1"/>
  <c r="Z22" i="188"/>
  <c r="Z46" i="188" s="1"/>
  <c r="Z22" i="173"/>
  <c r="Z46" i="173" s="1"/>
  <c r="Z22" i="142"/>
  <c r="Z46" i="142" s="1"/>
  <c r="Z22" i="168" s="1"/>
  <c r="Z22" i="89"/>
  <c r="Z46" i="89" s="1"/>
  <c r="AA9" i="200"/>
  <c r="AA9" i="197"/>
  <c r="AA33" i="197" s="1"/>
  <c r="AA10" i="198" s="1"/>
  <c r="AA9" i="148"/>
  <c r="AM10" i="191"/>
  <c r="AM34" i="191" s="1"/>
  <c r="AM10" i="189"/>
  <c r="AM34" i="189" s="1"/>
  <c r="AM10" i="190" s="1"/>
  <c r="AM10" i="188"/>
  <c r="AM34" i="188" s="1"/>
  <c r="AM10" i="89"/>
  <c r="AM34" i="89" s="1"/>
  <c r="AM10" i="173"/>
  <c r="AM34" i="173" s="1"/>
  <c r="AM10" i="142"/>
  <c r="AM34" i="142" s="1"/>
  <c r="AM10" i="168" s="1"/>
  <c r="AA7" i="200"/>
  <c r="AA7" i="197"/>
  <c r="AA31" i="197" s="1"/>
  <c r="AA8" i="198" s="1"/>
  <c r="AA7" i="148"/>
  <c r="AM8" i="191"/>
  <c r="AM32" i="191" s="1"/>
  <c r="AM8" i="189"/>
  <c r="AM32" i="189" s="1"/>
  <c r="AM8" i="190" s="1"/>
  <c r="AM8" i="173"/>
  <c r="AM32" i="173" s="1"/>
  <c r="AM8" i="142"/>
  <c r="AM32" i="142" s="1"/>
  <c r="AM8" i="168" s="1"/>
  <c r="AM8" i="89"/>
  <c r="AM32" i="89" s="1"/>
  <c r="AM8" i="188"/>
  <c r="AM32" i="188" s="1"/>
  <c r="AH23" i="199"/>
  <c r="AH46" i="148"/>
  <c r="AE14" i="199"/>
  <c r="AE37" i="148"/>
  <c r="AG23" i="199"/>
  <c r="AG46" i="148"/>
  <c r="N7" i="199"/>
  <c r="N30" i="148"/>
  <c r="AE17" i="199"/>
  <c r="AE40" i="148"/>
  <c r="AE23" i="199"/>
  <c r="AE46" i="148"/>
  <c r="AH11" i="199"/>
  <c r="AH34" i="148"/>
  <c r="AJ20" i="199"/>
  <c r="AJ43" i="148"/>
  <c r="AG17" i="199"/>
  <c r="AG40" i="148"/>
  <c r="AG20" i="199"/>
  <c r="AG43" i="148"/>
  <c r="AH20" i="199"/>
  <c r="AH43" i="148"/>
  <c r="AJ11" i="199"/>
  <c r="AJ34" i="148"/>
  <c r="AI14" i="199"/>
  <c r="AI37" i="148"/>
  <c r="AI20" i="199"/>
  <c r="AI43" i="148"/>
  <c r="E6" i="200"/>
  <c r="E6" i="197"/>
  <c r="E30" i="197" s="1"/>
  <c r="E7" i="198" s="1"/>
  <c r="E6" i="148"/>
  <c r="Q7" i="191"/>
  <c r="Q31" i="191" s="1"/>
  <c r="Q7" i="189"/>
  <c r="Q31" i="189" s="1"/>
  <c r="Q7" i="190" s="1"/>
  <c r="Q7" i="188"/>
  <c r="Q31" i="188" s="1"/>
  <c r="Q7" i="89"/>
  <c r="Q31" i="89" s="1"/>
  <c r="Q7" i="142"/>
  <c r="Q31" i="142" s="1"/>
  <c r="Q7" i="168" s="1"/>
  <c r="Q7" i="173"/>
  <c r="Q31" i="173" s="1"/>
  <c r="N12" i="200"/>
  <c r="N12" i="197"/>
  <c r="N36" i="197" s="1"/>
  <c r="N13" i="198" s="1"/>
  <c r="N12" i="148"/>
  <c r="Z13" i="191"/>
  <c r="Z37" i="191" s="1"/>
  <c r="Z13" i="189"/>
  <c r="Z37" i="189" s="1"/>
  <c r="Z13" i="190" s="1"/>
  <c r="Z13" i="188"/>
  <c r="Z37" i="188" s="1"/>
  <c r="Z13" i="173"/>
  <c r="Z37" i="173" s="1"/>
  <c r="Z13" i="142"/>
  <c r="Z37" i="142" s="1"/>
  <c r="Z13" i="168" s="1"/>
  <c r="Z13" i="89"/>
  <c r="Z37" i="89" s="1"/>
  <c r="AA15" i="200"/>
  <c r="AA15" i="197"/>
  <c r="AA39" i="197" s="1"/>
  <c r="AA16" i="198" s="1"/>
  <c r="AA15" i="148"/>
  <c r="AM16" i="189"/>
  <c r="AM40" i="189" s="1"/>
  <c r="AM16" i="190" s="1"/>
  <c r="AM16" i="188"/>
  <c r="AM40" i="188" s="1"/>
  <c r="AM16" i="191"/>
  <c r="AM40" i="191" s="1"/>
  <c r="AM16" i="173"/>
  <c r="AM40" i="173" s="1"/>
  <c r="AM16" i="89"/>
  <c r="AM40" i="89" s="1"/>
  <c r="AM16" i="142"/>
  <c r="AM40" i="142" s="1"/>
  <c r="AM16" i="168" s="1"/>
  <c r="N7" i="200"/>
  <c r="N7" i="197"/>
  <c r="N31" i="197" s="1"/>
  <c r="N8" i="198" s="1"/>
  <c r="N7" i="148"/>
  <c r="Z8" i="191"/>
  <c r="Z32" i="191" s="1"/>
  <c r="Z8" i="189"/>
  <c r="Z32" i="189" s="1"/>
  <c r="Z8" i="190" s="1"/>
  <c r="Z8" i="188"/>
  <c r="Z32" i="188" s="1"/>
  <c r="Z8" i="173"/>
  <c r="Z32" i="173" s="1"/>
  <c r="Z8" i="89"/>
  <c r="Z32" i="89" s="1"/>
  <c r="Z8" i="142"/>
  <c r="Z32" i="142" s="1"/>
  <c r="Z8" i="168" s="1"/>
  <c r="AJ17" i="199"/>
  <c r="AJ40" i="148"/>
  <c r="AJ23" i="199"/>
  <c r="AJ46" i="148"/>
  <c r="AH14" i="199"/>
  <c r="AH37" i="148"/>
  <c r="N18" i="200"/>
  <c r="N18" i="197"/>
  <c r="N42" i="197" s="1"/>
  <c r="N19" i="198" s="1"/>
  <c r="N18" i="148"/>
  <c r="Z19" i="191"/>
  <c r="Z43" i="191" s="1"/>
  <c r="Z19" i="189"/>
  <c r="Z43" i="189" s="1"/>
  <c r="Z19" i="190" s="1"/>
  <c r="Z19" i="173"/>
  <c r="Z43" i="173" s="1"/>
  <c r="Z19" i="142"/>
  <c r="Z43" i="142" s="1"/>
  <c r="Z19" i="168" s="1"/>
  <c r="Z19" i="188"/>
  <c r="Z43" i="188" s="1"/>
  <c r="Z19" i="89"/>
  <c r="Z43" i="89" s="1"/>
  <c r="Z14" i="61"/>
  <c r="AM17" i="61"/>
  <c r="Z11" i="61"/>
  <c r="Z20" i="61"/>
  <c r="AM23" i="61"/>
  <c r="Z17" i="61"/>
  <c r="AM14" i="61"/>
  <c r="AM20" i="61"/>
  <c r="Z23" i="61"/>
  <c r="AM11" i="61"/>
  <c r="Q10" i="61"/>
  <c r="Q13" i="61"/>
  <c r="Q22" i="61"/>
  <c r="M10" i="61"/>
  <c r="Q19" i="61"/>
  <c r="Q16" i="61"/>
  <c r="Q8" i="61"/>
  <c r="M8" i="61"/>
  <c r="M19" i="61"/>
  <c r="M13" i="61"/>
  <c r="M22" i="61"/>
  <c r="M16" i="61"/>
  <c r="E18" i="200" l="1"/>
  <c r="E18" i="197"/>
  <c r="E42" i="197" s="1"/>
  <c r="E19" i="198" s="1"/>
  <c r="E18" i="148"/>
  <c r="Q19" i="191"/>
  <c r="Q43" i="191" s="1"/>
  <c r="Q19" i="189"/>
  <c r="Q43" i="189" s="1"/>
  <c r="Q19" i="190" s="1"/>
  <c r="Q19" i="188"/>
  <c r="Q43" i="188" s="1"/>
  <c r="Q19" i="173"/>
  <c r="Q43" i="173" s="1"/>
  <c r="Q19" i="89"/>
  <c r="Q43" i="89" s="1"/>
  <c r="Q19" i="142"/>
  <c r="Q43" i="142" s="1"/>
  <c r="Q19" i="168" s="1"/>
  <c r="AA13" i="200"/>
  <c r="AA13" i="197"/>
  <c r="AA37" i="197" s="1"/>
  <c r="AA14" i="198" s="1"/>
  <c r="AA13" i="148"/>
  <c r="AM14" i="191"/>
  <c r="AM38" i="191" s="1"/>
  <c r="AM14" i="189"/>
  <c r="AM38" i="189" s="1"/>
  <c r="AM14" i="190" s="1"/>
  <c r="AM14" i="173"/>
  <c r="AM38" i="173" s="1"/>
  <c r="AM14" i="188"/>
  <c r="AM38" i="188" s="1"/>
  <c r="AM14" i="142"/>
  <c r="AM38" i="142" s="1"/>
  <c r="AM14" i="168" s="1"/>
  <c r="AM14" i="89"/>
  <c r="AM38" i="89" s="1"/>
  <c r="N10" i="200"/>
  <c r="N10" i="197"/>
  <c r="N34" i="197" s="1"/>
  <c r="N11" i="198" s="1"/>
  <c r="N10" i="148"/>
  <c r="Z11" i="191"/>
  <c r="Z35" i="191" s="1"/>
  <c r="Z11" i="188"/>
  <c r="Z35" i="188" s="1"/>
  <c r="Z11" i="189"/>
  <c r="Z35" i="189" s="1"/>
  <c r="Z11" i="190" s="1"/>
  <c r="Z11" i="173"/>
  <c r="Z35" i="173" s="1"/>
  <c r="Z11" i="142"/>
  <c r="Z35" i="142" s="1"/>
  <c r="Z11" i="168" s="1"/>
  <c r="Z11" i="89"/>
  <c r="Z35" i="89" s="1"/>
  <c r="AA16" i="199"/>
  <c r="AA39" i="148"/>
  <c r="E7" i="199"/>
  <c r="E30" i="148"/>
  <c r="M8" i="191"/>
  <c r="M32" i="191" s="1"/>
  <c r="M8" i="189"/>
  <c r="M32" i="189" s="1"/>
  <c r="M8" i="190" s="1"/>
  <c r="M8" i="188"/>
  <c r="M32" i="188" s="1"/>
  <c r="M8" i="173"/>
  <c r="M32" i="173" s="1"/>
  <c r="M8" i="89"/>
  <c r="M32" i="89" s="1"/>
  <c r="M8" i="142"/>
  <c r="M32" i="142" s="1"/>
  <c r="M8" i="168" s="1"/>
  <c r="AA10" i="200"/>
  <c r="AA10" i="197"/>
  <c r="AA34" i="197" s="1"/>
  <c r="AA11" i="198" s="1"/>
  <c r="AA10" i="148"/>
  <c r="AM11" i="191"/>
  <c r="AM35" i="191" s="1"/>
  <c r="AM11" i="189"/>
  <c r="AM35" i="189" s="1"/>
  <c r="AM11" i="190" s="1"/>
  <c r="AM11" i="188"/>
  <c r="AM35" i="188" s="1"/>
  <c r="AM11" i="173"/>
  <c r="AM35" i="173" s="1"/>
  <c r="AM11" i="142"/>
  <c r="AM35" i="142" s="1"/>
  <c r="AM11" i="168" s="1"/>
  <c r="AM11" i="89"/>
  <c r="AM35" i="89" s="1"/>
  <c r="N16" i="200"/>
  <c r="N16" i="197"/>
  <c r="N40" i="197" s="1"/>
  <c r="N17" i="198" s="1"/>
  <c r="N16" i="148"/>
  <c r="Z17" i="191"/>
  <c r="Z41" i="191" s="1"/>
  <c r="Z17" i="188"/>
  <c r="Z41" i="188" s="1"/>
  <c r="Z17" i="189"/>
  <c r="Z41" i="189" s="1"/>
  <c r="Z17" i="190" s="1"/>
  <c r="Z17" i="173"/>
  <c r="Z41" i="173" s="1"/>
  <c r="Z17" i="142"/>
  <c r="Z41" i="142" s="1"/>
  <c r="Z17" i="168" s="1"/>
  <c r="Z17" i="89"/>
  <c r="Z41" i="89" s="1"/>
  <c r="AA16" i="200"/>
  <c r="AA16" i="197"/>
  <c r="AA40" i="197" s="1"/>
  <c r="AA17" i="198" s="1"/>
  <c r="AA16" i="148"/>
  <c r="AM17" i="191"/>
  <c r="AM41" i="191" s="1"/>
  <c r="AM17" i="189"/>
  <c r="AM41" i="189" s="1"/>
  <c r="AM17" i="190" s="1"/>
  <c r="AM17" i="188"/>
  <c r="AM41" i="188" s="1"/>
  <c r="AM17" i="142"/>
  <c r="AM41" i="142" s="1"/>
  <c r="AM17" i="168" s="1"/>
  <c r="AM17" i="89"/>
  <c r="AM41" i="89" s="1"/>
  <c r="AM17" i="173"/>
  <c r="AM41" i="173" s="1"/>
  <c r="N33" i="148"/>
  <c r="N10" i="199"/>
  <c r="M22" i="191"/>
  <c r="M46" i="191" s="1"/>
  <c r="M22" i="188"/>
  <c r="M46" i="188" s="1"/>
  <c r="M22" i="173"/>
  <c r="M46" i="173" s="1"/>
  <c r="M22" i="142"/>
  <c r="M46" i="142" s="1"/>
  <c r="M22" i="168" s="1"/>
  <c r="M22" i="189"/>
  <c r="M46" i="189" s="1"/>
  <c r="M22" i="190" s="1"/>
  <c r="M22" i="89"/>
  <c r="M46" i="89" s="1"/>
  <c r="E7" i="200"/>
  <c r="E7" i="197"/>
  <c r="E31" i="197" s="1"/>
  <c r="E8" i="198" s="1"/>
  <c r="E7" i="148"/>
  <c r="Q8" i="191"/>
  <c r="Q32" i="191" s="1"/>
  <c r="Q8" i="189"/>
  <c r="Q32" i="189" s="1"/>
  <c r="Q8" i="190" s="1"/>
  <c r="Q8" i="188"/>
  <c r="Q32" i="188" s="1"/>
  <c r="Q8" i="142"/>
  <c r="Q32" i="142" s="1"/>
  <c r="Q8" i="168" s="1"/>
  <c r="Q8" i="89"/>
  <c r="Q32" i="89" s="1"/>
  <c r="Q8" i="173"/>
  <c r="Q32" i="173" s="1"/>
  <c r="E21" i="200"/>
  <c r="E21" i="197"/>
  <c r="E45" i="197" s="1"/>
  <c r="E22" i="198" s="1"/>
  <c r="E21" i="148"/>
  <c r="Q22" i="191"/>
  <c r="Q46" i="191" s="1"/>
  <c r="Q22" i="188"/>
  <c r="Q46" i="188" s="1"/>
  <c r="Q22" i="173"/>
  <c r="Q46" i="173" s="1"/>
  <c r="Q22" i="189"/>
  <c r="Q46" i="189" s="1"/>
  <c r="Q22" i="190" s="1"/>
  <c r="Q22" i="142"/>
  <c r="Q46" i="142" s="1"/>
  <c r="Q22" i="168" s="1"/>
  <c r="Q22" i="89"/>
  <c r="Q46" i="89" s="1"/>
  <c r="N22" i="200"/>
  <c r="N22" i="197"/>
  <c r="N46" i="197" s="1"/>
  <c r="N23" i="198" s="1"/>
  <c r="N22" i="148"/>
  <c r="Z23" i="191"/>
  <c r="Z47" i="191" s="1"/>
  <c r="Z23" i="188"/>
  <c r="Z47" i="188" s="1"/>
  <c r="Z23" i="173"/>
  <c r="Z47" i="173" s="1"/>
  <c r="Z23" i="189"/>
  <c r="Z47" i="189" s="1"/>
  <c r="Z23" i="190" s="1"/>
  <c r="Z23" i="142"/>
  <c r="Z47" i="142" s="1"/>
  <c r="Z23" i="168" s="1"/>
  <c r="Z23" i="89"/>
  <c r="Z47" i="89" s="1"/>
  <c r="AA22" i="200"/>
  <c r="AA22" i="197"/>
  <c r="AA46" i="197" s="1"/>
  <c r="AA23" i="198" s="1"/>
  <c r="AA22" i="148"/>
  <c r="AM23" i="191"/>
  <c r="AM47" i="191" s="1"/>
  <c r="AM23" i="189"/>
  <c r="AM47" i="189" s="1"/>
  <c r="AM23" i="190" s="1"/>
  <c r="AM23" i="188"/>
  <c r="AM47" i="188" s="1"/>
  <c r="AM23" i="173"/>
  <c r="AM47" i="173" s="1"/>
  <c r="AM23" i="142"/>
  <c r="AM47" i="142" s="1"/>
  <c r="AM23" i="168" s="1"/>
  <c r="AM23" i="89"/>
  <c r="AM47" i="89" s="1"/>
  <c r="N13" i="200"/>
  <c r="N13" i="197"/>
  <c r="N37" i="197" s="1"/>
  <c r="N14" i="198" s="1"/>
  <c r="N13" i="148"/>
  <c r="Z14" i="189"/>
  <c r="Z38" i="189" s="1"/>
  <c r="Z14" i="190" s="1"/>
  <c r="Z14" i="191"/>
  <c r="Z38" i="191" s="1"/>
  <c r="Z14" i="188"/>
  <c r="Z38" i="188" s="1"/>
  <c r="Z14" i="89"/>
  <c r="Z38" i="89" s="1"/>
  <c r="Z14" i="173"/>
  <c r="Z38" i="173" s="1"/>
  <c r="Z14" i="142"/>
  <c r="Z38" i="142" s="1"/>
  <c r="Z14" i="168" s="1"/>
  <c r="N19" i="199"/>
  <c r="N42" i="148"/>
  <c r="N8" i="199"/>
  <c r="N31" i="148"/>
  <c r="N13" i="199"/>
  <c r="N36" i="148"/>
  <c r="AA8" i="199"/>
  <c r="AA31" i="148"/>
  <c r="N22" i="199"/>
  <c r="N45" i="148"/>
  <c r="N39" i="148"/>
  <c r="N16" i="199"/>
  <c r="M19" i="191"/>
  <c r="M43" i="191" s="1"/>
  <c r="M19" i="189"/>
  <c r="M43" i="189" s="1"/>
  <c r="M19" i="190" s="1"/>
  <c r="M19" i="188"/>
  <c r="M43" i="188" s="1"/>
  <c r="M19" i="89"/>
  <c r="M43" i="89" s="1"/>
  <c r="M19" i="173"/>
  <c r="M43" i="173" s="1"/>
  <c r="M19" i="142"/>
  <c r="M43" i="142" s="1"/>
  <c r="M19" i="168" s="1"/>
  <c r="E9" i="200"/>
  <c r="E9" i="197"/>
  <c r="E33" i="197" s="1"/>
  <c r="E10" i="198" s="1"/>
  <c r="E9" i="148"/>
  <c r="Q10" i="191"/>
  <c r="Q34" i="191" s="1"/>
  <c r="Q10" i="188"/>
  <c r="Q34" i="188" s="1"/>
  <c r="Q10" i="189"/>
  <c r="Q34" i="189" s="1"/>
  <c r="Q10" i="190" s="1"/>
  <c r="Q10" i="173"/>
  <c r="Q34" i="173" s="1"/>
  <c r="Q10" i="142"/>
  <c r="Q34" i="142" s="1"/>
  <c r="Q10" i="168" s="1"/>
  <c r="Q10" i="89"/>
  <c r="Q34" i="89" s="1"/>
  <c r="AA10" i="199"/>
  <c r="AA33" i="148"/>
  <c r="AA22" i="199"/>
  <c r="AA45" i="148"/>
  <c r="M16" i="191"/>
  <c r="M40" i="191" s="1"/>
  <c r="M16" i="188"/>
  <c r="M40" i="188" s="1"/>
  <c r="M16" i="173"/>
  <c r="M40" i="173" s="1"/>
  <c r="M16" i="189"/>
  <c r="M40" i="189" s="1"/>
  <c r="M16" i="190" s="1"/>
  <c r="M16" i="142"/>
  <c r="M40" i="142" s="1"/>
  <c r="M16" i="168" s="1"/>
  <c r="M16" i="89"/>
  <c r="M40" i="89" s="1"/>
  <c r="M10" i="191"/>
  <c r="M34" i="191" s="1"/>
  <c r="M10" i="188"/>
  <c r="M34" i="188" s="1"/>
  <c r="M10" i="189"/>
  <c r="M34" i="189" s="1"/>
  <c r="M10" i="190" s="1"/>
  <c r="M10" i="173"/>
  <c r="M34" i="173" s="1"/>
  <c r="M10" i="142"/>
  <c r="M34" i="142" s="1"/>
  <c r="M10" i="168" s="1"/>
  <c r="M10" i="89"/>
  <c r="M34" i="89" s="1"/>
  <c r="AA13" i="199"/>
  <c r="AA36" i="148"/>
  <c r="M13" i="191"/>
  <c r="M37" i="191" s="1"/>
  <c r="M13" i="189"/>
  <c r="M37" i="189" s="1"/>
  <c r="M13" i="190" s="1"/>
  <c r="M13" i="188"/>
  <c r="M37" i="188" s="1"/>
  <c r="M13" i="173"/>
  <c r="M37" i="173" s="1"/>
  <c r="M13" i="89"/>
  <c r="M37" i="89" s="1"/>
  <c r="M13" i="142"/>
  <c r="M37" i="142" s="1"/>
  <c r="M13" i="168" s="1"/>
  <c r="E15" i="200"/>
  <c r="E15" i="197"/>
  <c r="E39" i="197" s="1"/>
  <c r="E16" i="198" s="1"/>
  <c r="E15" i="148"/>
  <c r="Q16" i="191"/>
  <c r="Q40" i="191" s="1"/>
  <c r="Q16" i="188"/>
  <c r="Q40" i="188" s="1"/>
  <c r="Q16" i="189"/>
  <c r="Q40" i="189" s="1"/>
  <c r="Q16" i="190" s="1"/>
  <c r="Q16" i="173"/>
  <c r="Q40" i="173" s="1"/>
  <c r="Q16" i="142"/>
  <c r="Q40" i="142" s="1"/>
  <c r="Q16" i="168" s="1"/>
  <c r="Q16" i="89"/>
  <c r="Q40" i="89" s="1"/>
  <c r="E12" i="200"/>
  <c r="E12" i="197"/>
  <c r="E36" i="197" s="1"/>
  <c r="E13" i="198" s="1"/>
  <c r="E12" i="148"/>
  <c r="Q13" i="189"/>
  <c r="Q37" i="189" s="1"/>
  <c r="Q13" i="190" s="1"/>
  <c r="Q13" i="191"/>
  <c r="Q37" i="191" s="1"/>
  <c r="Q13" i="188"/>
  <c r="Q37" i="188" s="1"/>
  <c r="Q13" i="89"/>
  <c r="Q37" i="89" s="1"/>
  <c r="Q13" i="173"/>
  <c r="Q37" i="173" s="1"/>
  <c r="Q13" i="142"/>
  <c r="Q37" i="142" s="1"/>
  <c r="Q13" i="168" s="1"/>
  <c r="AA19" i="200"/>
  <c r="AA19" i="197"/>
  <c r="AA43" i="197" s="1"/>
  <c r="AA20" i="198" s="1"/>
  <c r="AA19" i="148"/>
  <c r="AM20" i="191"/>
  <c r="AM44" i="191" s="1"/>
  <c r="AM20" i="189"/>
  <c r="AM44" i="189" s="1"/>
  <c r="AM20" i="190" s="1"/>
  <c r="AM20" i="173"/>
  <c r="AM44" i="173" s="1"/>
  <c r="AM20" i="142"/>
  <c r="AM44" i="142" s="1"/>
  <c r="AM20" i="168" s="1"/>
  <c r="AM20" i="188"/>
  <c r="AM44" i="188" s="1"/>
  <c r="AM20" i="89"/>
  <c r="AM44" i="89" s="1"/>
  <c r="N19" i="200"/>
  <c r="N19" i="148"/>
  <c r="N19" i="197"/>
  <c r="N43" i="197" s="1"/>
  <c r="N20" i="198" s="1"/>
  <c r="Z20" i="191"/>
  <c r="Z44" i="191" s="1"/>
  <c r="Z20" i="189"/>
  <c r="Z44" i="189" s="1"/>
  <c r="Z20" i="190" s="1"/>
  <c r="Z20" i="173"/>
  <c r="Z44" i="173" s="1"/>
  <c r="Z20" i="89"/>
  <c r="Z44" i="89" s="1"/>
  <c r="Z20" i="188"/>
  <c r="Z44" i="188" s="1"/>
  <c r="Z20" i="142"/>
  <c r="Z44" i="142" s="1"/>
  <c r="Z20" i="168" s="1"/>
  <c r="AA19" i="199"/>
  <c r="AA42" i="148"/>
  <c r="M23" i="61"/>
  <c r="M14" i="61"/>
  <c r="Q17" i="61"/>
  <c r="Q11" i="61"/>
  <c r="M20" i="61"/>
  <c r="Q20" i="61"/>
  <c r="M11" i="61"/>
  <c r="M17" i="61"/>
  <c r="Q23" i="61"/>
  <c r="Q14" i="61"/>
  <c r="M17" i="191" l="1"/>
  <c r="M41" i="191" s="1"/>
  <c r="M17" i="189"/>
  <c r="M41" i="189" s="1"/>
  <c r="M17" i="190" s="1"/>
  <c r="M17" i="173"/>
  <c r="M41" i="173" s="1"/>
  <c r="M17" i="188"/>
  <c r="M41" i="188" s="1"/>
  <c r="M17" i="142"/>
  <c r="M41" i="142" s="1"/>
  <c r="M17" i="168" s="1"/>
  <c r="M17" i="89"/>
  <c r="M41" i="89" s="1"/>
  <c r="E10" i="199"/>
  <c r="E33" i="148"/>
  <c r="AA34" i="148"/>
  <c r="AA11" i="199"/>
  <c r="E16" i="200"/>
  <c r="E16" i="197"/>
  <c r="E40" i="197" s="1"/>
  <c r="E17" i="198" s="1"/>
  <c r="E16" i="148"/>
  <c r="Q17" i="191"/>
  <c r="Q41" i="191" s="1"/>
  <c r="Q17" i="189"/>
  <c r="Q41" i="189" s="1"/>
  <c r="Q17" i="190" s="1"/>
  <c r="Q17" i="173"/>
  <c r="Q41" i="173" s="1"/>
  <c r="Q17" i="142"/>
  <c r="Q41" i="142" s="1"/>
  <c r="Q17" i="168" s="1"/>
  <c r="Q17" i="188"/>
  <c r="Q41" i="188" s="1"/>
  <c r="Q17" i="89"/>
  <c r="Q41" i="89" s="1"/>
  <c r="E13" i="199"/>
  <c r="E36" i="148"/>
  <c r="N14" i="199"/>
  <c r="N37" i="148"/>
  <c r="N23" i="199"/>
  <c r="N46" i="148"/>
  <c r="E19" i="199"/>
  <c r="E42" i="148"/>
  <c r="E19" i="200"/>
  <c r="E19" i="197"/>
  <c r="E43" i="197" s="1"/>
  <c r="E20" i="198" s="1"/>
  <c r="Q20" i="191"/>
  <c r="Q44" i="191" s="1"/>
  <c r="Q20" i="189"/>
  <c r="Q44" i="189" s="1"/>
  <c r="Q20" i="190" s="1"/>
  <c r="E19" i="148"/>
  <c r="Q20" i="188"/>
  <c r="Q44" i="188" s="1"/>
  <c r="Q20" i="173"/>
  <c r="Q44" i="173" s="1"/>
  <c r="Q20" i="142"/>
  <c r="Q44" i="142" s="1"/>
  <c r="Q20" i="168" s="1"/>
  <c r="Q20" i="89"/>
  <c r="Q44" i="89" s="1"/>
  <c r="M14" i="191"/>
  <c r="M38" i="191" s="1"/>
  <c r="M14" i="189"/>
  <c r="M38" i="189" s="1"/>
  <c r="M14" i="190" s="1"/>
  <c r="M14" i="188"/>
  <c r="M38" i="188" s="1"/>
  <c r="M14" i="173"/>
  <c r="M38" i="173" s="1"/>
  <c r="M14" i="142"/>
  <c r="M38" i="142" s="1"/>
  <c r="M14" i="168" s="1"/>
  <c r="M14" i="89"/>
  <c r="M38" i="89" s="1"/>
  <c r="N20" i="199"/>
  <c r="N43" i="148"/>
  <c r="N17" i="199"/>
  <c r="N40" i="148"/>
  <c r="E10" i="200"/>
  <c r="E10" i="197"/>
  <c r="E34" i="197" s="1"/>
  <c r="E11" i="198" s="1"/>
  <c r="E10" i="148"/>
  <c r="Q11" i="191"/>
  <c r="Q35" i="191" s="1"/>
  <c r="Q11" i="189"/>
  <c r="Q35" i="189" s="1"/>
  <c r="Q11" i="190" s="1"/>
  <c r="Q11" i="188"/>
  <c r="Q35" i="188" s="1"/>
  <c r="Q11" i="173"/>
  <c r="Q35" i="173" s="1"/>
  <c r="Q11" i="142"/>
  <c r="Q35" i="142" s="1"/>
  <c r="Q11" i="168" s="1"/>
  <c r="Q11" i="89"/>
  <c r="Q35" i="89" s="1"/>
  <c r="M11" i="191"/>
  <c r="M35" i="191" s="1"/>
  <c r="M11" i="189"/>
  <c r="M35" i="189" s="1"/>
  <c r="M11" i="190" s="1"/>
  <c r="M11" i="173"/>
  <c r="M35" i="173" s="1"/>
  <c r="M11" i="142"/>
  <c r="M35" i="142" s="1"/>
  <c r="M11" i="168" s="1"/>
  <c r="M11" i="188"/>
  <c r="M35" i="188" s="1"/>
  <c r="M11" i="89"/>
  <c r="M35" i="89" s="1"/>
  <c r="E31" i="148"/>
  <c r="E8" i="199"/>
  <c r="N11" i="199"/>
  <c r="N34" i="148"/>
  <c r="E13" i="200"/>
  <c r="E13" i="197"/>
  <c r="E37" i="197" s="1"/>
  <c r="E14" i="198" s="1"/>
  <c r="E13" i="148"/>
  <c r="Q14" i="191"/>
  <c r="Q38" i="191" s="1"/>
  <c r="Q14" i="189"/>
  <c r="Q38" i="189" s="1"/>
  <c r="Q14" i="190" s="1"/>
  <c r="Q14" i="188"/>
  <c r="Q38" i="188" s="1"/>
  <c r="Q14" i="173"/>
  <c r="Q38" i="173" s="1"/>
  <c r="Q14" i="89"/>
  <c r="Q38" i="89" s="1"/>
  <c r="Q14" i="142"/>
  <c r="Q38" i="142" s="1"/>
  <c r="Q14" i="168" s="1"/>
  <c r="E22" i="200"/>
  <c r="E22" i="197"/>
  <c r="E46" i="197" s="1"/>
  <c r="E23" i="198" s="1"/>
  <c r="E22" i="148"/>
  <c r="Q23" i="191"/>
  <c r="Q47" i="191" s="1"/>
  <c r="Q23" i="189"/>
  <c r="Q47" i="189" s="1"/>
  <c r="Q23" i="190" s="1"/>
  <c r="Q23" i="173"/>
  <c r="Q47" i="173" s="1"/>
  <c r="Q23" i="142"/>
  <c r="Q47" i="142" s="1"/>
  <c r="Q23" i="168" s="1"/>
  <c r="Q23" i="188"/>
  <c r="Q47" i="188" s="1"/>
  <c r="Q23" i="89"/>
  <c r="Q47" i="89" s="1"/>
  <c r="M20" i="191"/>
  <c r="M44" i="191" s="1"/>
  <c r="M20" i="189"/>
  <c r="M44" i="189" s="1"/>
  <c r="M20" i="190" s="1"/>
  <c r="M20" i="188"/>
  <c r="M44" i="188" s="1"/>
  <c r="M20" i="173"/>
  <c r="M44" i="173" s="1"/>
  <c r="M20" i="89"/>
  <c r="M44" i="89" s="1"/>
  <c r="M20" i="142"/>
  <c r="M44" i="142" s="1"/>
  <c r="M20" i="168" s="1"/>
  <c r="M23" i="191"/>
  <c r="M47" i="191" s="1"/>
  <c r="M23" i="189"/>
  <c r="M47" i="189" s="1"/>
  <c r="M23" i="190" s="1"/>
  <c r="M23" i="173"/>
  <c r="M47" i="173" s="1"/>
  <c r="M23" i="142"/>
  <c r="M47" i="142" s="1"/>
  <c r="M23" i="168" s="1"/>
  <c r="M23" i="89"/>
  <c r="M47" i="89" s="1"/>
  <c r="M23" i="188"/>
  <c r="M47" i="188" s="1"/>
  <c r="AA20" i="199"/>
  <c r="AA43" i="148"/>
  <c r="E16" i="199"/>
  <c r="E39" i="148"/>
  <c r="AA23" i="199"/>
  <c r="AA46" i="148"/>
  <c r="E22" i="199"/>
  <c r="E45" i="148"/>
  <c r="AA40" i="148"/>
  <c r="AA17" i="199"/>
  <c r="AA14" i="199"/>
  <c r="AA37" i="148"/>
  <c r="G8" i="61"/>
  <c r="H8" i="61"/>
  <c r="K8" i="61"/>
  <c r="K8" i="191" l="1"/>
  <c r="K32" i="191" s="1"/>
  <c r="K8" i="189"/>
  <c r="K32" i="189" s="1"/>
  <c r="K8" i="190" s="1"/>
  <c r="K8" i="173"/>
  <c r="K32" i="173" s="1"/>
  <c r="K8" i="142"/>
  <c r="K32" i="142" s="1"/>
  <c r="K8" i="168" s="1"/>
  <c r="K8" i="89"/>
  <c r="K32" i="89" s="1"/>
  <c r="K8" i="188"/>
  <c r="K32" i="188" s="1"/>
  <c r="W6" i="200"/>
  <c r="W6" i="197"/>
  <c r="W30" i="197" s="1"/>
  <c r="W7" i="198" s="1"/>
  <c r="W6" i="148"/>
  <c r="AI7" i="191"/>
  <c r="AI31" i="191" s="1"/>
  <c r="AI7" i="188"/>
  <c r="AI31" i="188" s="1"/>
  <c r="AI7" i="189"/>
  <c r="AI31" i="189" s="1"/>
  <c r="AI7" i="190" s="1"/>
  <c r="AI7" i="173"/>
  <c r="AI31" i="173" s="1"/>
  <c r="AI7" i="142"/>
  <c r="AI31" i="142" s="1"/>
  <c r="AI7" i="168" s="1"/>
  <c r="AI7" i="89"/>
  <c r="AI31" i="89" s="1"/>
  <c r="L6" i="200"/>
  <c r="L6" i="197"/>
  <c r="L30" i="197" s="1"/>
  <c r="L7" i="198" s="1"/>
  <c r="L6" i="148"/>
  <c r="X7" i="191"/>
  <c r="X31" i="191" s="1"/>
  <c r="X7" i="189"/>
  <c r="X31" i="189" s="1"/>
  <c r="X7" i="190" s="1"/>
  <c r="X7" i="188"/>
  <c r="X31" i="188" s="1"/>
  <c r="X7" i="173"/>
  <c r="X31" i="173" s="1"/>
  <c r="X7" i="89"/>
  <c r="X31" i="89" s="1"/>
  <c r="X7" i="142"/>
  <c r="X31" i="142" s="1"/>
  <c r="X7" i="168" s="1"/>
  <c r="N7" i="191"/>
  <c r="N31" i="191" s="1"/>
  <c r="N7" i="189"/>
  <c r="N31" i="189" s="1"/>
  <c r="N7" i="190" s="1"/>
  <c r="N7" i="173"/>
  <c r="N31" i="173" s="1"/>
  <c r="N7" i="188"/>
  <c r="N31" i="188" s="1"/>
  <c r="N7" i="142"/>
  <c r="N31" i="142" s="1"/>
  <c r="N7" i="168" s="1"/>
  <c r="N7" i="89"/>
  <c r="N31" i="89" s="1"/>
  <c r="Z6" i="200"/>
  <c r="Z6" i="197"/>
  <c r="Z30" i="197" s="1"/>
  <c r="Z7" i="198" s="1"/>
  <c r="Z6" i="148"/>
  <c r="AL7" i="191"/>
  <c r="AL31" i="191" s="1"/>
  <c r="AL7" i="189"/>
  <c r="AL31" i="189" s="1"/>
  <c r="AL7" i="190" s="1"/>
  <c r="AL7" i="188"/>
  <c r="AL31" i="188" s="1"/>
  <c r="AL7" i="173"/>
  <c r="AL31" i="173" s="1"/>
  <c r="AL7" i="142"/>
  <c r="AL31" i="142" s="1"/>
  <c r="AL7" i="168" s="1"/>
  <c r="AL7" i="89"/>
  <c r="AL31" i="89" s="1"/>
  <c r="P6" i="200"/>
  <c r="P6" i="197"/>
  <c r="P30" i="197" s="1"/>
  <c r="P7" i="198" s="1"/>
  <c r="P6" i="148"/>
  <c r="AB7" i="191"/>
  <c r="AB31" i="191" s="1"/>
  <c r="AB7" i="189"/>
  <c r="AB31" i="189" s="1"/>
  <c r="AB7" i="190" s="1"/>
  <c r="AB7" i="188"/>
  <c r="AB31" i="188" s="1"/>
  <c r="AB7" i="173"/>
  <c r="AB31" i="173" s="1"/>
  <c r="AB7" i="142"/>
  <c r="AB31" i="142" s="1"/>
  <c r="AB7" i="168" s="1"/>
  <c r="AB7" i="89"/>
  <c r="AB31" i="89" s="1"/>
  <c r="F6" i="200"/>
  <c r="F6" i="197"/>
  <c r="F30" i="197" s="1"/>
  <c r="F7" i="198" s="1"/>
  <c r="F6" i="148"/>
  <c r="R7" i="191"/>
  <c r="R31" i="191" s="1"/>
  <c r="R7" i="189"/>
  <c r="R31" i="189" s="1"/>
  <c r="R7" i="190" s="1"/>
  <c r="R7" i="173"/>
  <c r="R31" i="173" s="1"/>
  <c r="R7" i="142"/>
  <c r="R31" i="142" s="1"/>
  <c r="R7" i="168" s="1"/>
  <c r="R7" i="188"/>
  <c r="R31" i="188" s="1"/>
  <c r="R7" i="89"/>
  <c r="R31" i="89" s="1"/>
  <c r="H7" i="191"/>
  <c r="H31" i="191" s="1"/>
  <c r="H7" i="189"/>
  <c r="H31" i="189" s="1"/>
  <c r="H7" i="190" s="1"/>
  <c r="H7" i="188"/>
  <c r="H31" i="188" s="1"/>
  <c r="H7" i="173"/>
  <c r="H31" i="173" s="1"/>
  <c r="H7" i="89"/>
  <c r="H31" i="89" s="1"/>
  <c r="H7" i="142"/>
  <c r="H31" i="142" s="1"/>
  <c r="H7" i="168" s="1"/>
  <c r="E20" i="199"/>
  <c r="E43" i="148"/>
  <c r="Y6" i="200"/>
  <c r="Y6" i="197"/>
  <c r="Y30" i="197" s="1"/>
  <c r="Y7" i="198" s="1"/>
  <c r="Y6" i="148"/>
  <c r="AK7" i="191"/>
  <c r="AK31" i="191" s="1"/>
  <c r="AK7" i="189"/>
  <c r="AK31" i="189" s="1"/>
  <c r="AK7" i="190" s="1"/>
  <c r="AK7" i="188"/>
  <c r="AK31" i="188" s="1"/>
  <c r="AK7" i="89"/>
  <c r="AK31" i="89" s="1"/>
  <c r="AK7" i="173"/>
  <c r="AK31" i="173" s="1"/>
  <c r="AK7" i="142"/>
  <c r="AK31" i="142" s="1"/>
  <c r="AK7" i="168" s="1"/>
  <c r="O6" i="200"/>
  <c r="O6" i="197"/>
  <c r="O30" i="197" s="1"/>
  <c r="O7" i="198" s="1"/>
  <c r="O6" i="148"/>
  <c r="AA7" i="191"/>
  <c r="AA31" i="191" s="1"/>
  <c r="AA7" i="188"/>
  <c r="AA31" i="188" s="1"/>
  <c r="AA7" i="173"/>
  <c r="AA31" i="173" s="1"/>
  <c r="AA7" i="142"/>
  <c r="AA31" i="142" s="1"/>
  <c r="AA7" i="168" s="1"/>
  <c r="AA7" i="89"/>
  <c r="AA31" i="89" s="1"/>
  <c r="AA7" i="189"/>
  <c r="AA31" i="189" s="1"/>
  <c r="AA7" i="190" s="1"/>
  <c r="G7" i="191"/>
  <c r="G31" i="191" s="1"/>
  <c r="G7" i="188"/>
  <c r="G31" i="188" s="1"/>
  <c r="G7" i="173"/>
  <c r="G31" i="173" s="1"/>
  <c r="G7" i="189"/>
  <c r="G31" i="189" s="1"/>
  <c r="G7" i="190" s="1"/>
  <c r="G7" i="142"/>
  <c r="G31" i="142" s="1"/>
  <c r="G7" i="168" s="1"/>
  <c r="G7" i="89"/>
  <c r="G31" i="89" s="1"/>
  <c r="E37" i="148"/>
  <c r="E14" i="199"/>
  <c r="E17" i="199"/>
  <c r="E40" i="148"/>
  <c r="AB6" i="200"/>
  <c r="AB6" i="197"/>
  <c r="AB30" i="197" s="1"/>
  <c r="AB7" i="198" s="1"/>
  <c r="AB6" i="148"/>
  <c r="AN7" i="191"/>
  <c r="AN31" i="191" s="1"/>
  <c r="AN7" i="189"/>
  <c r="AN31" i="189" s="1"/>
  <c r="AN7" i="190" s="1"/>
  <c r="AN7" i="188"/>
  <c r="AN31" i="188" s="1"/>
  <c r="AN7" i="173"/>
  <c r="AN31" i="173" s="1"/>
  <c r="AN7" i="89"/>
  <c r="AN31" i="89" s="1"/>
  <c r="AN7" i="142"/>
  <c r="AN31" i="142" s="1"/>
  <c r="AN7" i="168" s="1"/>
  <c r="S6" i="200"/>
  <c r="S6" i="197"/>
  <c r="S30" i="197" s="1"/>
  <c r="S7" i="198" s="1"/>
  <c r="S6" i="148"/>
  <c r="AE7" i="191"/>
  <c r="AE31" i="191" s="1"/>
  <c r="AE7" i="188"/>
  <c r="AE31" i="188" s="1"/>
  <c r="AE7" i="189"/>
  <c r="AE31" i="189" s="1"/>
  <c r="AE7" i="190" s="1"/>
  <c r="AE7" i="173"/>
  <c r="AE31" i="173" s="1"/>
  <c r="AE7" i="142"/>
  <c r="AE31" i="142" s="1"/>
  <c r="AE7" i="168" s="1"/>
  <c r="AE7" i="89"/>
  <c r="AE31" i="89" s="1"/>
  <c r="H6" i="200"/>
  <c r="H6" i="197"/>
  <c r="H30" i="197" s="1"/>
  <c r="H7" i="198" s="1"/>
  <c r="H6" i="148"/>
  <c r="T7" i="189"/>
  <c r="T31" i="189" s="1"/>
  <c r="T7" i="190" s="1"/>
  <c r="T7" i="191"/>
  <c r="T31" i="191" s="1"/>
  <c r="T7" i="188"/>
  <c r="T31" i="188" s="1"/>
  <c r="T7" i="173"/>
  <c r="T31" i="173" s="1"/>
  <c r="T7" i="142"/>
  <c r="T31" i="142" s="1"/>
  <c r="T7" i="168" s="1"/>
  <c r="T7" i="89"/>
  <c r="T31" i="89" s="1"/>
  <c r="I7" i="191"/>
  <c r="I31" i="191" s="1"/>
  <c r="I7" i="189"/>
  <c r="I31" i="189" s="1"/>
  <c r="I7" i="190" s="1"/>
  <c r="I7" i="188"/>
  <c r="I31" i="188" s="1"/>
  <c r="I7" i="89"/>
  <c r="I31" i="89" s="1"/>
  <c r="I7" i="173"/>
  <c r="I31" i="173" s="1"/>
  <c r="I7" i="142"/>
  <c r="I31" i="142" s="1"/>
  <c r="I7" i="168" s="1"/>
  <c r="E23" i="199"/>
  <c r="E46" i="148"/>
  <c r="H8" i="191"/>
  <c r="H32" i="191" s="1"/>
  <c r="H8" i="188"/>
  <c r="H32" i="188" s="1"/>
  <c r="H8" i="189"/>
  <c r="H32" i="189" s="1"/>
  <c r="H8" i="190" s="1"/>
  <c r="H8" i="173"/>
  <c r="H32" i="173" s="1"/>
  <c r="H8" i="142"/>
  <c r="H32" i="142" s="1"/>
  <c r="H8" i="168" s="1"/>
  <c r="H8" i="89"/>
  <c r="H32" i="89" s="1"/>
  <c r="V6" i="200"/>
  <c r="V6" i="197"/>
  <c r="V30" i="197" s="1"/>
  <c r="V7" i="198" s="1"/>
  <c r="V6" i="148"/>
  <c r="AH7" i="191"/>
  <c r="AH31" i="191" s="1"/>
  <c r="AH7" i="189"/>
  <c r="AH31" i="189" s="1"/>
  <c r="AH7" i="190" s="1"/>
  <c r="AH7" i="173"/>
  <c r="AH31" i="173" s="1"/>
  <c r="AH7" i="142"/>
  <c r="AH31" i="142" s="1"/>
  <c r="AH7" i="168" s="1"/>
  <c r="AH7" i="89"/>
  <c r="AH31" i="89" s="1"/>
  <c r="AH7" i="188"/>
  <c r="AH31" i="188" s="1"/>
  <c r="K6" i="200"/>
  <c r="K6" i="197"/>
  <c r="K30" i="197" s="1"/>
  <c r="K7" i="198" s="1"/>
  <c r="K6" i="148"/>
  <c r="W7" i="191"/>
  <c r="W31" i="191" s="1"/>
  <c r="W7" i="188"/>
  <c r="W31" i="188" s="1"/>
  <c r="W7" i="173"/>
  <c r="W31" i="173" s="1"/>
  <c r="W7" i="142"/>
  <c r="W31" i="142" s="1"/>
  <c r="W7" i="168" s="1"/>
  <c r="W7" i="189"/>
  <c r="W31" i="189" s="1"/>
  <c r="W7" i="190" s="1"/>
  <c r="W7" i="89"/>
  <c r="W31" i="89" s="1"/>
  <c r="L7" i="191"/>
  <c r="L31" i="191" s="1"/>
  <c r="L7" i="189"/>
  <c r="L31" i="189" s="1"/>
  <c r="L7" i="190" s="1"/>
  <c r="L7" i="188"/>
  <c r="L31" i="188" s="1"/>
  <c r="L7" i="173"/>
  <c r="L31" i="173" s="1"/>
  <c r="L7" i="142"/>
  <c r="L31" i="142" s="1"/>
  <c r="L7" i="168" s="1"/>
  <c r="L7" i="89"/>
  <c r="L31" i="89" s="1"/>
  <c r="F7" i="191"/>
  <c r="F31" i="191" s="1"/>
  <c r="F7" i="189"/>
  <c r="F31" i="189" s="1"/>
  <c r="F7" i="190" s="1"/>
  <c r="F7" i="188"/>
  <c r="F31" i="188" s="1"/>
  <c r="F7" i="173"/>
  <c r="F31" i="173" s="1"/>
  <c r="F7" i="142"/>
  <c r="F31" i="142" s="1"/>
  <c r="F7" i="168" s="1"/>
  <c r="F7" i="89"/>
  <c r="F31" i="89" s="1"/>
  <c r="G8" i="191"/>
  <c r="G32" i="191" s="1"/>
  <c r="G8" i="189"/>
  <c r="G32" i="189" s="1"/>
  <c r="G8" i="190" s="1"/>
  <c r="G8" i="173"/>
  <c r="G32" i="173" s="1"/>
  <c r="G8" i="142"/>
  <c r="G32" i="142" s="1"/>
  <c r="G8" i="168" s="1"/>
  <c r="G8" i="188"/>
  <c r="G32" i="188" s="1"/>
  <c r="G8" i="89"/>
  <c r="G32" i="89" s="1"/>
  <c r="U6" i="200"/>
  <c r="U6" i="197"/>
  <c r="U30" i="197" s="1"/>
  <c r="U7" i="198" s="1"/>
  <c r="U6" i="148"/>
  <c r="AG7" i="191"/>
  <c r="AG31" i="191" s="1"/>
  <c r="AG7" i="189"/>
  <c r="AG31" i="189" s="1"/>
  <c r="AG7" i="190" s="1"/>
  <c r="AG7" i="188"/>
  <c r="AG31" i="188" s="1"/>
  <c r="AG7" i="89"/>
  <c r="AG31" i="89" s="1"/>
  <c r="AG7" i="142"/>
  <c r="AG31" i="142" s="1"/>
  <c r="AG7" i="168" s="1"/>
  <c r="AG7" i="173"/>
  <c r="AG31" i="173" s="1"/>
  <c r="J6" i="200"/>
  <c r="J6" i="197"/>
  <c r="J30" i="197" s="1"/>
  <c r="J7" i="198" s="1"/>
  <c r="J6" i="148"/>
  <c r="V7" i="191"/>
  <c r="V31" i="191" s="1"/>
  <c r="V7" i="189"/>
  <c r="V31" i="189" s="1"/>
  <c r="V7" i="190" s="1"/>
  <c r="V7" i="188"/>
  <c r="V31" i="188" s="1"/>
  <c r="V7" i="173"/>
  <c r="V31" i="173" s="1"/>
  <c r="V7" i="142"/>
  <c r="V31" i="142" s="1"/>
  <c r="V7" i="168" s="1"/>
  <c r="V7" i="89"/>
  <c r="V31" i="89" s="1"/>
  <c r="D6" i="200"/>
  <c r="D6" i="197"/>
  <c r="D30" i="197" s="1"/>
  <c r="D7" i="198" s="1"/>
  <c r="P7" i="191"/>
  <c r="P31" i="191" s="1"/>
  <c r="D6" i="148"/>
  <c r="P7" i="189"/>
  <c r="P31" i="189" s="1"/>
  <c r="P7" i="190" s="1"/>
  <c r="P7" i="188"/>
  <c r="P31" i="188" s="1"/>
  <c r="P7" i="173"/>
  <c r="P31" i="173" s="1"/>
  <c r="P7" i="89"/>
  <c r="P31" i="89" s="1"/>
  <c r="P7" i="142"/>
  <c r="P31" i="142" s="1"/>
  <c r="P7" i="168" s="1"/>
  <c r="K7" i="191"/>
  <c r="K31" i="191" s="1"/>
  <c r="K7" i="188"/>
  <c r="K31" i="188" s="1"/>
  <c r="K7" i="173"/>
  <c r="K31" i="173" s="1"/>
  <c r="K7" i="189"/>
  <c r="K31" i="189" s="1"/>
  <c r="K7" i="190" s="1"/>
  <c r="K7" i="142"/>
  <c r="K31" i="142" s="1"/>
  <c r="K7" i="168" s="1"/>
  <c r="K7" i="89"/>
  <c r="K31" i="89" s="1"/>
  <c r="AA8" i="61"/>
  <c r="AC6" i="200"/>
  <c r="AC6" i="197"/>
  <c r="AC30" i="197" s="1"/>
  <c r="AC7" i="198" s="1"/>
  <c r="AC6" i="148"/>
  <c r="AO7" i="191"/>
  <c r="AO31" i="191" s="1"/>
  <c r="AO7" i="189"/>
  <c r="AO31" i="189" s="1"/>
  <c r="AO7" i="190" s="1"/>
  <c r="AO7" i="188"/>
  <c r="AO31" i="188" s="1"/>
  <c r="AO7" i="89"/>
  <c r="AO31" i="89" s="1"/>
  <c r="AO7" i="173"/>
  <c r="AO31" i="173" s="1"/>
  <c r="AO7" i="142"/>
  <c r="AO31" i="142" s="1"/>
  <c r="AO7" i="168" s="1"/>
  <c r="X6" i="200"/>
  <c r="X6" i="197"/>
  <c r="X30" i="197" s="1"/>
  <c r="X7" i="198" s="1"/>
  <c r="X6" i="148"/>
  <c r="AJ7" i="189"/>
  <c r="AJ31" i="189" s="1"/>
  <c r="AJ7" i="190" s="1"/>
  <c r="AJ7" i="188"/>
  <c r="AJ31" i="188" s="1"/>
  <c r="AJ7" i="191"/>
  <c r="AJ31" i="191" s="1"/>
  <c r="AJ7" i="173"/>
  <c r="AJ31" i="173" s="1"/>
  <c r="AJ7" i="142"/>
  <c r="AJ31" i="142" s="1"/>
  <c r="AJ7" i="168" s="1"/>
  <c r="AJ7" i="89"/>
  <c r="AJ31" i="89" s="1"/>
  <c r="T6" i="200"/>
  <c r="T6" i="197"/>
  <c r="T30" i="197" s="1"/>
  <c r="T7" i="198" s="1"/>
  <c r="T6" i="148"/>
  <c r="AF7" i="191"/>
  <c r="AF31" i="191" s="1"/>
  <c r="AF7" i="189"/>
  <c r="AF31" i="189" s="1"/>
  <c r="AF7" i="190" s="1"/>
  <c r="AF7" i="188"/>
  <c r="AF31" i="188" s="1"/>
  <c r="AF7" i="173"/>
  <c r="AF31" i="173" s="1"/>
  <c r="AF7" i="89"/>
  <c r="AF31" i="89" s="1"/>
  <c r="AF7" i="142"/>
  <c r="AF31" i="142" s="1"/>
  <c r="AF7" i="168" s="1"/>
  <c r="M6" i="200"/>
  <c r="M6" i="197"/>
  <c r="M30" i="197" s="1"/>
  <c r="M7" i="198" s="1"/>
  <c r="M6" i="148"/>
  <c r="Y7" i="191"/>
  <c r="Y31" i="191" s="1"/>
  <c r="Y7" i="189"/>
  <c r="Y31" i="189" s="1"/>
  <c r="Y7" i="190" s="1"/>
  <c r="Y7" i="188"/>
  <c r="Y31" i="188" s="1"/>
  <c r="Y7" i="89"/>
  <c r="Y31" i="89" s="1"/>
  <c r="Y7" i="142"/>
  <c r="Y31" i="142" s="1"/>
  <c r="Y7" i="168" s="1"/>
  <c r="Y7" i="173"/>
  <c r="Y31" i="173" s="1"/>
  <c r="I6" i="200"/>
  <c r="I6" i="197"/>
  <c r="I30" i="197" s="1"/>
  <c r="I7" i="198" s="1"/>
  <c r="I6" i="148"/>
  <c r="U7" i="191"/>
  <c r="U31" i="191" s="1"/>
  <c r="U7" i="189"/>
  <c r="U31" i="189" s="1"/>
  <c r="U7" i="190" s="1"/>
  <c r="U7" i="188"/>
  <c r="U31" i="188" s="1"/>
  <c r="U7" i="89"/>
  <c r="U31" i="89" s="1"/>
  <c r="U7" i="173"/>
  <c r="U31" i="173" s="1"/>
  <c r="U7" i="142"/>
  <c r="U31" i="142" s="1"/>
  <c r="U7" i="168" s="1"/>
  <c r="C6" i="200"/>
  <c r="C6" i="197"/>
  <c r="C30" i="197" s="1"/>
  <c r="C7" i="198" s="1"/>
  <c r="C6" i="148"/>
  <c r="O7" i="191"/>
  <c r="O31" i="191" s="1"/>
  <c r="O7" i="188"/>
  <c r="O31" i="188" s="1"/>
  <c r="O7" i="189"/>
  <c r="O31" i="189" s="1"/>
  <c r="O7" i="190" s="1"/>
  <c r="O7" i="173"/>
  <c r="O31" i="173" s="1"/>
  <c r="O7" i="142"/>
  <c r="O31" i="142" s="1"/>
  <c r="O7" i="168" s="1"/>
  <c r="O7" i="89"/>
  <c r="O31" i="89" s="1"/>
  <c r="J7" i="191"/>
  <c r="J31" i="191" s="1"/>
  <c r="J7" i="189"/>
  <c r="J31" i="189" s="1"/>
  <c r="J7" i="190" s="1"/>
  <c r="J7" i="173"/>
  <c r="J31" i="173" s="1"/>
  <c r="J7" i="188"/>
  <c r="J31" i="188" s="1"/>
  <c r="J7" i="142"/>
  <c r="J31" i="142" s="1"/>
  <c r="J7" i="168" s="1"/>
  <c r="J7" i="89"/>
  <c r="J31" i="89" s="1"/>
  <c r="E11" i="199"/>
  <c r="E34" i="148"/>
  <c r="T8" i="61"/>
  <c r="I8" i="61"/>
  <c r="J8" i="61"/>
  <c r="B6" i="200"/>
  <c r="B6" i="197"/>
  <c r="B30" i="197" s="1"/>
  <c r="B7" i="198" s="1"/>
  <c r="B6" i="148"/>
  <c r="B7" i="199" s="1"/>
  <c r="R8" i="61"/>
  <c r="AB8" i="61"/>
  <c r="V8" i="61"/>
  <c r="X8" i="61"/>
  <c r="W8" i="61"/>
  <c r="N8" i="61"/>
  <c r="Y8" i="61"/>
  <c r="U8" i="61"/>
  <c r="P8" i="61"/>
  <c r="L8" i="61"/>
  <c r="AA13" i="61"/>
  <c r="O8" i="61"/>
  <c r="AG8" i="61"/>
  <c r="AF8" i="61"/>
  <c r="AE8" i="61"/>
  <c r="U22" i="61"/>
  <c r="J10" i="61"/>
  <c r="AH8" i="61"/>
  <c r="AF22" i="61"/>
  <c r="AI8" i="61"/>
  <c r="X16" i="61"/>
  <c r="L19" i="61"/>
  <c r="L13" i="61"/>
  <c r="V16" i="61"/>
  <c r="AH19" i="61"/>
  <c r="AB13" i="61"/>
  <c r="AH22" i="61"/>
  <c r="R22" i="61"/>
  <c r="AB19" i="61"/>
  <c r="H19" i="61"/>
  <c r="H13" i="61"/>
  <c r="L22" i="61"/>
  <c r="W13" i="61"/>
  <c r="AB22" i="61"/>
  <c r="W19" i="61"/>
  <c r="W22" i="61"/>
  <c r="H22" i="61"/>
  <c r="R19" i="61"/>
  <c r="R13" i="61"/>
  <c r="U16" i="61"/>
  <c r="J22" i="61"/>
  <c r="AO22" i="61"/>
  <c r="Y19" i="61"/>
  <c r="O19" i="61"/>
  <c r="Y16" i="61"/>
  <c r="O16" i="61"/>
  <c r="Y13" i="61"/>
  <c r="O13" i="61"/>
  <c r="Y10" i="61"/>
  <c r="Y22" i="61"/>
  <c r="O22" i="61"/>
  <c r="J16" i="61"/>
  <c r="U10" i="61"/>
  <c r="AF10" i="61"/>
  <c r="U19" i="61"/>
  <c r="J19" i="61"/>
  <c r="U13" i="61"/>
  <c r="J13" i="61"/>
  <c r="O10" i="61"/>
  <c r="AF19" i="61"/>
  <c r="AF16" i="61"/>
  <c r="AJ16" i="61"/>
  <c r="AJ8" i="61"/>
  <c r="AJ22" i="61"/>
  <c r="AJ13" i="61"/>
  <c r="AJ10" i="61"/>
  <c r="AJ19" i="61"/>
  <c r="AF13" i="61"/>
  <c r="AK10" i="61"/>
  <c r="AG16" i="61"/>
  <c r="AA10" i="61"/>
  <c r="V13" i="61"/>
  <c r="P10" i="61"/>
  <c r="G13" i="61"/>
  <c r="V19" i="61"/>
  <c r="AG22" i="61"/>
  <c r="K22" i="61"/>
  <c r="K16" i="61"/>
  <c r="AK22" i="61"/>
  <c r="AG13" i="61"/>
  <c r="K13" i="61"/>
  <c r="AG10" i="61"/>
  <c r="V10" i="61"/>
  <c r="K10" i="61"/>
  <c r="AK8" i="61"/>
  <c r="V22" i="61"/>
  <c r="AG19" i="61"/>
  <c r="K19" i="61"/>
  <c r="P16" i="61"/>
  <c r="G16" i="61"/>
  <c r="P13" i="61"/>
  <c r="P22" i="61"/>
  <c r="AA19" i="61"/>
  <c r="G19" i="61"/>
  <c r="AK16" i="61"/>
  <c r="AA16" i="61"/>
  <c r="AA22" i="61"/>
  <c r="G22" i="61"/>
  <c r="AK19" i="61"/>
  <c r="P19" i="61"/>
  <c r="AK13" i="61"/>
  <c r="G10" i="61"/>
  <c r="AN13" i="61"/>
  <c r="AN19" i="61"/>
  <c r="AN22" i="61"/>
  <c r="AN16" i="61"/>
  <c r="X13" i="61"/>
  <c r="X19" i="61"/>
  <c r="X22" i="61"/>
  <c r="X10" i="61"/>
  <c r="I13" i="61"/>
  <c r="I19" i="61"/>
  <c r="I22" i="61"/>
  <c r="I10" i="61"/>
  <c r="I16" i="61"/>
  <c r="AN8" i="61"/>
  <c r="AE13" i="61"/>
  <c r="AE19" i="61"/>
  <c r="AE22" i="61"/>
  <c r="AE10" i="61"/>
  <c r="AE16" i="61"/>
  <c r="N13" i="61"/>
  <c r="N19" i="61"/>
  <c r="N22" i="61"/>
  <c r="N10" i="61"/>
  <c r="N16" i="61"/>
  <c r="AN10" i="61"/>
  <c r="AI13" i="61"/>
  <c r="AI19" i="61"/>
  <c r="AI22" i="61"/>
  <c r="AI10" i="61"/>
  <c r="AI16" i="61"/>
  <c r="T13" i="61"/>
  <c r="T19" i="61"/>
  <c r="T22" i="61"/>
  <c r="T16" i="61"/>
  <c r="T10" i="61"/>
  <c r="AL10" i="61"/>
  <c r="AL16" i="61"/>
  <c r="AH10" i="61"/>
  <c r="AH16" i="61"/>
  <c r="AB10" i="61"/>
  <c r="AB16" i="61"/>
  <c r="W10" i="61"/>
  <c r="W16" i="61"/>
  <c r="R10" i="61"/>
  <c r="R16" i="61"/>
  <c r="L10" i="61"/>
  <c r="L16" i="61"/>
  <c r="H10" i="61"/>
  <c r="H16" i="61"/>
  <c r="V14" i="61"/>
  <c r="AL8" i="61"/>
  <c r="AL22" i="61"/>
  <c r="AL19" i="61"/>
  <c r="AH13" i="61"/>
  <c r="AL13" i="61"/>
  <c r="AO19" i="61"/>
  <c r="AO13" i="61"/>
  <c r="AO10" i="61"/>
  <c r="AO8" i="61"/>
  <c r="AO16" i="61"/>
  <c r="F8" i="61"/>
  <c r="AC9" i="200" l="1"/>
  <c r="AC9" i="197"/>
  <c r="AC33" i="197" s="1"/>
  <c r="AC10" i="198" s="1"/>
  <c r="AC9" i="148"/>
  <c r="AO10" i="191"/>
  <c r="AO34" i="191" s="1"/>
  <c r="AO10" i="188"/>
  <c r="AO34" i="188" s="1"/>
  <c r="AO10" i="173"/>
  <c r="AO34" i="173" s="1"/>
  <c r="AO10" i="189"/>
  <c r="AO34" i="189" s="1"/>
  <c r="AO10" i="190" s="1"/>
  <c r="AO10" i="142"/>
  <c r="AO34" i="142" s="1"/>
  <c r="AO10" i="168" s="1"/>
  <c r="AO10" i="89"/>
  <c r="AO34" i="89" s="1"/>
  <c r="V12" i="200"/>
  <c r="V12" i="197"/>
  <c r="V36" i="197" s="1"/>
  <c r="V13" i="198" s="1"/>
  <c r="V12" i="148"/>
  <c r="AH13" i="191"/>
  <c r="AH37" i="191" s="1"/>
  <c r="AH13" i="189"/>
  <c r="AH37" i="189" s="1"/>
  <c r="AH13" i="190" s="1"/>
  <c r="AH13" i="173"/>
  <c r="AH37" i="173" s="1"/>
  <c r="AH13" i="142"/>
  <c r="AH37" i="142" s="1"/>
  <c r="AH13" i="168" s="1"/>
  <c r="AH13" i="188"/>
  <c r="AH37" i="188" s="1"/>
  <c r="AH13" i="89"/>
  <c r="AH37" i="89" s="1"/>
  <c r="L10" i="191"/>
  <c r="L34" i="191" s="1"/>
  <c r="L10" i="189"/>
  <c r="L34" i="189" s="1"/>
  <c r="L10" i="190" s="1"/>
  <c r="L10" i="173"/>
  <c r="L34" i="173" s="1"/>
  <c r="L10" i="188"/>
  <c r="L34" i="188" s="1"/>
  <c r="L10" i="142"/>
  <c r="L34" i="142" s="1"/>
  <c r="L10" i="168" s="1"/>
  <c r="L10" i="89"/>
  <c r="L34" i="89" s="1"/>
  <c r="K9" i="200"/>
  <c r="K9" i="197"/>
  <c r="K33" i="197" s="1"/>
  <c r="K10" i="198" s="1"/>
  <c r="K9" i="148"/>
  <c r="W10" i="191"/>
  <c r="W34" i="191" s="1"/>
  <c r="W10" i="189"/>
  <c r="W34" i="189" s="1"/>
  <c r="W10" i="190" s="1"/>
  <c r="W10" i="188"/>
  <c r="W34" i="188" s="1"/>
  <c r="W10" i="89"/>
  <c r="W34" i="89" s="1"/>
  <c r="W10" i="173"/>
  <c r="W34" i="173" s="1"/>
  <c r="W10" i="142"/>
  <c r="W34" i="142" s="1"/>
  <c r="W10" i="168" s="1"/>
  <c r="H15" i="200"/>
  <c r="H15" i="197"/>
  <c r="H39" i="197" s="1"/>
  <c r="H16" i="198" s="1"/>
  <c r="H15" i="148"/>
  <c r="T16" i="191"/>
  <c r="T40" i="191" s="1"/>
  <c r="T16" i="189"/>
  <c r="T40" i="189" s="1"/>
  <c r="T16" i="190" s="1"/>
  <c r="T16" i="173"/>
  <c r="T40" i="173" s="1"/>
  <c r="T16" i="142"/>
  <c r="T40" i="142" s="1"/>
  <c r="T16" i="168" s="1"/>
  <c r="T16" i="89"/>
  <c r="T40" i="89" s="1"/>
  <c r="T16" i="188"/>
  <c r="T40" i="188" s="1"/>
  <c r="W12" i="200"/>
  <c r="W12" i="197"/>
  <c r="W36" i="197" s="1"/>
  <c r="W13" i="198" s="1"/>
  <c r="W12" i="148"/>
  <c r="AI13" i="191"/>
  <c r="AI37" i="191" s="1"/>
  <c r="AI13" i="188"/>
  <c r="AI37" i="188" s="1"/>
  <c r="AI13" i="189"/>
  <c r="AI37" i="189" s="1"/>
  <c r="AI13" i="190" s="1"/>
  <c r="AI13" i="173"/>
  <c r="AI37" i="173" s="1"/>
  <c r="AI13" i="142"/>
  <c r="AI37" i="142" s="1"/>
  <c r="AI13" i="168" s="1"/>
  <c r="AI13" i="89"/>
  <c r="AI37" i="89" s="1"/>
  <c r="AB7" i="200"/>
  <c r="AB7" i="197"/>
  <c r="AB31" i="197" s="1"/>
  <c r="AB8" i="198" s="1"/>
  <c r="AB7" i="148"/>
  <c r="AN8" i="191"/>
  <c r="AN32" i="191" s="1"/>
  <c r="AN8" i="188"/>
  <c r="AN32" i="188" s="1"/>
  <c r="AN8" i="189"/>
  <c r="AN32" i="189" s="1"/>
  <c r="AN8" i="190" s="1"/>
  <c r="AN8" i="173"/>
  <c r="AN32" i="173" s="1"/>
  <c r="AN8" i="142"/>
  <c r="AN32" i="142" s="1"/>
  <c r="AN8" i="168" s="1"/>
  <c r="AN8" i="89"/>
  <c r="AN32" i="89" s="1"/>
  <c r="L18" i="200"/>
  <c r="L18" i="197"/>
  <c r="L42" i="197" s="1"/>
  <c r="L19" i="198" s="1"/>
  <c r="L18" i="148"/>
  <c r="X19" i="191"/>
  <c r="X43" i="191" s="1"/>
  <c r="X19" i="189"/>
  <c r="X43" i="189" s="1"/>
  <c r="X19" i="190" s="1"/>
  <c r="X19" i="188"/>
  <c r="X43" i="188" s="1"/>
  <c r="X19" i="142"/>
  <c r="X43" i="142" s="1"/>
  <c r="X19" i="168" s="1"/>
  <c r="X19" i="89"/>
  <c r="X43" i="89" s="1"/>
  <c r="X19" i="173"/>
  <c r="X43" i="173" s="1"/>
  <c r="D18" i="200"/>
  <c r="D18" i="197"/>
  <c r="D42" i="197" s="1"/>
  <c r="D19" i="198" s="1"/>
  <c r="D18" i="148"/>
  <c r="P19" i="191"/>
  <c r="P43" i="191" s="1"/>
  <c r="P19" i="189"/>
  <c r="P43" i="189" s="1"/>
  <c r="P19" i="190" s="1"/>
  <c r="P19" i="188"/>
  <c r="P43" i="188" s="1"/>
  <c r="P19" i="142"/>
  <c r="P43" i="142" s="1"/>
  <c r="P19" i="168" s="1"/>
  <c r="P19" i="173"/>
  <c r="P43" i="173" s="1"/>
  <c r="P19" i="89"/>
  <c r="P43" i="89" s="1"/>
  <c r="D21" i="200"/>
  <c r="D21" i="197"/>
  <c r="D45" i="197" s="1"/>
  <c r="D22" i="198" s="1"/>
  <c r="D21" i="148"/>
  <c r="P22" i="191"/>
  <c r="P46" i="191" s="1"/>
  <c r="P22" i="189"/>
  <c r="P46" i="189" s="1"/>
  <c r="P22" i="190" s="1"/>
  <c r="P22" i="173"/>
  <c r="P46" i="173" s="1"/>
  <c r="P22" i="142"/>
  <c r="P46" i="142" s="1"/>
  <c r="P22" i="168" s="1"/>
  <c r="P22" i="188"/>
  <c r="P46" i="188" s="1"/>
  <c r="P22" i="89"/>
  <c r="P46" i="89" s="1"/>
  <c r="K10" i="191"/>
  <c r="K34" i="191" s="1"/>
  <c r="K10" i="189"/>
  <c r="K34" i="189" s="1"/>
  <c r="K10" i="190" s="1"/>
  <c r="K10" i="188"/>
  <c r="K34" i="188" s="1"/>
  <c r="K10" i="173"/>
  <c r="K34" i="173" s="1"/>
  <c r="K10" i="89"/>
  <c r="K34" i="89" s="1"/>
  <c r="K10" i="142"/>
  <c r="K34" i="142" s="1"/>
  <c r="K10" i="168" s="1"/>
  <c r="J12" i="200"/>
  <c r="J12" i="197"/>
  <c r="J36" i="197" s="1"/>
  <c r="J13" i="198" s="1"/>
  <c r="J12" i="148"/>
  <c r="V13" i="191"/>
  <c r="V37" i="191" s="1"/>
  <c r="V13" i="189"/>
  <c r="V37" i="189" s="1"/>
  <c r="V13" i="190" s="1"/>
  <c r="V13" i="173"/>
  <c r="V37" i="173" s="1"/>
  <c r="V13" i="142"/>
  <c r="V37" i="142" s="1"/>
  <c r="V13" i="168" s="1"/>
  <c r="V13" i="188"/>
  <c r="V37" i="188" s="1"/>
  <c r="V13" i="89"/>
  <c r="V37" i="89" s="1"/>
  <c r="X21" i="200"/>
  <c r="X21" i="197"/>
  <c r="X45" i="197" s="1"/>
  <c r="X22" i="198" s="1"/>
  <c r="X21" i="148"/>
  <c r="AJ22" i="191"/>
  <c r="AJ46" i="191" s="1"/>
  <c r="AJ22" i="189"/>
  <c r="AJ46" i="189" s="1"/>
  <c r="AJ22" i="190" s="1"/>
  <c r="AJ22" i="173"/>
  <c r="AJ46" i="173" s="1"/>
  <c r="AJ22" i="142"/>
  <c r="AJ46" i="142" s="1"/>
  <c r="AJ22" i="168" s="1"/>
  <c r="AJ22" i="89"/>
  <c r="AJ46" i="89" s="1"/>
  <c r="AJ22" i="188"/>
  <c r="AJ46" i="188" s="1"/>
  <c r="J19" i="191"/>
  <c r="J43" i="191" s="1"/>
  <c r="J19" i="189"/>
  <c r="J43" i="189" s="1"/>
  <c r="J19" i="190" s="1"/>
  <c r="J19" i="173"/>
  <c r="J43" i="173" s="1"/>
  <c r="J19" i="142"/>
  <c r="J43" i="142" s="1"/>
  <c r="J19" i="168" s="1"/>
  <c r="J19" i="89"/>
  <c r="J43" i="89" s="1"/>
  <c r="J19" i="188"/>
  <c r="J43" i="188" s="1"/>
  <c r="C12" i="200"/>
  <c r="C12" i="197"/>
  <c r="C36" i="197" s="1"/>
  <c r="C13" i="198" s="1"/>
  <c r="C12" i="148"/>
  <c r="O13" i="191"/>
  <c r="O37" i="191" s="1"/>
  <c r="O13" i="188"/>
  <c r="O37" i="188" s="1"/>
  <c r="O13" i="189"/>
  <c r="O37" i="189" s="1"/>
  <c r="O13" i="190" s="1"/>
  <c r="O13" i="173"/>
  <c r="O37" i="173" s="1"/>
  <c r="O13" i="142"/>
  <c r="O37" i="142" s="1"/>
  <c r="O13" i="168" s="1"/>
  <c r="O13" i="89"/>
  <c r="O37" i="89" s="1"/>
  <c r="C18" i="200"/>
  <c r="C18" i="197"/>
  <c r="C42" i="197" s="1"/>
  <c r="C19" i="198" s="1"/>
  <c r="C18" i="148"/>
  <c r="O19" i="191"/>
  <c r="O43" i="191" s="1"/>
  <c r="O19" i="188"/>
  <c r="O43" i="188" s="1"/>
  <c r="O19" i="173"/>
  <c r="O43" i="173" s="1"/>
  <c r="O19" i="142"/>
  <c r="O43" i="142" s="1"/>
  <c r="O19" i="168" s="1"/>
  <c r="O19" i="189"/>
  <c r="O43" i="189" s="1"/>
  <c r="O19" i="190" s="1"/>
  <c r="O19" i="89"/>
  <c r="O43" i="89" s="1"/>
  <c r="K21" i="200"/>
  <c r="K21" i="148"/>
  <c r="K21" i="197"/>
  <c r="K45" i="197" s="1"/>
  <c r="K22" i="198" s="1"/>
  <c r="W22" i="189"/>
  <c r="W46" i="189" s="1"/>
  <c r="W22" i="190" s="1"/>
  <c r="W22" i="191"/>
  <c r="W46" i="191" s="1"/>
  <c r="W22" i="188"/>
  <c r="W46" i="188" s="1"/>
  <c r="W22" i="89"/>
  <c r="W46" i="89" s="1"/>
  <c r="W22" i="173"/>
  <c r="W46" i="173" s="1"/>
  <c r="W22" i="142"/>
  <c r="W46" i="142" s="1"/>
  <c r="W22" i="168" s="1"/>
  <c r="F21" i="200"/>
  <c r="F21" i="197"/>
  <c r="F45" i="197" s="1"/>
  <c r="F22" i="198" s="1"/>
  <c r="F21" i="148"/>
  <c r="R22" i="191"/>
  <c r="R46" i="191" s="1"/>
  <c r="R22" i="189"/>
  <c r="R46" i="189" s="1"/>
  <c r="R22" i="190" s="1"/>
  <c r="R22" i="188"/>
  <c r="R46" i="188" s="1"/>
  <c r="R22" i="142"/>
  <c r="R46" i="142" s="1"/>
  <c r="R22" i="168" s="1"/>
  <c r="R22" i="89"/>
  <c r="R46" i="89" s="1"/>
  <c r="R22" i="173"/>
  <c r="R46" i="173" s="1"/>
  <c r="W7" i="200"/>
  <c r="W7" i="197"/>
  <c r="W31" i="197" s="1"/>
  <c r="W8" i="198" s="1"/>
  <c r="W7" i="148"/>
  <c r="AI8" i="191"/>
  <c r="AI32" i="191" s="1"/>
  <c r="AI8" i="189"/>
  <c r="AI32" i="189" s="1"/>
  <c r="AI8" i="190" s="1"/>
  <c r="AI8" i="173"/>
  <c r="AI32" i="173" s="1"/>
  <c r="AI8" i="188"/>
  <c r="AI32" i="188" s="1"/>
  <c r="AI8" i="142"/>
  <c r="AI32" i="142" s="1"/>
  <c r="AI8" i="168" s="1"/>
  <c r="AI8" i="89"/>
  <c r="AI32" i="89" s="1"/>
  <c r="C7" i="200"/>
  <c r="C7" i="197"/>
  <c r="C31" i="197" s="1"/>
  <c r="C8" i="198" s="1"/>
  <c r="C7" i="148"/>
  <c r="O8" i="191"/>
  <c r="O32" i="191" s="1"/>
  <c r="O8" i="189"/>
  <c r="O32" i="189" s="1"/>
  <c r="O8" i="190" s="1"/>
  <c r="O8" i="188"/>
  <c r="O32" i="188" s="1"/>
  <c r="O8" i="173"/>
  <c r="O32" i="173" s="1"/>
  <c r="O8" i="142"/>
  <c r="O32" i="142" s="1"/>
  <c r="O8" i="168" s="1"/>
  <c r="O8" i="89"/>
  <c r="O32" i="89" s="1"/>
  <c r="I8" i="189"/>
  <c r="I32" i="189" s="1"/>
  <c r="I8" i="190" s="1"/>
  <c r="I8" i="191"/>
  <c r="I32" i="191" s="1"/>
  <c r="I8" i="188"/>
  <c r="I32" i="188" s="1"/>
  <c r="I8" i="173"/>
  <c r="I32" i="173" s="1"/>
  <c r="I8" i="142"/>
  <c r="I32" i="142" s="1"/>
  <c r="I8" i="168" s="1"/>
  <c r="I8" i="89"/>
  <c r="I32" i="89" s="1"/>
  <c r="I7" i="199"/>
  <c r="I30" i="148"/>
  <c r="Y7" i="199"/>
  <c r="Y30" i="148"/>
  <c r="D7" i="191"/>
  <c r="D31" i="191" s="1"/>
  <c r="D7" i="189"/>
  <c r="D31" i="189" s="1"/>
  <c r="D7" i="190" s="1"/>
  <c r="D7" i="188"/>
  <c r="D31" i="188" s="1"/>
  <c r="D7" i="173"/>
  <c r="D31" i="173" s="1"/>
  <c r="D7" i="142"/>
  <c r="D31" i="142" s="1"/>
  <c r="D7" i="168" s="1"/>
  <c r="D7" i="89"/>
  <c r="D31" i="89" s="1"/>
  <c r="AC12" i="200"/>
  <c r="AC12" i="197"/>
  <c r="AC36" i="197" s="1"/>
  <c r="AC13" i="198" s="1"/>
  <c r="AC12" i="148"/>
  <c r="AO13" i="191"/>
  <c r="AO37" i="191" s="1"/>
  <c r="AO13" i="189"/>
  <c r="AO37" i="189" s="1"/>
  <c r="AO13" i="190" s="1"/>
  <c r="AO13" i="188"/>
  <c r="AO37" i="188" s="1"/>
  <c r="AO13" i="89"/>
  <c r="AO37" i="89" s="1"/>
  <c r="AO13" i="173"/>
  <c r="AO37" i="173" s="1"/>
  <c r="AO13" i="142"/>
  <c r="AO37" i="142" s="1"/>
  <c r="AO13" i="168" s="1"/>
  <c r="F15" i="200"/>
  <c r="F15" i="197"/>
  <c r="F39" i="197" s="1"/>
  <c r="F16" i="198" s="1"/>
  <c r="F15" i="148"/>
  <c r="R16" i="191"/>
  <c r="R40" i="191" s="1"/>
  <c r="R16" i="189"/>
  <c r="R40" i="189" s="1"/>
  <c r="R16" i="190" s="1"/>
  <c r="R16" i="188"/>
  <c r="R40" i="188" s="1"/>
  <c r="R16" i="173"/>
  <c r="R40" i="173" s="1"/>
  <c r="R16" i="142"/>
  <c r="R40" i="142" s="1"/>
  <c r="R16" i="168" s="1"/>
  <c r="R16" i="89"/>
  <c r="R40" i="89" s="1"/>
  <c r="Z15" i="200"/>
  <c r="Z15" i="197"/>
  <c r="Z39" i="197" s="1"/>
  <c r="Z16" i="198" s="1"/>
  <c r="Z15" i="148"/>
  <c r="AL16" i="191"/>
  <c r="AL40" i="191" s="1"/>
  <c r="AL16" i="189"/>
  <c r="AL40" i="189" s="1"/>
  <c r="AL16" i="190" s="1"/>
  <c r="AL16" i="188"/>
  <c r="AL40" i="188" s="1"/>
  <c r="AL16" i="142"/>
  <c r="AL40" i="142" s="1"/>
  <c r="AL16" i="168" s="1"/>
  <c r="AL16" i="89"/>
  <c r="AL40" i="89" s="1"/>
  <c r="AL16" i="173"/>
  <c r="AL40" i="173" s="1"/>
  <c r="W9" i="200"/>
  <c r="W9" i="197"/>
  <c r="W33" i="197" s="1"/>
  <c r="W10" i="198" s="1"/>
  <c r="W9" i="148"/>
  <c r="AI10" i="191"/>
  <c r="AI34" i="191" s="1"/>
  <c r="AI10" i="189"/>
  <c r="AI34" i="189" s="1"/>
  <c r="AI10" i="190" s="1"/>
  <c r="AI10" i="188"/>
  <c r="AI34" i="188" s="1"/>
  <c r="AI10" i="173"/>
  <c r="AI34" i="173" s="1"/>
  <c r="AI10" i="89"/>
  <c r="AI34" i="89" s="1"/>
  <c r="AI10" i="142"/>
  <c r="AI34" i="142" s="1"/>
  <c r="AI10" i="168" s="1"/>
  <c r="N19" i="191"/>
  <c r="N43" i="191" s="1"/>
  <c r="N19" i="189"/>
  <c r="N43" i="189" s="1"/>
  <c r="N19" i="190" s="1"/>
  <c r="N19" i="188"/>
  <c r="N43" i="188" s="1"/>
  <c r="N19" i="173"/>
  <c r="N43" i="173" s="1"/>
  <c r="N19" i="142"/>
  <c r="N43" i="142" s="1"/>
  <c r="N19" i="168" s="1"/>
  <c r="N19" i="89"/>
  <c r="N43" i="89" s="1"/>
  <c r="I13" i="191"/>
  <c r="I37" i="191" s="1"/>
  <c r="I13" i="189"/>
  <c r="I37" i="189" s="1"/>
  <c r="I13" i="190" s="1"/>
  <c r="I13" i="188"/>
  <c r="I37" i="188" s="1"/>
  <c r="I13" i="89"/>
  <c r="I37" i="89" s="1"/>
  <c r="I13" i="173"/>
  <c r="I37" i="173" s="1"/>
  <c r="I13" i="142"/>
  <c r="I37" i="142" s="1"/>
  <c r="I13" i="168" s="1"/>
  <c r="AB12" i="200"/>
  <c r="AB12" i="197"/>
  <c r="AB36" i="197" s="1"/>
  <c r="AB13" i="198" s="1"/>
  <c r="AB12" i="148"/>
  <c r="AN13" i="191"/>
  <c r="AN37" i="191" s="1"/>
  <c r="AN13" i="189"/>
  <c r="AN37" i="189" s="1"/>
  <c r="AN13" i="190" s="1"/>
  <c r="AN13" i="188"/>
  <c r="AN37" i="188" s="1"/>
  <c r="AN13" i="173"/>
  <c r="AN37" i="173" s="1"/>
  <c r="AN13" i="89"/>
  <c r="AN37" i="89" s="1"/>
  <c r="AN13" i="142"/>
  <c r="AN37" i="142" s="1"/>
  <c r="AN13" i="168" s="1"/>
  <c r="Y15" i="200"/>
  <c r="Y15" i="197"/>
  <c r="Y39" i="197" s="1"/>
  <c r="Y16" i="198" s="1"/>
  <c r="Y15" i="148"/>
  <c r="AK16" i="191"/>
  <c r="AK40" i="191" s="1"/>
  <c r="AK16" i="188"/>
  <c r="AK40" i="188" s="1"/>
  <c r="AK16" i="189"/>
  <c r="AK40" i="189" s="1"/>
  <c r="AK16" i="190" s="1"/>
  <c r="AK16" i="173"/>
  <c r="AK40" i="173" s="1"/>
  <c r="AK16" i="142"/>
  <c r="AK40" i="142" s="1"/>
  <c r="AK16" i="168" s="1"/>
  <c r="AK16" i="89"/>
  <c r="AK40" i="89" s="1"/>
  <c r="U18" i="200"/>
  <c r="U18" i="197"/>
  <c r="U42" i="197" s="1"/>
  <c r="U19" i="198" s="1"/>
  <c r="U18" i="148"/>
  <c r="AG19" i="191"/>
  <c r="AG43" i="191" s="1"/>
  <c r="AG19" i="189"/>
  <c r="AG43" i="189" s="1"/>
  <c r="AG19" i="190" s="1"/>
  <c r="AG19" i="188"/>
  <c r="AG43" i="188" s="1"/>
  <c r="AG19" i="173"/>
  <c r="AG43" i="173" s="1"/>
  <c r="AG19" i="89"/>
  <c r="AG43" i="89" s="1"/>
  <c r="AG19" i="142"/>
  <c r="AG43" i="142" s="1"/>
  <c r="AG19" i="168" s="1"/>
  <c r="Y21" i="200"/>
  <c r="Y21" i="197"/>
  <c r="Y45" i="197" s="1"/>
  <c r="Y22" i="198" s="1"/>
  <c r="Y21" i="148"/>
  <c r="AK22" i="191"/>
  <c r="AK46" i="191" s="1"/>
  <c r="AK22" i="189"/>
  <c r="AK46" i="189" s="1"/>
  <c r="AK22" i="190" s="1"/>
  <c r="AK22" i="188"/>
  <c r="AK46" i="188" s="1"/>
  <c r="AK22" i="173"/>
  <c r="AK46" i="173" s="1"/>
  <c r="AK22" i="142"/>
  <c r="AK46" i="142" s="1"/>
  <c r="AK22" i="168" s="1"/>
  <c r="AK22" i="89"/>
  <c r="AK46" i="89" s="1"/>
  <c r="O9" i="200"/>
  <c r="O9" i="197"/>
  <c r="O33" i="197" s="1"/>
  <c r="O10" i="198" s="1"/>
  <c r="O9" i="148"/>
  <c r="AA10" i="191"/>
  <c r="AA34" i="191" s="1"/>
  <c r="AA10" i="189"/>
  <c r="AA34" i="189" s="1"/>
  <c r="AA10" i="190" s="1"/>
  <c r="AA10" i="188"/>
  <c r="AA34" i="188" s="1"/>
  <c r="AA10" i="173"/>
  <c r="AA34" i="173" s="1"/>
  <c r="AA10" i="89"/>
  <c r="AA34" i="89" s="1"/>
  <c r="AA10" i="142"/>
  <c r="AA34" i="142" s="1"/>
  <c r="AA10" i="168" s="1"/>
  <c r="X7" i="200"/>
  <c r="X7" i="197"/>
  <c r="X31" i="197" s="1"/>
  <c r="X8" i="198" s="1"/>
  <c r="X7" i="148"/>
  <c r="AJ8" i="191"/>
  <c r="AJ32" i="191" s="1"/>
  <c r="AJ8" i="188"/>
  <c r="AJ32" i="188" s="1"/>
  <c r="AJ8" i="189"/>
  <c r="AJ32" i="189" s="1"/>
  <c r="AJ8" i="190" s="1"/>
  <c r="AJ8" i="173"/>
  <c r="AJ32" i="173" s="1"/>
  <c r="AJ8" i="142"/>
  <c r="AJ32" i="142" s="1"/>
  <c r="AJ8" i="168" s="1"/>
  <c r="AJ8" i="89"/>
  <c r="AJ32" i="89" s="1"/>
  <c r="I18" i="200"/>
  <c r="I18" i="148"/>
  <c r="I18" i="197"/>
  <c r="I42" i="197" s="1"/>
  <c r="I19" i="198" s="1"/>
  <c r="U19" i="189"/>
  <c r="U43" i="189" s="1"/>
  <c r="U19" i="190" s="1"/>
  <c r="U19" i="191"/>
  <c r="U43" i="191" s="1"/>
  <c r="U19" i="188"/>
  <c r="U43" i="188" s="1"/>
  <c r="U19" i="89"/>
  <c r="U43" i="89" s="1"/>
  <c r="U19" i="173"/>
  <c r="U43" i="173" s="1"/>
  <c r="U19" i="142"/>
  <c r="U43" i="142" s="1"/>
  <c r="U19" i="168" s="1"/>
  <c r="M12" i="200"/>
  <c r="M12" i="197"/>
  <c r="M36" i="197" s="1"/>
  <c r="M13" i="198" s="1"/>
  <c r="M12" i="148"/>
  <c r="Y13" i="191"/>
  <c r="Y37" i="191" s="1"/>
  <c r="Y13" i="189"/>
  <c r="Y37" i="189" s="1"/>
  <c r="Y13" i="190" s="1"/>
  <c r="Y13" i="188"/>
  <c r="Y37" i="188" s="1"/>
  <c r="Y13" i="89"/>
  <c r="Y37" i="89" s="1"/>
  <c r="Y13" i="173"/>
  <c r="Y37" i="173" s="1"/>
  <c r="Y13" i="142"/>
  <c r="Y37" i="142" s="1"/>
  <c r="Y13" i="168" s="1"/>
  <c r="F12" i="200"/>
  <c r="F12" i="197"/>
  <c r="F36" i="197" s="1"/>
  <c r="F13" i="198" s="1"/>
  <c r="F12" i="148"/>
  <c r="R13" i="191"/>
  <c r="R37" i="191" s="1"/>
  <c r="R13" i="189"/>
  <c r="R37" i="189" s="1"/>
  <c r="R13" i="190" s="1"/>
  <c r="R13" i="173"/>
  <c r="R37" i="173" s="1"/>
  <c r="R13" i="188"/>
  <c r="R37" i="188" s="1"/>
  <c r="R13" i="142"/>
  <c r="R37" i="142" s="1"/>
  <c r="R13" i="168" s="1"/>
  <c r="R13" i="89"/>
  <c r="R37" i="89" s="1"/>
  <c r="H13" i="191"/>
  <c r="H37" i="191" s="1"/>
  <c r="H13" i="189"/>
  <c r="H37" i="189" s="1"/>
  <c r="H13" i="190" s="1"/>
  <c r="H13" i="188"/>
  <c r="H37" i="188" s="1"/>
  <c r="H13" i="173"/>
  <c r="H37" i="173" s="1"/>
  <c r="H13" i="89"/>
  <c r="H37" i="89" s="1"/>
  <c r="H13" i="142"/>
  <c r="H37" i="142" s="1"/>
  <c r="H13" i="168" s="1"/>
  <c r="T21" i="200"/>
  <c r="T21" i="197"/>
  <c r="T45" i="197" s="1"/>
  <c r="T22" i="198" s="1"/>
  <c r="T21" i="148"/>
  <c r="AF22" i="191"/>
  <c r="AF46" i="191" s="1"/>
  <c r="AF22" i="189"/>
  <c r="AF46" i="189" s="1"/>
  <c r="AF22" i="190" s="1"/>
  <c r="AF22" i="173"/>
  <c r="AF46" i="173" s="1"/>
  <c r="AF22" i="142"/>
  <c r="AF46" i="142" s="1"/>
  <c r="AF22" i="168" s="1"/>
  <c r="AF22" i="188"/>
  <c r="AF46" i="188" s="1"/>
  <c r="AF22" i="89"/>
  <c r="AF46" i="89" s="1"/>
  <c r="O12" i="200"/>
  <c r="O12" i="197"/>
  <c r="O36" i="197" s="1"/>
  <c r="O13" i="198" s="1"/>
  <c r="O12" i="148"/>
  <c r="AA13" i="191"/>
  <c r="AA37" i="191" s="1"/>
  <c r="AA13" i="188"/>
  <c r="AA37" i="188" s="1"/>
  <c r="AA13" i="173"/>
  <c r="AA37" i="173" s="1"/>
  <c r="AA13" i="189"/>
  <c r="AA37" i="189" s="1"/>
  <c r="AA13" i="190" s="1"/>
  <c r="AA13" i="142"/>
  <c r="AA37" i="142" s="1"/>
  <c r="AA13" i="168" s="1"/>
  <c r="AA13" i="89"/>
  <c r="AA37" i="89" s="1"/>
  <c r="M7" i="200"/>
  <c r="M7" i="197"/>
  <c r="M31" i="197" s="1"/>
  <c r="M8" i="198" s="1"/>
  <c r="M7" i="148"/>
  <c r="Y8" i="189"/>
  <c r="Y32" i="189" s="1"/>
  <c r="Y8" i="190" s="1"/>
  <c r="Y8" i="188"/>
  <c r="Y32" i="188" s="1"/>
  <c r="Y8" i="191"/>
  <c r="Y32" i="191" s="1"/>
  <c r="Y8" i="142"/>
  <c r="Y32" i="142" s="1"/>
  <c r="Y8" i="168" s="1"/>
  <c r="Y8" i="89"/>
  <c r="Y32" i="89" s="1"/>
  <c r="Y8" i="173"/>
  <c r="Y32" i="173" s="1"/>
  <c r="J7" i="200"/>
  <c r="J7" i="197"/>
  <c r="J31" i="197" s="1"/>
  <c r="J8" i="198" s="1"/>
  <c r="J7" i="148"/>
  <c r="V8" i="191"/>
  <c r="V32" i="191" s="1"/>
  <c r="V8" i="189"/>
  <c r="V32" i="189" s="1"/>
  <c r="V8" i="190" s="1"/>
  <c r="V8" i="188"/>
  <c r="V32" i="188" s="1"/>
  <c r="V8" i="89"/>
  <c r="V32" i="89" s="1"/>
  <c r="V8" i="173"/>
  <c r="V32" i="173" s="1"/>
  <c r="V8" i="142"/>
  <c r="V32" i="142" s="1"/>
  <c r="V8" i="168" s="1"/>
  <c r="K7" i="199"/>
  <c r="K30" i="148"/>
  <c r="H30" i="148"/>
  <c r="H7" i="199"/>
  <c r="AB30" i="148"/>
  <c r="AB7" i="199"/>
  <c r="B7" i="191"/>
  <c r="B31" i="191" s="1"/>
  <c r="B7" i="189"/>
  <c r="B31" i="189" s="1"/>
  <c r="B7" i="190" s="1"/>
  <c r="B7" i="173"/>
  <c r="B31" i="173" s="1"/>
  <c r="B7" i="142"/>
  <c r="B31" i="142" s="1"/>
  <c r="B7" i="168" s="1"/>
  <c r="B7" i="89"/>
  <c r="B31" i="89" s="1"/>
  <c r="B7" i="188"/>
  <c r="B31" i="188" s="1"/>
  <c r="AC15" i="200"/>
  <c r="AC15" i="197"/>
  <c r="AC39" i="197" s="1"/>
  <c r="AC16" i="198" s="1"/>
  <c r="AC15" i="148"/>
  <c r="AO16" i="191"/>
  <c r="AO40" i="191" s="1"/>
  <c r="AO16" i="188"/>
  <c r="AO40" i="188" s="1"/>
  <c r="AO16" i="173"/>
  <c r="AO40" i="173" s="1"/>
  <c r="AO16" i="142"/>
  <c r="AO40" i="142" s="1"/>
  <c r="AO16" i="168" s="1"/>
  <c r="AO16" i="189"/>
  <c r="AO40" i="189" s="1"/>
  <c r="AO16" i="190" s="1"/>
  <c r="AO16" i="89"/>
  <c r="AO40" i="89" s="1"/>
  <c r="AC18" i="200"/>
  <c r="AC18" i="148"/>
  <c r="AC18" i="197"/>
  <c r="AC42" i="197" s="1"/>
  <c r="AC19" i="198" s="1"/>
  <c r="AO19" i="189"/>
  <c r="AO43" i="189" s="1"/>
  <c r="AO19" i="190" s="1"/>
  <c r="AO19" i="173"/>
  <c r="AO43" i="173" s="1"/>
  <c r="AO19" i="89"/>
  <c r="AO43" i="89" s="1"/>
  <c r="AO19" i="142"/>
  <c r="AO43" i="142" s="1"/>
  <c r="AO19" i="168" s="1"/>
  <c r="AO19" i="191"/>
  <c r="AO43" i="191" s="1"/>
  <c r="AO19" i="188"/>
  <c r="AO43" i="188" s="1"/>
  <c r="Z21" i="200"/>
  <c r="Z21" i="197"/>
  <c r="Z45" i="197" s="1"/>
  <c r="Z22" i="198" s="1"/>
  <c r="Z21" i="148"/>
  <c r="AL22" i="191"/>
  <c r="AL46" i="191" s="1"/>
  <c r="AL22" i="189"/>
  <c r="AL46" i="189" s="1"/>
  <c r="AL22" i="190" s="1"/>
  <c r="AL22" i="188"/>
  <c r="AL46" i="188" s="1"/>
  <c r="AL22" i="173"/>
  <c r="AL46" i="173" s="1"/>
  <c r="AL22" i="142"/>
  <c r="AL46" i="142" s="1"/>
  <c r="AL22" i="168" s="1"/>
  <c r="AL22" i="89"/>
  <c r="AL46" i="89" s="1"/>
  <c r="H10" i="191"/>
  <c r="H34" i="191" s="1"/>
  <c r="H10" i="189"/>
  <c r="H34" i="189" s="1"/>
  <c r="H10" i="190" s="1"/>
  <c r="H10" i="188"/>
  <c r="H34" i="188" s="1"/>
  <c r="H10" i="173"/>
  <c r="H34" i="173" s="1"/>
  <c r="H10" i="142"/>
  <c r="H34" i="142" s="1"/>
  <c r="H10" i="168" s="1"/>
  <c r="H10" i="89"/>
  <c r="H34" i="89" s="1"/>
  <c r="F9" i="200"/>
  <c r="F9" i="197"/>
  <c r="F33" i="197" s="1"/>
  <c r="F10" i="198" s="1"/>
  <c r="F9" i="148"/>
  <c r="R10" i="189"/>
  <c r="R34" i="189" s="1"/>
  <c r="R10" i="190" s="1"/>
  <c r="R10" i="191"/>
  <c r="R34" i="191" s="1"/>
  <c r="R10" i="188"/>
  <c r="R34" i="188" s="1"/>
  <c r="R10" i="173"/>
  <c r="R34" i="173" s="1"/>
  <c r="R10" i="142"/>
  <c r="R34" i="142" s="1"/>
  <c r="R10" i="168" s="1"/>
  <c r="R10" i="89"/>
  <c r="R34" i="89" s="1"/>
  <c r="P9" i="200"/>
  <c r="P9" i="197"/>
  <c r="P33" i="197" s="1"/>
  <c r="P10" i="198" s="1"/>
  <c r="P9" i="148"/>
  <c r="AB10" i="191"/>
  <c r="AB34" i="191" s="1"/>
  <c r="AB10" i="189"/>
  <c r="AB34" i="189" s="1"/>
  <c r="AB10" i="190" s="1"/>
  <c r="AB10" i="173"/>
  <c r="AB34" i="173" s="1"/>
  <c r="AB10" i="188"/>
  <c r="AB34" i="188" s="1"/>
  <c r="AB10" i="142"/>
  <c r="AB34" i="142" s="1"/>
  <c r="AB10" i="168" s="1"/>
  <c r="AB10" i="89"/>
  <c r="AB34" i="89" s="1"/>
  <c r="Z9" i="200"/>
  <c r="Z9" i="197"/>
  <c r="Z33" i="197" s="1"/>
  <c r="Z10" i="198" s="1"/>
  <c r="AL10" i="191"/>
  <c r="AL34" i="191" s="1"/>
  <c r="Z9" i="148"/>
  <c r="AL10" i="189"/>
  <c r="AL34" i="189" s="1"/>
  <c r="AL10" i="190" s="1"/>
  <c r="AL10" i="188"/>
  <c r="AL34" i="188" s="1"/>
  <c r="AL10" i="173"/>
  <c r="AL34" i="173" s="1"/>
  <c r="AL10" i="142"/>
  <c r="AL34" i="142" s="1"/>
  <c r="AL10" i="168" s="1"/>
  <c r="AL10" i="89"/>
  <c r="AL34" i="89" s="1"/>
  <c r="H18" i="200"/>
  <c r="H18" i="197"/>
  <c r="H42" i="197" s="1"/>
  <c r="H19" i="198" s="1"/>
  <c r="H18" i="148"/>
  <c r="T19" i="191"/>
  <c r="T43" i="191" s="1"/>
  <c r="T19" i="189"/>
  <c r="T43" i="189" s="1"/>
  <c r="T19" i="190" s="1"/>
  <c r="T19" i="188"/>
  <c r="T43" i="188" s="1"/>
  <c r="T19" i="173"/>
  <c r="T43" i="173" s="1"/>
  <c r="T19" i="142"/>
  <c r="T43" i="142" s="1"/>
  <c r="T19" i="168" s="1"/>
  <c r="T19" i="89"/>
  <c r="T43" i="89" s="1"/>
  <c r="W21" i="200"/>
  <c r="W21" i="148"/>
  <c r="W21" i="197"/>
  <c r="W45" i="197" s="1"/>
  <c r="W22" i="198" s="1"/>
  <c r="AI22" i="191"/>
  <c r="AI46" i="191" s="1"/>
  <c r="AI22" i="189"/>
  <c r="AI46" i="189" s="1"/>
  <c r="AI22" i="190" s="1"/>
  <c r="AI22" i="173"/>
  <c r="AI46" i="173" s="1"/>
  <c r="AI22" i="89"/>
  <c r="AI46" i="89" s="1"/>
  <c r="AI22" i="188"/>
  <c r="AI46" i="188" s="1"/>
  <c r="AI22" i="142"/>
  <c r="AI46" i="142" s="1"/>
  <c r="AI22" i="168" s="1"/>
  <c r="N16" i="191"/>
  <c r="N40" i="191" s="1"/>
  <c r="N16" i="189"/>
  <c r="N40" i="189" s="1"/>
  <c r="N16" i="190" s="1"/>
  <c r="N16" i="188"/>
  <c r="N40" i="188" s="1"/>
  <c r="N16" i="142"/>
  <c r="N40" i="142" s="1"/>
  <c r="N16" i="168" s="1"/>
  <c r="N16" i="89"/>
  <c r="N40" i="89" s="1"/>
  <c r="N16" i="173"/>
  <c r="N40" i="173" s="1"/>
  <c r="N13" i="191"/>
  <c r="N37" i="191" s="1"/>
  <c r="N13" i="189"/>
  <c r="N37" i="189" s="1"/>
  <c r="N13" i="190" s="1"/>
  <c r="N13" i="173"/>
  <c r="N37" i="173" s="1"/>
  <c r="N13" i="188"/>
  <c r="N37" i="188" s="1"/>
  <c r="N13" i="142"/>
  <c r="N37" i="142" s="1"/>
  <c r="N13" i="168" s="1"/>
  <c r="N13" i="89"/>
  <c r="N37" i="89" s="1"/>
  <c r="S18" i="200"/>
  <c r="S18" i="197"/>
  <c r="S42" i="197" s="1"/>
  <c r="S19" i="198" s="1"/>
  <c r="S18" i="148"/>
  <c r="AE19" i="191"/>
  <c r="AE43" i="191" s="1"/>
  <c r="AE19" i="188"/>
  <c r="AE43" i="188" s="1"/>
  <c r="AE19" i="173"/>
  <c r="AE43" i="173" s="1"/>
  <c r="AE19" i="189"/>
  <c r="AE43" i="189" s="1"/>
  <c r="AE19" i="190" s="1"/>
  <c r="AE19" i="142"/>
  <c r="AE43" i="142" s="1"/>
  <c r="AE19" i="168" s="1"/>
  <c r="AE19" i="89"/>
  <c r="AE43" i="89" s="1"/>
  <c r="I10" i="191"/>
  <c r="I34" i="191" s="1"/>
  <c r="I10" i="188"/>
  <c r="I34" i="188" s="1"/>
  <c r="I10" i="173"/>
  <c r="I34" i="173" s="1"/>
  <c r="I10" i="189"/>
  <c r="I34" i="189" s="1"/>
  <c r="I10" i="190" s="1"/>
  <c r="I10" i="142"/>
  <c r="I34" i="142" s="1"/>
  <c r="I10" i="168" s="1"/>
  <c r="I10" i="89"/>
  <c r="I34" i="89" s="1"/>
  <c r="L9" i="200"/>
  <c r="L9" i="197"/>
  <c r="L33" i="197" s="1"/>
  <c r="L10" i="198" s="1"/>
  <c r="L9" i="148"/>
  <c r="X10" i="191"/>
  <c r="X34" i="191" s="1"/>
  <c r="X10" i="189"/>
  <c r="X34" i="189" s="1"/>
  <c r="X10" i="190" s="1"/>
  <c r="X10" i="188"/>
  <c r="X34" i="188" s="1"/>
  <c r="X10" i="173"/>
  <c r="X34" i="173" s="1"/>
  <c r="X10" i="142"/>
  <c r="X34" i="142" s="1"/>
  <c r="X10" i="168" s="1"/>
  <c r="X10" i="89"/>
  <c r="X34" i="89" s="1"/>
  <c r="AB15" i="200"/>
  <c r="AB15" i="197"/>
  <c r="AB39" i="197" s="1"/>
  <c r="AB16" i="198" s="1"/>
  <c r="AB15" i="148"/>
  <c r="AN16" i="191"/>
  <c r="AN40" i="191" s="1"/>
  <c r="AN16" i="189"/>
  <c r="AN40" i="189" s="1"/>
  <c r="AN16" i="190" s="1"/>
  <c r="AN16" i="173"/>
  <c r="AN40" i="173" s="1"/>
  <c r="AN16" i="142"/>
  <c r="AN40" i="142" s="1"/>
  <c r="AN16" i="168" s="1"/>
  <c r="AN16" i="188"/>
  <c r="AN40" i="188" s="1"/>
  <c r="AN16" i="89"/>
  <c r="AN40" i="89" s="1"/>
  <c r="G10" i="191"/>
  <c r="G34" i="191" s="1"/>
  <c r="G10" i="189"/>
  <c r="G34" i="189" s="1"/>
  <c r="G10" i="190" s="1"/>
  <c r="G10" i="188"/>
  <c r="G34" i="188" s="1"/>
  <c r="G10" i="89"/>
  <c r="G34" i="89" s="1"/>
  <c r="G10" i="173"/>
  <c r="G34" i="173" s="1"/>
  <c r="G10" i="142"/>
  <c r="G34" i="142" s="1"/>
  <c r="G10" i="168" s="1"/>
  <c r="G22" i="189"/>
  <c r="G46" i="189" s="1"/>
  <c r="G22" i="190" s="1"/>
  <c r="G22" i="191"/>
  <c r="G46" i="191" s="1"/>
  <c r="G22" i="188"/>
  <c r="G46" i="188" s="1"/>
  <c r="G22" i="89"/>
  <c r="G46" i="89" s="1"/>
  <c r="G22" i="173"/>
  <c r="G46" i="173" s="1"/>
  <c r="G22" i="142"/>
  <c r="G46" i="142" s="1"/>
  <c r="G22" i="168" s="1"/>
  <c r="G19" i="191"/>
  <c r="G43" i="191" s="1"/>
  <c r="G19" i="188"/>
  <c r="G43" i="188" s="1"/>
  <c r="G19" i="189"/>
  <c r="G43" i="189" s="1"/>
  <c r="G19" i="190" s="1"/>
  <c r="G19" i="173"/>
  <c r="G43" i="173" s="1"/>
  <c r="G19" i="142"/>
  <c r="G43" i="142" s="1"/>
  <c r="G19" i="168" s="1"/>
  <c r="G19" i="89"/>
  <c r="G43" i="89" s="1"/>
  <c r="G16" i="189"/>
  <c r="G40" i="189" s="1"/>
  <c r="G16" i="190" s="1"/>
  <c r="G16" i="188"/>
  <c r="G40" i="188" s="1"/>
  <c r="G16" i="191"/>
  <c r="G40" i="191" s="1"/>
  <c r="G16" i="173"/>
  <c r="G40" i="173" s="1"/>
  <c r="G16" i="89"/>
  <c r="G40" i="89" s="1"/>
  <c r="G16" i="142"/>
  <c r="G40" i="142" s="1"/>
  <c r="G16" i="168" s="1"/>
  <c r="J21" i="200"/>
  <c r="J21" i="197"/>
  <c r="J45" i="197" s="1"/>
  <c r="J22" i="198" s="1"/>
  <c r="J21" i="148"/>
  <c r="V22" i="191"/>
  <c r="V46" i="191" s="1"/>
  <c r="V22" i="189"/>
  <c r="V46" i="189" s="1"/>
  <c r="V22" i="190" s="1"/>
  <c r="V22" i="188"/>
  <c r="V46" i="188" s="1"/>
  <c r="V22" i="173"/>
  <c r="V46" i="173" s="1"/>
  <c r="V22" i="89"/>
  <c r="V46" i="89" s="1"/>
  <c r="V22" i="142"/>
  <c r="V46" i="142" s="1"/>
  <c r="V22" i="168" s="1"/>
  <c r="U9" i="200"/>
  <c r="U9" i="197"/>
  <c r="U33" i="197" s="1"/>
  <c r="U10" i="198" s="1"/>
  <c r="U9" i="148"/>
  <c r="AG10" i="191"/>
  <c r="AG34" i="191" s="1"/>
  <c r="AG10" i="188"/>
  <c r="AG34" i="188" s="1"/>
  <c r="AG10" i="189"/>
  <c r="AG34" i="189" s="1"/>
  <c r="AG10" i="190" s="1"/>
  <c r="AG10" i="173"/>
  <c r="AG34" i="173" s="1"/>
  <c r="AG10" i="142"/>
  <c r="AG34" i="142" s="1"/>
  <c r="AG10" i="168" s="1"/>
  <c r="AG10" i="89"/>
  <c r="AG34" i="89" s="1"/>
  <c r="K16" i="191"/>
  <c r="K40" i="191" s="1"/>
  <c r="K16" i="189"/>
  <c r="K40" i="189" s="1"/>
  <c r="K16" i="190" s="1"/>
  <c r="K16" i="188"/>
  <c r="K40" i="188" s="1"/>
  <c r="K16" i="89"/>
  <c r="K40" i="89" s="1"/>
  <c r="K16" i="173"/>
  <c r="K40" i="173" s="1"/>
  <c r="K16" i="142"/>
  <c r="K40" i="142" s="1"/>
  <c r="K16" i="168" s="1"/>
  <c r="G13" i="191"/>
  <c r="G37" i="191" s="1"/>
  <c r="G13" i="188"/>
  <c r="G37" i="188" s="1"/>
  <c r="G13" i="173"/>
  <c r="G37" i="173" s="1"/>
  <c r="G13" i="189"/>
  <c r="G37" i="189" s="1"/>
  <c r="G13" i="190" s="1"/>
  <c r="G13" i="142"/>
  <c r="G37" i="142" s="1"/>
  <c r="G13" i="168" s="1"/>
  <c r="G13" i="89"/>
  <c r="G37" i="89" s="1"/>
  <c r="U15" i="200"/>
  <c r="U15" i="197"/>
  <c r="U39" i="197" s="1"/>
  <c r="U16" i="198" s="1"/>
  <c r="U15" i="148"/>
  <c r="AG16" i="191"/>
  <c r="AG40" i="191" s="1"/>
  <c r="AG16" i="188"/>
  <c r="AG40" i="188" s="1"/>
  <c r="AG16" i="189"/>
  <c r="AG40" i="189" s="1"/>
  <c r="AG16" i="190" s="1"/>
  <c r="AG16" i="173"/>
  <c r="AG40" i="173" s="1"/>
  <c r="AG16" i="142"/>
  <c r="AG40" i="142" s="1"/>
  <c r="AG16" i="168" s="1"/>
  <c r="AG16" i="89"/>
  <c r="AG40" i="89" s="1"/>
  <c r="X9" i="200"/>
  <c r="X9" i="197"/>
  <c r="X33" i="197" s="1"/>
  <c r="X10" i="198" s="1"/>
  <c r="X9" i="148"/>
  <c r="AJ10" i="191"/>
  <c r="AJ34" i="191" s="1"/>
  <c r="AJ10" i="189"/>
  <c r="AJ34" i="189" s="1"/>
  <c r="AJ10" i="190" s="1"/>
  <c r="AJ10" i="173"/>
  <c r="AJ34" i="173" s="1"/>
  <c r="AJ10" i="142"/>
  <c r="AJ34" i="142" s="1"/>
  <c r="AJ10" i="168" s="1"/>
  <c r="AJ10" i="188"/>
  <c r="AJ34" i="188" s="1"/>
  <c r="AJ10" i="89"/>
  <c r="AJ34" i="89" s="1"/>
  <c r="X15" i="200"/>
  <c r="X15" i="197"/>
  <c r="X39" i="197" s="1"/>
  <c r="X16" i="198" s="1"/>
  <c r="X15" i="148"/>
  <c r="AJ16" i="191"/>
  <c r="AJ40" i="191" s="1"/>
  <c r="AJ16" i="189"/>
  <c r="AJ40" i="189" s="1"/>
  <c r="AJ16" i="190" s="1"/>
  <c r="AJ16" i="173"/>
  <c r="AJ40" i="173" s="1"/>
  <c r="AJ16" i="188"/>
  <c r="AJ40" i="188" s="1"/>
  <c r="AJ16" i="142"/>
  <c r="AJ40" i="142" s="1"/>
  <c r="AJ16" i="168" s="1"/>
  <c r="AJ16" i="89"/>
  <c r="AJ40" i="89" s="1"/>
  <c r="J13" i="191"/>
  <c r="J37" i="191" s="1"/>
  <c r="J13" i="189"/>
  <c r="J37" i="189" s="1"/>
  <c r="J13" i="190" s="1"/>
  <c r="J13" i="188"/>
  <c r="J37" i="188" s="1"/>
  <c r="J13" i="173"/>
  <c r="J37" i="173" s="1"/>
  <c r="J13" i="142"/>
  <c r="J37" i="142" s="1"/>
  <c r="J13" i="168" s="1"/>
  <c r="J13" i="89"/>
  <c r="J37" i="89" s="1"/>
  <c r="T9" i="200"/>
  <c r="T9" i="197"/>
  <c r="T33" i="197" s="1"/>
  <c r="T10" i="198" s="1"/>
  <c r="T9" i="148"/>
  <c r="AF10" i="191"/>
  <c r="AF34" i="191" s="1"/>
  <c r="AF10" i="189"/>
  <c r="AF34" i="189" s="1"/>
  <c r="AF10" i="190" s="1"/>
  <c r="AF10" i="173"/>
  <c r="AF34" i="173" s="1"/>
  <c r="AF10" i="188"/>
  <c r="AF34" i="188" s="1"/>
  <c r="AF10" i="142"/>
  <c r="AF34" i="142" s="1"/>
  <c r="AF10" i="168" s="1"/>
  <c r="AF10" i="89"/>
  <c r="AF34" i="89" s="1"/>
  <c r="M21" i="200"/>
  <c r="M21" i="197"/>
  <c r="M45" i="197" s="1"/>
  <c r="M22" i="198" s="1"/>
  <c r="M21" i="148"/>
  <c r="Y22" i="191"/>
  <c r="Y46" i="191" s="1"/>
  <c r="Y22" i="188"/>
  <c r="Y46" i="188" s="1"/>
  <c r="Y22" i="189"/>
  <c r="Y46" i="189" s="1"/>
  <c r="Y22" i="190" s="1"/>
  <c r="Y22" i="173"/>
  <c r="Y46" i="173" s="1"/>
  <c r="Y22" i="142"/>
  <c r="Y46" i="142" s="1"/>
  <c r="Y22" i="168" s="1"/>
  <c r="Y22" i="89"/>
  <c r="Y46" i="89" s="1"/>
  <c r="C15" i="200"/>
  <c r="C15" i="148"/>
  <c r="C15" i="197"/>
  <c r="C39" i="197" s="1"/>
  <c r="C16" i="198" s="1"/>
  <c r="O16" i="191"/>
  <c r="O40" i="191" s="1"/>
  <c r="O16" i="189"/>
  <c r="O40" i="189" s="1"/>
  <c r="O16" i="190" s="1"/>
  <c r="O16" i="188"/>
  <c r="O40" i="188" s="1"/>
  <c r="O16" i="173"/>
  <c r="O40" i="173" s="1"/>
  <c r="O16" i="89"/>
  <c r="O40" i="89" s="1"/>
  <c r="O16" i="142"/>
  <c r="O40" i="142" s="1"/>
  <c r="O16" i="168" s="1"/>
  <c r="AC21" i="200"/>
  <c r="AC21" i="197"/>
  <c r="AC45" i="197" s="1"/>
  <c r="AC22" i="198" s="1"/>
  <c r="AC21" i="148"/>
  <c r="AO22" i="191"/>
  <c r="AO46" i="191" s="1"/>
  <c r="AO22" i="188"/>
  <c r="AO46" i="188" s="1"/>
  <c r="AO22" i="189"/>
  <c r="AO46" i="189" s="1"/>
  <c r="AO22" i="190" s="1"/>
  <c r="AO22" i="173"/>
  <c r="AO46" i="173" s="1"/>
  <c r="AO22" i="142"/>
  <c r="AO46" i="142" s="1"/>
  <c r="AO22" i="168" s="1"/>
  <c r="AO22" i="89"/>
  <c r="AO46" i="89" s="1"/>
  <c r="F18" i="200"/>
  <c r="F18" i="197"/>
  <c r="F42" i="197" s="1"/>
  <c r="F19" i="198" s="1"/>
  <c r="F18" i="148"/>
  <c r="R19" i="191"/>
  <c r="R43" i="191" s="1"/>
  <c r="R19" i="189"/>
  <c r="R43" i="189" s="1"/>
  <c r="R19" i="190" s="1"/>
  <c r="R19" i="173"/>
  <c r="R43" i="173" s="1"/>
  <c r="R19" i="188"/>
  <c r="R43" i="188" s="1"/>
  <c r="R19" i="142"/>
  <c r="R43" i="142" s="1"/>
  <c r="R19" i="168" s="1"/>
  <c r="R19" i="89"/>
  <c r="R43" i="89" s="1"/>
  <c r="P21" i="200"/>
  <c r="P21" i="197"/>
  <c r="P45" i="197" s="1"/>
  <c r="P22" i="198" s="1"/>
  <c r="P21" i="148"/>
  <c r="AB22" i="191"/>
  <c r="AB46" i="191" s="1"/>
  <c r="AB22" i="189"/>
  <c r="AB46" i="189" s="1"/>
  <c r="AB22" i="190" s="1"/>
  <c r="AB22" i="173"/>
  <c r="AB46" i="173" s="1"/>
  <c r="AB22" i="142"/>
  <c r="AB46" i="142" s="1"/>
  <c r="AB22" i="168" s="1"/>
  <c r="AB22" i="89"/>
  <c r="AB46" i="89" s="1"/>
  <c r="AB22" i="188"/>
  <c r="AB46" i="188" s="1"/>
  <c r="H19" i="191"/>
  <c r="H43" i="191" s="1"/>
  <c r="H19" i="189"/>
  <c r="H43" i="189" s="1"/>
  <c r="H19" i="190" s="1"/>
  <c r="H19" i="188"/>
  <c r="H43" i="188" s="1"/>
  <c r="H19" i="173"/>
  <c r="H43" i="173" s="1"/>
  <c r="H19" i="142"/>
  <c r="H43" i="142" s="1"/>
  <c r="H19" i="168" s="1"/>
  <c r="H19" i="89"/>
  <c r="H43" i="89" s="1"/>
  <c r="P12" i="200"/>
  <c r="P12" i="197"/>
  <c r="P36" i="197" s="1"/>
  <c r="P13" i="198" s="1"/>
  <c r="P12" i="148"/>
  <c r="AB13" i="191"/>
  <c r="AB37" i="191" s="1"/>
  <c r="AB13" i="189"/>
  <c r="AB37" i="189" s="1"/>
  <c r="AB13" i="190" s="1"/>
  <c r="AB13" i="188"/>
  <c r="AB37" i="188" s="1"/>
  <c r="AB13" i="142"/>
  <c r="AB37" i="142" s="1"/>
  <c r="AB13" i="168" s="1"/>
  <c r="AB13" i="89"/>
  <c r="AB37" i="89" s="1"/>
  <c r="AB13" i="173"/>
  <c r="AB37" i="173" s="1"/>
  <c r="L19" i="191"/>
  <c r="L43" i="191" s="1"/>
  <c r="L19" i="189"/>
  <c r="L43" i="189" s="1"/>
  <c r="L19" i="190" s="1"/>
  <c r="L19" i="188"/>
  <c r="L43" i="188" s="1"/>
  <c r="L19" i="173"/>
  <c r="L43" i="173" s="1"/>
  <c r="L19" i="142"/>
  <c r="L43" i="142" s="1"/>
  <c r="L19" i="168" s="1"/>
  <c r="L19" i="89"/>
  <c r="L43" i="89" s="1"/>
  <c r="V7" i="200"/>
  <c r="V7" i="197"/>
  <c r="V31" i="197" s="1"/>
  <c r="V8" i="198" s="1"/>
  <c r="V7" i="148"/>
  <c r="AH8" i="191"/>
  <c r="AH32" i="191" s="1"/>
  <c r="AH8" i="189"/>
  <c r="AH32" i="189" s="1"/>
  <c r="AH8" i="190" s="1"/>
  <c r="AH8" i="188"/>
  <c r="AH32" i="188" s="1"/>
  <c r="AH8" i="173"/>
  <c r="AH32" i="173" s="1"/>
  <c r="AH8" i="89"/>
  <c r="AH32" i="89" s="1"/>
  <c r="AH8" i="142"/>
  <c r="AH32" i="142" s="1"/>
  <c r="AH8" i="168" s="1"/>
  <c r="T7" i="200"/>
  <c r="T7" i="197"/>
  <c r="T31" i="197" s="1"/>
  <c r="T8" i="198" s="1"/>
  <c r="T7" i="148"/>
  <c r="AF8" i="191"/>
  <c r="AF32" i="191" s="1"/>
  <c r="AF8" i="188"/>
  <c r="AF32" i="188" s="1"/>
  <c r="AF8" i="173"/>
  <c r="AF32" i="173" s="1"/>
  <c r="AF8" i="189"/>
  <c r="AF32" i="189" s="1"/>
  <c r="AF8" i="190" s="1"/>
  <c r="AF8" i="142"/>
  <c r="AF32" i="142" s="1"/>
  <c r="AF8" i="168" s="1"/>
  <c r="AF8" i="89"/>
  <c r="AF32" i="89" s="1"/>
  <c r="L8" i="191"/>
  <c r="L32" i="191" s="1"/>
  <c r="L8" i="188"/>
  <c r="L32" i="188" s="1"/>
  <c r="L8" i="173"/>
  <c r="L32" i="173" s="1"/>
  <c r="L8" i="189"/>
  <c r="L32" i="189" s="1"/>
  <c r="L8" i="190" s="1"/>
  <c r="L8" i="142"/>
  <c r="L32" i="142" s="1"/>
  <c r="L8" i="168" s="1"/>
  <c r="L8" i="89"/>
  <c r="L32" i="89" s="1"/>
  <c r="N8" i="191"/>
  <c r="N32" i="191" s="1"/>
  <c r="N8" i="189"/>
  <c r="N32" i="189" s="1"/>
  <c r="N8" i="190" s="1"/>
  <c r="N8" i="188"/>
  <c r="N32" i="188" s="1"/>
  <c r="N8" i="89"/>
  <c r="N32" i="89" s="1"/>
  <c r="N8" i="173"/>
  <c r="N32" i="173" s="1"/>
  <c r="N8" i="142"/>
  <c r="N32" i="142" s="1"/>
  <c r="N8" i="168" s="1"/>
  <c r="P7" i="200"/>
  <c r="P7" i="197"/>
  <c r="P31" i="197" s="1"/>
  <c r="P8" i="198" s="1"/>
  <c r="P7" i="148"/>
  <c r="AB8" i="191"/>
  <c r="AB32" i="191" s="1"/>
  <c r="AB8" i="188"/>
  <c r="AB32" i="188" s="1"/>
  <c r="AB8" i="173"/>
  <c r="AB32" i="173" s="1"/>
  <c r="AB8" i="142"/>
  <c r="AB32" i="142" s="1"/>
  <c r="AB8" i="168" s="1"/>
  <c r="AB8" i="189"/>
  <c r="AB32" i="189" s="1"/>
  <c r="AB8" i="190" s="1"/>
  <c r="AB8" i="89"/>
  <c r="AB32" i="89" s="1"/>
  <c r="C7" i="199"/>
  <c r="C30" i="148"/>
  <c r="M7" i="199"/>
  <c r="M30" i="148"/>
  <c r="X30" i="148"/>
  <c r="X7" i="199"/>
  <c r="U7" i="199"/>
  <c r="U30" i="148"/>
  <c r="O7" i="199"/>
  <c r="O30" i="148"/>
  <c r="W7" i="199"/>
  <c r="W30" i="148"/>
  <c r="F8" i="191"/>
  <c r="F32" i="191" s="1"/>
  <c r="F8" i="189"/>
  <c r="F32" i="189" s="1"/>
  <c r="F8" i="190" s="1"/>
  <c r="F8" i="188"/>
  <c r="F32" i="188" s="1"/>
  <c r="F8" i="89"/>
  <c r="F32" i="89" s="1"/>
  <c r="F8" i="173"/>
  <c r="F32" i="173" s="1"/>
  <c r="F8" i="142"/>
  <c r="F32" i="142" s="1"/>
  <c r="F8" i="168" s="1"/>
  <c r="J13" i="200"/>
  <c r="J13" i="197"/>
  <c r="J37" i="197" s="1"/>
  <c r="J14" i="198" s="1"/>
  <c r="J13" i="148"/>
  <c r="V14" i="191"/>
  <c r="V38" i="191" s="1"/>
  <c r="V14" i="189"/>
  <c r="V38" i="189" s="1"/>
  <c r="V14" i="190" s="1"/>
  <c r="V14" i="188"/>
  <c r="V38" i="188" s="1"/>
  <c r="V14" i="173"/>
  <c r="V38" i="173" s="1"/>
  <c r="V14" i="89"/>
  <c r="V38" i="89" s="1"/>
  <c r="V14" i="142"/>
  <c r="V38" i="142" s="1"/>
  <c r="V14" i="168" s="1"/>
  <c r="V9" i="200"/>
  <c r="V9" i="197"/>
  <c r="V33" i="197" s="1"/>
  <c r="V10" i="198" s="1"/>
  <c r="V9" i="148"/>
  <c r="AH10" i="189"/>
  <c r="AH34" i="189" s="1"/>
  <c r="AH10" i="190" s="1"/>
  <c r="AH10" i="188"/>
  <c r="AH34" i="188" s="1"/>
  <c r="AH10" i="191"/>
  <c r="AH34" i="191" s="1"/>
  <c r="AH10" i="142"/>
  <c r="AH34" i="142" s="1"/>
  <c r="AH10" i="168" s="1"/>
  <c r="AH10" i="89"/>
  <c r="AH34" i="89" s="1"/>
  <c r="AH10" i="173"/>
  <c r="AH34" i="173" s="1"/>
  <c r="W15" i="200"/>
  <c r="W15" i="148"/>
  <c r="W15" i="197"/>
  <c r="W39" i="197" s="1"/>
  <c r="W16" i="198" s="1"/>
  <c r="AI16" i="189"/>
  <c r="AI40" i="189" s="1"/>
  <c r="AI16" i="190" s="1"/>
  <c r="AI16" i="191"/>
  <c r="AI40" i="191" s="1"/>
  <c r="AI16" i="188"/>
  <c r="AI40" i="188" s="1"/>
  <c r="AI16" i="89"/>
  <c r="AI40" i="89" s="1"/>
  <c r="AI16" i="173"/>
  <c r="AI40" i="173" s="1"/>
  <c r="AI16" i="142"/>
  <c r="AI40" i="142" s="1"/>
  <c r="AI16" i="168" s="1"/>
  <c r="N22" i="191"/>
  <c r="N46" i="191" s="1"/>
  <c r="N22" i="189"/>
  <c r="N46" i="189" s="1"/>
  <c r="N22" i="190" s="1"/>
  <c r="N22" i="188"/>
  <c r="N46" i="188" s="1"/>
  <c r="N22" i="173"/>
  <c r="N46" i="173" s="1"/>
  <c r="N22" i="142"/>
  <c r="N46" i="142" s="1"/>
  <c r="N22" i="168" s="1"/>
  <c r="N22" i="89"/>
  <c r="N46" i="89" s="1"/>
  <c r="S9" i="200"/>
  <c r="S9" i="197"/>
  <c r="S33" i="197" s="1"/>
  <c r="S10" i="198" s="1"/>
  <c r="S9" i="148"/>
  <c r="AE10" i="191"/>
  <c r="AE34" i="191" s="1"/>
  <c r="AE10" i="189"/>
  <c r="AE34" i="189" s="1"/>
  <c r="AE10" i="190" s="1"/>
  <c r="AE10" i="188"/>
  <c r="AE34" i="188" s="1"/>
  <c r="AE10" i="89"/>
  <c r="AE34" i="89" s="1"/>
  <c r="AE10" i="173"/>
  <c r="AE34" i="173" s="1"/>
  <c r="AE10" i="142"/>
  <c r="AE34" i="142" s="1"/>
  <c r="AE10" i="168" s="1"/>
  <c r="I19" i="189"/>
  <c r="I43" i="189" s="1"/>
  <c r="I19" i="190" s="1"/>
  <c r="I19" i="188"/>
  <c r="I43" i="188" s="1"/>
  <c r="I19" i="191"/>
  <c r="I43" i="191" s="1"/>
  <c r="I19" i="173"/>
  <c r="I43" i="173" s="1"/>
  <c r="I19" i="89"/>
  <c r="I43" i="89" s="1"/>
  <c r="I19" i="142"/>
  <c r="I43" i="142" s="1"/>
  <c r="I19" i="168" s="1"/>
  <c r="AB18" i="200"/>
  <c r="AB18" i="197"/>
  <c r="AB42" i="197" s="1"/>
  <c r="AB19" i="198" s="1"/>
  <c r="AB18" i="148"/>
  <c r="AN19" i="191"/>
  <c r="AN43" i="191" s="1"/>
  <c r="AN19" i="189"/>
  <c r="AN43" i="189" s="1"/>
  <c r="AN19" i="190" s="1"/>
  <c r="AN19" i="188"/>
  <c r="AN43" i="188" s="1"/>
  <c r="AN19" i="173"/>
  <c r="AN43" i="173" s="1"/>
  <c r="AN19" i="142"/>
  <c r="AN43" i="142" s="1"/>
  <c r="AN19" i="168" s="1"/>
  <c r="AN19" i="89"/>
  <c r="AN43" i="89" s="1"/>
  <c r="O15" i="200"/>
  <c r="O15" i="148"/>
  <c r="O15" i="197"/>
  <c r="O39" i="197" s="1"/>
  <c r="O16" i="198" s="1"/>
  <c r="AA16" i="191"/>
  <c r="AA40" i="191" s="1"/>
  <c r="AA16" i="189"/>
  <c r="AA40" i="189" s="1"/>
  <c r="AA16" i="190" s="1"/>
  <c r="AA16" i="188"/>
  <c r="AA40" i="188" s="1"/>
  <c r="AA16" i="89"/>
  <c r="AA40" i="89" s="1"/>
  <c r="AA16" i="173"/>
  <c r="AA40" i="173" s="1"/>
  <c r="AA16" i="142"/>
  <c r="AA40" i="142" s="1"/>
  <c r="AA16" i="168" s="1"/>
  <c r="K19" i="191"/>
  <c r="K43" i="191" s="1"/>
  <c r="K19" i="188"/>
  <c r="K43" i="188" s="1"/>
  <c r="K19" i="173"/>
  <c r="K43" i="173" s="1"/>
  <c r="K19" i="189"/>
  <c r="K43" i="189" s="1"/>
  <c r="K19" i="190" s="1"/>
  <c r="K19" i="142"/>
  <c r="K43" i="142" s="1"/>
  <c r="K19" i="168" s="1"/>
  <c r="K19" i="89"/>
  <c r="K43" i="89" s="1"/>
  <c r="U12" i="200"/>
  <c r="U12" i="197"/>
  <c r="U36" i="197" s="1"/>
  <c r="U13" i="198" s="1"/>
  <c r="U12" i="148"/>
  <c r="AG13" i="189"/>
  <c r="AG37" i="189" s="1"/>
  <c r="AG13" i="190" s="1"/>
  <c r="AG13" i="191"/>
  <c r="AG37" i="191" s="1"/>
  <c r="AG13" i="188"/>
  <c r="AG37" i="188" s="1"/>
  <c r="AG13" i="89"/>
  <c r="AG37" i="89" s="1"/>
  <c r="AG13" i="173"/>
  <c r="AG37" i="173" s="1"/>
  <c r="AG13" i="142"/>
  <c r="AG37" i="142" s="1"/>
  <c r="AG13" i="168" s="1"/>
  <c r="U21" i="200"/>
  <c r="U21" i="197"/>
  <c r="U45" i="197" s="1"/>
  <c r="U22" i="198" s="1"/>
  <c r="U21" i="148"/>
  <c r="AG22" i="191"/>
  <c r="AG46" i="191" s="1"/>
  <c r="AG22" i="188"/>
  <c r="AG46" i="188" s="1"/>
  <c r="AG22" i="173"/>
  <c r="AG46" i="173" s="1"/>
  <c r="AG22" i="142"/>
  <c r="AG46" i="142" s="1"/>
  <c r="AG22" i="168" s="1"/>
  <c r="AG22" i="189"/>
  <c r="AG46" i="189" s="1"/>
  <c r="AG22" i="190" s="1"/>
  <c r="AG22" i="89"/>
  <c r="AG46" i="89" s="1"/>
  <c r="T12" i="200"/>
  <c r="T12" i="197"/>
  <c r="T36" i="197" s="1"/>
  <c r="T13" i="198" s="1"/>
  <c r="T12" i="148"/>
  <c r="AF13" i="191"/>
  <c r="AF37" i="191" s="1"/>
  <c r="AF13" i="189"/>
  <c r="AF37" i="189" s="1"/>
  <c r="AF13" i="190" s="1"/>
  <c r="AF13" i="188"/>
  <c r="AF37" i="188" s="1"/>
  <c r="AF13" i="173"/>
  <c r="AF37" i="173" s="1"/>
  <c r="AF13" i="142"/>
  <c r="AF37" i="142" s="1"/>
  <c r="AF13" i="168" s="1"/>
  <c r="AF13" i="89"/>
  <c r="AF37" i="89" s="1"/>
  <c r="T18" i="200"/>
  <c r="T18" i="197"/>
  <c r="T42" i="197" s="1"/>
  <c r="T19" i="198" s="1"/>
  <c r="T18" i="148"/>
  <c r="AF19" i="191"/>
  <c r="AF43" i="191" s="1"/>
  <c r="AF19" i="189"/>
  <c r="AF43" i="189" s="1"/>
  <c r="AF19" i="190" s="1"/>
  <c r="AF19" i="188"/>
  <c r="AF43" i="188" s="1"/>
  <c r="AF19" i="142"/>
  <c r="AF43" i="142" s="1"/>
  <c r="AF19" i="168" s="1"/>
  <c r="AF19" i="173"/>
  <c r="AF43" i="173" s="1"/>
  <c r="AF19" i="89"/>
  <c r="AF43" i="89" s="1"/>
  <c r="J16" i="191"/>
  <c r="J40" i="191" s="1"/>
  <c r="J16" i="189"/>
  <c r="J40" i="189" s="1"/>
  <c r="J16" i="190" s="1"/>
  <c r="J16" i="188"/>
  <c r="J40" i="188" s="1"/>
  <c r="J16" i="173"/>
  <c r="J40" i="173" s="1"/>
  <c r="J16" i="142"/>
  <c r="J40" i="142" s="1"/>
  <c r="J16" i="168" s="1"/>
  <c r="J16" i="89"/>
  <c r="J40" i="89" s="1"/>
  <c r="I15" i="200"/>
  <c r="I15" i="197"/>
  <c r="I39" i="197" s="1"/>
  <c r="I16" i="198" s="1"/>
  <c r="I15" i="148"/>
  <c r="U16" i="191"/>
  <c r="U40" i="191" s="1"/>
  <c r="U16" i="188"/>
  <c r="U40" i="188" s="1"/>
  <c r="U16" i="189"/>
  <c r="U40" i="189" s="1"/>
  <c r="U16" i="190" s="1"/>
  <c r="U16" i="173"/>
  <c r="U40" i="173" s="1"/>
  <c r="U16" i="142"/>
  <c r="U40" i="142" s="1"/>
  <c r="U16" i="168" s="1"/>
  <c r="U16" i="89"/>
  <c r="U40" i="89" s="1"/>
  <c r="L22" i="191"/>
  <c r="L46" i="191" s="1"/>
  <c r="L22" i="189"/>
  <c r="L46" i="189" s="1"/>
  <c r="L22" i="190" s="1"/>
  <c r="L22" i="173"/>
  <c r="L46" i="173" s="1"/>
  <c r="L22" i="142"/>
  <c r="L46" i="142" s="1"/>
  <c r="L22" i="168" s="1"/>
  <c r="L22" i="89"/>
  <c r="L46" i="89" s="1"/>
  <c r="L22" i="188"/>
  <c r="L46" i="188" s="1"/>
  <c r="J15" i="200"/>
  <c r="J15" i="197"/>
  <c r="J39" i="197" s="1"/>
  <c r="J16" i="198" s="1"/>
  <c r="J15" i="148"/>
  <c r="V16" i="191"/>
  <c r="V40" i="191" s="1"/>
  <c r="V16" i="189"/>
  <c r="V40" i="189" s="1"/>
  <c r="V16" i="190" s="1"/>
  <c r="V16" i="188"/>
  <c r="V40" i="188" s="1"/>
  <c r="V16" i="173"/>
  <c r="V40" i="173" s="1"/>
  <c r="V16" i="142"/>
  <c r="V40" i="142" s="1"/>
  <c r="V16" i="168" s="1"/>
  <c r="V16" i="89"/>
  <c r="V40" i="89" s="1"/>
  <c r="I21" i="200"/>
  <c r="I21" i="197"/>
  <c r="I45" i="197" s="1"/>
  <c r="I22" i="198" s="1"/>
  <c r="I21" i="148"/>
  <c r="U22" i="191"/>
  <c r="U46" i="191" s="1"/>
  <c r="U22" i="189"/>
  <c r="U46" i="189" s="1"/>
  <c r="U22" i="190" s="1"/>
  <c r="U22" i="188"/>
  <c r="U46" i="188" s="1"/>
  <c r="U22" i="173"/>
  <c r="U46" i="173" s="1"/>
  <c r="U22" i="142"/>
  <c r="U46" i="142" s="1"/>
  <c r="U22" i="168" s="1"/>
  <c r="U22" i="89"/>
  <c r="U46" i="89" s="1"/>
  <c r="I7" i="200"/>
  <c r="I7" i="197"/>
  <c r="I31" i="197" s="1"/>
  <c r="I8" i="198" s="1"/>
  <c r="I7" i="148"/>
  <c r="U8" i="191"/>
  <c r="U32" i="191" s="1"/>
  <c r="U8" i="189"/>
  <c r="U32" i="189" s="1"/>
  <c r="U8" i="190" s="1"/>
  <c r="U8" i="188"/>
  <c r="U32" i="188" s="1"/>
  <c r="U8" i="173"/>
  <c r="U32" i="173" s="1"/>
  <c r="U8" i="142"/>
  <c r="U32" i="142" s="1"/>
  <c r="U8" i="168" s="1"/>
  <c r="U8" i="89"/>
  <c r="U32" i="89" s="1"/>
  <c r="L7" i="200"/>
  <c r="L7" i="197"/>
  <c r="L31" i="197" s="1"/>
  <c r="L8" i="198" s="1"/>
  <c r="L7" i="148"/>
  <c r="X8" i="191"/>
  <c r="X32" i="191" s="1"/>
  <c r="X8" i="188"/>
  <c r="X32" i="188" s="1"/>
  <c r="X8" i="189"/>
  <c r="X32" i="189" s="1"/>
  <c r="X8" i="190" s="1"/>
  <c r="X8" i="173"/>
  <c r="X32" i="173" s="1"/>
  <c r="X8" i="142"/>
  <c r="X32" i="142" s="1"/>
  <c r="X8" i="168" s="1"/>
  <c r="X8" i="89"/>
  <c r="X32" i="89" s="1"/>
  <c r="AC7" i="199"/>
  <c r="AC30" i="148"/>
  <c r="D30" i="148"/>
  <c r="D7" i="199"/>
  <c r="J7" i="199"/>
  <c r="J30" i="148"/>
  <c r="L30" i="148"/>
  <c r="L7" i="199"/>
  <c r="Z18" i="200"/>
  <c r="Z18" i="197"/>
  <c r="Z42" i="197" s="1"/>
  <c r="Z19" i="198" s="1"/>
  <c r="Z18" i="148"/>
  <c r="AL19" i="191"/>
  <c r="AL43" i="191" s="1"/>
  <c r="AL19" i="189"/>
  <c r="AL43" i="189" s="1"/>
  <c r="AL19" i="190" s="1"/>
  <c r="AL19" i="173"/>
  <c r="AL43" i="173" s="1"/>
  <c r="AL19" i="142"/>
  <c r="AL43" i="142" s="1"/>
  <c r="AL19" i="168" s="1"/>
  <c r="AL19" i="89"/>
  <c r="AL43" i="89" s="1"/>
  <c r="AL19" i="188"/>
  <c r="AL43" i="188" s="1"/>
  <c r="H16" i="191"/>
  <c r="H40" i="191" s="1"/>
  <c r="H16" i="189"/>
  <c r="H40" i="189" s="1"/>
  <c r="H16" i="190" s="1"/>
  <c r="H16" i="173"/>
  <c r="H40" i="173" s="1"/>
  <c r="H16" i="142"/>
  <c r="H40" i="142" s="1"/>
  <c r="H16" i="168" s="1"/>
  <c r="H16" i="188"/>
  <c r="H40" i="188" s="1"/>
  <c r="H16" i="89"/>
  <c r="H40" i="89" s="1"/>
  <c r="P15" i="200"/>
  <c r="P15" i="197"/>
  <c r="P39" i="197" s="1"/>
  <c r="P16" i="198" s="1"/>
  <c r="P15" i="148"/>
  <c r="AB16" i="191"/>
  <c r="AB40" i="191" s="1"/>
  <c r="AB16" i="189"/>
  <c r="AB40" i="189" s="1"/>
  <c r="AB16" i="190" s="1"/>
  <c r="AB16" i="188"/>
  <c r="AB40" i="188" s="1"/>
  <c r="AB16" i="173"/>
  <c r="AB40" i="173" s="1"/>
  <c r="AB16" i="142"/>
  <c r="AB40" i="142" s="1"/>
  <c r="AB16" i="168" s="1"/>
  <c r="AB16" i="89"/>
  <c r="AB40" i="89" s="1"/>
  <c r="H21" i="200"/>
  <c r="H21" i="197"/>
  <c r="H45" i="197" s="1"/>
  <c r="H22" i="198" s="1"/>
  <c r="H21" i="148"/>
  <c r="T22" i="191"/>
  <c r="T46" i="191" s="1"/>
  <c r="T22" i="189"/>
  <c r="T46" i="189" s="1"/>
  <c r="T22" i="190" s="1"/>
  <c r="T22" i="173"/>
  <c r="T46" i="173" s="1"/>
  <c r="T22" i="142"/>
  <c r="T46" i="142" s="1"/>
  <c r="T22" i="168" s="1"/>
  <c r="T22" i="89"/>
  <c r="T46" i="89" s="1"/>
  <c r="T22" i="188"/>
  <c r="T46" i="188" s="1"/>
  <c r="AB9" i="200"/>
  <c r="AB9" i="197"/>
  <c r="AB33" i="197" s="1"/>
  <c r="AB10" i="198" s="1"/>
  <c r="AB9" i="148"/>
  <c r="AN10" i="191"/>
  <c r="AN34" i="191" s="1"/>
  <c r="AN10" i="189"/>
  <c r="AN34" i="189" s="1"/>
  <c r="AN10" i="190" s="1"/>
  <c r="AN10" i="188"/>
  <c r="AN34" i="188" s="1"/>
  <c r="AN10" i="173"/>
  <c r="AN34" i="173" s="1"/>
  <c r="AN10" i="142"/>
  <c r="AN34" i="142" s="1"/>
  <c r="AN10" i="168" s="1"/>
  <c r="AN10" i="89"/>
  <c r="AN34" i="89" s="1"/>
  <c r="S21" i="200"/>
  <c r="S21" i="148"/>
  <c r="S21" i="197"/>
  <c r="S45" i="197" s="1"/>
  <c r="S22" i="198" s="1"/>
  <c r="AE22" i="191"/>
  <c r="AE46" i="191" s="1"/>
  <c r="AE22" i="189"/>
  <c r="AE46" i="189" s="1"/>
  <c r="AE22" i="190" s="1"/>
  <c r="AE22" i="188"/>
  <c r="AE46" i="188" s="1"/>
  <c r="AE22" i="89"/>
  <c r="AE46" i="89" s="1"/>
  <c r="AE22" i="173"/>
  <c r="AE46" i="173" s="1"/>
  <c r="AE22" i="142"/>
  <c r="AE46" i="142" s="1"/>
  <c r="AE22" i="168" s="1"/>
  <c r="I16" i="191"/>
  <c r="I40" i="191" s="1"/>
  <c r="I16" i="188"/>
  <c r="I40" i="188" s="1"/>
  <c r="I16" i="173"/>
  <c r="I40" i="173" s="1"/>
  <c r="I16" i="142"/>
  <c r="I40" i="142" s="1"/>
  <c r="I16" i="168" s="1"/>
  <c r="I16" i="189"/>
  <c r="I40" i="189" s="1"/>
  <c r="I16" i="190" s="1"/>
  <c r="I16" i="89"/>
  <c r="I40" i="89" s="1"/>
  <c r="L12" i="200"/>
  <c r="L12" i="197"/>
  <c r="L36" i="197" s="1"/>
  <c r="L13" i="198" s="1"/>
  <c r="L12" i="148"/>
  <c r="X13" i="191"/>
  <c r="X37" i="191" s="1"/>
  <c r="X13" i="189"/>
  <c r="X37" i="189" s="1"/>
  <c r="X13" i="190" s="1"/>
  <c r="X13" i="188"/>
  <c r="X37" i="188" s="1"/>
  <c r="X13" i="173"/>
  <c r="X37" i="173" s="1"/>
  <c r="X13" i="89"/>
  <c r="X37" i="89" s="1"/>
  <c r="X13" i="142"/>
  <c r="X37" i="142" s="1"/>
  <c r="X13" i="168" s="1"/>
  <c r="Y18" i="200"/>
  <c r="Y18" i="148"/>
  <c r="Y18" i="197"/>
  <c r="Y42" i="197" s="1"/>
  <c r="Y19" i="198" s="1"/>
  <c r="AK19" i="189"/>
  <c r="AK43" i="189" s="1"/>
  <c r="AK19" i="190" s="1"/>
  <c r="AK19" i="191"/>
  <c r="AK43" i="191" s="1"/>
  <c r="AK19" i="188"/>
  <c r="AK43" i="188" s="1"/>
  <c r="AK19" i="89"/>
  <c r="AK43" i="89" s="1"/>
  <c r="AK19" i="173"/>
  <c r="AK43" i="173" s="1"/>
  <c r="AK19" i="142"/>
  <c r="AK43" i="142" s="1"/>
  <c r="AK19" i="168" s="1"/>
  <c r="D12" i="200"/>
  <c r="D12" i="197"/>
  <c r="D36" i="197" s="1"/>
  <c r="D13" i="198" s="1"/>
  <c r="D12" i="148"/>
  <c r="P13" i="191"/>
  <c r="P37" i="191" s="1"/>
  <c r="P13" i="189"/>
  <c r="P37" i="189" s="1"/>
  <c r="P13" i="190" s="1"/>
  <c r="P13" i="188"/>
  <c r="P37" i="188" s="1"/>
  <c r="P13" i="173"/>
  <c r="P37" i="173" s="1"/>
  <c r="P13" i="142"/>
  <c r="P37" i="142" s="1"/>
  <c r="P13" i="168" s="1"/>
  <c r="P13" i="89"/>
  <c r="P37" i="89" s="1"/>
  <c r="J9" i="200"/>
  <c r="J9" i="197"/>
  <c r="J33" i="197" s="1"/>
  <c r="J10" i="198" s="1"/>
  <c r="J9" i="148"/>
  <c r="V10" i="191"/>
  <c r="V34" i="191" s="1"/>
  <c r="V10" i="189"/>
  <c r="V34" i="189" s="1"/>
  <c r="V10" i="190" s="1"/>
  <c r="V10" i="188"/>
  <c r="V34" i="188" s="1"/>
  <c r="V10" i="173"/>
  <c r="V34" i="173" s="1"/>
  <c r="V10" i="89"/>
  <c r="V34" i="89" s="1"/>
  <c r="V10" i="142"/>
  <c r="V34" i="142" s="1"/>
  <c r="V10" i="168" s="1"/>
  <c r="J18" i="200"/>
  <c r="J18" i="197"/>
  <c r="J42" i="197" s="1"/>
  <c r="J19" i="198" s="1"/>
  <c r="J18" i="148"/>
  <c r="V19" i="191"/>
  <c r="V43" i="191" s="1"/>
  <c r="V19" i="189"/>
  <c r="V43" i="189" s="1"/>
  <c r="V19" i="190" s="1"/>
  <c r="V19" i="173"/>
  <c r="V43" i="173" s="1"/>
  <c r="V19" i="188"/>
  <c r="V43" i="188" s="1"/>
  <c r="V19" i="142"/>
  <c r="V43" i="142" s="1"/>
  <c r="V19" i="168" s="1"/>
  <c r="V19" i="89"/>
  <c r="V43" i="89" s="1"/>
  <c r="X18" i="200"/>
  <c r="X18" i="197"/>
  <c r="X42" i="197" s="1"/>
  <c r="X19" i="198" s="1"/>
  <c r="X18" i="148"/>
  <c r="AJ19" i="191"/>
  <c r="AJ43" i="191" s="1"/>
  <c r="AJ19" i="189"/>
  <c r="AJ43" i="189" s="1"/>
  <c r="AJ19" i="190" s="1"/>
  <c r="AJ19" i="188"/>
  <c r="AJ43" i="188" s="1"/>
  <c r="AJ19" i="173"/>
  <c r="AJ43" i="173" s="1"/>
  <c r="AJ19" i="142"/>
  <c r="AJ43" i="142" s="1"/>
  <c r="AJ19" i="168" s="1"/>
  <c r="AJ19" i="89"/>
  <c r="AJ43" i="89" s="1"/>
  <c r="C9" i="200"/>
  <c r="C9" i="197"/>
  <c r="C33" i="197" s="1"/>
  <c r="C10" i="198" s="1"/>
  <c r="C9" i="148"/>
  <c r="O10" i="191"/>
  <c r="O34" i="191" s="1"/>
  <c r="O10" i="189"/>
  <c r="O34" i="189" s="1"/>
  <c r="O10" i="190" s="1"/>
  <c r="O10" i="188"/>
  <c r="O34" i="188" s="1"/>
  <c r="O10" i="89"/>
  <c r="O34" i="89" s="1"/>
  <c r="O10" i="173"/>
  <c r="O34" i="173" s="1"/>
  <c r="O10" i="142"/>
  <c r="O34" i="142" s="1"/>
  <c r="O10" i="168" s="1"/>
  <c r="C21" i="200"/>
  <c r="C21" i="148"/>
  <c r="C21" i="197"/>
  <c r="C45" i="197" s="1"/>
  <c r="C22" i="198" s="1"/>
  <c r="O22" i="191"/>
  <c r="O46" i="191" s="1"/>
  <c r="O22" i="189"/>
  <c r="O46" i="189" s="1"/>
  <c r="O22" i="190" s="1"/>
  <c r="O22" i="188"/>
  <c r="O46" i="188" s="1"/>
  <c r="O22" i="89"/>
  <c r="O46" i="89" s="1"/>
  <c r="O22" i="173"/>
  <c r="O46" i="173" s="1"/>
  <c r="O22" i="142"/>
  <c r="O46" i="142" s="1"/>
  <c r="O22" i="168" s="1"/>
  <c r="M18" i="200"/>
  <c r="M18" i="148"/>
  <c r="M18" i="197"/>
  <c r="M42" i="197" s="1"/>
  <c r="M19" i="198" s="1"/>
  <c r="Y19" i="189"/>
  <c r="Y43" i="189" s="1"/>
  <c r="Y19" i="190" s="1"/>
  <c r="Y19" i="188"/>
  <c r="Y43" i="188" s="1"/>
  <c r="Y19" i="191"/>
  <c r="Y43" i="191" s="1"/>
  <c r="Y19" i="173"/>
  <c r="Y43" i="173" s="1"/>
  <c r="Y19" i="89"/>
  <c r="Y43" i="89" s="1"/>
  <c r="Y19" i="142"/>
  <c r="Y43" i="142" s="1"/>
  <c r="Y19" i="168" s="1"/>
  <c r="K18" i="200"/>
  <c r="K18" i="197"/>
  <c r="K42" i="197" s="1"/>
  <c r="K19" i="198" s="1"/>
  <c r="K18" i="148"/>
  <c r="W19" i="191"/>
  <c r="W43" i="191" s="1"/>
  <c r="W19" i="188"/>
  <c r="W43" i="188" s="1"/>
  <c r="W19" i="189"/>
  <c r="W43" i="189" s="1"/>
  <c r="W19" i="190" s="1"/>
  <c r="W19" i="173"/>
  <c r="W43" i="173" s="1"/>
  <c r="W19" i="142"/>
  <c r="W43" i="142" s="1"/>
  <c r="W19" i="168" s="1"/>
  <c r="W19" i="89"/>
  <c r="W43" i="89" s="1"/>
  <c r="V21" i="200"/>
  <c r="V21" i="197"/>
  <c r="V45" i="197" s="1"/>
  <c r="V22" i="198" s="1"/>
  <c r="V21" i="148"/>
  <c r="AH22" i="191"/>
  <c r="AH46" i="191" s="1"/>
  <c r="AH22" i="189"/>
  <c r="AH46" i="189" s="1"/>
  <c r="AH22" i="190" s="1"/>
  <c r="AH22" i="188"/>
  <c r="AH46" i="188" s="1"/>
  <c r="AH22" i="142"/>
  <c r="AH46" i="142" s="1"/>
  <c r="AH22" i="168" s="1"/>
  <c r="AH22" i="173"/>
  <c r="AH46" i="173" s="1"/>
  <c r="AH22" i="89"/>
  <c r="AH46" i="89" s="1"/>
  <c r="L13" i="191"/>
  <c r="L37" i="191" s="1"/>
  <c r="L13" i="189"/>
  <c r="L37" i="189" s="1"/>
  <c r="L13" i="190" s="1"/>
  <c r="L13" i="188"/>
  <c r="L37" i="188" s="1"/>
  <c r="L13" i="142"/>
  <c r="L37" i="142" s="1"/>
  <c r="L13" i="168" s="1"/>
  <c r="L13" i="89"/>
  <c r="L37" i="89" s="1"/>
  <c r="L13" i="173"/>
  <c r="L37" i="173" s="1"/>
  <c r="S7" i="200"/>
  <c r="S7" i="197"/>
  <c r="S31" i="197" s="1"/>
  <c r="S8" i="198" s="1"/>
  <c r="S7" i="148"/>
  <c r="AE8" i="191"/>
  <c r="AE32" i="191" s="1"/>
  <c r="AE8" i="189"/>
  <c r="AE32" i="189" s="1"/>
  <c r="AE8" i="190" s="1"/>
  <c r="AE8" i="188"/>
  <c r="AE32" i="188" s="1"/>
  <c r="AE8" i="173"/>
  <c r="AE32" i="173" s="1"/>
  <c r="AE8" i="142"/>
  <c r="AE32" i="142" s="1"/>
  <c r="AE8" i="168" s="1"/>
  <c r="AE8" i="89"/>
  <c r="AE32" i="89" s="1"/>
  <c r="H7" i="200"/>
  <c r="H7" i="197"/>
  <c r="H31" i="197" s="1"/>
  <c r="H8" i="198" s="1"/>
  <c r="H7" i="148"/>
  <c r="T8" i="191"/>
  <c r="T32" i="191" s="1"/>
  <c r="T8" i="188"/>
  <c r="T32" i="188" s="1"/>
  <c r="T8" i="189"/>
  <c r="T32" i="189" s="1"/>
  <c r="T8" i="190" s="1"/>
  <c r="T8" i="173"/>
  <c r="T32" i="173" s="1"/>
  <c r="T8" i="142"/>
  <c r="T32" i="142" s="1"/>
  <c r="T8" i="168" s="1"/>
  <c r="T8" i="89"/>
  <c r="T32" i="89" s="1"/>
  <c r="P30" i="148"/>
  <c r="P7" i="199"/>
  <c r="C7" i="191"/>
  <c r="C31" i="191" s="1"/>
  <c r="C7" i="188"/>
  <c r="C31" i="188" s="1"/>
  <c r="C7" i="189"/>
  <c r="C31" i="189" s="1"/>
  <c r="C7" i="190" s="1"/>
  <c r="C7" i="173"/>
  <c r="C31" i="173" s="1"/>
  <c r="C7" i="142"/>
  <c r="C31" i="142" s="1"/>
  <c r="C7" i="168" s="1"/>
  <c r="C7" i="89"/>
  <c r="C31" i="89" s="1"/>
  <c r="AC7" i="200"/>
  <c r="AC7" i="197"/>
  <c r="AC31" i="197" s="1"/>
  <c r="AC8" i="198" s="1"/>
  <c r="AO8" i="189"/>
  <c r="AO32" i="189" s="1"/>
  <c r="AO8" i="190" s="1"/>
  <c r="AO8" i="188"/>
  <c r="AO32" i="188" s="1"/>
  <c r="AC7" i="148"/>
  <c r="AO8" i="191"/>
  <c r="AO32" i="191" s="1"/>
  <c r="AO8" i="173"/>
  <c r="AO32" i="173" s="1"/>
  <c r="AO8" i="142"/>
  <c r="AO32" i="142" s="1"/>
  <c r="AO8" i="168" s="1"/>
  <c r="AO8" i="89"/>
  <c r="AO32" i="89" s="1"/>
  <c r="Z12" i="200"/>
  <c r="Z12" i="197"/>
  <c r="Z36" i="197" s="1"/>
  <c r="Z13" i="198" s="1"/>
  <c r="Z12" i="148"/>
  <c r="AL13" i="191"/>
  <c r="AL37" i="191" s="1"/>
  <c r="AL13" i="189"/>
  <c r="AL37" i="189" s="1"/>
  <c r="AL13" i="190" s="1"/>
  <c r="AL13" i="173"/>
  <c r="AL37" i="173" s="1"/>
  <c r="AL13" i="142"/>
  <c r="AL37" i="142" s="1"/>
  <c r="AL13" i="168" s="1"/>
  <c r="AL13" i="89"/>
  <c r="AL37" i="89" s="1"/>
  <c r="AL13" i="188"/>
  <c r="AL37" i="188" s="1"/>
  <c r="Z7" i="200"/>
  <c r="Z7" i="197"/>
  <c r="Z31" i="197" s="1"/>
  <c r="Z8" i="198" s="1"/>
  <c r="Z7" i="148"/>
  <c r="AL8" i="191"/>
  <c r="AL32" i="191" s="1"/>
  <c r="AL8" i="189"/>
  <c r="AL32" i="189" s="1"/>
  <c r="AL8" i="190" s="1"/>
  <c r="AL8" i="188"/>
  <c r="AL32" i="188" s="1"/>
  <c r="AL8" i="89"/>
  <c r="AL32" i="89" s="1"/>
  <c r="AL8" i="173"/>
  <c r="AL32" i="173" s="1"/>
  <c r="AL8" i="142"/>
  <c r="AL32" i="142" s="1"/>
  <c r="AL8" i="168" s="1"/>
  <c r="L16" i="191"/>
  <c r="L40" i="191" s="1"/>
  <c r="L16" i="189"/>
  <c r="L40" i="189" s="1"/>
  <c r="L16" i="190" s="1"/>
  <c r="L16" i="188"/>
  <c r="L40" i="188" s="1"/>
  <c r="L16" i="173"/>
  <c r="L40" i="173" s="1"/>
  <c r="L16" i="142"/>
  <c r="L40" i="142" s="1"/>
  <c r="L16" i="168" s="1"/>
  <c r="L16" i="89"/>
  <c r="L40" i="89" s="1"/>
  <c r="K15" i="200"/>
  <c r="K15" i="197"/>
  <c r="K39" i="197" s="1"/>
  <c r="K16" i="198" s="1"/>
  <c r="K15" i="148"/>
  <c r="W16" i="189"/>
  <c r="W40" i="189" s="1"/>
  <c r="W16" i="190" s="1"/>
  <c r="W16" i="188"/>
  <c r="W40" i="188" s="1"/>
  <c r="W16" i="173"/>
  <c r="W40" i="173" s="1"/>
  <c r="W16" i="89"/>
  <c r="W40" i="89" s="1"/>
  <c r="W16" i="142"/>
  <c r="W40" i="142" s="1"/>
  <c r="W16" i="168" s="1"/>
  <c r="W16" i="191"/>
  <c r="W40" i="191" s="1"/>
  <c r="V15" i="200"/>
  <c r="V15" i="197"/>
  <c r="V39" i="197" s="1"/>
  <c r="V16" i="198" s="1"/>
  <c r="V15" i="148"/>
  <c r="AH16" i="191"/>
  <c r="AH40" i="191" s="1"/>
  <c r="AH16" i="189"/>
  <c r="AH40" i="189" s="1"/>
  <c r="AH16" i="190" s="1"/>
  <c r="AH16" i="188"/>
  <c r="AH40" i="188" s="1"/>
  <c r="AH16" i="173"/>
  <c r="AH40" i="173" s="1"/>
  <c r="AH16" i="142"/>
  <c r="AH40" i="142" s="1"/>
  <c r="AH16" i="168" s="1"/>
  <c r="AH16" i="89"/>
  <c r="AH40" i="89" s="1"/>
  <c r="H9" i="200"/>
  <c r="H9" i="197"/>
  <c r="H33" i="197" s="1"/>
  <c r="H10" i="198" s="1"/>
  <c r="H9" i="148"/>
  <c r="T10" i="191"/>
  <c r="T34" i="191" s="1"/>
  <c r="T10" i="189"/>
  <c r="T34" i="189" s="1"/>
  <c r="T10" i="190" s="1"/>
  <c r="T10" i="173"/>
  <c r="T34" i="173" s="1"/>
  <c r="T10" i="142"/>
  <c r="T34" i="142" s="1"/>
  <c r="T10" i="168" s="1"/>
  <c r="T10" i="89"/>
  <c r="T34" i="89" s="1"/>
  <c r="T10" i="188"/>
  <c r="T34" i="188" s="1"/>
  <c r="H12" i="200"/>
  <c r="H12" i="197"/>
  <c r="H36" i="197" s="1"/>
  <c r="H13" i="198" s="1"/>
  <c r="H12" i="148"/>
  <c r="T13" i="191"/>
  <c r="T37" i="191" s="1"/>
  <c r="T13" i="189"/>
  <c r="T37" i="189" s="1"/>
  <c r="T13" i="190" s="1"/>
  <c r="T13" i="188"/>
  <c r="T37" i="188" s="1"/>
  <c r="T13" i="142"/>
  <c r="T37" i="142" s="1"/>
  <c r="T13" i="168" s="1"/>
  <c r="T13" i="89"/>
  <c r="T37" i="89" s="1"/>
  <c r="T13" i="173"/>
  <c r="T37" i="173" s="1"/>
  <c r="W18" i="200"/>
  <c r="W18" i="197"/>
  <c r="W42" i="197" s="1"/>
  <c r="W19" i="198" s="1"/>
  <c r="W18" i="148"/>
  <c r="AI19" i="191"/>
  <c r="AI43" i="191" s="1"/>
  <c r="AI19" i="188"/>
  <c r="AI43" i="188" s="1"/>
  <c r="AI19" i="189"/>
  <c r="AI43" i="189" s="1"/>
  <c r="AI19" i="190" s="1"/>
  <c r="AI19" i="173"/>
  <c r="AI43" i="173" s="1"/>
  <c r="AI19" i="142"/>
  <c r="AI43" i="142" s="1"/>
  <c r="AI19" i="168" s="1"/>
  <c r="AI19" i="89"/>
  <c r="AI43" i="89" s="1"/>
  <c r="N10" i="191"/>
  <c r="N34" i="191" s="1"/>
  <c r="N10" i="189"/>
  <c r="N34" i="189" s="1"/>
  <c r="N10" i="190" s="1"/>
  <c r="N10" i="188"/>
  <c r="N34" i="188" s="1"/>
  <c r="N10" i="173"/>
  <c r="N34" i="173" s="1"/>
  <c r="N10" i="142"/>
  <c r="N34" i="142" s="1"/>
  <c r="N10" i="168" s="1"/>
  <c r="N10" i="89"/>
  <c r="N34" i="89" s="1"/>
  <c r="S15" i="200"/>
  <c r="S15" i="148"/>
  <c r="S15" i="197"/>
  <c r="S39" i="197" s="1"/>
  <c r="S16" i="198" s="1"/>
  <c r="AE16" i="191"/>
  <c r="AE40" i="191" s="1"/>
  <c r="AE16" i="189"/>
  <c r="AE40" i="189" s="1"/>
  <c r="AE16" i="190" s="1"/>
  <c r="AE16" i="188"/>
  <c r="AE40" i="188" s="1"/>
  <c r="AE16" i="173"/>
  <c r="AE40" i="173" s="1"/>
  <c r="AE16" i="89"/>
  <c r="AE40" i="89" s="1"/>
  <c r="AE16" i="142"/>
  <c r="AE40" i="142" s="1"/>
  <c r="AE16" i="168" s="1"/>
  <c r="S12" i="200"/>
  <c r="S12" i="197"/>
  <c r="S36" i="197" s="1"/>
  <c r="S13" i="198" s="1"/>
  <c r="S12" i="148"/>
  <c r="AE13" i="191"/>
  <c r="AE37" i="191" s="1"/>
  <c r="AE13" i="188"/>
  <c r="AE37" i="188" s="1"/>
  <c r="AE13" i="189"/>
  <c r="AE37" i="189" s="1"/>
  <c r="AE13" i="190" s="1"/>
  <c r="AE13" i="173"/>
  <c r="AE37" i="173" s="1"/>
  <c r="AE13" i="142"/>
  <c r="AE37" i="142" s="1"/>
  <c r="AE13" i="168" s="1"/>
  <c r="AE13" i="89"/>
  <c r="AE37" i="89" s="1"/>
  <c r="I22" i="191"/>
  <c r="I46" i="191" s="1"/>
  <c r="I22" i="188"/>
  <c r="I46" i="188" s="1"/>
  <c r="I22" i="189"/>
  <c r="I46" i="189" s="1"/>
  <c r="I22" i="190" s="1"/>
  <c r="I22" i="173"/>
  <c r="I46" i="173" s="1"/>
  <c r="I22" i="142"/>
  <c r="I46" i="142" s="1"/>
  <c r="I22" i="168" s="1"/>
  <c r="I22" i="89"/>
  <c r="I46" i="89" s="1"/>
  <c r="L21" i="200"/>
  <c r="L21" i="197"/>
  <c r="L45" i="197" s="1"/>
  <c r="L22" i="198" s="1"/>
  <c r="L21" i="148"/>
  <c r="X22" i="191"/>
  <c r="X46" i="191" s="1"/>
  <c r="X22" i="189"/>
  <c r="X46" i="189" s="1"/>
  <c r="X22" i="190" s="1"/>
  <c r="X22" i="173"/>
  <c r="X46" i="173" s="1"/>
  <c r="X22" i="142"/>
  <c r="X46" i="142" s="1"/>
  <c r="X22" i="168" s="1"/>
  <c r="X22" i="188"/>
  <c r="X46" i="188" s="1"/>
  <c r="X22" i="89"/>
  <c r="X46" i="89" s="1"/>
  <c r="AB21" i="200"/>
  <c r="AB21" i="197"/>
  <c r="AB45" i="197" s="1"/>
  <c r="AB22" i="198" s="1"/>
  <c r="AB21" i="148"/>
  <c r="AN22" i="191"/>
  <c r="AN46" i="191" s="1"/>
  <c r="AN22" i="189"/>
  <c r="AN46" i="189" s="1"/>
  <c r="AN22" i="190" s="1"/>
  <c r="AN22" i="173"/>
  <c r="AN46" i="173" s="1"/>
  <c r="AN22" i="142"/>
  <c r="AN46" i="142" s="1"/>
  <c r="AN22" i="168" s="1"/>
  <c r="AN22" i="188"/>
  <c r="AN46" i="188" s="1"/>
  <c r="AN22" i="89"/>
  <c r="AN46" i="89" s="1"/>
  <c r="Y12" i="200"/>
  <c r="Y12" i="197"/>
  <c r="Y36" i="197" s="1"/>
  <c r="Y13" i="198" s="1"/>
  <c r="Y12" i="148"/>
  <c r="AK13" i="189"/>
  <c r="AK37" i="189" s="1"/>
  <c r="AK13" i="190" s="1"/>
  <c r="AK13" i="188"/>
  <c r="AK37" i="188" s="1"/>
  <c r="AK13" i="191"/>
  <c r="AK37" i="191" s="1"/>
  <c r="AK13" i="173"/>
  <c r="AK37" i="173" s="1"/>
  <c r="AK13" i="89"/>
  <c r="AK37" i="89" s="1"/>
  <c r="AK13" i="142"/>
  <c r="AK37" i="142" s="1"/>
  <c r="AK13" i="168" s="1"/>
  <c r="O21" i="200"/>
  <c r="O21" i="197"/>
  <c r="O45" i="197" s="1"/>
  <c r="O22" i="198" s="1"/>
  <c r="O21" i="148"/>
  <c r="AA22" i="189"/>
  <c r="AA46" i="189" s="1"/>
  <c r="AA22" i="190" s="1"/>
  <c r="AA22" i="191"/>
  <c r="AA46" i="191" s="1"/>
  <c r="AA22" i="173"/>
  <c r="AA46" i="173" s="1"/>
  <c r="AA22" i="89"/>
  <c r="AA46" i="89" s="1"/>
  <c r="AA22" i="188"/>
  <c r="AA46" i="188" s="1"/>
  <c r="AA22" i="142"/>
  <c r="AA46" i="142" s="1"/>
  <c r="AA22" i="168" s="1"/>
  <c r="O18" i="200"/>
  <c r="O18" i="197"/>
  <c r="O42" i="197" s="1"/>
  <c r="O19" i="198" s="1"/>
  <c r="O18" i="148"/>
  <c r="AA19" i="191"/>
  <c r="AA43" i="191" s="1"/>
  <c r="AA19" i="188"/>
  <c r="AA43" i="188" s="1"/>
  <c r="AA19" i="173"/>
  <c r="AA43" i="173" s="1"/>
  <c r="AA19" i="142"/>
  <c r="AA43" i="142" s="1"/>
  <c r="AA19" i="168" s="1"/>
  <c r="AA19" i="189"/>
  <c r="AA43" i="189" s="1"/>
  <c r="AA19" i="190" s="1"/>
  <c r="AA19" i="89"/>
  <c r="AA43" i="89" s="1"/>
  <c r="D15" i="200"/>
  <c r="D15" i="197"/>
  <c r="D39" i="197" s="1"/>
  <c r="D16" i="198" s="1"/>
  <c r="D15" i="148"/>
  <c r="P16" i="191"/>
  <c r="P40" i="191" s="1"/>
  <c r="P16" i="189"/>
  <c r="P40" i="189" s="1"/>
  <c r="P16" i="190" s="1"/>
  <c r="P16" i="173"/>
  <c r="P40" i="173" s="1"/>
  <c r="P16" i="188"/>
  <c r="P40" i="188" s="1"/>
  <c r="P16" i="142"/>
  <c r="P40" i="142" s="1"/>
  <c r="P16" i="168" s="1"/>
  <c r="P16" i="89"/>
  <c r="P40" i="89" s="1"/>
  <c r="Y7" i="200"/>
  <c r="Y7" i="148"/>
  <c r="Y7" i="197"/>
  <c r="Y31" i="197" s="1"/>
  <c r="Y8" i="198" s="1"/>
  <c r="AK8" i="191"/>
  <c r="AK32" i="191" s="1"/>
  <c r="AK8" i="189"/>
  <c r="AK32" i="189" s="1"/>
  <c r="AK8" i="190" s="1"/>
  <c r="AK8" i="188"/>
  <c r="AK32" i="188" s="1"/>
  <c r="AK8" i="173"/>
  <c r="AK32" i="173" s="1"/>
  <c r="AK8" i="142"/>
  <c r="AK32" i="142" s="1"/>
  <c r="AK8" i="168" s="1"/>
  <c r="AK8" i="89"/>
  <c r="AK32" i="89" s="1"/>
  <c r="K13" i="191"/>
  <c r="K37" i="191" s="1"/>
  <c r="K13" i="188"/>
  <c r="K37" i="188" s="1"/>
  <c r="K13" i="173"/>
  <c r="K37" i="173" s="1"/>
  <c r="K13" i="189"/>
  <c r="K37" i="189" s="1"/>
  <c r="K13" i="190" s="1"/>
  <c r="K13" i="142"/>
  <c r="K37" i="142" s="1"/>
  <c r="K13" i="168" s="1"/>
  <c r="K13" i="89"/>
  <c r="K37" i="89" s="1"/>
  <c r="K22" i="189"/>
  <c r="K46" i="189" s="1"/>
  <c r="K22" i="190" s="1"/>
  <c r="K22" i="173"/>
  <c r="K46" i="173" s="1"/>
  <c r="K22" i="89"/>
  <c r="K46" i="89" s="1"/>
  <c r="K22" i="191"/>
  <c r="K46" i="191" s="1"/>
  <c r="K22" i="188"/>
  <c r="K46" i="188" s="1"/>
  <c r="K22" i="142"/>
  <c r="K46" i="142" s="1"/>
  <c r="K22" i="168" s="1"/>
  <c r="D9" i="200"/>
  <c r="D9" i="197"/>
  <c r="D33" i="197" s="1"/>
  <c r="D10" i="198" s="1"/>
  <c r="D9" i="148"/>
  <c r="P10" i="191"/>
  <c r="P34" i="191" s="1"/>
  <c r="P10" i="189"/>
  <c r="P34" i="189" s="1"/>
  <c r="P10" i="190" s="1"/>
  <c r="P10" i="173"/>
  <c r="P34" i="173" s="1"/>
  <c r="P10" i="142"/>
  <c r="P34" i="142" s="1"/>
  <c r="P10" i="168" s="1"/>
  <c r="P10" i="188"/>
  <c r="P34" i="188" s="1"/>
  <c r="P10" i="89"/>
  <c r="P34" i="89" s="1"/>
  <c r="Y9" i="200"/>
  <c r="Y9" i="197"/>
  <c r="Y33" i="197" s="1"/>
  <c r="Y10" i="198" s="1"/>
  <c r="Y9" i="148"/>
  <c r="AK10" i="191"/>
  <c r="AK34" i="191" s="1"/>
  <c r="AK10" i="188"/>
  <c r="AK34" i="188" s="1"/>
  <c r="AK10" i="173"/>
  <c r="AK34" i="173" s="1"/>
  <c r="AK10" i="142"/>
  <c r="AK34" i="142" s="1"/>
  <c r="AK10" i="168" s="1"/>
  <c r="AK10" i="89"/>
  <c r="AK34" i="89" s="1"/>
  <c r="AK10" i="189"/>
  <c r="AK34" i="189" s="1"/>
  <c r="AK10" i="190" s="1"/>
  <c r="X12" i="200"/>
  <c r="X12" i="197"/>
  <c r="X36" i="197" s="1"/>
  <c r="X13" i="198" s="1"/>
  <c r="X12" i="148"/>
  <c r="AJ13" i="191"/>
  <c r="AJ37" i="191" s="1"/>
  <c r="AJ13" i="189"/>
  <c r="AJ37" i="189" s="1"/>
  <c r="AJ13" i="190" s="1"/>
  <c r="AJ13" i="188"/>
  <c r="AJ37" i="188" s="1"/>
  <c r="AJ13" i="173"/>
  <c r="AJ37" i="173" s="1"/>
  <c r="AJ13" i="142"/>
  <c r="AJ37" i="142" s="1"/>
  <c r="AJ13" i="168" s="1"/>
  <c r="AJ13" i="89"/>
  <c r="AJ37" i="89" s="1"/>
  <c r="T15" i="200"/>
  <c r="T15" i="197"/>
  <c r="T39" i="197" s="1"/>
  <c r="T16" i="198" s="1"/>
  <c r="T15" i="148"/>
  <c r="AF16" i="191"/>
  <c r="AF40" i="191" s="1"/>
  <c r="AF16" i="189"/>
  <c r="AF40" i="189" s="1"/>
  <c r="AF16" i="190" s="1"/>
  <c r="AF16" i="173"/>
  <c r="AF40" i="173" s="1"/>
  <c r="AF16" i="188"/>
  <c r="AF40" i="188" s="1"/>
  <c r="AF16" i="142"/>
  <c r="AF40" i="142" s="1"/>
  <c r="AF16" i="168" s="1"/>
  <c r="AF16" i="89"/>
  <c r="AF40" i="89" s="1"/>
  <c r="I12" i="200"/>
  <c r="I12" i="197"/>
  <c r="I36" i="197" s="1"/>
  <c r="I13" i="198" s="1"/>
  <c r="I12" i="148"/>
  <c r="U13" i="189"/>
  <c r="U37" i="189" s="1"/>
  <c r="U13" i="190" s="1"/>
  <c r="U13" i="188"/>
  <c r="U37" i="188" s="1"/>
  <c r="U13" i="191"/>
  <c r="U37" i="191" s="1"/>
  <c r="U13" i="173"/>
  <c r="U37" i="173" s="1"/>
  <c r="U13" i="89"/>
  <c r="U37" i="89" s="1"/>
  <c r="U13" i="142"/>
  <c r="U37" i="142" s="1"/>
  <c r="U13" i="168" s="1"/>
  <c r="I9" i="200"/>
  <c r="I9" i="197"/>
  <c r="I33" i="197" s="1"/>
  <c r="I10" i="198" s="1"/>
  <c r="I9" i="148"/>
  <c r="U10" i="191"/>
  <c r="U34" i="191" s="1"/>
  <c r="U10" i="188"/>
  <c r="U34" i="188" s="1"/>
  <c r="U10" i="173"/>
  <c r="U34" i="173" s="1"/>
  <c r="U10" i="189"/>
  <c r="U34" i="189" s="1"/>
  <c r="U10" i="190" s="1"/>
  <c r="U10" i="142"/>
  <c r="U34" i="142" s="1"/>
  <c r="U10" i="168" s="1"/>
  <c r="U10" i="89"/>
  <c r="U34" i="89" s="1"/>
  <c r="M9" i="200"/>
  <c r="M9" i="197"/>
  <c r="M33" i="197" s="1"/>
  <c r="M10" i="198" s="1"/>
  <c r="M9" i="148"/>
  <c r="Y10" i="191"/>
  <c r="Y34" i="191" s="1"/>
  <c r="Y10" i="188"/>
  <c r="Y34" i="188" s="1"/>
  <c r="Y10" i="173"/>
  <c r="Y34" i="173" s="1"/>
  <c r="Y10" i="189"/>
  <c r="Y34" i="189" s="1"/>
  <c r="Y10" i="190" s="1"/>
  <c r="Y10" i="142"/>
  <c r="Y34" i="142" s="1"/>
  <c r="Y10" i="168" s="1"/>
  <c r="Y10" i="89"/>
  <c r="Y34" i="89" s="1"/>
  <c r="M15" i="200"/>
  <c r="M15" i="197"/>
  <c r="M39" i="197" s="1"/>
  <c r="M16" i="198" s="1"/>
  <c r="M15" i="148"/>
  <c r="Y16" i="191"/>
  <c r="Y40" i="191" s="1"/>
  <c r="Y16" i="188"/>
  <c r="Y40" i="188" s="1"/>
  <c r="Y16" i="173"/>
  <c r="Y40" i="173" s="1"/>
  <c r="Y16" i="189"/>
  <c r="Y40" i="189" s="1"/>
  <c r="Y16" i="190" s="1"/>
  <c r="Y16" i="142"/>
  <c r="Y40" i="142" s="1"/>
  <c r="Y16" i="168" s="1"/>
  <c r="Y16" i="89"/>
  <c r="Y40" i="89" s="1"/>
  <c r="J22" i="191"/>
  <c r="J46" i="191" s="1"/>
  <c r="J22" i="189"/>
  <c r="J46" i="189" s="1"/>
  <c r="J22" i="190" s="1"/>
  <c r="J22" i="188"/>
  <c r="J46" i="188" s="1"/>
  <c r="J22" i="142"/>
  <c r="J46" i="142" s="1"/>
  <c r="J22" i="168" s="1"/>
  <c r="J22" i="89"/>
  <c r="J46" i="89" s="1"/>
  <c r="J22" i="173"/>
  <c r="J46" i="173" s="1"/>
  <c r="H22" i="191"/>
  <c r="H46" i="191" s="1"/>
  <c r="H22" i="189"/>
  <c r="H46" i="189" s="1"/>
  <c r="H22" i="190" s="1"/>
  <c r="H22" i="173"/>
  <c r="H46" i="173" s="1"/>
  <c r="H22" i="142"/>
  <c r="H46" i="142" s="1"/>
  <c r="H22" i="168" s="1"/>
  <c r="H22" i="188"/>
  <c r="H46" i="188" s="1"/>
  <c r="H22" i="89"/>
  <c r="H46" i="89" s="1"/>
  <c r="K12" i="200"/>
  <c r="K12" i="197"/>
  <c r="K36" i="197" s="1"/>
  <c r="K13" i="198" s="1"/>
  <c r="K12" i="148"/>
  <c r="W13" i="191"/>
  <c r="W37" i="191" s="1"/>
  <c r="W13" i="188"/>
  <c r="W37" i="188" s="1"/>
  <c r="W13" i="173"/>
  <c r="W37" i="173" s="1"/>
  <c r="W13" i="142"/>
  <c r="W37" i="142" s="1"/>
  <c r="W13" i="168" s="1"/>
  <c r="W13" i="189"/>
  <c r="W37" i="189" s="1"/>
  <c r="W13" i="190" s="1"/>
  <c r="W13" i="89"/>
  <c r="W37" i="89" s="1"/>
  <c r="P18" i="200"/>
  <c r="P18" i="197"/>
  <c r="P42" i="197" s="1"/>
  <c r="P19" i="198" s="1"/>
  <c r="P18" i="148"/>
  <c r="AB19" i="191"/>
  <c r="AB43" i="191" s="1"/>
  <c r="AB19" i="189"/>
  <c r="AB43" i="189" s="1"/>
  <c r="AB19" i="190" s="1"/>
  <c r="AB19" i="188"/>
  <c r="AB43" i="188" s="1"/>
  <c r="AB19" i="173"/>
  <c r="AB43" i="173" s="1"/>
  <c r="AB19" i="142"/>
  <c r="AB43" i="142" s="1"/>
  <c r="AB19" i="168" s="1"/>
  <c r="AB19" i="89"/>
  <c r="AB43" i="89" s="1"/>
  <c r="V18" i="200"/>
  <c r="V18" i="197"/>
  <c r="V42" i="197" s="1"/>
  <c r="V19" i="198" s="1"/>
  <c r="V18" i="148"/>
  <c r="AH19" i="191"/>
  <c r="AH43" i="191" s="1"/>
  <c r="AH19" i="189"/>
  <c r="AH43" i="189" s="1"/>
  <c r="AH19" i="190" s="1"/>
  <c r="AH19" i="173"/>
  <c r="AH43" i="173" s="1"/>
  <c r="AH19" i="188"/>
  <c r="AH43" i="188" s="1"/>
  <c r="AH19" i="142"/>
  <c r="AH43" i="142" s="1"/>
  <c r="AH19" i="168" s="1"/>
  <c r="AH19" i="89"/>
  <c r="AH43" i="89" s="1"/>
  <c r="L15" i="200"/>
  <c r="L15" i="197"/>
  <c r="L39" i="197" s="1"/>
  <c r="L16" i="198" s="1"/>
  <c r="L15" i="148"/>
  <c r="X16" i="191"/>
  <c r="X40" i="191" s="1"/>
  <c r="X16" i="189"/>
  <c r="X40" i="189" s="1"/>
  <c r="X16" i="190" s="1"/>
  <c r="X16" i="173"/>
  <c r="X40" i="173" s="1"/>
  <c r="X16" i="142"/>
  <c r="X40" i="142" s="1"/>
  <c r="X16" i="168" s="1"/>
  <c r="X16" i="89"/>
  <c r="X40" i="89" s="1"/>
  <c r="X16" i="188"/>
  <c r="X40" i="188" s="1"/>
  <c r="J10" i="191"/>
  <c r="J34" i="191" s="1"/>
  <c r="J10" i="189"/>
  <c r="J34" i="189" s="1"/>
  <c r="J10" i="190" s="1"/>
  <c r="J10" i="188"/>
  <c r="J34" i="188" s="1"/>
  <c r="J10" i="142"/>
  <c r="J34" i="142" s="1"/>
  <c r="J10" i="168" s="1"/>
  <c r="J10" i="89"/>
  <c r="J34" i="89" s="1"/>
  <c r="J10" i="173"/>
  <c r="J34" i="173" s="1"/>
  <c r="U7" i="200"/>
  <c r="U7" i="197"/>
  <c r="U31" i="197" s="1"/>
  <c r="U8" i="198" s="1"/>
  <c r="U7" i="148"/>
  <c r="AG8" i="191"/>
  <c r="AG32" i="191" s="1"/>
  <c r="AG8" i="189"/>
  <c r="AG32" i="189" s="1"/>
  <c r="AG8" i="190" s="1"/>
  <c r="AG8" i="188"/>
  <c r="AG32" i="188" s="1"/>
  <c r="AG8" i="142"/>
  <c r="AG32" i="142" s="1"/>
  <c r="AG8" i="168" s="1"/>
  <c r="AG8" i="89"/>
  <c r="AG32" i="89" s="1"/>
  <c r="AG8" i="173"/>
  <c r="AG32" i="173" s="1"/>
  <c r="D7" i="200"/>
  <c r="D7" i="197"/>
  <c r="D31" i="197" s="1"/>
  <c r="D8" i="198" s="1"/>
  <c r="D7" i="148"/>
  <c r="P8" i="191"/>
  <c r="P32" i="191" s="1"/>
  <c r="P8" i="188"/>
  <c r="P32" i="188" s="1"/>
  <c r="P8" i="173"/>
  <c r="P32" i="173" s="1"/>
  <c r="P8" i="189"/>
  <c r="P32" i="189" s="1"/>
  <c r="P8" i="190" s="1"/>
  <c r="P8" i="142"/>
  <c r="P32" i="142" s="1"/>
  <c r="P8" i="168" s="1"/>
  <c r="P8" i="89"/>
  <c r="P32" i="89" s="1"/>
  <c r="K7" i="200"/>
  <c r="K7" i="197"/>
  <c r="K31" i="197" s="1"/>
  <c r="K8" i="198" s="1"/>
  <c r="K7" i="148"/>
  <c r="W8" i="191"/>
  <c r="W32" i="191" s="1"/>
  <c r="W8" i="189"/>
  <c r="W32" i="189" s="1"/>
  <c r="W8" i="190" s="1"/>
  <c r="W8" i="173"/>
  <c r="W32" i="173" s="1"/>
  <c r="W8" i="188"/>
  <c r="W32" i="188" s="1"/>
  <c r="W8" i="142"/>
  <c r="W32" i="142" s="1"/>
  <c r="W8" i="168" s="1"/>
  <c r="W8" i="89"/>
  <c r="W32" i="89" s="1"/>
  <c r="F7" i="200"/>
  <c r="F7" i="197"/>
  <c r="F31" i="197" s="1"/>
  <c r="F8" i="198" s="1"/>
  <c r="F7" i="148"/>
  <c r="R8" i="191"/>
  <c r="R32" i="191" s="1"/>
  <c r="R8" i="189"/>
  <c r="R32" i="189" s="1"/>
  <c r="R8" i="190" s="1"/>
  <c r="R8" i="188"/>
  <c r="R32" i="188" s="1"/>
  <c r="R8" i="173"/>
  <c r="R32" i="173" s="1"/>
  <c r="R8" i="89"/>
  <c r="R32" i="89" s="1"/>
  <c r="R8" i="142"/>
  <c r="R32" i="142" s="1"/>
  <c r="R8" i="168" s="1"/>
  <c r="J8" i="191"/>
  <c r="J32" i="191" s="1"/>
  <c r="J8" i="189"/>
  <c r="J32" i="189" s="1"/>
  <c r="J8" i="190" s="1"/>
  <c r="J8" i="188"/>
  <c r="J32" i="188" s="1"/>
  <c r="J8" i="173"/>
  <c r="J32" i="173" s="1"/>
  <c r="J8" i="89"/>
  <c r="J32" i="89" s="1"/>
  <c r="J8" i="142"/>
  <c r="J32" i="142" s="1"/>
  <c r="J8" i="168" s="1"/>
  <c r="T30" i="148"/>
  <c r="T7" i="199"/>
  <c r="O7" i="200"/>
  <c r="O7" i="197"/>
  <c r="O31" i="197" s="1"/>
  <c r="O8" i="198" s="1"/>
  <c r="O7" i="148"/>
  <c r="AA8" i="191"/>
  <c r="AA32" i="191" s="1"/>
  <c r="AA8" i="189"/>
  <c r="AA32" i="189" s="1"/>
  <c r="AA8" i="190" s="1"/>
  <c r="AA8" i="173"/>
  <c r="AA32" i="173" s="1"/>
  <c r="AA8" i="142"/>
  <c r="AA32" i="142" s="1"/>
  <c r="AA8" i="168" s="1"/>
  <c r="AA8" i="188"/>
  <c r="AA32" i="188" s="1"/>
  <c r="AA8" i="89"/>
  <c r="AA32" i="89" s="1"/>
  <c r="V7" i="199"/>
  <c r="V30" i="148"/>
  <c r="S7" i="199"/>
  <c r="S30" i="148"/>
  <c r="F7" i="199"/>
  <c r="F30" i="148"/>
  <c r="Z7" i="199"/>
  <c r="Z30" i="148"/>
  <c r="B9" i="200"/>
  <c r="B9" i="197"/>
  <c r="B33" i="197" s="1"/>
  <c r="B10" i="198" s="1"/>
  <c r="B9" i="148"/>
  <c r="B10" i="199" s="1"/>
  <c r="B15" i="200"/>
  <c r="B15" i="197"/>
  <c r="B39" i="197" s="1"/>
  <c r="B16" i="198" s="1"/>
  <c r="B15" i="148"/>
  <c r="B16" i="199" s="1"/>
  <c r="B7" i="200"/>
  <c r="B7" i="197"/>
  <c r="B31" i="197" s="1"/>
  <c r="B8" i="198" s="1"/>
  <c r="B7" i="148"/>
  <c r="B8" i="199" s="1"/>
  <c r="B21" i="200"/>
  <c r="B21" i="197"/>
  <c r="B45" i="197" s="1"/>
  <c r="B22" i="198" s="1"/>
  <c r="B21" i="148"/>
  <c r="B22" i="199" s="1"/>
  <c r="B12" i="200"/>
  <c r="B12" i="197"/>
  <c r="B36" i="197" s="1"/>
  <c r="B13" i="198" s="1"/>
  <c r="B12" i="148"/>
  <c r="B13" i="199" s="1"/>
  <c r="B18" i="200"/>
  <c r="B18" i="197"/>
  <c r="B42" i="197" s="1"/>
  <c r="B19" i="198" s="1"/>
  <c r="B18" i="148"/>
  <c r="B19" i="199" s="1"/>
  <c r="H7" i="109"/>
  <c r="H31" i="109" s="1"/>
  <c r="W20" i="61"/>
  <c r="U23" i="61"/>
  <c r="AB14" i="61"/>
  <c r="AG14" i="61"/>
  <c r="X17" i="61"/>
  <c r="AF20" i="61"/>
  <c r="AA14" i="61"/>
  <c r="L14" i="61"/>
  <c r="H14" i="61"/>
  <c r="J11" i="61"/>
  <c r="AH23" i="61"/>
  <c r="L20" i="61"/>
  <c r="AG23" i="61"/>
  <c r="AF23" i="61"/>
  <c r="J23" i="61"/>
  <c r="R23" i="61"/>
  <c r="P14" i="61"/>
  <c r="V17" i="61"/>
  <c r="R14" i="61"/>
  <c r="AJ14" i="61"/>
  <c r="W23" i="61"/>
  <c r="H20" i="61"/>
  <c r="O11" i="61"/>
  <c r="Y11" i="61"/>
  <c r="AJ23" i="61"/>
  <c r="AJ20" i="61"/>
  <c r="AO23" i="61"/>
  <c r="AB20" i="61"/>
  <c r="L23" i="61"/>
  <c r="O17" i="61"/>
  <c r="U11" i="61"/>
  <c r="H23" i="61"/>
  <c r="AH20" i="61"/>
  <c r="J17" i="61"/>
  <c r="W14" i="61"/>
  <c r="U17" i="61"/>
  <c r="J20" i="61"/>
  <c r="U20" i="61"/>
  <c r="Y17" i="61"/>
  <c r="AF11" i="61"/>
  <c r="AB23" i="61"/>
  <c r="R20" i="61"/>
  <c r="G14" i="61"/>
  <c r="Y14" i="61"/>
  <c r="U14" i="61"/>
  <c r="Y23" i="61"/>
  <c r="AF17" i="61"/>
  <c r="K14" i="61"/>
  <c r="AK14" i="61"/>
  <c r="P11" i="61"/>
  <c r="AF14" i="61"/>
  <c r="V23" i="61"/>
  <c r="AG17" i="61"/>
  <c r="AJ17" i="61"/>
  <c r="Y20" i="61"/>
  <c r="J14" i="61"/>
  <c r="O20" i="61"/>
  <c r="AJ11" i="61"/>
  <c r="O23" i="61"/>
  <c r="K23" i="61"/>
  <c r="O14" i="61"/>
  <c r="AA23" i="61"/>
  <c r="AA20" i="61"/>
  <c r="AK23" i="61"/>
  <c r="AA11" i="61"/>
  <c r="V20" i="61"/>
  <c r="P23" i="61"/>
  <c r="AK11" i="61"/>
  <c r="G23" i="61"/>
  <c r="AG20" i="61"/>
  <c r="K17" i="61"/>
  <c r="AK20" i="61"/>
  <c r="AK17" i="61"/>
  <c r="K20" i="61"/>
  <c r="G20" i="61"/>
  <c r="K11" i="61"/>
  <c r="G17" i="61"/>
  <c r="V11" i="61"/>
  <c r="G11" i="61"/>
  <c r="P20" i="61"/>
  <c r="AA17" i="61"/>
  <c r="P17" i="61"/>
  <c r="AG11" i="61"/>
  <c r="AI11" i="61"/>
  <c r="AI14" i="61"/>
  <c r="N14" i="61"/>
  <c r="AE23" i="61"/>
  <c r="I11" i="61"/>
  <c r="AN23" i="61"/>
  <c r="C13" i="61"/>
  <c r="AO20" i="61"/>
  <c r="H17" i="61"/>
  <c r="L17" i="61"/>
  <c r="AB17" i="61"/>
  <c r="AH17" i="61"/>
  <c r="T11" i="61"/>
  <c r="T23" i="61"/>
  <c r="AN11" i="61"/>
  <c r="AE20" i="61"/>
  <c r="I23" i="61"/>
  <c r="X23" i="61"/>
  <c r="AN20" i="61"/>
  <c r="B13" i="61"/>
  <c r="AO14" i="61"/>
  <c r="AO11" i="61"/>
  <c r="AL14" i="61"/>
  <c r="H11" i="61"/>
  <c r="L11" i="61"/>
  <c r="R17" i="61"/>
  <c r="W17" i="61"/>
  <c r="AB11" i="61"/>
  <c r="AH11" i="61"/>
  <c r="AL17" i="61"/>
  <c r="T20" i="61"/>
  <c r="AI23" i="61"/>
  <c r="N17" i="61"/>
  <c r="N23" i="61"/>
  <c r="AE17" i="61"/>
  <c r="AE14" i="61"/>
  <c r="I20" i="61"/>
  <c r="X20" i="61"/>
  <c r="AN17" i="61"/>
  <c r="AN14" i="61"/>
  <c r="AO17" i="61"/>
  <c r="AH14" i="61"/>
  <c r="T17" i="61"/>
  <c r="D22" i="61"/>
  <c r="AL20" i="61"/>
  <c r="AL23" i="61"/>
  <c r="R11" i="61"/>
  <c r="W11" i="61"/>
  <c r="AL11" i="61"/>
  <c r="T14" i="61"/>
  <c r="AI17" i="61"/>
  <c r="AI20" i="61"/>
  <c r="N11" i="61"/>
  <c r="N20" i="61"/>
  <c r="AE11" i="61"/>
  <c r="I17" i="61"/>
  <c r="I14" i="61"/>
  <c r="X11" i="61"/>
  <c r="X14" i="61"/>
  <c r="F22" i="61"/>
  <c r="F19" i="61"/>
  <c r="F16" i="61"/>
  <c r="F13" i="61"/>
  <c r="F10" i="61"/>
  <c r="D10" i="61"/>
  <c r="D19" i="61"/>
  <c r="D8" i="61"/>
  <c r="D13" i="61"/>
  <c r="D16" i="61"/>
  <c r="C22" i="61"/>
  <c r="C16" i="61"/>
  <c r="C10" i="61"/>
  <c r="C8" i="61"/>
  <c r="C19" i="61"/>
  <c r="B22" i="61"/>
  <c r="B16" i="61"/>
  <c r="B10" i="61"/>
  <c r="B8" i="61"/>
  <c r="B19" i="61"/>
  <c r="S13" i="199" l="1"/>
  <c r="S36" i="148"/>
  <c r="Z8" i="199"/>
  <c r="Z31" i="148"/>
  <c r="S22" i="199"/>
  <c r="S45" i="148"/>
  <c r="L8" i="199"/>
  <c r="L31" i="148"/>
  <c r="W16" i="199"/>
  <c r="W39" i="148"/>
  <c r="T8" i="199"/>
  <c r="T31" i="148"/>
  <c r="AC22" i="199"/>
  <c r="AC45" i="148"/>
  <c r="M22" i="199"/>
  <c r="M45" i="148"/>
  <c r="P10" i="199"/>
  <c r="P33" i="148"/>
  <c r="AC10" i="199"/>
  <c r="AC33" i="148"/>
  <c r="B19" i="191"/>
  <c r="B43" i="191" s="1"/>
  <c r="B19" i="189"/>
  <c r="B43" i="189" s="1"/>
  <c r="B19" i="190" s="1"/>
  <c r="B19" i="173"/>
  <c r="B43" i="173" s="1"/>
  <c r="B19" i="188"/>
  <c r="B43" i="188" s="1"/>
  <c r="B19" i="142"/>
  <c r="B43" i="142" s="1"/>
  <c r="B19" i="168" s="1"/>
  <c r="B19" i="89"/>
  <c r="B43" i="89" s="1"/>
  <c r="B22" i="191"/>
  <c r="B46" i="191" s="1"/>
  <c r="B22" i="189"/>
  <c r="B46" i="189" s="1"/>
  <c r="B22" i="190" s="1"/>
  <c r="B22" i="188"/>
  <c r="B46" i="188" s="1"/>
  <c r="B22" i="142"/>
  <c r="B46" i="142" s="1"/>
  <c r="B22" i="168" s="1"/>
  <c r="B22" i="173"/>
  <c r="B46" i="173" s="1"/>
  <c r="B22" i="89"/>
  <c r="B46" i="89" s="1"/>
  <c r="C16" i="189"/>
  <c r="C40" i="189" s="1"/>
  <c r="C16" i="190" s="1"/>
  <c r="C16" i="191"/>
  <c r="C40" i="191" s="1"/>
  <c r="C16" i="188"/>
  <c r="C40" i="188" s="1"/>
  <c r="C16" i="89"/>
  <c r="C40" i="89" s="1"/>
  <c r="C16" i="173"/>
  <c r="C40" i="173" s="1"/>
  <c r="C16" i="142"/>
  <c r="C40" i="142" s="1"/>
  <c r="C16" i="168" s="1"/>
  <c r="D8" i="191"/>
  <c r="D32" i="191" s="1"/>
  <c r="D8" i="188"/>
  <c r="D32" i="188" s="1"/>
  <c r="D8" i="189"/>
  <c r="D32" i="189" s="1"/>
  <c r="D8" i="190" s="1"/>
  <c r="D8" i="173"/>
  <c r="D32" i="173" s="1"/>
  <c r="D8" i="142"/>
  <c r="D32" i="142" s="1"/>
  <c r="D8" i="168" s="1"/>
  <c r="D8" i="89"/>
  <c r="D32" i="89" s="1"/>
  <c r="F13" i="191"/>
  <c r="F37" i="191" s="1"/>
  <c r="F13" i="189"/>
  <c r="F37" i="189" s="1"/>
  <c r="F13" i="190" s="1"/>
  <c r="F13" i="173"/>
  <c r="F37" i="173" s="1"/>
  <c r="F13" i="142"/>
  <c r="F37" i="142" s="1"/>
  <c r="F13" i="168" s="1"/>
  <c r="F13" i="89"/>
  <c r="F37" i="89" s="1"/>
  <c r="F13" i="188"/>
  <c r="F37" i="188" s="1"/>
  <c r="L13" i="200"/>
  <c r="L13" i="197"/>
  <c r="L37" i="197" s="1"/>
  <c r="L14" i="198" s="1"/>
  <c r="L13" i="148"/>
  <c r="X14" i="191"/>
  <c r="X38" i="191" s="1"/>
  <c r="X14" i="188"/>
  <c r="X38" i="188" s="1"/>
  <c r="X14" i="189"/>
  <c r="X38" i="189" s="1"/>
  <c r="X14" i="190" s="1"/>
  <c r="X14" i="173"/>
  <c r="X38" i="173" s="1"/>
  <c r="X14" i="142"/>
  <c r="X38" i="142" s="1"/>
  <c r="X14" i="168" s="1"/>
  <c r="X14" i="89"/>
  <c r="X38" i="89" s="1"/>
  <c r="S10" i="200"/>
  <c r="S10" i="197"/>
  <c r="S34" i="197" s="1"/>
  <c r="S11" i="198" s="1"/>
  <c r="S10" i="148"/>
  <c r="AE11" i="191"/>
  <c r="AE35" i="191" s="1"/>
  <c r="AE11" i="189"/>
  <c r="AE35" i="189" s="1"/>
  <c r="AE11" i="190" s="1"/>
  <c r="AE11" i="188"/>
  <c r="AE35" i="188" s="1"/>
  <c r="AE11" i="173"/>
  <c r="AE35" i="173" s="1"/>
  <c r="AE11" i="142"/>
  <c r="AE35" i="142" s="1"/>
  <c r="AE11" i="168" s="1"/>
  <c r="AE11" i="89"/>
  <c r="AE35" i="89" s="1"/>
  <c r="W16" i="200"/>
  <c r="W16" i="197"/>
  <c r="W40" i="197" s="1"/>
  <c r="W17" i="198" s="1"/>
  <c r="W16" i="148"/>
  <c r="AI17" i="191"/>
  <c r="AI41" i="191" s="1"/>
  <c r="AI17" i="189"/>
  <c r="AI41" i="189" s="1"/>
  <c r="AI17" i="190" s="1"/>
  <c r="AI17" i="188"/>
  <c r="AI41" i="188" s="1"/>
  <c r="AI17" i="173"/>
  <c r="AI41" i="173" s="1"/>
  <c r="AI17" i="142"/>
  <c r="AI41" i="142" s="1"/>
  <c r="AI17" i="168" s="1"/>
  <c r="AI17" i="89"/>
  <c r="AI41" i="89" s="1"/>
  <c r="F10" i="200"/>
  <c r="F10" i="197"/>
  <c r="F34" i="197" s="1"/>
  <c r="F11" i="198" s="1"/>
  <c r="F10" i="148"/>
  <c r="R11" i="191"/>
  <c r="R35" i="191" s="1"/>
  <c r="R11" i="188"/>
  <c r="R35" i="188" s="1"/>
  <c r="R11" i="173"/>
  <c r="R35" i="173" s="1"/>
  <c r="R11" i="189"/>
  <c r="R35" i="189" s="1"/>
  <c r="R11" i="190" s="1"/>
  <c r="R11" i="142"/>
  <c r="R35" i="142" s="1"/>
  <c r="R11" i="168" s="1"/>
  <c r="R11" i="89"/>
  <c r="R35" i="89" s="1"/>
  <c r="H16" i="200"/>
  <c r="H16" i="197"/>
  <c r="H40" i="197" s="1"/>
  <c r="H17" i="198" s="1"/>
  <c r="H16" i="148"/>
  <c r="T17" i="191"/>
  <c r="T41" i="191" s="1"/>
  <c r="T17" i="189"/>
  <c r="T41" i="189" s="1"/>
  <c r="T17" i="190" s="1"/>
  <c r="T17" i="188"/>
  <c r="T41" i="188" s="1"/>
  <c r="T17" i="89"/>
  <c r="T41" i="89" s="1"/>
  <c r="T17" i="173"/>
  <c r="T41" i="173" s="1"/>
  <c r="T17" i="142"/>
  <c r="T41" i="142" s="1"/>
  <c r="T17" i="168" s="1"/>
  <c r="AB16" i="200"/>
  <c r="AB16" i="148"/>
  <c r="AB16" i="197"/>
  <c r="AB40" i="197" s="1"/>
  <c r="AB17" i="198" s="1"/>
  <c r="AN17" i="191"/>
  <c r="AN41" i="191" s="1"/>
  <c r="AN17" i="189"/>
  <c r="AN41" i="189" s="1"/>
  <c r="AN17" i="190" s="1"/>
  <c r="AN17" i="188"/>
  <c r="AN41" i="188" s="1"/>
  <c r="AN17" i="173"/>
  <c r="AN41" i="173" s="1"/>
  <c r="AN17" i="89"/>
  <c r="AN41" i="89" s="1"/>
  <c r="AN17" i="142"/>
  <c r="AN41" i="142" s="1"/>
  <c r="AN17" i="168" s="1"/>
  <c r="S16" i="200"/>
  <c r="S16" i="197"/>
  <c r="S40" i="197" s="1"/>
  <c r="S17" i="198" s="1"/>
  <c r="S16" i="148"/>
  <c r="AE17" i="191"/>
  <c r="AE41" i="191" s="1"/>
  <c r="AE17" i="189"/>
  <c r="AE41" i="189" s="1"/>
  <c r="AE17" i="190" s="1"/>
  <c r="AE17" i="188"/>
  <c r="AE41" i="188" s="1"/>
  <c r="AE17" i="173"/>
  <c r="AE41" i="173" s="1"/>
  <c r="AE17" i="142"/>
  <c r="AE41" i="142" s="1"/>
  <c r="AE17" i="168" s="1"/>
  <c r="AE17" i="89"/>
  <c r="AE41" i="89" s="1"/>
  <c r="H19" i="200"/>
  <c r="H19" i="197"/>
  <c r="H43" i="197" s="1"/>
  <c r="H20" i="198" s="1"/>
  <c r="H19" i="148"/>
  <c r="T20" i="191"/>
  <c r="T44" i="191" s="1"/>
  <c r="T20" i="188"/>
  <c r="T44" i="188" s="1"/>
  <c r="T20" i="173"/>
  <c r="T44" i="173" s="1"/>
  <c r="T20" i="189"/>
  <c r="T44" i="189" s="1"/>
  <c r="T20" i="190" s="1"/>
  <c r="T20" i="142"/>
  <c r="T44" i="142" s="1"/>
  <c r="T20" i="168" s="1"/>
  <c r="T20" i="89"/>
  <c r="T44" i="89" s="1"/>
  <c r="K16" i="200"/>
  <c r="K16" i="197"/>
  <c r="K40" i="197" s="1"/>
  <c r="K17" i="198" s="1"/>
  <c r="W17" i="191"/>
  <c r="W41" i="191" s="1"/>
  <c r="W17" i="189"/>
  <c r="W41" i="189" s="1"/>
  <c r="W17" i="190" s="1"/>
  <c r="K16" i="148"/>
  <c r="W17" i="188"/>
  <c r="W41" i="188" s="1"/>
  <c r="W17" i="142"/>
  <c r="W41" i="142" s="1"/>
  <c r="W17" i="168" s="1"/>
  <c r="W17" i="173"/>
  <c r="W41" i="173" s="1"/>
  <c r="W17" i="89"/>
  <c r="W41" i="89" s="1"/>
  <c r="Z13" i="200"/>
  <c r="Z13" i="148"/>
  <c r="Z13" i="197"/>
  <c r="Z37" i="197" s="1"/>
  <c r="Z14" i="198" s="1"/>
  <c r="AL14" i="191"/>
  <c r="AL38" i="191" s="1"/>
  <c r="AL14" i="189"/>
  <c r="AL38" i="189" s="1"/>
  <c r="AL14" i="190" s="1"/>
  <c r="AL14" i="188"/>
  <c r="AL38" i="188" s="1"/>
  <c r="AL14" i="173"/>
  <c r="AL38" i="173" s="1"/>
  <c r="AL14" i="89"/>
  <c r="AL38" i="89" s="1"/>
  <c r="AL14" i="142"/>
  <c r="AL38" i="142" s="1"/>
  <c r="AL14" i="168" s="1"/>
  <c r="AB19" i="200"/>
  <c r="AB19" i="197"/>
  <c r="AB43" i="197" s="1"/>
  <c r="AB20" i="198" s="1"/>
  <c r="AB19" i="148"/>
  <c r="AN20" i="191"/>
  <c r="AN44" i="191" s="1"/>
  <c r="AN20" i="188"/>
  <c r="AN44" i="188" s="1"/>
  <c r="AN20" i="173"/>
  <c r="AN44" i="173" s="1"/>
  <c r="AN20" i="189"/>
  <c r="AN44" i="189" s="1"/>
  <c r="AN20" i="190" s="1"/>
  <c r="AN20" i="142"/>
  <c r="AN44" i="142" s="1"/>
  <c r="AN20" i="168" s="1"/>
  <c r="AN20" i="89"/>
  <c r="AN44" i="89" s="1"/>
  <c r="AB10" i="200"/>
  <c r="AB10" i="197"/>
  <c r="AB34" i="197" s="1"/>
  <c r="AB11" i="198" s="1"/>
  <c r="AB10" i="148"/>
  <c r="AN11" i="191"/>
  <c r="AN35" i="191" s="1"/>
  <c r="AN11" i="189"/>
  <c r="AN35" i="189" s="1"/>
  <c r="AN11" i="190" s="1"/>
  <c r="AN11" i="188"/>
  <c r="AN35" i="188" s="1"/>
  <c r="AN11" i="89"/>
  <c r="AN35" i="89" s="1"/>
  <c r="AN11" i="173"/>
  <c r="AN35" i="173" s="1"/>
  <c r="AN11" i="142"/>
  <c r="AN35" i="142" s="1"/>
  <c r="AN11" i="168" s="1"/>
  <c r="P16" i="200"/>
  <c r="P16" i="148"/>
  <c r="P16" i="197"/>
  <c r="P40" i="197" s="1"/>
  <c r="P17" i="198" s="1"/>
  <c r="AB17" i="189"/>
  <c r="AB41" i="189" s="1"/>
  <c r="AB17" i="190" s="1"/>
  <c r="AB17" i="191"/>
  <c r="AB41" i="191" s="1"/>
  <c r="AB17" i="188"/>
  <c r="AB41" i="188" s="1"/>
  <c r="AB17" i="89"/>
  <c r="AB41" i="89" s="1"/>
  <c r="AB17" i="173"/>
  <c r="AB41" i="173" s="1"/>
  <c r="AB17" i="142"/>
  <c r="AB41" i="142" s="1"/>
  <c r="AB17" i="168" s="1"/>
  <c r="C13" i="191"/>
  <c r="C37" i="191" s="1"/>
  <c r="C13" i="188"/>
  <c r="C37" i="188" s="1"/>
  <c r="C13" i="189"/>
  <c r="C37" i="189" s="1"/>
  <c r="C13" i="190" s="1"/>
  <c r="C13" i="173"/>
  <c r="C37" i="173" s="1"/>
  <c r="C13" i="142"/>
  <c r="C37" i="142" s="1"/>
  <c r="C13" i="168" s="1"/>
  <c r="C13" i="89"/>
  <c r="C37" i="89" s="1"/>
  <c r="N14" i="189"/>
  <c r="N38" i="189" s="1"/>
  <c r="N14" i="190" s="1"/>
  <c r="N14" i="188"/>
  <c r="N38" i="188" s="1"/>
  <c r="N14" i="173"/>
  <c r="N38" i="173" s="1"/>
  <c r="N14" i="89"/>
  <c r="N38" i="89" s="1"/>
  <c r="N14" i="191"/>
  <c r="N38" i="191" s="1"/>
  <c r="N14" i="142"/>
  <c r="N38" i="142" s="1"/>
  <c r="N14" i="168" s="1"/>
  <c r="D16" i="200"/>
  <c r="D16" i="148"/>
  <c r="D16" i="197"/>
  <c r="D40" i="197" s="1"/>
  <c r="D17" i="198" s="1"/>
  <c r="P17" i="189"/>
  <c r="P41" i="189" s="1"/>
  <c r="P17" i="190" s="1"/>
  <c r="P17" i="188"/>
  <c r="P41" i="188" s="1"/>
  <c r="P17" i="191"/>
  <c r="P41" i="191" s="1"/>
  <c r="P17" i="173"/>
  <c r="P41" i="173" s="1"/>
  <c r="P17" i="89"/>
  <c r="P41" i="89" s="1"/>
  <c r="P17" i="142"/>
  <c r="P41" i="142" s="1"/>
  <c r="P17" i="168" s="1"/>
  <c r="J10" i="200"/>
  <c r="J10" i="197"/>
  <c r="J34" i="197" s="1"/>
  <c r="J11" i="198" s="1"/>
  <c r="J10" i="148"/>
  <c r="V11" i="191"/>
  <c r="V35" i="191" s="1"/>
  <c r="V11" i="188"/>
  <c r="V35" i="188" s="1"/>
  <c r="V11" i="189"/>
  <c r="V35" i="189" s="1"/>
  <c r="V11" i="190" s="1"/>
  <c r="V11" i="173"/>
  <c r="V35" i="173" s="1"/>
  <c r="V11" i="142"/>
  <c r="V35" i="142" s="1"/>
  <c r="V11" i="168" s="1"/>
  <c r="V11" i="89"/>
  <c r="V35" i="89" s="1"/>
  <c r="K20" i="191"/>
  <c r="K44" i="191" s="1"/>
  <c r="K20" i="189"/>
  <c r="K44" i="189" s="1"/>
  <c r="K20" i="190" s="1"/>
  <c r="K20" i="173"/>
  <c r="K44" i="173" s="1"/>
  <c r="K20" i="142"/>
  <c r="K44" i="142" s="1"/>
  <c r="K20" i="168" s="1"/>
  <c r="K20" i="89"/>
  <c r="K44" i="89" s="1"/>
  <c r="K20" i="188"/>
  <c r="K44" i="188" s="1"/>
  <c r="U19" i="200"/>
  <c r="U19" i="197"/>
  <c r="U43" i="197" s="1"/>
  <c r="U20" i="198" s="1"/>
  <c r="U19" i="148"/>
  <c r="AG20" i="191"/>
  <c r="AG44" i="191" s="1"/>
  <c r="AG20" i="189"/>
  <c r="AG44" i="189" s="1"/>
  <c r="AG20" i="190" s="1"/>
  <c r="AG20" i="188"/>
  <c r="AG44" i="188" s="1"/>
  <c r="AG20" i="142"/>
  <c r="AG44" i="142" s="1"/>
  <c r="AG20" i="168" s="1"/>
  <c r="AG20" i="89"/>
  <c r="AG44" i="89" s="1"/>
  <c r="AG20" i="173"/>
  <c r="AG44" i="173" s="1"/>
  <c r="J19" i="200"/>
  <c r="J19" i="148"/>
  <c r="J19" i="197"/>
  <c r="J43" i="197" s="1"/>
  <c r="J20" i="198" s="1"/>
  <c r="V20" i="191"/>
  <c r="V44" i="191" s="1"/>
  <c r="V20" i="189"/>
  <c r="V44" i="189" s="1"/>
  <c r="V20" i="190" s="1"/>
  <c r="V20" i="188"/>
  <c r="V44" i="188" s="1"/>
  <c r="V20" i="89"/>
  <c r="V44" i="89" s="1"/>
  <c r="V20" i="173"/>
  <c r="V44" i="173" s="1"/>
  <c r="V20" i="142"/>
  <c r="V44" i="142" s="1"/>
  <c r="V20" i="168" s="1"/>
  <c r="O22" i="200"/>
  <c r="O22" i="197"/>
  <c r="O46" i="197" s="1"/>
  <c r="O23" i="198" s="1"/>
  <c r="O22" i="148"/>
  <c r="AA23" i="191"/>
  <c r="AA47" i="191" s="1"/>
  <c r="AA23" i="189"/>
  <c r="AA47" i="189" s="1"/>
  <c r="AA23" i="190" s="1"/>
  <c r="AA23" i="188"/>
  <c r="AA47" i="188" s="1"/>
  <c r="AA23" i="142"/>
  <c r="AA47" i="142" s="1"/>
  <c r="AA23" i="168" s="1"/>
  <c r="AA23" i="89"/>
  <c r="AA47" i="89" s="1"/>
  <c r="AA23" i="173"/>
  <c r="AA47" i="173" s="1"/>
  <c r="X10" i="200"/>
  <c r="X10" i="197"/>
  <c r="X34" i="197" s="1"/>
  <c r="X11" i="198" s="1"/>
  <c r="X10" i="148"/>
  <c r="AJ11" i="191"/>
  <c r="AJ35" i="191" s="1"/>
  <c r="AJ11" i="189"/>
  <c r="AJ35" i="189" s="1"/>
  <c r="AJ11" i="190" s="1"/>
  <c r="AJ11" i="188"/>
  <c r="AJ35" i="188" s="1"/>
  <c r="AJ11" i="173"/>
  <c r="AJ35" i="173" s="1"/>
  <c r="AJ11" i="89"/>
  <c r="AJ35" i="89" s="1"/>
  <c r="AJ11" i="142"/>
  <c r="AJ35" i="142" s="1"/>
  <c r="AJ11" i="168" s="1"/>
  <c r="X16" i="200"/>
  <c r="X16" i="197"/>
  <c r="X40" i="197" s="1"/>
  <c r="X17" i="198" s="1"/>
  <c r="X16" i="148"/>
  <c r="AJ17" i="191"/>
  <c r="AJ41" i="191" s="1"/>
  <c r="AJ17" i="189"/>
  <c r="AJ41" i="189" s="1"/>
  <c r="AJ17" i="190" s="1"/>
  <c r="AJ17" i="188"/>
  <c r="AJ41" i="188" s="1"/>
  <c r="AJ17" i="89"/>
  <c r="AJ41" i="89" s="1"/>
  <c r="AJ17" i="173"/>
  <c r="AJ41" i="173" s="1"/>
  <c r="AJ17" i="142"/>
  <c r="AJ41" i="142" s="1"/>
  <c r="AJ17" i="168" s="1"/>
  <c r="D10" i="200"/>
  <c r="D10" i="197"/>
  <c r="D34" i="197" s="1"/>
  <c r="D11" i="198" s="1"/>
  <c r="D10" i="148"/>
  <c r="P11" i="191"/>
  <c r="P35" i="191" s="1"/>
  <c r="P11" i="189"/>
  <c r="P35" i="189" s="1"/>
  <c r="P11" i="190" s="1"/>
  <c r="P11" i="188"/>
  <c r="P35" i="188" s="1"/>
  <c r="P11" i="89"/>
  <c r="P35" i="89" s="1"/>
  <c r="P11" i="173"/>
  <c r="P35" i="173" s="1"/>
  <c r="P11" i="142"/>
  <c r="P35" i="142" s="1"/>
  <c r="P11" i="168" s="1"/>
  <c r="M22" i="200"/>
  <c r="M22" i="197"/>
  <c r="M46" i="197" s="1"/>
  <c r="M23" i="198" s="1"/>
  <c r="M22" i="148"/>
  <c r="Y23" i="191"/>
  <c r="Y47" i="191" s="1"/>
  <c r="Y23" i="189"/>
  <c r="Y47" i="189" s="1"/>
  <c r="Y23" i="190" s="1"/>
  <c r="Y23" i="173"/>
  <c r="Y47" i="173" s="1"/>
  <c r="Y23" i="142"/>
  <c r="Y47" i="142" s="1"/>
  <c r="Y23" i="168" s="1"/>
  <c r="Y23" i="188"/>
  <c r="Y47" i="188" s="1"/>
  <c r="Y23" i="89"/>
  <c r="Y47" i="89" s="1"/>
  <c r="F19" i="200"/>
  <c r="F19" i="148"/>
  <c r="F19" i="197"/>
  <c r="F43" i="197" s="1"/>
  <c r="F20" i="198" s="1"/>
  <c r="R20" i="189"/>
  <c r="R44" i="189" s="1"/>
  <c r="R20" i="190" s="1"/>
  <c r="R20" i="191"/>
  <c r="R44" i="191" s="1"/>
  <c r="R20" i="173"/>
  <c r="R44" i="173" s="1"/>
  <c r="R20" i="89"/>
  <c r="R44" i="89" s="1"/>
  <c r="R20" i="188"/>
  <c r="R44" i="188" s="1"/>
  <c r="R20" i="142"/>
  <c r="R44" i="142" s="1"/>
  <c r="R20" i="168" s="1"/>
  <c r="I19" i="200"/>
  <c r="I19" i="197"/>
  <c r="I43" i="197" s="1"/>
  <c r="I20" i="198" s="1"/>
  <c r="I19" i="148"/>
  <c r="U20" i="191"/>
  <c r="U44" i="191" s="1"/>
  <c r="U20" i="189"/>
  <c r="U44" i="189" s="1"/>
  <c r="U20" i="190" s="1"/>
  <c r="U20" i="188"/>
  <c r="U44" i="188" s="1"/>
  <c r="U20" i="173"/>
  <c r="U44" i="173" s="1"/>
  <c r="U20" i="142"/>
  <c r="U44" i="142" s="1"/>
  <c r="U20" i="168" s="1"/>
  <c r="U20" i="89"/>
  <c r="U44" i="89" s="1"/>
  <c r="J17" i="191"/>
  <c r="J41" i="191" s="1"/>
  <c r="J17" i="188"/>
  <c r="J41" i="188" s="1"/>
  <c r="J17" i="189"/>
  <c r="J41" i="189" s="1"/>
  <c r="J17" i="190" s="1"/>
  <c r="J17" i="173"/>
  <c r="J41" i="173" s="1"/>
  <c r="J17" i="142"/>
  <c r="J41" i="142" s="1"/>
  <c r="J17" i="168" s="1"/>
  <c r="J17" i="89"/>
  <c r="J41" i="89" s="1"/>
  <c r="C16" i="200"/>
  <c r="C16" i="197"/>
  <c r="C40" i="197" s="1"/>
  <c r="C17" i="198" s="1"/>
  <c r="C16" i="148"/>
  <c r="O17" i="191"/>
  <c r="O41" i="191" s="1"/>
  <c r="O17" i="189"/>
  <c r="O41" i="189" s="1"/>
  <c r="O17" i="190" s="1"/>
  <c r="O17" i="188"/>
  <c r="O41" i="188" s="1"/>
  <c r="O17" i="142"/>
  <c r="O41" i="142" s="1"/>
  <c r="O17" i="168" s="1"/>
  <c r="O17" i="89"/>
  <c r="O41" i="89" s="1"/>
  <c r="O17" i="173"/>
  <c r="O41" i="173" s="1"/>
  <c r="X19" i="200"/>
  <c r="X19" i="197"/>
  <c r="X43" i="197" s="1"/>
  <c r="X20" i="198" s="1"/>
  <c r="X19" i="148"/>
  <c r="AJ20" i="191"/>
  <c r="AJ44" i="191" s="1"/>
  <c r="AJ20" i="188"/>
  <c r="AJ44" i="188" s="1"/>
  <c r="AJ20" i="173"/>
  <c r="AJ44" i="173" s="1"/>
  <c r="AJ20" i="142"/>
  <c r="AJ44" i="142" s="1"/>
  <c r="AJ20" i="168" s="1"/>
  <c r="AJ20" i="89"/>
  <c r="AJ44" i="89" s="1"/>
  <c r="AJ20" i="189"/>
  <c r="AJ44" i="189" s="1"/>
  <c r="AJ20" i="190" s="1"/>
  <c r="H20" i="191"/>
  <c r="H44" i="191" s="1"/>
  <c r="H20" i="188"/>
  <c r="H44" i="188" s="1"/>
  <c r="H20" i="173"/>
  <c r="H44" i="173" s="1"/>
  <c r="H20" i="189"/>
  <c r="H44" i="189" s="1"/>
  <c r="H20" i="190" s="1"/>
  <c r="H20" i="142"/>
  <c r="H44" i="142" s="1"/>
  <c r="H20" i="168" s="1"/>
  <c r="H20" i="89"/>
  <c r="H44" i="89" s="1"/>
  <c r="J16" i="200"/>
  <c r="J16" i="197"/>
  <c r="J40" i="197" s="1"/>
  <c r="J17" i="198" s="1"/>
  <c r="J16" i="148"/>
  <c r="V17" i="191"/>
  <c r="V41" i="191" s="1"/>
  <c r="V17" i="188"/>
  <c r="V41" i="188" s="1"/>
  <c r="V17" i="173"/>
  <c r="V41" i="173" s="1"/>
  <c r="V17" i="189"/>
  <c r="V41" i="189" s="1"/>
  <c r="V17" i="190" s="1"/>
  <c r="V17" i="142"/>
  <c r="V41" i="142" s="1"/>
  <c r="V17" i="168" s="1"/>
  <c r="V17" i="89"/>
  <c r="V41" i="89" s="1"/>
  <c r="T22" i="200"/>
  <c r="T22" i="148"/>
  <c r="T22" i="197"/>
  <c r="T46" i="197" s="1"/>
  <c r="T23" i="198" s="1"/>
  <c r="AF23" i="189"/>
  <c r="AF47" i="189" s="1"/>
  <c r="AF23" i="190" s="1"/>
  <c r="AF23" i="191"/>
  <c r="AF47" i="191" s="1"/>
  <c r="AF23" i="188"/>
  <c r="AF47" i="188" s="1"/>
  <c r="AF23" i="89"/>
  <c r="AF47" i="89" s="1"/>
  <c r="AF23" i="173"/>
  <c r="AF47" i="173" s="1"/>
  <c r="AF23" i="142"/>
  <c r="AF47" i="142" s="1"/>
  <c r="AF23" i="168" s="1"/>
  <c r="J11" i="191"/>
  <c r="J35" i="191" s="1"/>
  <c r="J11" i="188"/>
  <c r="J35" i="188" s="1"/>
  <c r="J11" i="189"/>
  <c r="J35" i="189" s="1"/>
  <c r="J11" i="190" s="1"/>
  <c r="J11" i="173"/>
  <c r="J35" i="173" s="1"/>
  <c r="J11" i="142"/>
  <c r="J35" i="142" s="1"/>
  <c r="J11" i="168" s="1"/>
  <c r="J11" i="89"/>
  <c r="J35" i="89" s="1"/>
  <c r="T19" i="200"/>
  <c r="T19" i="197"/>
  <c r="T43" i="197" s="1"/>
  <c r="T20" i="198" s="1"/>
  <c r="T19" i="148"/>
  <c r="AF20" i="191"/>
  <c r="AF44" i="191" s="1"/>
  <c r="AF20" i="188"/>
  <c r="AF44" i="188" s="1"/>
  <c r="AF20" i="189"/>
  <c r="AF44" i="189" s="1"/>
  <c r="AF20" i="190" s="1"/>
  <c r="AF20" i="173"/>
  <c r="AF44" i="173" s="1"/>
  <c r="AF20" i="142"/>
  <c r="AF44" i="142" s="1"/>
  <c r="AF20" i="168" s="1"/>
  <c r="AF20" i="89"/>
  <c r="AF44" i="89" s="1"/>
  <c r="I22" i="200"/>
  <c r="I22" i="197"/>
  <c r="I46" i="197" s="1"/>
  <c r="I23" i="198" s="1"/>
  <c r="I22" i="148"/>
  <c r="U23" i="191"/>
  <c r="U47" i="191" s="1"/>
  <c r="U23" i="189"/>
  <c r="U47" i="189" s="1"/>
  <c r="U23" i="190" s="1"/>
  <c r="U23" i="173"/>
  <c r="U47" i="173" s="1"/>
  <c r="U23" i="142"/>
  <c r="U47" i="142" s="1"/>
  <c r="U23" i="168" s="1"/>
  <c r="U23" i="89"/>
  <c r="U47" i="89" s="1"/>
  <c r="U23" i="188"/>
  <c r="U47" i="188" s="1"/>
  <c r="O8" i="199"/>
  <c r="O31" i="148"/>
  <c r="V19" i="199"/>
  <c r="V42" i="148"/>
  <c r="K13" i="199"/>
  <c r="K36" i="148"/>
  <c r="M16" i="199"/>
  <c r="M39" i="148"/>
  <c r="I10" i="199"/>
  <c r="I33" i="148"/>
  <c r="T16" i="199"/>
  <c r="T39" i="148"/>
  <c r="Y10" i="199"/>
  <c r="Y33" i="148"/>
  <c r="D16" i="199"/>
  <c r="D39" i="148"/>
  <c r="O22" i="199"/>
  <c r="O45" i="148"/>
  <c r="AB22" i="199"/>
  <c r="AB45" i="148"/>
  <c r="H36" i="148"/>
  <c r="H13" i="199"/>
  <c r="V39" i="148"/>
  <c r="V16" i="199"/>
  <c r="AC31" i="148"/>
  <c r="AC8" i="199"/>
  <c r="S8" i="199"/>
  <c r="S31" i="148"/>
  <c r="C22" i="199"/>
  <c r="C45" i="148"/>
  <c r="D36" i="148"/>
  <c r="D13" i="199"/>
  <c r="Y19" i="199"/>
  <c r="Y42" i="148"/>
  <c r="AB10" i="199"/>
  <c r="AB33" i="148"/>
  <c r="P16" i="199"/>
  <c r="P39" i="148"/>
  <c r="T36" i="148"/>
  <c r="T13" i="199"/>
  <c r="AB19" i="199"/>
  <c r="AB42" i="148"/>
  <c r="V33" i="148"/>
  <c r="V10" i="199"/>
  <c r="X10" i="199"/>
  <c r="X33" i="148"/>
  <c r="J22" i="199"/>
  <c r="J45" i="148"/>
  <c r="L10" i="199"/>
  <c r="L33" i="148"/>
  <c r="F13" i="199"/>
  <c r="F36" i="148"/>
  <c r="O10" i="199"/>
  <c r="O33" i="148"/>
  <c r="U19" i="199"/>
  <c r="U42" i="148"/>
  <c r="AB36" i="148"/>
  <c r="AB13" i="199"/>
  <c r="W10" i="199"/>
  <c r="W33" i="148"/>
  <c r="F39" i="148"/>
  <c r="F16" i="199"/>
  <c r="W8" i="199"/>
  <c r="W31" i="148"/>
  <c r="C13" i="199"/>
  <c r="C36" i="148"/>
  <c r="D22" i="199"/>
  <c r="D45" i="148"/>
  <c r="L19" i="199"/>
  <c r="L42" i="148"/>
  <c r="W13" i="199"/>
  <c r="W36" i="148"/>
  <c r="K10" i="199"/>
  <c r="K33" i="148"/>
  <c r="B10" i="191"/>
  <c r="B34" i="191" s="1"/>
  <c r="B10" i="189"/>
  <c r="B34" i="189" s="1"/>
  <c r="B10" i="190" s="1"/>
  <c r="B10" i="188"/>
  <c r="B34" i="188" s="1"/>
  <c r="B10" i="142"/>
  <c r="B34" i="142" s="1"/>
  <c r="B10" i="168" s="1"/>
  <c r="B10" i="89"/>
  <c r="B34" i="89" s="1"/>
  <c r="B10" i="173"/>
  <c r="B34" i="173" s="1"/>
  <c r="C8" i="191"/>
  <c r="C32" i="191" s="1"/>
  <c r="C8" i="189"/>
  <c r="C32" i="189" s="1"/>
  <c r="C8" i="190" s="1"/>
  <c r="C8" i="173"/>
  <c r="C32" i="173" s="1"/>
  <c r="C8" i="188"/>
  <c r="C32" i="188" s="1"/>
  <c r="C8" i="142"/>
  <c r="C32" i="142" s="1"/>
  <c r="C8" i="168" s="1"/>
  <c r="C8" i="89"/>
  <c r="C32" i="89" s="1"/>
  <c r="D16" i="191"/>
  <c r="D40" i="191" s="1"/>
  <c r="D16" i="189"/>
  <c r="D40" i="189" s="1"/>
  <c r="D16" i="190" s="1"/>
  <c r="D16" i="173"/>
  <c r="D40" i="173" s="1"/>
  <c r="D16" i="188"/>
  <c r="D40" i="188" s="1"/>
  <c r="D16" i="142"/>
  <c r="D40" i="142" s="1"/>
  <c r="D16" i="168" s="1"/>
  <c r="D16" i="89"/>
  <c r="D40" i="89" s="1"/>
  <c r="D10" i="191"/>
  <c r="D34" i="191" s="1"/>
  <c r="D10" i="189"/>
  <c r="D34" i="189" s="1"/>
  <c r="D10" i="190" s="1"/>
  <c r="D10" i="173"/>
  <c r="D34" i="173" s="1"/>
  <c r="D10" i="142"/>
  <c r="D34" i="142" s="1"/>
  <c r="D10" i="168" s="1"/>
  <c r="D10" i="188"/>
  <c r="D34" i="188" s="1"/>
  <c r="D10" i="89"/>
  <c r="D34" i="89" s="1"/>
  <c r="F19" i="191"/>
  <c r="F43" i="191" s="1"/>
  <c r="F19" i="189"/>
  <c r="F43" i="189" s="1"/>
  <c r="F19" i="190" s="1"/>
  <c r="F19" i="173"/>
  <c r="F43" i="173" s="1"/>
  <c r="F19" i="142"/>
  <c r="F43" i="142" s="1"/>
  <c r="F19" i="168" s="1"/>
  <c r="F19" i="188"/>
  <c r="F43" i="188" s="1"/>
  <c r="F19" i="89"/>
  <c r="F43" i="89" s="1"/>
  <c r="I14" i="191"/>
  <c r="I38" i="191" s="1"/>
  <c r="I14" i="189"/>
  <c r="I38" i="189" s="1"/>
  <c r="I14" i="190" s="1"/>
  <c r="I14" i="188"/>
  <c r="I38" i="188" s="1"/>
  <c r="I14" i="173"/>
  <c r="I38" i="173" s="1"/>
  <c r="I14" i="142"/>
  <c r="I38" i="142" s="1"/>
  <c r="I14" i="168" s="1"/>
  <c r="I14" i="89"/>
  <c r="I38" i="89" s="1"/>
  <c r="N11" i="191"/>
  <c r="N35" i="191" s="1"/>
  <c r="N11" i="188"/>
  <c r="N35" i="188" s="1"/>
  <c r="N11" i="173"/>
  <c r="N35" i="173" s="1"/>
  <c r="N11" i="142"/>
  <c r="N35" i="142" s="1"/>
  <c r="N11" i="168" s="1"/>
  <c r="N11" i="189"/>
  <c r="N35" i="189" s="1"/>
  <c r="N11" i="190" s="1"/>
  <c r="N11" i="89"/>
  <c r="N35" i="89" s="1"/>
  <c r="Z10" i="200"/>
  <c r="Z10" i="197"/>
  <c r="Z34" i="197" s="1"/>
  <c r="Z11" i="198" s="1"/>
  <c r="Z10" i="148"/>
  <c r="AL11" i="191"/>
  <c r="AL35" i="191" s="1"/>
  <c r="AL11" i="188"/>
  <c r="AL35" i="188" s="1"/>
  <c r="AL11" i="189"/>
  <c r="AL35" i="189" s="1"/>
  <c r="AL11" i="190" s="1"/>
  <c r="AL11" i="173"/>
  <c r="AL35" i="173" s="1"/>
  <c r="AL11" i="142"/>
  <c r="AL35" i="142" s="1"/>
  <c r="AL11" i="168" s="1"/>
  <c r="AL11" i="89"/>
  <c r="AL35" i="89" s="1"/>
  <c r="Z19" i="200"/>
  <c r="Z19" i="148"/>
  <c r="Z19" i="197"/>
  <c r="Z43" i="197" s="1"/>
  <c r="Z20" i="198" s="1"/>
  <c r="AL20" i="191"/>
  <c r="AL44" i="191" s="1"/>
  <c r="AL20" i="189"/>
  <c r="AL44" i="189" s="1"/>
  <c r="AL20" i="190" s="1"/>
  <c r="AL20" i="188"/>
  <c r="AL44" i="188" s="1"/>
  <c r="AL20" i="89"/>
  <c r="AL44" i="89" s="1"/>
  <c r="AL20" i="173"/>
  <c r="AL44" i="173" s="1"/>
  <c r="AL20" i="142"/>
  <c r="AL44" i="142" s="1"/>
  <c r="AL20" i="168" s="1"/>
  <c r="AC16" i="200"/>
  <c r="AC16" i="197"/>
  <c r="AC40" i="197" s="1"/>
  <c r="AC17" i="198" s="1"/>
  <c r="AC16" i="148"/>
  <c r="AO17" i="191"/>
  <c r="AO41" i="191" s="1"/>
  <c r="AO17" i="189"/>
  <c r="AO41" i="189" s="1"/>
  <c r="AO17" i="190" s="1"/>
  <c r="AO17" i="173"/>
  <c r="AO41" i="173" s="1"/>
  <c r="AO17" i="188"/>
  <c r="AO41" i="188" s="1"/>
  <c r="AO17" i="142"/>
  <c r="AO41" i="142" s="1"/>
  <c r="AO17" i="168" s="1"/>
  <c r="AO17" i="89"/>
  <c r="AO41" i="89" s="1"/>
  <c r="I20" i="191"/>
  <c r="I44" i="191" s="1"/>
  <c r="I20" i="189"/>
  <c r="I44" i="189" s="1"/>
  <c r="I20" i="190" s="1"/>
  <c r="I20" i="188"/>
  <c r="I44" i="188" s="1"/>
  <c r="I20" i="142"/>
  <c r="I44" i="142" s="1"/>
  <c r="I20" i="168" s="1"/>
  <c r="I20" i="89"/>
  <c r="I44" i="89" s="1"/>
  <c r="I20" i="173"/>
  <c r="I44" i="173" s="1"/>
  <c r="N17" i="191"/>
  <c r="N41" i="191" s="1"/>
  <c r="N17" i="188"/>
  <c r="N41" i="188" s="1"/>
  <c r="N17" i="189"/>
  <c r="N41" i="189" s="1"/>
  <c r="N17" i="190" s="1"/>
  <c r="N17" i="173"/>
  <c r="N41" i="173" s="1"/>
  <c r="N17" i="142"/>
  <c r="N41" i="142" s="1"/>
  <c r="N17" i="168" s="1"/>
  <c r="N17" i="89"/>
  <c r="N41" i="89" s="1"/>
  <c r="V10" i="200"/>
  <c r="V10" i="197"/>
  <c r="V34" i="197" s="1"/>
  <c r="V11" i="198" s="1"/>
  <c r="V10" i="148"/>
  <c r="AH11" i="191"/>
  <c r="AH35" i="191" s="1"/>
  <c r="AH11" i="188"/>
  <c r="AH35" i="188" s="1"/>
  <c r="AH11" i="173"/>
  <c r="AH35" i="173" s="1"/>
  <c r="AH11" i="142"/>
  <c r="AH35" i="142" s="1"/>
  <c r="AH11" i="168" s="1"/>
  <c r="AH11" i="189"/>
  <c r="AH35" i="189" s="1"/>
  <c r="AH11" i="190" s="1"/>
  <c r="AH11" i="89"/>
  <c r="AH35" i="89" s="1"/>
  <c r="L11" i="191"/>
  <c r="L35" i="191" s="1"/>
  <c r="L11" i="189"/>
  <c r="L35" i="189" s="1"/>
  <c r="L11" i="190" s="1"/>
  <c r="L11" i="188"/>
  <c r="L35" i="188" s="1"/>
  <c r="L11" i="173"/>
  <c r="L35" i="173" s="1"/>
  <c r="L11" i="89"/>
  <c r="L35" i="89" s="1"/>
  <c r="L11" i="142"/>
  <c r="L35" i="142" s="1"/>
  <c r="L11" i="168" s="1"/>
  <c r="AC13" i="200"/>
  <c r="AC13" i="197"/>
  <c r="AC37" i="197" s="1"/>
  <c r="AC14" i="198" s="1"/>
  <c r="AC13" i="148"/>
  <c r="AO14" i="191"/>
  <c r="AO38" i="191" s="1"/>
  <c r="AO14" i="189"/>
  <c r="AO38" i="189" s="1"/>
  <c r="AO14" i="190" s="1"/>
  <c r="AO14" i="188"/>
  <c r="AO38" i="188" s="1"/>
  <c r="AO14" i="173"/>
  <c r="AO38" i="173" s="1"/>
  <c r="AO14" i="142"/>
  <c r="AO38" i="142" s="1"/>
  <c r="AO14" i="168" s="1"/>
  <c r="AO14" i="89"/>
  <c r="AO38" i="89" s="1"/>
  <c r="I23" i="191"/>
  <c r="I47" i="191" s="1"/>
  <c r="I23" i="189"/>
  <c r="I47" i="189" s="1"/>
  <c r="I23" i="190" s="1"/>
  <c r="I23" i="173"/>
  <c r="I47" i="173" s="1"/>
  <c r="I23" i="142"/>
  <c r="I47" i="142" s="1"/>
  <c r="I23" i="168" s="1"/>
  <c r="I23" i="188"/>
  <c r="I47" i="188" s="1"/>
  <c r="I23" i="89"/>
  <c r="I47" i="89" s="1"/>
  <c r="H10" i="200"/>
  <c r="H10" i="197"/>
  <c r="H34" i="197" s="1"/>
  <c r="H11" i="198" s="1"/>
  <c r="H10" i="148"/>
  <c r="T11" i="191"/>
  <c r="T35" i="191" s="1"/>
  <c r="T11" i="189"/>
  <c r="T35" i="189" s="1"/>
  <c r="T11" i="190" s="1"/>
  <c r="T11" i="188"/>
  <c r="T35" i="188" s="1"/>
  <c r="T11" i="173"/>
  <c r="T35" i="173" s="1"/>
  <c r="T11" i="89"/>
  <c r="T35" i="89" s="1"/>
  <c r="T11" i="142"/>
  <c r="T35" i="142" s="1"/>
  <c r="T11" i="168" s="1"/>
  <c r="H17" i="191"/>
  <c r="H41" i="191" s="1"/>
  <c r="H17" i="189"/>
  <c r="H41" i="189" s="1"/>
  <c r="H17" i="190" s="1"/>
  <c r="H17" i="188"/>
  <c r="H41" i="188" s="1"/>
  <c r="H17" i="173"/>
  <c r="H41" i="173" s="1"/>
  <c r="H17" i="89"/>
  <c r="H41" i="89" s="1"/>
  <c r="H17" i="142"/>
  <c r="H41" i="142" s="1"/>
  <c r="H17" i="168" s="1"/>
  <c r="I11" i="191"/>
  <c r="I35" i="191" s="1"/>
  <c r="I11" i="189"/>
  <c r="I35" i="189" s="1"/>
  <c r="I11" i="190" s="1"/>
  <c r="I11" i="173"/>
  <c r="I35" i="173" s="1"/>
  <c r="I11" i="188"/>
  <c r="I35" i="188" s="1"/>
  <c r="I11" i="142"/>
  <c r="I35" i="142" s="1"/>
  <c r="I11" i="168" s="1"/>
  <c r="I11" i="89"/>
  <c r="I35" i="89" s="1"/>
  <c r="W10" i="200"/>
  <c r="W10" i="197"/>
  <c r="W34" i="197" s="1"/>
  <c r="W11" i="198" s="1"/>
  <c r="AI11" i="191"/>
  <c r="AI35" i="191" s="1"/>
  <c r="AI11" i="189"/>
  <c r="AI35" i="189" s="1"/>
  <c r="AI11" i="190" s="1"/>
  <c r="AI11" i="188"/>
  <c r="AI35" i="188" s="1"/>
  <c r="W10" i="148"/>
  <c r="AI11" i="142"/>
  <c r="AI35" i="142" s="1"/>
  <c r="AI11" i="168" s="1"/>
  <c r="AI11" i="89"/>
  <c r="AI35" i="89" s="1"/>
  <c r="AI11" i="173"/>
  <c r="AI35" i="173" s="1"/>
  <c r="D19" i="200"/>
  <c r="D19" i="197"/>
  <c r="D43" i="197" s="1"/>
  <c r="D20" i="198" s="1"/>
  <c r="D19" i="148"/>
  <c r="P20" i="191"/>
  <c r="P44" i="191" s="1"/>
  <c r="P20" i="188"/>
  <c r="P44" i="188" s="1"/>
  <c r="P20" i="189"/>
  <c r="P44" i="189" s="1"/>
  <c r="P20" i="190" s="1"/>
  <c r="P20" i="173"/>
  <c r="P44" i="173" s="1"/>
  <c r="P20" i="142"/>
  <c r="P44" i="142" s="1"/>
  <c r="P20" i="168" s="1"/>
  <c r="P20" i="89"/>
  <c r="P44" i="89" s="1"/>
  <c r="K11" i="189"/>
  <c r="K35" i="189" s="1"/>
  <c r="K11" i="190" s="1"/>
  <c r="K11" i="191"/>
  <c r="K35" i="191" s="1"/>
  <c r="K11" i="188"/>
  <c r="K35" i="188" s="1"/>
  <c r="K11" i="142"/>
  <c r="K35" i="142" s="1"/>
  <c r="K11" i="168" s="1"/>
  <c r="K11" i="89"/>
  <c r="K35" i="89" s="1"/>
  <c r="K11" i="173"/>
  <c r="K35" i="173" s="1"/>
  <c r="Y19" i="200"/>
  <c r="Y19" i="197"/>
  <c r="Y43" i="197" s="1"/>
  <c r="Y20" i="198" s="1"/>
  <c r="Y19" i="148"/>
  <c r="AK20" i="191"/>
  <c r="AK44" i="191" s="1"/>
  <c r="AK20" i="189"/>
  <c r="AK44" i="189" s="1"/>
  <c r="AK20" i="190" s="1"/>
  <c r="AK20" i="188"/>
  <c r="AK44" i="188" s="1"/>
  <c r="AK20" i="173"/>
  <c r="AK44" i="173" s="1"/>
  <c r="AK20" i="142"/>
  <c r="AK44" i="142" s="1"/>
  <c r="AK20" i="168" s="1"/>
  <c r="AK20" i="89"/>
  <c r="AK44" i="89" s="1"/>
  <c r="Y10" i="200"/>
  <c r="Y10" i="197"/>
  <c r="Y34" i="197" s="1"/>
  <c r="Y11" i="198" s="1"/>
  <c r="Y10" i="148"/>
  <c r="AK11" i="191"/>
  <c r="AK35" i="191" s="1"/>
  <c r="AK11" i="189"/>
  <c r="AK35" i="189" s="1"/>
  <c r="AK11" i="190" s="1"/>
  <c r="AK11" i="173"/>
  <c r="AK35" i="173" s="1"/>
  <c r="AK11" i="188"/>
  <c r="AK35" i="188" s="1"/>
  <c r="AK11" i="142"/>
  <c r="AK35" i="142" s="1"/>
  <c r="AK11" i="168" s="1"/>
  <c r="AK11" i="89"/>
  <c r="AK35" i="89" s="1"/>
  <c r="Y22" i="200"/>
  <c r="Y22" i="197"/>
  <c r="Y46" i="197" s="1"/>
  <c r="Y23" i="198" s="1"/>
  <c r="AK23" i="191"/>
  <c r="AK47" i="191" s="1"/>
  <c r="Y22" i="148"/>
  <c r="AK23" i="189"/>
  <c r="AK47" i="189" s="1"/>
  <c r="AK23" i="190" s="1"/>
  <c r="AK23" i="173"/>
  <c r="AK47" i="173" s="1"/>
  <c r="AK23" i="142"/>
  <c r="AK47" i="142" s="1"/>
  <c r="AK23" i="168" s="1"/>
  <c r="AK23" i="89"/>
  <c r="AK47" i="89" s="1"/>
  <c r="AK23" i="188"/>
  <c r="AK47" i="188" s="1"/>
  <c r="K23" i="191"/>
  <c r="K47" i="191" s="1"/>
  <c r="K23" i="189"/>
  <c r="K47" i="189" s="1"/>
  <c r="K23" i="190" s="1"/>
  <c r="K23" i="188"/>
  <c r="K47" i="188" s="1"/>
  <c r="K23" i="142"/>
  <c r="K47" i="142" s="1"/>
  <c r="K23" i="168" s="1"/>
  <c r="K23" i="173"/>
  <c r="K47" i="173" s="1"/>
  <c r="K23" i="89"/>
  <c r="K47" i="89" s="1"/>
  <c r="J14" i="189"/>
  <c r="J38" i="189" s="1"/>
  <c r="J14" i="190" s="1"/>
  <c r="J14" i="191"/>
  <c r="J38" i="191" s="1"/>
  <c r="J14" i="188"/>
  <c r="J38" i="188" s="1"/>
  <c r="J14" i="89"/>
  <c r="J38" i="89" s="1"/>
  <c r="J14" i="173"/>
  <c r="J38" i="173" s="1"/>
  <c r="J14" i="142"/>
  <c r="J38" i="142" s="1"/>
  <c r="J14" i="168" s="1"/>
  <c r="J22" i="200"/>
  <c r="J22" i="197"/>
  <c r="J46" i="197" s="1"/>
  <c r="J23" i="198" s="1"/>
  <c r="J22" i="148"/>
  <c r="V23" i="191"/>
  <c r="V47" i="191" s="1"/>
  <c r="V23" i="188"/>
  <c r="V47" i="188" s="1"/>
  <c r="V23" i="173"/>
  <c r="V47" i="173" s="1"/>
  <c r="V23" i="142"/>
  <c r="V47" i="142" s="1"/>
  <c r="V23" i="168" s="1"/>
  <c r="V23" i="189"/>
  <c r="V47" i="189" s="1"/>
  <c r="V23" i="190" s="1"/>
  <c r="V23" i="89"/>
  <c r="V47" i="89" s="1"/>
  <c r="K14" i="191"/>
  <c r="K38" i="191" s="1"/>
  <c r="K14" i="189"/>
  <c r="K38" i="189" s="1"/>
  <c r="K14" i="190" s="1"/>
  <c r="K14" i="173"/>
  <c r="K38" i="173" s="1"/>
  <c r="K14" i="142"/>
  <c r="K38" i="142" s="1"/>
  <c r="K14" i="168" s="1"/>
  <c r="K14" i="89"/>
  <c r="K38" i="89" s="1"/>
  <c r="K14" i="188"/>
  <c r="K38" i="188" s="1"/>
  <c r="M13" i="200"/>
  <c r="M13" i="197"/>
  <c r="M37" i="197" s="1"/>
  <c r="M14" i="198" s="1"/>
  <c r="M13" i="148"/>
  <c r="Y14" i="191"/>
  <c r="Y38" i="191" s="1"/>
  <c r="Y14" i="189"/>
  <c r="Y38" i="189" s="1"/>
  <c r="Y14" i="190" s="1"/>
  <c r="Y14" i="188"/>
  <c r="Y38" i="188" s="1"/>
  <c r="Y14" i="173"/>
  <c r="Y38" i="173" s="1"/>
  <c r="Y14" i="142"/>
  <c r="Y38" i="142" s="1"/>
  <c r="Y14" i="168" s="1"/>
  <c r="Y14" i="89"/>
  <c r="Y38" i="89" s="1"/>
  <c r="T10" i="200"/>
  <c r="T10" i="197"/>
  <c r="T34" i="197" s="1"/>
  <c r="T11" i="198" s="1"/>
  <c r="T10" i="148"/>
  <c r="AF11" i="191"/>
  <c r="AF35" i="191" s="1"/>
  <c r="AF11" i="189"/>
  <c r="AF35" i="189" s="1"/>
  <c r="AF11" i="190" s="1"/>
  <c r="AF11" i="188"/>
  <c r="AF35" i="188" s="1"/>
  <c r="AF11" i="89"/>
  <c r="AF35" i="89" s="1"/>
  <c r="AF11" i="173"/>
  <c r="AF35" i="173" s="1"/>
  <c r="AF11" i="142"/>
  <c r="AF35" i="142" s="1"/>
  <c r="AF11" i="168" s="1"/>
  <c r="I16" i="200"/>
  <c r="I16" i="197"/>
  <c r="I40" i="197" s="1"/>
  <c r="I17" i="198" s="1"/>
  <c r="I16" i="148"/>
  <c r="U17" i="191"/>
  <c r="U41" i="191" s="1"/>
  <c r="U17" i="189"/>
  <c r="U41" i="189" s="1"/>
  <c r="U17" i="190" s="1"/>
  <c r="U17" i="188"/>
  <c r="U41" i="188" s="1"/>
  <c r="U17" i="173"/>
  <c r="U41" i="173" s="1"/>
  <c r="U17" i="142"/>
  <c r="U41" i="142" s="1"/>
  <c r="U17" i="168" s="1"/>
  <c r="U17" i="89"/>
  <c r="U41" i="89" s="1"/>
  <c r="H23" i="191"/>
  <c r="H47" i="191" s="1"/>
  <c r="H23" i="189"/>
  <c r="H47" i="189" s="1"/>
  <c r="H23" i="190" s="1"/>
  <c r="H23" i="188"/>
  <c r="H47" i="188" s="1"/>
  <c r="H23" i="89"/>
  <c r="H47" i="89" s="1"/>
  <c r="H23" i="173"/>
  <c r="H47" i="173" s="1"/>
  <c r="H23" i="142"/>
  <c r="H47" i="142" s="1"/>
  <c r="H23" i="168" s="1"/>
  <c r="P19" i="200"/>
  <c r="P19" i="197"/>
  <c r="P43" i="197" s="1"/>
  <c r="P20" i="198" s="1"/>
  <c r="P19" i="148"/>
  <c r="AB20" i="191"/>
  <c r="AB44" i="191" s="1"/>
  <c r="AB20" i="189"/>
  <c r="AB44" i="189" s="1"/>
  <c r="AB20" i="190" s="1"/>
  <c r="AB20" i="188"/>
  <c r="AB44" i="188" s="1"/>
  <c r="AB20" i="173"/>
  <c r="AB44" i="173" s="1"/>
  <c r="AB20" i="142"/>
  <c r="AB44" i="142" s="1"/>
  <c r="AB20" i="168" s="1"/>
  <c r="AB20" i="89"/>
  <c r="AB44" i="89" s="1"/>
  <c r="M10" i="200"/>
  <c r="M10" i="197"/>
  <c r="M34" i="197" s="1"/>
  <c r="M11" i="198" s="1"/>
  <c r="M10" i="148"/>
  <c r="Y11" i="191"/>
  <c r="Y35" i="191" s="1"/>
  <c r="Y11" i="189"/>
  <c r="Y35" i="189" s="1"/>
  <c r="Y11" i="190" s="1"/>
  <c r="Y11" i="173"/>
  <c r="Y35" i="173" s="1"/>
  <c r="Y11" i="142"/>
  <c r="Y35" i="142" s="1"/>
  <c r="Y11" i="168" s="1"/>
  <c r="Y11" i="188"/>
  <c r="Y35" i="188" s="1"/>
  <c r="Y11" i="89"/>
  <c r="Y35" i="89" s="1"/>
  <c r="X13" i="200"/>
  <c r="X13" i="197"/>
  <c r="X37" i="197" s="1"/>
  <c r="X14" i="198" s="1"/>
  <c r="X13" i="148"/>
  <c r="AJ14" i="191"/>
  <c r="AJ38" i="191" s="1"/>
  <c r="AJ14" i="188"/>
  <c r="AJ38" i="188" s="1"/>
  <c r="AJ14" i="173"/>
  <c r="AJ38" i="173" s="1"/>
  <c r="AJ14" i="189"/>
  <c r="AJ38" i="189" s="1"/>
  <c r="AJ14" i="190" s="1"/>
  <c r="AJ14" i="142"/>
  <c r="AJ38" i="142" s="1"/>
  <c r="AJ14" i="168" s="1"/>
  <c r="AJ14" i="89"/>
  <c r="AJ38" i="89" s="1"/>
  <c r="F22" i="200"/>
  <c r="F22" i="197"/>
  <c r="F46" i="197" s="1"/>
  <c r="F23" i="198" s="1"/>
  <c r="F22" i="148"/>
  <c r="R23" i="191"/>
  <c r="R47" i="191" s="1"/>
  <c r="R23" i="188"/>
  <c r="R47" i="188" s="1"/>
  <c r="R23" i="189"/>
  <c r="R47" i="189" s="1"/>
  <c r="R23" i="190" s="1"/>
  <c r="R23" i="173"/>
  <c r="R47" i="173" s="1"/>
  <c r="R23" i="142"/>
  <c r="R47" i="142" s="1"/>
  <c r="R23" i="168" s="1"/>
  <c r="R23" i="89"/>
  <c r="R47" i="89" s="1"/>
  <c r="L20" i="191"/>
  <c r="L44" i="191" s="1"/>
  <c r="L20" i="189"/>
  <c r="L44" i="189" s="1"/>
  <c r="L20" i="190" s="1"/>
  <c r="L20" i="188"/>
  <c r="L44" i="188" s="1"/>
  <c r="L20" i="173"/>
  <c r="L44" i="173" s="1"/>
  <c r="L20" i="142"/>
  <c r="L44" i="142" s="1"/>
  <c r="L20" i="168" s="1"/>
  <c r="L20" i="89"/>
  <c r="L44" i="89" s="1"/>
  <c r="L14" i="191"/>
  <c r="L38" i="191" s="1"/>
  <c r="L14" i="188"/>
  <c r="L38" i="188" s="1"/>
  <c r="L14" i="189"/>
  <c r="L38" i="189" s="1"/>
  <c r="L14" i="190" s="1"/>
  <c r="L14" i="173"/>
  <c r="L38" i="173" s="1"/>
  <c r="L14" i="142"/>
  <c r="L38" i="142" s="1"/>
  <c r="L14" i="168" s="1"/>
  <c r="L14" i="89"/>
  <c r="L38" i="89" s="1"/>
  <c r="U13" i="200"/>
  <c r="U13" i="197"/>
  <c r="U37" i="197" s="1"/>
  <c r="U14" i="198" s="1"/>
  <c r="U13" i="148"/>
  <c r="AG14" i="191"/>
  <c r="AG38" i="191" s="1"/>
  <c r="AG14" i="189"/>
  <c r="AG38" i="189" s="1"/>
  <c r="AG14" i="190" s="1"/>
  <c r="AG14" i="188"/>
  <c r="AG38" i="188" s="1"/>
  <c r="AG14" i="173"/>
  <c r="AG38" i="173" s="1"/>
  <c r="AG14" i="89"/>
  <c r="AG38" i="89" s="1"/>
  <c r="AG14" i="142"/>
  <c r="AG38" i="142" s="1"/>
  <c r="AG14" i="168" s="1"/>
  <c r="L16" i="199"/>
  <c r="L39" i="148"/>
  <c r="P19" i="199"/>
  <c r="P42" i="148"/>
  <c r="M10" i="199"/>
  <c r="M33" i="148"/>
  <c r="I13" i="199"/>
  <c r="I36" i="148"/>
  <c r="X36" i="148"/>
  <c r="X13" i="199"/>
  <c r="D10" i="199"/>
  <c r="D33" i="148"/>
  <c r="O19" i="199"/>
  <c r="O42" i="148"/>
  <c r="Y13" i="199"/>
  <c r="Y36" i="148"/>
  <c r="L22" i="199"/>
  <c r="L45" i="148"/>
  <c r="S16" i="199"/>
  <c r="S39" i="148"/>
  <c r="W19" i="199"/>
  <c r="W42" i="148"/>
  <c r="H10" i="199"/>
  <c r="H33" i="148"/>
  <c r="K16" i="199"/>
  <c r="K39" i="148"/>
  <c r="H8" i="199"/>
  <c r="H31" i="148"/>
  <c r="M19" i="199"/>
  <c r="M42" i="148"/>
  <c r="X19" i="199"/>
  <c r="X42" i="148"/>
  <c r="J33" i="148"/>
  <c r="J10" i="199"/>
  <c r="H22" i="199"/>
  <c r="H45" i="148"/>
  <c r="I16" i="199"/>
  <c r="I39" i="148"/>
  <c r="J14" i="199"/>
  <c r="J37" i="148"/>
  <c r="P36" i="148"/>
  <c r="P13" i="199"/>
  <c r="C16" i="199"/>
  <c r="C39" i="148"/>
  <c r="X16" i="199"/>
  <c r="X39" i="148"/>
  <c r="U16" i="199"/>
  <c r="U39" i="148"/>
  <c r="U10" i="199"/>
  <c r="U33" i="148"/>
  <c r="AB16" i="199"/>
  <c r="AB39" i="148"/>
  <c r="W22" i="199"/>
  <c r="W45" i="148"/>
  <c r="H19" i="199"/>
  <c r="H42" i="148"/>
  <c r="Z22" i="199"/>
  <c r="Z45" i="148"/>
  <c r="AC16" i="199"/>
  <c r="AC39" i="148"/>
  <c r="M31" i="148"/>
  <c r="M8" i="199"/>
  <c r="M13" i="199"/>
  <c r="M36" i="148"/>
  <c r="X8" i="199"/>
  <c r="X31" i="148"/>
  <c r="Y22" i="199"/>
  <c r="Y45" i="148"/>
  <c r="Y16" i="199"/>
  <c r="Y39" i="148"/>
  <c r="Z39" i="148"/>
  <c r="Z16" i="199"/>
  <c r="AC13" i="199"/>
  <c r="AC36" i="148"/>
  <c r="C8" i="199"/>
  <c r="C31" i="148"/>
  <c r="F22" i="199"/>
  <c r="F45" i="148"/>
  <c r="C19" i="199"/>
  <c r="C42" i="148"/>
  <c r="D19" i="199"/>
  <c r="D42" i="148"/>
  <c r="AB8" i="199"/>
  <c r="AB31" i="148"/>
  <c r="H16" i="199"/>
  <c r="H39" i="148"/>
  <c r="B16" i="191"/>
  <c r="B40" i="191" s="1"/>
  <c r="B16" i="189"/>
  <c r="B40" i="189" s="1"/>
  <c r="B16" i="190" s="1"/>
  <c r="B16" i="188"/>
  <c r="B40" i="188" s="1"/>
  <c r="B16" i="173"/>
  <c r="B40" i="173" s="1"/>
  <c r="B16" i="142"/>
  <c r="B40" i="142" s="1"/>
  <c r="B16" i="168" s="1"/>
  <c r="B16" i="89"/>
  <c r="B40" i="89" s="1"/>
  <c r="C10" i="191"/>
  <c r="C34" i="191" s="1"/>
  <c r="C10" i="189"/>
  <c r="C34" i="189" s="1"/>
  <c r="C10" i="190" s="1"/>
  <c r="C10" i="188"/>
  <c r="C34" i="188" s="1"/>
  <c r="C10" i="173"/>
  <c r="C34" i="173" s="1"/>
  <c r="C10" i="89"/>
  <c r="C34" i="89" s="1"/>
  <c r="C10" i="142"/>
  <c r="C34" i="142" s="1"/>
  <c r="C10" i="168" s="1"/>
  <c r="D13" i="189"/>
  <c r="D37" i="189" s="1"/>
  <c r="D13" i="190" s="1"/>
  <c r="D13" i="188"/>
  <c r="D37" i="188" s="1"/>
  <c r="D13" i="191"/>
  <c r="D37" i="191" s="1"/>
  <c r="D13" i="173"/>
  <c r="D37" i="173" s="1"/>
  <c r="D13" i="142"/>
  <c r="D37" i="142" s="1"/>
  <c r="D13" i="168" s="1"/>
  <c r="D13" i="89"/>
  <c r="D37" i="89" s="1"/>
  <c r="F10" i="191"/>
  <c r="F34" i="191" s="1"/>
  <c r="F10" i="189"/>
  <c r="F34" i="189" s="1"/>
  <c r="F10" i="190" s="1"/>
  <c r="F10" i="188"/>
  <c r="F34" i="188" s="1"/>
  <c r="F10" i="173"/>
  <c r="F34" i="173" s="1"/>
  <c r="F10" i="142"/>
  <c r="F34" i="142" s="1"/>
  <c r="F10" i="168" s="1"/>
  <c r="F10" i="89"/>
  <c r="F34" i="89" s="1"/>
  <c r="F22" i="191"/>
  <c r="F46" i="191" s="1"/>
  <c r="F22" i="189"/>
  <c r="F46" i="189" s="1"/>
  <c r="F22" i="190" s="1"/>
  <c r="F22" i="188"/>
  <c r="F46" i="188" s="1"/>
  <c r="F22" i="173"/>
  <c r="F46" i="173" s="1"/>
  <c r="F22" i="142"/>
  <c r="F46" i="142" s="1"/>
  <c r="F22" i="168" s="1"/>
  <c r="F22" i="89"/>
  <c r="F46" i="89" s="1"/>
  <c r="I17" i="191"/>
  <c r="I41" i="191" s="1"/>
  <c r="I17" i="189"/>
  <c r="I41" i="189" s="1"/>
  <c r="I17" i="190" s="1"/>
  <c r="I17" i="173"/>
  <c r="I41" i="173" s="1"/>
  <c r="I17" i="188"/>
  <c r="I41" i="188" s="1"/>
  <c r="I17" i="142"/>
  <c r="I41" i="142" s="1"/>
  <c r="I17" i="168" s="1"/>
  <c r="I17" i="89"/>
  <c r="I41" i="89" s="1"/>
  <c r="W19" i="200"/>
  <c r="W19" i="197"/>
  <c r="W43" i="197" s="1"/>
  <c r="W20" i="198" s="1"/>
  <c r="W19" i="148"/>
  <c r="AI20" i="191"/>
  <c r="AI44" i="191" s="1"/>
  <c r="AI20" i="189"/>
  <c r="AI44" i="189" s="1"/>
  <c r="AI20" i="190" s="1"/>
  <c r="AI20" i="173"/>
  <c r="AI44" i="173" s="1"/>
  <c r="AI20" i="142"/>
  <c r="AI44" i="142" s="1"/>
  <c r="AI20" i="168" s="1"/>
  <c r="AI20" i="89"/>
  <c r="AI44" i="89" s="1"/>
  <c r="AI20" i="188"/>
  <c r="AI44" i="188" s="1"/>
  <c r="K10" i="200"/>
  <c r="K10" i="197"/>
  <c r="K34" i="197" s="1"/>
  <c r="K11" i="198" s="1"/>
  <c r="K10" i="148"/>
  <c r="W11" i="191"/>
  <c r="W35" i="191" s="1"/>
  <c r="W11" i="189"/>
  <c r="W35" i="189" s="1"/>
  <c r="W11" i="190" s="1"/>
  <c r="W11" i="188"/>
  <c r="W35" i="188" s="1"/>
  <c r="W11" i="173"/>
  <c r="W35" i="173" s="1"/>
  <c r="W11" i="142"/>
  <c r="W35" i="142" s="1"/>
  <c r="W11" i="168" s="1"/>
  <c r="W11" i="89"/>
  <c r="W35" i="89" s="1"/>
  <c r="D22" i="191"/>
  <c r="D46" i="191" s="1"/>
  <c r="D22" i="189"/>
  <c r="D46" i="189" s="1"/>
  <c r="D22" i="190" s="1"/>
  <c r="D22" i="173"/>
  <c r="D46" i="173" s="1"/>
  <c r="D22" i="142"/>
  <c r="D46" i="142" s="1"/>
  <c r="D22" i="168" s="1"/>
  <c r="D22" i="89"/>
  <c r="D46" i="89" s="1"/>
  <c r="D22" i="188"/>
  <c r="D46" i="188" s="1"/>
  <c r="AB13" i="200"/>
  <c r="AB13" i="197"/>
  <c r="AB37" i="197" s="1"/>
  <c r="AB14" i="198" s="1"/>
  <c r="AB13" i="148"/>
  <c r="AN14" i="191"/>
  <c r="AN38" i="191" s="1"/>
  <c r="AN14" i="188"/>
  <c r="AN38" i="188" s="1"/>
  <c r="AN14" i="189"/>
  <c r="AN38" i="189" s="1"/>
  <c r="AN14" i="190" s="1"/>
  <c r="AN14" i="173"/>
  <c r="AN38" i="173" s="1"/>
  <c r="AN14" i="142"/>
  <c r="AN38" i="142" s="1"/>
  <c r="AN14" i="168" s="1"/>
  <c r="AN14" i="89"/>
  <c r="AN38" i="89" s="1"/>
  <c r="S13" i="200"/>
  <c r="S13" i="197"/>
  <c r="S37" i="197" s="1"/>
  <c r="S14" i="198" s="1"/>
  <c r="S13" i="148"/>
  <c r="AE14" i="191"/>
  <c r="AE38" i="191" s="1"/>
  <c r="AE14" i="189"/>
  <c r="AE38" i="189" s="1"/>
  <c r="AE14" i="190" s="1"/>
  <c r="AE14" i="173"/>
  <c r="AE38" i="173" s="1"/>
  <c r="AE14" i="142"/>
  <c r="AE38" i="142" s="1"/>
  <c r="AE14" i="168" s="1"/>
  <c r="AE14" i="188"/>
  <c r="AE38" i="188" s="1"/>
  <c r="AE14" i="89"/>
  <c r="AE38" i="89" s="1"/>
  <c r="W22" i="200"/>
  <c r="W22" i="197"/>
  <c r="W46" i="197" s="1"/>
  <c r="W23" i="198" s="1"/>
  <c r="W22" i="148"/>
  <c r="AI23" i="191"/>
  <c r="AI47" i="191" s="1"/>
  <c r="AI23" i="189"/>
  <c r="AI47" i="189" s="1"/>
  <c r="AI23" i="190" s="1"/>
  <c r="AI23" i="188"/>
  <c r="AI47" i="188" s="1"/>
  <c r="AI23" i="173"/>
  <c r="AI47" i="173" s="1"/>
  <c r="AI23" i="142"/>
  <c r="AI47" i="142" s="1"/>
  <c r="AI23" i="168" s="1"/>
  <c r="AI23" i="89"/>
  <c r="AI47" i="89" s="1"/>
  <c r="P10" i="200"/>
  <c r="P10" i="197"/>
  <c r="P34" i="197" s="1"/>
  <c r="P11" i="198" s="1"/>
  <c r="P10" i="148"/>
  <c r="AB11" i="191"/>
  <c r="AB35" i="191" s="1"/>
  <c r="AB11" i="189"/>
  <c r="AB35" i="189" s="1"/>
  <c r="AB11" i="190" s="1"/>
  <c r="AB11" i="188"/>
  <c r="AB35" i="188" s="1"/>
  <c r="AB11" i="173"/>
  <c r="AB35" i="173" s="1"/>
  <c r="AB11" i="89"/>
  <c r="AB35" i="89" s="1"/>
  <c r="AB11" i="142"/>
  <c r="AB35" i="142" s="1"/>
  <c r="AB11" i="168" s="1"/>
  <c r="H11" i="191"/>
  <c r="H35" i="191" s="1"/>
  <c r="H11" i="189"/>
  <c r="H35" i="189" s="1"/>
  <c r="H11" i="190" s="1"/>
  <c r="H11" i="188"/>
  <c r="H35" i="188" s="1"/>
  <c r="H11" i="89"/>
  <c r="H35" i="89" s="1"/>
  <c r="H11" i="173"/>
  <c r="H35" i="173" s="1"/>
  <c r="H11" i="142"/>
  <c r="H35" i="142" s="1"/>
  <c r="H11" i="168" s="1"/>
  <c r="B13" i="191"/>
  <c r="B37" i="191" s="1"/>
  <c r="B13" i="189"/>
  <c r="B37" i="189" s="1"/>
  <c r="B13" i="190" s="1"/>
  <c r="B13" i="173"/>
  <c r="B37" i="173" s="1"/>
  <c r="B13" i="142"/>
  <c r="B37" i="142" s="1"/>
  <c r="B13" i="168" s="1"/>
  <c r="B13" i="89"/>
  <c r="B37" i="89" s="1"/>
  <c r="B13" i="188"/>
  <c r="B37" i="188" s="1"/>
  <c r="S19" i="200"/>
  <c r="S19" i="197"/>
  <c r="S43" i="197" s="1"/>
  <c r="S20" i="198" s="1"/>
  <c r="S19" i="148"/>
  <c r="AE20" i="191"/>
  <c r="AE44" i="191" s="1"/>
  <c r="AE20" i="189"/>
  <c r="AE44" i="189" s="1"/>
  <c r="AE20" i="190" s="1"/>
  <c r="AE20" i="173"/>
  <c r="AE44" i="173" s="1"/>
  <c r="AE20" i="142"/>
  <c r="AE44" i="142" s="1"/>
  <c r="AE20" i="168" s="1"/>
  <c r="AE20" i="188"/>
  <c r="AE44" i="188" s="1"/>
  <c r="AE20" i="89"/>
  <c r="AE44" i="89" s="1"/>
  <c r="V16" i="200"/>
  <c r="V16" i="197"/>
  <c r="V40" i="197" s="1"/>
  <c r="V17" i="198" s="1"/>
  <c r="V16" i="148"/>
  <c r="AH17" i="191"/>
  <c r="AH41" i="191" s="1"/>
  <c r="AH17" i="188"/>
  <c r="AH41" i="188" s="1"/>
  <c r="AH17" i="173"/>
  <c r="AH41" i="173" s="1"/>
  <c r="AH17" i="189"/>
  <c r="AH41" i="189" s="1"/>
  <c r="AH17" i="190" s="1"/>
  <c r="AH17" i="142"/>
  <c r="AH41" i="142" s="1"/>
  <c r="AH17" i="168" s="1"/>
  <c r="AH17" i="89"/>
  <c r="AH41" i="89" s="1"/>
  <c r="AC19" i="200"/>
  <c r="AC19" i="197"/>
  <c r="AC43" i="197" s="1"/>
  <c r="AC20" i="198" s="1"/>
  <c r="AC19" i="148"/>
  <c r="AO20" i="191"/>
  <c r="AO44" i="191" s="1"/>
  <c r="AO20" i="189"/>
  <c r="AO44" i="189" s="1"/>
  <c r="AO20" i="190" s="1"/>
  <c r="AO20" i="188"/>
  <c r="AO44" i="188" s="1"/>
  <c r="AO20" i="142"/>
  <c r="AO44" i="142" s="1"/>
  <c r="AO20" i="168" s="1"/>
  <c r="AO20" i="173"/>
  <c r="AO44" i="173" s="1"/>
  <c r="AO20" i="89"/>
  <c r="AO44" i="89" s="1"/>
  <c r="S22" i="200"/>
  <c r="S22" i="197"/>
  <c r="S46" i="197" s="1"/>
  <c r="S23" i="198" s="1"/>
  <c r="S22" i="148"/>
  <c r="AE23" i="191"/>
  <c r="AE47" i="191" s="1"/>
  <c r="AE23" i="189"/>
  <c r="AE47" i="189" s="1"/>
  <c r="AE23" i="190" s="1"/>
  <c r="AE23" i="188"/>
  <c r="AE47" i="188" s="1"/>
  <c r="AE23" i="173"/>
  <c r="AE47" i="173" s="1"/>
  <c r="AE23" i="142"/>
  <c r="AE47" i="142" s="1"/>
  <c r="AE23" i="168" s="1"/>
  <c r="AE23" i="89"/>
  <c r="AE47" i="89" s="1"/>
  <c r="U10" i="200"/>
  <c r="U10" i="197"/>
  <c r="U34" i="197" s="1"/>
  <c r="U11" i="198" s="1"/>
  <c r="U10" i="148"/>
  <c r="AG11" i="191"/>
  <c r="AG35" i="191" s="1"/>
  <c r="AG11" i="189"/>
  <c r="AG35" i="189" s="1"/>
  <c r="AG11" i="190" s="1"/>
  <c r="AG11" i="188"/>
  <c r="AG35" i="188" s="1"/>
  <c r="AG11" i="173"/>
  <c r="AG35" i="173" s="1"/>
  <c r="AG11" i="142"/>
  <c r="AG35" i="142" s="1"/>
  <c r="AG11" i="168" s="1"/>
  <c r="AG11" i="89"/>
  <c r="AG35" i="89" s="1"/>
  <c r="G11" i="191"/>
  <c r="G35" i="191" s="1"/>
  <c r="G11" i="189"/>
  <c r="G35" i="189" s="1"/>
  <c r="G11" i="190" s="1"/>
  <c r="G11" i="188"/>
  <c r="G35" i="188" s="1"/>
  <c r="G11" i="173"/>
  <c r="G35" i="173" s="1"/>
  <c r="G11" i="142"/>
  <c r="G35" i="142" s="1"/>
  <c r="G11" i="168" s="1"/>
  <c r="G11" i="89"/>
  <c r="G35" i="89" s="1"/>
  <c r="G20" i="191"/>
  <c r="G44" i="191" s="1"/>
  <c r="G20" i="189"/>
  <c r="G44" i="189" s="1"/>
  <c r="G20" i="190" s="1"/>
  <c r="G20" i="173"/>
  <c r="G44" i="173" s="1"/>
  <c r="G20" i="142"/>
  <c r="G44" i="142" s="1"/>
  <c r="G20" i="168" s="1"/>
  <c r="G20" i="188"/>
  <c r="G44" i="188" s="1"/>
  <c r="G20" i="89"/>
  <c r="G44" i="89" s="1"/>
  <c r="K17" i="191"/>
  <c r="K41" i="191" s="1"/>
  <c r="K17" i="189"/>
  <c r="K41" i="189" s="1"/>
  <c r="K17" i="190" s="1"/>
  <c r="K17" i="188"/>
  <c r="K41" i="188" s="1"/>
  <c r="K17" i="173"/>
  <c r="K41" i="173" s="1"/>
  <c r="K17" i="142"/>
  <c r="K41" i="142" s="1"/>
  <c r="K17" i="168" s="1"/>
  <c r="K17" i="89"/>
  <c r="K41" i="89" s="1"/>
  <c r="D22" i="200"/>
  <c r="D22" i="148"/>
  <c r="D22" i="197"/>
  <c r="D46" i="197" s="1"/>
  <c r="D23" i="198" s="1"/>
  <c r="P23" i="189"/>
  <c r="P47" i="189" s="1"/>
  <c r="P23" i="190" s="1"/>
  <c r="P23" i="191"/>
  <c r="P47" i="191" s="1"/>
  <c r="P23" i="188"/>
  <c r="P47" i="188" s="1"/>
  <c r="P23" i="89"/>
  <c r="P47" i="89" s="1"/>
  <c r="P23" i="173"/>
  <c r="P47" i="173" s="1"/>
  <c r="P23" i="142"/>
  <c r="P47" i="142" s="1"/>
  <c r="P23" i="168" s="1"/>
  <c r="O19" i="200"/>
  <c r="O19" i="197"/>
  <c r="O43" i="197" s="1"/>
  <c r="O20" i="198" s="1"/>
  <c r="O19" i="148"/>
  <c r="AA20" i="191"/>
  <c r="AA44" i="191" s="1"/>
  <c r="AA20" i="189"/>
  <c r="AA44" i="189" s="1"/>
  <c r="AA20" i="190" s="1"/>
  <c r="AA20" i="173"/>
  <c r="AA44" i="173" s="1"/>
  <c r="AA20" i="142"/>
  <c r="AA44" i="142" s="1"/>
  <c r="AA20" i="168" s="1"/>
  <c r="AA20" i="89"/>
  <c r="AA44" i="89" s="1"/>
  <c r="AA20" i="188"/>
  <c r="AA44" i="188" s="1"/>
  <c r="C22" i="200"/>
  <c r="C22" i="197"/>
  <c r="C46" i="197" s="1"/>
  <c r="C23" i="198" s="1"/>
  <c r="C22" i="148"/>
  <c r="O23" i="191"/>
  <c r="O47" i="191" s="1"/>
  <c r="O23" i="189"/>
  <c r="O47" i="189" s="1"/>
  <c r="O23" i="190" s="1"/>
  <c r="O23" i="188"/>
  <c r="O47" i="188" s="1"/>
  <c r="O23" i="173"/>
  <c r="O47" i="173" s="1"/>
  <c r="O23" i="142"/>
  <c r="O47" i="142" s="1"/>
  <c r="O23" i="168" s="1"/>
  <c r="O23" i="89"/>
  <c r="O47" i="89" s="1"/>
  <c r="M19" i="200"/>
  <c r="M19" i="197"/>
  <c r="M43" i="197" s="1"/>
  <c r="M20" i="198" s="1"/>
  <c r="M19" i="148"/>
  <c r="Y20" i="191"/>
  <c r="Y44" i="191" s="1"/>
  <c r="Y20" i="189"/>
  <c r="Y44" i="189" s="1"/>
  <c r="Y20" i="190" s="1"/>
  <c r="Y20" i="188"/>
  <c r="Y44" i="188" s="1"/>
  <c r="Y20" i="142"/>
  <c r="Y44" i="142" s="1"/>
  <c r="Y20" i="168" s="1"/>
  <c r="Y20" i="173"/>
  <c r="Y44" i="173" s="1"/>
  <c r="Y20" i="89"/>
  <c r="Y44" i="89" s="1"/>
  <c r="T13" i="200"/>
  <c r="T13" i="197"/>
  <c r="T37" i="197" s="1"/>
  <c r="T14" i="198" s="1"/>
  <c r="T13" i="148"/>
  <c r="AF14" i="191"/>
  <c r="AF38" i="191" s="1"/>
  <c r="AF14" i="188"/>
  <c r="AF38" i="188" s="1"/>
  <c r="AF14" i="173"/>
  <c r="AF38" i="173" s="1"/>
  <c r="AF14" i="142"/>
  <c r="AF38" i="142" s="1"/>
  <c r="AF14" i="168" s="1"/>
  <c r="AF14" i="189"/>
  <c r="AF38" i="189" s="1"/>
  <c r="AF14" i="190" s="1"/>
  <c r="AF14" i="89"/>
  <c r="AF38" i="89" s="1"/>
  <c r="T16" i="200"/>
  <c r="T16" i="148"/>
  <c r="T16" i="197"/>
  <c r="T40" i="197" s="1"/>
  <c r="T17" i="198" s="1"/>
  <c r="AF17" i="189"/>
  <c r="AF41" i="189" s="1"/>
  <c r="AF17" i="190" s="1"/>
  <c r="AF17" i="188"/>
  <c r="AF41" i="188" s="1"/>
  <c r="AF17" i="173"/>
  <c r="AF41" i="173" s="1"/>
  <c r="AF17" i="89"/>
  <c r="AF41" i="89" s="1"/>
  <c r="AF17" i="191"/>
  <c r="AF41" i="191" s="1"/>
  <c r="AF17" i="142"/>
  <c r="AF41" i="142" s="1"/>
  <c r="AF17" i="168" s="1"/>
  <c r="G14" i="191"/>
  <c r="G38" i="191" s="1"/>
  <c r="G14" i="189"/>
  <c r="G38" i="189" s="1"/>
  <c r="G14" i="190" s="1"/>
  <c r="G14" i="173"/>
  <c r="G38" i="173" s="1"/>
  <c r="G14" i="188"/>
  <c r="G38" i="188" s="1"/>
  <c r="G14" i="142"/>
  <c r="G38" i="142" s="1"/>
  <c r="G14" i="168" s="1"/>
  <c r="G14" i="89"/>
  <c r="G38" i="89" s="1"/>
  <c r="M16" i="200"/>
  <c r="M16" i="197"/>
  <c r="M40" i="197" s="1"/>
  <c r="M17" i="198" s="1"/>
  <c r="M16" i="148"/>
  <c r="Y17" i="191"/>
  <c r="Y41" i="191" s="1"/>
  <c r="Y17" i="189"/>
  <c r="Y41" i="189" s="1"/>
  <c r="Y17" i="190" s="1"/>
  <c r="Y17" i="173"/>
  <c r="Y41" i="173" s="1"/>
  <c r="Y17" i="188"/>
  <c r="Y41" i="188" s="1"/>
  <c r="Y17" i="142"/>
  <c r="Y41" i="142" s="1"/>
  <c r="Y17" i="168" s="1"/>
  <c r="Y17" i="89"/>
  <c r="Y41" i="89" s="1"/>
  <c r="K13" i="200"/>
  <c r="K13" i="197"/>
  <c r="K37" i="197" s="1"/>
  <c r="K14" i="198" s="1"/>
  <c r="K13" i="148"/>
  <c r="W14" i="191"/>
  <c r="W38" i="191" s="1"/>
  <c r="W14" i="189"/>
  <c r="W38" i="189" s="1"/>
  <c r="W14" i="190" s="1"/>
  <c r="W14" i="173"/>
  <c r="W38" i="173" s="1"/>
  <c r="W14" i="188"/>
  <c r="W38" i="188" s="1"/>
  <c r="W14" i="142"/>
  <c r="W38" i="142" s="1"/>
  <c r="W14" i="168" s="1"/>
  <c r="W14" i="89"/>
  <c r="W38" i="89" s="1"/>
  <c r="I10" i="200"/>
  <c r="I10" i="197"/>
  <c r="I34" i="197" s="1"/>
  <c r="I11" i="198" s="1"/>
  <c r="I10" i="148"/>
  <c r="U11" i="191"/>
  <c r="U35" i="191" s="1"/>
  <c r="U11" i="189"/>
  <c r="U35" i="189" s="1"/>
  <c r="U11" i="190" s="1"/>
  <c r="U11" i="173"/>
  <c r="U35" i="173" s="1"/>
  <c r="U11" i="188"/>
  <c r="U35" i="188" s="1"/>
  <c r="U11" i="142"/>
  <c r="U35" i="142" s="1"/>
  <c r="U11" i="168" s="1"/>
  <c r="U11" i="89"/>
  <c r="U35" i="89" s="1"/>
  <c r="AC22" i="200"/>
  <c r="AC22" i="197"/>
  <c r="AC46" i="197" s="1"/>
  <c r="AC23" i="198" s="1"/>
  <c r="AC22" i="148"/>
  <c r="AO23" i="191"/>
  <c r="AO47" i="191" s="1"/>
  <c r="AO23" i="189"/>
  <c r="AO47" i="189" s="1"/>
  <c r="AO23" i="190" s="1"/>
  <c r="AO23" i="173"/>
  <c r="AO47" i="173" s="1"/>
  <c r="AO23" i="142"/>
  <c r="AO47" i="142" s="1"/>
  <c r="AO23" i="168" s="1"/>
  <c r="AO23" i="188"/>
  <c r="AO47" i="188" s="1"/>
  <c r="AO23" i="89"/>
  <c r="AO47" i="89" s="1"/>
  <c r="C10" i="200"/>
  <c r="C10" i="197"/>
  <c r="C34" i="197" s="1"/>
  <c r="C11" i="198" s="1"/>
  <c r="C10" i="148"/>
  <c r="O11" i="191"/>
  <c r="O35" i="191" s="1"/>
  <c r="O11" i="189"/>
  <c r="O35" i="189" s="1"/>
  <c r="O11" i="190" s="1"/>
  <c r="O11" i="188"/>
  <c r="O35" i="188" s="1"/>
  <c r="O11" i="173"/>
  <c r="O35" i="173" s="1"/>
  <c r="O11" i="142"/>
  <c r="O35" i="142" s="1"/>
  <c r="O11" i="168" s="1"/>
  <c r="O11" i="89"/>
  <c r="O35" i="89" s="1"/>
  <c r="F13" i="200"/>
  <c r="F13" i="197"/>
  <c r="F37" i="197" s="1"/>
  <c r="F14" i="198" s="1"/>
  <c r="F13" i="148"/>
  <c r="R14" i="191"/>
  <c r="R38" i="191" s="1"/>
  <c r="R14" i="189"/>
  <c r="R38" i="189" s="1"/>
  <c r="R14" i="190" s="1"/>
  <c r="R14" i="188"/>
  <c r="R38" i="188" s="1"/>
  <c r="R14" i="89"/>
  <c r="R38" i="89" s="1"/>
  <c r="R14" i="173"/>
  <c r="R38" i="173" s="1"/>
  <c r="R14" i="142"/>
  <c r="R38" i="142" s="1"/>
  <c r="R14" i="168" s="1"/>
  <c r="J23" i="191"/>
  <c r="J47" i="191" s="1"/>
  <c r="J23" i="188"/>
  <c r="J47" i="188" s="1"/>
  <c r="J23" i="173"/>
  <c r="J47" i="173" s="1"/>
  <c r="J23" i="189"/>
  <c r="J47" i="189" s="1"/>
  <c r="J23" i="190" s="1"/>
  <c r="J23" i="142"/>
  <c r="J47" i="142" s="1"/>
  <c r="J23" i="168" s="1"/>
  <c r="J23" i="89"/>
  <c r="J47" i="89" s="1"/>
  <c r="V22" i="200"/>
  <c r="V22" i="197"/>
  <c r="V46" i="197" s="1"/>
  <c r="V23" i="198" s="1"/>
  <c r="V22" i="148"/>
  <c r="AH23" i="191"/>
  <c r="AH47" i="191" s="1"/>
  <c r="AH23" i="188"/>
  <c r="AH47" i="188" s="1"/>
  <c r="AH23" i="189"/>
  <c r="AH47" i="189" s="1"/>
  <c r="AH23" i="190" s="1"/>
  <c r="AH23" i="173"/>
  <c r="AH47" i="173" s="1"/>
  <c r="AH23" i="142"/>
  <c r="AH47" i="142" s="1"/>
  <c r="AH23" i="168" s="1"/>
  <c r="AH23" i="89"/>
  <c r="AH47" i="89" s="1"/>
  <c r="O13" i="200"/>
  <c r="O13" i="197"/>
  <c r="O37" i="197" s="1"/>
  <c r="O14" i="198" s="1"/>
  <c r="O13" i="148"/>
  <c r="AA14" i="191"/>
  <c r="AA38" i="191" s="1"/>
  <c r="AA14" i="189"/>
  <c r="AA38" i="189" s="1"/>
  <c r="AA14" i="190" s="1"/>
  <c r="AA14" i="173"/>
  <c r="AA38" i="173" s="1"/>
  <c r="AA14" i="188"/>
  <c r="AA38" i="188" s="1"/>
  <c r="AA14" i="142"/>
  <c r="AA38" i="142" s="1"/>
  <c r="AA14" i="168" s="1"/>
  <c r="AA14" i="89"/>
  <c r="AA38" i="89" s="1"/>
  <c r="P13" i="200"/>
  <c r="P13" i="197"/>
  <c r="P37" i="197" s="1"/>
  <c r="P14" i="198" s="1"/>
  <c r="P13" i="148"/>
  <c r="AB14" i="191"/>
  <c r="AB38" i="191" s="1"/>
  <c r="AB14" i="188"/>
  <c r="AB38" i="188" s="1"/>
  <c r="AB14" i="189"/>
  <c r="AB38" i="189" s="1"/>
  <c r="AB14" i="190" s="1"/>
  <c r="AB14" i="173"/>
  <c r="AB38" i="173" s="1"/>
  <c r="AB14" i="142"/>
  <c r="AB38" i="142" s="1"/>
  <c r="AB14" i="168" s="1"/>
  <c r="AB14" i="89"/>
  <c r="AB38" i="89" s="1"/>
  <c r="F8" i="199"/>
  <c r="F31" i="148"/>
  <c r="D8" i="199"/>
  <c r="D31" i="148"/>
  <c r="Y31" i="148"/>
  <c r="Y8" i="199"/>
  <c r="K19" i="199"/>
  <c r="K42" i="148"/>
  <c r="I22" i="199"/>
  <c r="I45" i="148"/>
  <c r="T19" i="199"/>
  <c r="T42" i="148"/>
  <c r="U22" i="199"/>
  <c r="U45" i="148"/>
  <c r="O16" i="199"/>
  <c r="O39" i="148"/>
  <c r="P8" i="199"/>
  <c r="P31" i="148"/>
  <c r="P22" i="199"/>
  <c r="P45" i="148"/>
  <c r="Z33" i="148"/>
  <c r="Z10" i="199"/>
  <c r="T22" i="199"/>
  <c r="T45" i="148"/>
  <c r="J13" i="199"/>
  <c r="J36" i="148"/>
  <c r="B8" i="191"/>
  <c r="B32" i="191" s="1"/>
  <c r="B8" i="189"/>
  <c r="B32" i="189" s="1"/>
  <c r="B8" i="190" s="1"/>
  <c r="B8" i="188"/>
  <c r="B32" i="188" s="1"/>
  <c r="B8" i="173"/>
  <c r="B32" i="173" s="1"/>
  <c r="B8" i="89"/>
  <c r="B32" i="89" s="1"/>
  <c r="B8" i="142"/>
  <c r="B32" i="142" s="1"/>
  <c r="B8" i="168" s="1"/>
  <c r="C19" i="191"/>
  <c r="C43" i="191" s="1"/>
  <c r="C19" i="188"/>
  <c r="C43" i="188" s="1"/>
  <c r="C19" i="189"/>
  <c r="C43" i="189" s="1"/>
  <c r="C19" i="190" s="1"/>
  <c r="C19" i="173"/>
  <c r="C43" i="173" s="1"/>
  <c r="C19" i="142"/>
  <c r="C43" i="142" s="1"/>
  <c r="C19" i="168" s="1"/>
  <c r="C19" i="89"/>
  <c r="C43" i="89" s="1"/>
  <c r="C22" i="191"/>
  <c r="C46" i="191" s="1"/>
  <c r="C22" i="189"/>
  <c r="C46" i="189" s="1"/>
  <c r="C22" i="190" s="1"/>
  <c r="C22" i="173"/>
  <c r="C46" i="173" s="1"/>
  <c r="C22" i="89"/>
  <c r="C46" i="89" s="1"/>
  <c r="C22" i="188"/>
  <c r="C46" i="188" s="1"/>
  <c r="C22" i="142"/>
  <c r="C46" i="142" s="1"/>
  <c r="C22" i="168" s="1"/>
  <c r="D19" i="191"/>
  <c r="D43" i="191" s="1"/>
  <c r="D19" i="189"/>
  <c r="D43" i="189" s="1"/>
  <c r="D19" i="190" s="1"/>
  <c r="D19" i="188"/>
  <c r="D43" i="188" s="1"/>
  <c r="D19" i="173"/>
  <c r="D43" i="173" s="1"/>
  <c r="D19" i="142"/>
  <c r="D43" i="142" s="1"/>
  <c r="D19" i="168" s="1"/>
  <c r="D19" i="89"/>
  <c r="D43" i="89" s="1"/>
  <c r="F16" i="191"/>
  <c r="F40" i="191" s="1"/>
  <c r="F16" i="189"/>
  <c r="F40" i="189" s="1"/>
  <c r="F16" i="190" s="1"/>
  <c r="F16" i="188"/>
  <c r="F40" i="188" s="1"/>
  <c r="F16" i="142"/>
  <c r="F40" i="142" s="1"/>
  <c r="F16" i="168" s="1"/>
  <c r="F16" i="89"/>
  <c r="F40" i="89" s="1"/>
  <c r="F16" i="173"/>
  <c r="F40" i="173" s="1"/>
  <c r="L10" i="200"/>
  <c r="L10" i="197"/>
  <c r="L34" i="197" s="1"/>
  <c r="L11" i="198" s="1"/>
  <c r="L10" i="148"/>
  <c r="X11" i="191"/>
  <c r="X35" i="191" s="1"/>
  <c r="X11" i="189"/>
  <c r="X35" i="189" s="1"/>
  <c r="X11" i="190" s="1"/>
  <c r="X11" i="188"/>
  <c r="X35" i="188" s="1"/>
  <c r="X11" i="89"/>
  <c r="X35" i="89" s="1"/>
  <c r="X11" i="173"/>
  <c r="X35" i="173" s="1"/>
  <c r="X11" i="142"/>
  <c r="X35" i="142" s="1"/>
  <c r="X11" i="168" s="1"/>
  <c r="N20" i="189"/>
  <c r="N44" i="189" s="1"/>
  <c r="N20" i="190" s="1"/>
  <c r="N20" i="191"/>
  <c r="N44" i="191" s="1"/>
  <c r="N20" i="188"/>
  <c r="N44" i="188" s="1"/>
  <c r="N20" i="89"/>
  <c r="N44" i="89" s="1"/>
  <c r="N20" i="173"/>
  <c r="N44" i="173" s="1"/>
  <c r="N20" i="142"/>
  <c r="N44" i="142" s="1"/>
  <c r="N20" i="168" s="1"/>
  <c r="H13" i="200"/>
  <c r="H13" i="197"/>
  <c r="H37" i="197" s="1"/>
  <c r="H14" i="198" s="1"/>
  <c r="H13" i="148"/>
  <c r="T14" i="191"/>
  <c r="T38" i="191" s="1"/>
  <c r="T14" i="188"/>
  <c r="T38" i="188" s="1"/>
  <c r="T14" i="173"/>
  <c r="T38" i="173" s="1"/>
  <c r="T14" i="189"/>
  <c r="T38" i="189" s="1"/>
  <c r="T14" i="190" s="1"/>
  <c r="T14" i="142"/>
  <c r="T38" i="142" s="1"/>
  <c r="T14" i="168" s="1"/>
  <c r="T14" i="89"/>
  <c r="T38" i="89" s="1"/>
  <c r="Z22" i="200"/>
  <c r="Z22" i="197"/>
  <c r="Z46" i="197" s="1"/>
  <c r="Z23" i="198" s="1"/>
  <c r="Z22" i="148"/>
  <c r="AL23" i="191"/>
  <c r="AL47" i="191" s="1"/>
  <c r="AL23" i="188"/>
  <c r="AL47" i="188" s="1"/>
  <c r="AL23" i="173"/>
  <c r="AL47" i="173" s="1"/>
  <c r="AL23" i="189"/>
  <c r="AL47" i="189" s="1"/>
  <c r="AL23" i="190" s="1"/>
  <c r="AL23" i="142"/>
  <c r="AL47" i="142" s="1"/>
  <c r="AL23" i="168" s="1"/>
  <c r="AL23" i="89"/>
  <c r="AL47" i="89" s="1"/>
  <c r="V13" i="200"/>
  <c r="V13" i="148"/>
  <c r="V13" i="197"/>
  <c r="V37" i="197" s="1"/>
  <c r="V14" i="198" s="1"/>
  <c r="AH14" i="191"/>
  <c r="AH38" i="191" s="1"/>
  <c r="AH14" i="189"/>
  <c r="AH38" i="189" s="1"/>
  <c r="AH14" i="190" s="1"/>
  <c r="AH14" i="188"/>
  <c r="AH38" i="188" s="1"/>
  <c r="AH14" i="89"/>
  <c r="AH38" i="89" s="1"/>
  <c r="AH14" i="173"/>
  <c r="AH38" i="173" s="1"/>
  <c r="AH14" i="142"/>
  <c r="AH38" i="142" s="1"/>
  <c r="AH14" i="168" s="1"/>
  <c r="L19" i="200"/>
  <c r="L19" i="197"/>
  <c r="L43" i="197" s="1"/>
  <c r="L20" i="198" s="1"/>
  <c r="L19" i="148"/>
  <c r="X20" i="191"/>
  <c r="X44" i="191" s="1"/>
  <c r="X20" i="188"/>
  <c r="X44" i="188" s="1"/>
  <c r="X20" i="173"/>
  <c r="X44" i="173" s="1"/>
  <c r="X20" i="142"/>
  <c r="X44" i="142" s="1"/>
  <c r="X20" i="168" s="1"/>
  <c r="X20" i="189"/>
  <c r="X44" i="189" s="1"/>
  <c r="X20" i="190" s="1"/>
  <c r="X20" i="89"/>
  <c r="X44" i="89" s="1"/>
  <c r="N23" i="191"/>
  <c r="N47" i="191" s="1"/>
  <c r="N23" i="189"/>
  <c r="N47" i="189" s="1"/>
  <c r="N23" i="190" s="1"/>
  <c r="N23" i="188"/>
  <c r="N47" i="188" s="1"/>
  <c r="N23" i="173"/>
  <c r="N47" i="173" s="1"/>
  <c r="N23" i="142"/>
  <c r="N47" i="142" s="1"/>
  <c r="N23" i="168" s="1"/>
  <c r="N23" i="89"/>
  <c r="N47" i="89" s="1"/>
  <c r="Z16" i="200"/>
  <c r="Z16" i="197"/>
  <c r="Z40" i="197" s="1"/>
  <c r="Z17" i="198" s="1"/>
  <c r="Z16" i="148"/>
  <c r="AL17" i="191"/>
  <c r="AL41" i="191" s="1"/>
  <c r="AL17" i="188"/>
  <c r="AL41" i="188" s="1"/>
  <c r="AL17" i="173"/>
  <c r="AL41" i="173" s="1"/>
  <c r="AL17" i="189"/>
  <c r="AL41" i="189" s="1"/>
  <c r="AL17" i="190" s="1"/>
  <c r="AL17" i="142"/>
  <c r="AL41" i="142" s="1"/>
  <c r="AL17" i="168" s="1"/>
  <c r="AL17" i="89"/>
  <c r="AL41" i="89" s="1"/>
  <c r="F16" i="200"/>
  <c r="F16" i="197"/>
  <c r="F40" i="197" s="1"/>
  <c r="F17" i="198" s="1"/>
  <c r="F16" i="148"/>
  <c r="R17" i="191"/>
  <c r="R41" i="191" s="1"/>
  <c r="R17" i="188"/>
  <c r="R41" i="188" s="1"/>
  <c r="R17" i="173"/>
  <c r="R41" i="173" s="1"/>
  <c r="R17" i="142"/>
  <c r="R41" i="142" s="1"/>
  <c r="R17" i="168" s="1"/>
  <c r="R17" i="89"/>
  <c r="R41" i="89" s="1"/>
  <c r="R17" i="189"/>
  <c r="R41" i="189" s="1"/>
  <c r="R17" i="190" s="1"/>
  <c r="AC10" i="200"/>
  <c r="AC10" i="197"/>
  <c r="AC34" i="197" s="1"/>
  <c r="AC11" i="198" s="1"/>
  <c r="AC10" i="148"/>
  <c r="AO11" i="191"/>
  <c r="AO35" i="191" s="1"/>
  <c r="AO11" i="189"/>
  <c r="AO35" i="189" s="1"/>
  <c r="AO11" i="190" s="1"/>
  <c r="AO11" i="173"/>
  <c r="AO35" i="173" s="1"/>
  <c r="AO11" i="188"/>
  <c r="AO35" i="188" s="1"/>
  <c r="AO11" i="142"/>
  <c r="AO35" i="142" s="1"/>
  <c r="AO11" i="168" s="1"/>
  <c r="AO11" i="89"/>
  <c r="AO35" i="89" s="1"/>
  <c r="L22" i="200"/>
  <c r="L22" i="197"/>
  <c r="L46" i="197" s="1"/>
  <c r="L23" i="198" s="1"/>
  <c r="L22" i="148"/>
  <c r="X23" i="191"/>
  <c r="X47" i="191" s="1"/>
  <c r="X23" i="189"/>
  <c r="X47" i="189" s="1"/>
  <c r="X23" i="190" s="1"/>
  <c r="X23" i="188"/>
  <c r="X47" i="188" s="1"/>
  <c r="X23" i="89"/>
  <c r="X47" i="89" s="1"/>
  <c r="X23" i="173"/>
  <c r="X47" i="173" s="1"/>
  <c r="X23" i="142"/>
  <c r="X47" i="142" s="1"/>
  <c r="X23" i="168" s="1"/>
  <c r="H22" i="200"/>
  <c r="H22" i="148"/>
  <c r="H22" i="197"/>
  <c r="H46" i="197" s="1"/>
  <c r="H23" i="198" s="1"/>
  <c r="T23" i="189"/>
  <c r="T47" i="189" s="1"/>
  <c r="T23" i="190" s="1"/>
  <c r="T23" i="191"/>
  <c r="T47" i="191" s="1"/>
  <c r="T23" i="173"/>
  <c r="T47" i="173" s="1"/>
  <c r="T23" i="89"/>
  <c r="T47" i="89" s="1"/>
  <c r="T23" i="188"/>
  <c r="T47" i="188" s="1"/>
  <c r="T23" i="142"/>
  <c r="T47" i="142" s="1"/>
  <c r="T23" i="168" s="1"/>
  <c r="L17" i="189"/>
  <c r="L41" i="189" s="1"/>
  <c r="L17" i="190" s="1"/>
  <c r="L17" i="191"/>
  <c r="L41" i="191" s="1"/>
  <c r="L17" i="188"/>
  <c r="L41" i="188" s="1"/>
  <c r="L17" i="89"/>
  <c r="L41" i="89" s="1"/>
  <c r="L17" i="173"/>
  <c r="L41" i="173" s="1"/>
  <c r="L17" i="142"/>
  <c r="L41" i="142" s="1"/>
  <c r="L17" i="168" s="1"/>
  <c r="AB22" i="200"/>
  <c r="AB22" i="197"/>
  <c r="AB46" i="197" s="1"/>
  <c r="AB23" i="198" s="1"/>
  <c r="AB22" i="148"/>
  <c r="AN23" i="191"/>
  <c r="AN47" i="191" s="1"/>
  <c r="AN23" i="189"/>
  <c r="AN47" i="189" s="1"/>
  <c r="AN23" i="190" s="1"/>
  <c r="AN23" i="188"/>
  <c r="AN47" i="188" s="1"/>
  <c r="AN23" i="89"/>
  <c r="AN47" i="89" s="1"/>
  <c r="AN23" i="173"/>
  <c r="AN47" i="173" s="1"/>
  <c r="AN23" i="142"/>
  <c r="AN47" i="142" s="1"/>
  <c r="AN23" i="168" s="1"/>
  <c r="W13" i="200"/>
  <c r="W13" i="197"/>
  <c r="W37" i="197" s="1"/>
  <c r="W14" i="198" s="1"/>
  <c r="W13" i="148"/>
  <c r="AI14" i="191"/>
  <c r="AI38" i="191" s="1"/>
  <c r="AI14" i="189"/>
  <c r="AI38" i="189" s="1"/>
  <c r="AI14" i="190" s="1"/>
  <c r="AI14" i="188"/>
  <c r="AI38" i="188" s="1"/>
  <c r="AI14" i="173"/>
  <c r="AI38" i="173" s="1"/>
  <c r="AI14" i="142"/>
  <c r="AI38" i="142" s="1"/>
  <c r="AI14" i="168" s="1"/>
  <c r="AI14" i="89"/>
  <c r="AI38" i="89" s="1"/>
  <c r="O16" i="197"/>
  <c r="O40" i="197" s="1"/>
  <c r="O17" i="198" s="1"/>
  <c r="O16" i="148"/>
  <c r="AA17" i="191"/>
  <c r="AA41" i="191" s="1"/>
  <c r="AA17" i="189"/>
  <c r="AA41" i="189" s="1"/>
  <c r="AA17" i="190" s="1"/>
  <c r="AA17" i="188"/>
  <c r="AA41" i="188" s="1"/>
  <c r="AA17" i="173"/>
  <c r="AA41" i="173" s="1"/>
  <c r="AA17" i="142"/>
  <c r="AA41" i="142" s="1"/>
  <c r="AA17" i="168" s="1"/>
  <c r="O16" i="200"/>
  <c r="AA17" i="89"/>
  <c r="AA41" i="89" s="1"/>
  <c r="G17" i="191"/>
  <c r="G41" i="191" s="1"/>
  <c r="G17" i="189"/>
  <c r="G41" i="189" s="1"/>
  <c r="G17" i="190" s="1"/>
  <c r="G17" i="188"/>
  <c r="G41" i="188" s="1"/>
  <c r="G17" i="142"/>
  <c r="G41" i="142" s="1"/>
  <c r="G17" i="168" s="1"/>
  <c r="G17" i="89"/>
  <c r="G41" i="89" s="1"/>
  <c r="G17" i="173"/>
  <c r="G41" i="173" s="1"/>
  <c r="Y16" i="200"/>
  <c r="Y16" i="197"/>
  <c r="Y40" i="197" s="1"/>
  <c r="Y17" i="198" s="1"/>
  <c r="Y16" i="148"/>
  <c r="AK17" i="191"/>
  <c r="AK41" i="191" s="1"/>
  <c r="AK17" i="189"/>
  <c r="AK41" i="189" s="1"/>
  <c r="AK17" i="190" s="1"/>
  <c r="AK17" i="188"/>
  <c r="AK41" i="188" s="1"/>
  <c r="AK17" i="173"/>
  <c r="AK41" i="173" s="1"/>
  <c r="AK17" i="142"/>
  <c r="AK41" i="142" s="1"/>
  <c r="AK17" i="168" s="1"/>
  <c r="AK17" i="89"/>
  <c r="AK41" i="89" s="1"/>
  <c r="G23" i="191"/>
  <c r="G47" i="191" s="1"/>
  <c r="G23" i="189"/>
  <c r="G47" i="189" s="1"/>
  <c r="G23" i="190" s="1"/>
  <c r="G23" i="188"/>
  <c r="G47" i="188" s="1"/>
  <c r="G23" i="173"/>
  <c r="G47" i="173" s="1"/>
  <c r="G23" i="89"/>
  <c r="G47" i="89" s="1"/>
  <c r="G23" i="142"/>
  <c r="G47" i="142" s="1"/>
  <c r="G23" i="168" s="1"/>
  <c r="O10" i="200"/>
  <c r="O10" i="197"/>
  <c r="O34" i="197" s="1"/>
  <c r="O11" i="198" s="1"/>
  <c r="O10" i="148"/>
  <c r="AA11" i="189"/>
  <c r="AA35" i="189" s="1"/>
  <c r="AA11" i="190" s="1"/>
  <c r="AA11" i="188"/>
  <c r="AA35" i="188" s="1"/>
  <c r="AA11" i="191"/>
  <c r="AA35" i="191" s="1"/>
  <c r="AA11" i="173"/>
  <c r="AA35" i="173" s="1"/>
  <c r="AA11" i="142"/>
  <c r="AA35" i="142" s="1"/>
  <c r="AA11" i="168" s="1"/>
  <c r="AA11" i="89"/>
  <c r="AA35" i="89" s="1"/>
  <c r="C13" i="200"/>
  <c r="C13" i="197"/>
  <c r="C37" i="197" s="1"/>
  <c r="C14" i="198" s="1"/>
  <c r="C13" i="148"/>
  <c r="O14" i="191"/>
  <c r="O38" i="191" s="1"/>
  <c r="O14" i="189"/>
  <c r="O38" i="189" s="1"/>
  <c r="O14" i="190" s="1"/>
  <c r="O14" i="173"/>
  <c r="O38" i="173" s="1"/>
  <c r="O14" i="142"/>
  <c r="O38" i="142" s="1"/>
  <c r="O14" i="168" s="1"/>
  <c r="O14" i="89"/>
  <c r="O38" i="89" s="1"/>
  <c r="O14" i="188"/>
  <c r="O38" i="188" s="1"/>
  <c r="C19" i="200"/>
  <c r="C19" i="197"/>
  <c r="C43" i="197" s="1"/>
  <c r="C20" i="198" s="1"/>
  <c r="C19" i="148"/>
  <c r="O20" i="191"/>
  <c r="O44" i="191" s="1"/>
  <c r="O20" i="189"/>
  <c r="O44" i="189" s="1"/>
  <c r="O20" i="190" s="1"/>
  <c r="O20" i="173"/>
  <c r="O44" i="173" s="1"/>
  <c r="O20" i="142"/>
  <c r="O44" i="142" s="1"/>
  <c r="O20" i="168" s="1"/>
  <c r="O20" i="188"/>
  <c r="O44" i="188" s="1"/>
  <c r="O20" i="89"/>
  <c r="O44" i="89" s="1"/>
  <c r="U16" i="200"/>
  <c r="U16" i="197"/>
  <c r="U40" i="197" s="1"/>
  <c r="U17" i="198" s="1"/>
  <c r="U16" i="148"/>
  <c r="AG17" i="191"/>
  <c r="AG41" i="191" s="1"/>
  <c r="AG17" i="189"/>
  <c r="AG41" i="189" s="1"/>
  <c r="AG17" i="190" s="1"/>
  <c r="AG17" i="173"/>
  <c r="AG41" i="173" s="1"/>
  <c r="AG17" i="142"/>
  <c r="AG41" i="142" s="1"/>
  <c r="AG17" i="168" s="1"/>
  <c r="AG17" i="89"/>
  <c r="AG41" i="89" s="1"/>
  <c r="AG17" i="188"/>
  <c r="AG41" i="188" s="1"/>
  <c r="Y13" i="200"/>
  <c r="Y13" i="197"/>
  <c r="Y37" i="197" s="1"/>
  <c r="Y14" i="198" s="1"/>
  <c r="Y13" i="148"/>
  <c r="AK14" i="191"/>
  <c r="AK38" i="191" s="1"/>
  <c r="AK14" i="189"/>
  <c r="AK38" i="189" s="1"/>
  <c r="AK14" i="190" s="1"/>
  <c r="AK14" i="188"/>
  <c r="AK38" i="188" s="1"/>
  <c r="AK14" i="142"/>
  <c r="AK38" i="142" s="1"/>
  <c r="AK14" i="168" s="1"/>
  <c r="AK14" i="173"/>
  <c r="AK38" i="173" s="1"/>
  <c r="AK14" i="89"/>
  <c r="AK38" i="89" s="1"/>
  <c r="I13" i="200"/>
  <c r="I13" i="197"/>
  <c r="I37" i="197" s="1"/>
  <c r="I14" i="198" s="1"/>
  <c r="I13" i="148"/>
  <c r="U14" i="191"/>
  <c r="U38" i="191" s="1"/>
  <c r="U14" i="189"/>
  <c r="U38" i="189" s="1"/>
  <c r="U14" i="190" s="1"/>
  <c r="U14" i="188"/>
  <c r="U38" i="188" s="1"/>
  <c r="U14" i="142"/>
  <c r="U38" i="142" s="1"/>
  <c r="U14" i="168" s="1"/>
  <c r="U14" i="89"/>
  <c r="U38" i="89" s="1"/>
  <c r="U14" i="173"/>
  <c r="U38" i="173" s="1"/>
  <c r="P22" i="200"/>
  <c r="P22" i="148"/>
  <c r="P22" i="197"/>
  <c r="P46" i="197" s="1"/>
  <c r="P23" i="198" s="1"/>
  <c r="AB23" i="191"/>
  <c r="AB47" i="191" s="1"/>
  <c r="AB23" i="189"/>
  <c r="AB47" i="189" s="1"/>
  <c r="AB23" i="190" s="1"/>
  <c r="AB23" i="173"/>
  <c r="AB47" i="173" s="1"/>
  <c r="AB23" i="89"/>
  <c r="AB47" i="89" s="1"/>
  <c r="AB23" i="188"/>
  <c r="AB47" i="188" s="1"/>
  <c r="AB23" i="142"/>
  <c r="AB47" i="142" s="1"/>
  <c r="AB23" i="168" s="1"/>
  <c r="J20" i="191"/>
  <c r="J44" i="191" s="1"/>
  <c r="J20" i="189"/>
  <c r="J44" i="189" s="1"/>
  <c r="J20" i="190" s="1"/>
  <c r="J20" i="173"/>
  <c r="J44" i="173" s="1"/>
  <c r="J20" i="89"/>
  <c r="J44" i="89" s="1"/>
  <c r="J20" i="188"/>
  <c r="J44" i="188" s="1"/>
  <c r="J20" i="142"/>
  <c r="J44" i="142" s="1"/>
  <c r="J20" i="168" s="1"/>
  <c r="V19" i="200"/>
  <c r="V19" i="148"/>
  <c r="V19" i="197"/>
  <c r="V43" i="197" s="1"/>
  <c r="V20" i="198" s="1"/>
  <c r="AH20" i="189"/>
  <c r="AH44" i="189" s="1"/>
  <c r="AH20" i="190" s="1"/>
  <c r="AH20" i="191"/>
  <c r="AH44" i="191" s="1"/>
  <c r="AH20" i="173"/>
  <c r="AH44" i="173" s="1"/>
  <c r="AH20" i="89"/>
  <c r="AH44" i="89" s="1"/>
  <c r="AH20" i="188"/>
  <c r="AH44" i="188" s="1"/>
  <c r="AH20" i="142"/>
  <c r="AH44" i="142" s="1"/>
  <c r="AH20" i="168" s="1"/>
  <c r="L23" i="191"/>
  <c r="L47" i="191" s="1"/>
  <c r="L23" i="189"/>
  <c r="L47" i="189" s="1"/>
  <c r="L23" i="190" s="1"/>
  <c r="L23" i="173"/>
  <c r="L47" i="173" s="1"/>
  <c r="L23" i="89"/>
  <c r="L47" i="89" s="1"/>
  <c r="L23" i="188"/>
  <c r="L47" i="188" s="1"/>
  <c r="L23" i="142"/>
  <c r="L47" i="142" s="1"/>
  <c r="L23" i="168" s="1"/>
  <c r="X22" i="200"/>
  <c r="X22" i="148"/>
  <c r="X22" i="197"/>
  <c r="X46" i="197" s="1"/>
  <c r="X23" i="198" s="1"/>
  <c r="AJ23" i="189"/>
  <c r="AJ47" i="189" s="1"/>
  <c r="AJ23" i="190" s="1"/>
  <c r="AJ23" i="191"/>
  <c r="AJ47" i="191" s="1"/>
  <c r="AJ23" i="173"/>
  <c r="AJ47" i="173" s="1"/>
  <c r="AJ23" i="89"/>
  <c r="AJ47" i="89" s="1"/>
  <c r="AJ23" i="188"/>
  <c r="AJ47" i="188" s="1"/>
  <c r="AJ23" i="142"/>
  <c r="AJ47" i="142" s="1"/>
  <c r="AJ23" i="168" s="1"/>
  <c r="K22" i="200"/>
  <c r="K22" i="197"/>
  <c r="K46" i="197" s="1"/>
  <c r="K23" i="198" s="1"/>
  <c r="K22" i="148"/>
  <c r="W23" i="191"/>
  <c r="W47" i="191" s="1"/>
  <c r="W23" i="189"/>
  <c r="W47" i="189" s="1"/>
  <c r="W23" i="190" s="1"/>
  <c r="W23" i="188"/>
  <c r="W47" i="188" s="1"/>
  <c r="W23" i="173"/>
  <c r="W47" i="173" s="1"/>
  <c r="W23" i="142"/>
  <c r="W47" i="142" s="1"/>
  <c r="W23" i="168" s="1"/>
  <c r="W23" i="89"/>
  <c r="W47" i="89" s="1"/>
  <c r="D13" i="200"/>
  <c r="D13" i="197"/>
  <c r="D37" i="197" s="1"/>
  <c r="D14" i="198" s="1"/>
  <c r="D13" i="148"/>
  <c r="P14" i="191"/>
  <c r="P38" i="191" s="1"/>
  <c r="P14" i="188"/>
  <c r="P38" i="188" s="1"/>
  <c r="P14" i="173"/>
  <c r="P38" i="173" s="1"/>
  <c r="P14" i="189"/>
  <c r="P38" i="189" s="1"/>
  <c r="P14" i="190" s="1"/>
  <c r="P14" i="142"/>
  <c r="P38" i="142" s="1"/>
  <c r="P14" i="168" s="1"/>
  <c r="P14" i="89"/>
  <c r="P38" i="89" s="1"/>
  <c r="U22" i="200"/>
  <c r="U22" i="197"/>
  <c r="U46" i="197" s="1"/>
  <c r="U23" i="198" s="1"/>
  <c r="U22" i="148"/>
  <c r="AG23" i="191"/>
  <c r="AG47" i="191" s="1"/>
  <c r="AG23" i="189"/>
  <c r="AG47" i="189" s="1"/>
  <c r="AG23" i="190" s="1"/>
  <c r="AG23" i="173"/>
  <c r="AG47" i="173" s="1"/>
  <c r="AG23" i="142"/>
  <c r="AG47" i="142" s="1"/>
  <c r="AG23" i="168" s="1"/>
  <c r="AG23" i="188"/>
  <c r="AG47" i="188" s="1"/>
  <c r="AG23" i="89"/>
  <c r="AG47" i="89" s="1"/>
  <c r="H14" i="191"/>
  <c r="H38" i="191" s="1"/>
  <c r="H14" i="188"/>
  <c r="H38" i="188" s="1"/>
  <c r="H14" i="189"/>
  <c r="H38" i="189" s="1"/>
  <c r="H14" i="190" s="1"/>
  <c r="H14" i="173"/>
  <c r="H38" i="173" s="1"/>
  <c r="H14" i="142"/>
  <c r="H38" i="142" s="1"/>
  <c r="H14" i="168" s="1"/>
  <c r="H14" i="89"/>
  <c r="H38" i="89" s="1"/>
  <c r="L16" i="200"/>
  <c r="L16" i="148"/>
  <c r="L16" i="197"/>
  <c r="L40" i="197" s="1"/>
  <c r="L17" i="198" s="1"/>
  <c r="X17" i="191"/>
  <c r="X41" i="191" s="1"/>
  <c r="X17" i="189"/>
  <c r="X41" i="189" s="1"/>
  <c r="X17" i="190" s="1"/>
  <c r="X17" i="188"/>
  <c r="X41" i="188" s="1"/>
  <c r="X17" i="173"/>
  <c r="X41" i="173" s="1"/>
  <c r="X17" i="89"/>
  <c r="X41" i="89" s="1"/>
  <c r="X17" i="142"/>
  <c r="X41" i="142" s="1"/>
  <c r="X17" i="168" s="1"/>
  <c r="K19" i="200"/>
  <c r="K19" i="197"/>
  <c r="K43" i="197" s="1"/>
  <c r="K20" i="198" s="1"/>
  <c r="K19" i="148"/>
  <c r="W20" i="191"/>
  <c r="W44" i="191" s="1"/>
  <c r="W20" i="189"/>
  <c r="W44" i="189" s="1"/>
  <c r="W20" i="190" s="1"/>
  <c r="W20" i="173"/>
  <c r="W44" i="173" s="1"/>
  <c r="W20" i="142"/>
  <c r="W44" i="142" s="1"/>
  <c r="W20" i="168" s="1"/>
  <c r="W20" i="188"/>
  <c r="W44" i="188" s="1"/>
  <c r="W20" i="89"/>
  <c r="W44" i="89" s="1"/>
  <c r="K8" i="199"/>
  <c r="K31" i="148"/>
  <c r="U31" i="148"/>
  <c r="U8" i="199"/>
  <c r="Z13" i="199"/>
  <c r="Z36" i="148"/>
  <c r="V22" i="199"/>
  <c r="V45" i="148"/>
  <c r="C10" i="199"/>
  <c r="C33" i="148"/>
  <c r="J19" i="199"/>
  <c r="J42" i="148"/>
  <c r="L36" i="148"/>
  <c r="L13" i="199"/>
  <c r="Z19" i="199"/>
  <c r="Z42" i="148"/>
  <c r="I31" i="148"/>
  <c r="I8" i="199"/>
  <c r="J39" i="148"/>
  <c r="J16" i="199"/>
  <c r="U13" i="199"/>
  <c r="U36" i="148"/>
  <c r="S10" i="199"/>
  <c r="S33" i="148"/>
  <c r="V8" i="199"/>
  <c r="V31" i="148"/>
  <c r="F19" i="199"/>
  <c r="F42" i="148"/>
  <c r="T10" i="199"/>
  <c r="T33" i="148"/>
  <c r="S19" i="199"/>
  <c r="S42" i="148"/>
  <c r="F33" i="148"/>
  <c r="F10" i="199"/>
  <c r="AC19" i="199"/>
  <c r="AC42" i="148"/>
  <c r="J8" i="199"/>
  <c r="J31" i="148"/>
  <c r="O13" i="199"/>
  <c r="O36" i="148"/>
  <c r="I19" i="199"/>
  <c r="I42" i="148"/>
  <c r="K22" i="199"/>
  <c r="K45" i="148"/>
  <c r="X22" i="199"/>
  <c r="X45" i="148"/>
  <c r="V13" i="199"/>
  <c r="V36" i="148"/>
  <c r="B19" i="200"/>
  <c r="B19" i="197"/>
  <c r="B43" i="197" s="1"/>
  <c r="B20" i="198" s="1"/>
  <c r="B19" i="148"/>
  <c r="B20" i="199" s="1"/>
  <c r="B22" i="200"/>
  <c r="B22" i="197"/>
  <c r="B46" i="197" s="1"/>
  <c r="B23" i="198" s="1"/>
  <c r="B22" i="148"/>
  <c r="B23" i="199" s="1"/>
  <c r="B13" i="200"/>
  <c r="B13" i="197"/>
  <c r="B37" i="197" s="1"/>
  <c r="B14" i="198" s="1"/>
  <c r="B13" i="148"/>
  <c r="B14" i="199" s="1"/>
  <c r="B10" i="200"/>
  <c r="B10" i="197"/>
  <c r="B34" i="197" s="1"/>
  <c r="B11" i="198" s="1"/>
  <c r="B10" i="148"/>
  <c r="B11" i="199" s="1"/>
  <c r="B16" i="200"/>
  <c r="B16" i="197"/>
  <c r="B40" i="197" s="1"/>
  <c r="B17" i="198" s="1"/>
  <c r="B16" i="148"/>
  <c r="B17" i="199" s="1"/>
  <c r="H8" i="109"/>
  <c r="H32" i="109" s="1"/>
  <c r="H16" i="109"/>
  <c r="H40" i="109" s="1"/>
  <c r="H13" i="109"/>
  <c r="H37" i="109" s="1"/>
  <c r="H10" i="109"/>
  <c r="H34" i="109" s="1"/>
  <c r="H19" i="109"/>
  <c r="H43" i="109" s="1"/>
  <c r="H22" i="109"/>
  <c r="H46" i="109" s="1"/>
  <c r="H7" i="178"/>
  <c r="G7" i="109"/>
  <c r="C7" i="109"/>
  <c r="D7" i="109"/>
  <c r="F7" i="109"/>
  <c r="B7" i="109"/>
  <c r="E7" i="109"/>
  <c r="D20" i="61"/>
  <c r="C14" i="61"/>
  <c r="B11" i="61"/>
  <c r="D17" i="61"/>
  <c r="D11" i="61"/>
  <c r="F20" i="61"/>
  <c r="B14" i="61"/>
  <c r="C20" i="61"/>
  <c r="C23" i="61"/>
  <c r="F17" i="61"/>
  <c r="B17" i="61"/>
  <c r="C11" i="61"/>
  <c r="D14" i="61"/>
  <c r="F11" i="61"/>
  <c r="F23" i="61"/>
  <c r="B20" i="61"/>
  <c r="B23" i="61"/>
  <c r="C17" i="61"/>
  <c r="F14" i="61"/>
  <c r="D23" i="61"/>
  <c r="B20" i="189" l="1"/>
  <c r="B44" i="189" s="1"/>
  <c r="B20" i="190" s="1"/>
  <c r="B20" i="191"/>
  <c r="B44" i="191" s="1"/>
  <c r="B20" i="173"/>
  <c r="B44" i="173" s="1"/>
  <c r="B20" i="89"/>
  <c r="B44" i="89" s="1"/>
  <c r="B20" i="188"/>
  <c r="B44" i="188" s="1"/>
  <c r="B20" i="142"/>
  <c r="B44" i="142" s="1"/>
  <c r="B20" i="168" s="1"/>
  <c r="D17" i="191"/>
  <c r="D41" i="191" s="1"/>
  <c r="D17" i="189"/>
  <c r="D41" i="189" s="1"/>
  <c r="D17" i="190" s="1"/>
  <c r="D17" i="188"/>
  <c r="D41" i="188" s="1"/>
  <c r="D17" i="89"/>
  <c r="D41" i="89" s="1"/>
  <c r="D17" i="173"/>
  <c r="D41" i="173" s="1"/>
  <c r="D17" i="142"/>
  <c r="D41" i="142" s="1"/>
  <c r="D17" i="168" s="1"/>
  <c r="P14" i="199"/>
  <c r="P37" i="148"/>
  <c r="V23" i="199"/>
  <c r="V46" i="148"/>
  <c r="AC23" i="199"/>
  <c r="AC46" i="148"/>
  <c r="M20" i="199"/>
  <c r="M43" i="148"/>
  <c r="O20" i="199"/>
  <c r="O43" i="148"/>
  <c r="K34" i="148"/>
  <c r="K11" i="199"/>
  <c r="Y20" i="199"/>
  <c r="Y43" i="148"/>
  <c r="S34" i="148"/>
  <c r="S11" i="199"/>
  <c r="B17" i="191"/>
  <c r="B41" i="191" s="1"/>
  <c r="B17" i="188"/>
  <c r="B41" i="188" s="1"/>
  <c r="B17" i="173"/>
  <c r="B41" i="173" s="1"/>
  <c r="B17" i="189"/>
  <c r="B41" i="189" s="1"/>
  <c r="B17" i="190" s="1"/>
  <c r="B17" i="142"/>
  <c r="B41" i="142" s="1"/>
  <c r="B17" i="168" s="1"/>
  <c r="B17" i="89"/>
  <c r="B41" i="89" s="1"/>
  <c r="U23" i="199"/>
  <c r="U46" i="148"/>
  <c r="AC11" i="199"/>
  <c r="AC34" i="148"/>
  <c r="V14" i="199"/>
  <c r="V37" i="148"/>
  <c r="L11" i="199"/>
  <c r="L34" i="148"/>
  <c r="T17" i="199"/>
  <c r="T40" i="148"/>
  <c r="U11" i="199"/>
  <c r="U34" i="148"/>
  <c r="AC20" i="199"/>
  <c r="AC43" i="148"/>
  <c r="S20" i="199"/>
  <c r="S43" i="148"/>
  <c r="P11" i="199"/>
  <c r="P34" i="148"/>
  <c r="S14" i="199"/>
  <c r="S37" i="148"/>
  <c r="T11" i="199"/>
  <c r="T34" i="148"/>
  <c r="D20" i="199"/>
  <c r="D43" i="148"/>
  <c r="V11" i="199"/>
  <c r="V34" i="148"/>
  <c r="AC17" i="199"/>
  <c r="AC40" i="148"/>
  <c r="Z11" i="199"/>
  <c r="Z34" i="148"/>
  <c r="D11" i="199"/>
  <c r="D34" i="148"/>
  <c r="X11" i="199"/>
  <c r="X34" i="148"/>
  <c r="Z14" i="199"/>
  <c r="Z37" i="148"/>
  <c r="AB17" i="199"/>
  <c r="AB40" i="148"/>
  <c r="C11" i="191"/>
  <c r="C35" i="191" s="1"/>
  <c r="C11" i="189"/>
  <c r="C35" i="189" s="1"/>
  <c r="C11" i="190" s="1"/>
  <c r="C11" i="188"/>
  <c r="C35" i="188" s="1"/>
  <c r="C11" i="142"/>
  <c r="C35" i="142" s="1"/>
  <c r="C11" i="168" s="1"/>
  <c r="C11" i="89"/>
  <c r="C35" i="89" s="1"/>
  <c r="C11" i="173"/>
  <c r="C35" i="173" s="1"/>
  <c r="I37" i="148"/>
  <c r="I14" i="199"/>
  <c r="U17" i="199"/>
  <c r="U40" i="148"/>
  <c r="F23" i="199"/>
  <c r="F46" i="148"/>
  <c r="J23" i="199"/>
  <c r="J46" i="148"/>
  <c r="T20" i="199"/>
  <c r="T43" i="148"/>
  <c r="AB11" i="199"/>
  <c r="AB34" i="148"/>
  <c r="F11" i="199"/>
  <c r="F34" i="148"/>
  <c r="F14" i="191"/>
  <c r="F38" i="191" s="1"/>
  <c r="F14" i="189"/>
  <c r="F38" i="189" s="1"/>
  <c r="F14" i="190" s="1"/>
  <c r="F14" i="188"/>
  <c r="F38" i="188" s="1"/>
  <c r="F14" i="173"/>
  <c r="F38" i="173" s="1"/>
  <c r="F14" i="89"/>
  <c r="F38" i="89" s="1"/>
  <c r="F14" i="142"/>
  <c r="F38" i="142" s="1"/>
  <c r="F14" i="168" s="1"/>
  <c r="B11" i="191"/>
  <c r="B35" i="191" s="1"/>
  <c r="B11" i="188"/>
  <c r="B35" i="188" s="1"/>
  <c r="B11" i="173"/>
  <c r="B35" i="173" s="1"/>
  <c r="B11" i="189"/>
  <c r="B35" i="189" s="1"/>
  <c r="B11" i="190" s="1"/>
  <c r="B11" i="142"/>
  <c r="B35" i="142" s="1"/>
  <c r="B11" i="168" s="1"/>
  <c r="B11" i="89"/>
  <c r="B35" i="89" s="1"/>
  <c r="X23" i="199"/>
  <c r="X46" i="148"/>
  <c r="O40" i="148"/>
  <c r="O17" i="199"/>
  <c r="Z17" i="199"/>
  <c r="Z40" i="148"/>
  <c r="F14" i="199"/>
  <c r="F37" i="148"/>
  <c r="K14" i="199"/>
  <c r="K37" i="148"/>
  <c r="C17" i="191"/>
  <c r="C41" i="191" s="1"/>
  <c r="C17" i="189"/>
  <c r="C41" i="189" s="1"/>
  <c r="C17" i="190" s="1"/>
  <c r="C17" i="188"/>
  <c r="C41" i="188" s="1"/>
  <c r="C17" i="173"/>
  <c r="C41" i="173" s="1"/>
  <c r="C17" i="89"/>
  <c r="C41" i="89" s="1"/>
  <c r="C17" i="142"/>
  <c r="C41" i="142" s="1"/>
  <c r="C17" i="168" s="1"/>
  <c r="F11" i="191"/>
  <c r="F35" i="191" s="1"/>
  <c r="F11" i="188"/>
  <c r="F35" i="188" s="1"/>
  <c r="F11" i="189"/>
  <c r="F35" i="189" s="1"/>
  <c r="F11" i="190" s="1"/>
  <c r="F11" i="173"/>
  <c r="F35" i="173" s="1"/>
  <c r="F11" i="142"/>
  <c r="F35" i="142" s="1"/>
  <c r="F11" i="168" s="1"/>
  <c r="F11" i="89"/>
  <c r="F35" i="89" s="1"/>
  <c r="F17" i="191"/>
  <c r="F41" i="191" s="1"/>
  <c r="F17" i="188"/>
  <c r="F41" i="188" s="1"/>
  <c r="F17" i="173"/>
  <c r="F41" i="173" s="1"/>
  <c r="F17" i="142"/>
  <c r="F41" i="142" s="1"/>
  <c r="F17" i="168" s="1"/>
  <c r="F17" i="189"/>
  <c r="F41" i="189" s="1"/>
  <c r="F17" i="190" s="1"/>
  <c r="F17" i="89"/>
  <c r="F41" i="89" s="1"/>
  <c r="F20" i="191"/>
  <c r="F44" i="191" s="1"/>
  <c r="F20" i="189"/>
  <c r="F44" i="189" s="1"/>
  <c r="F20" i="190" s="1"/>
  <c r="F20" i="188"/>
  <c r="F44" i="188" s="1"/>
  <c r="F20" i="89"/>
  <c r="F44" i="89" s="1"/>
  <c r="F20" i="173"/>
  <c r="F44" i="173" s="1"/>
  <c r="F20" i="142"/>
  <c r="F44" i="142" s="1"/>
  <c r="F20" i="168" s="1"/>
  <c r="C14" i="191"/>
  <c r="C38" i="191" s="1"/>
  <c r="C14" i="189"/>
  <c r="C38" i="189" s="1"/>
  <c r="C14" i="190" s="1"/>
  <c r="C14" i="188"/>
  <c r="C38" i="188" s="1"/>
  <c r="C14" i="173"/>
  <c r="C38" i="173" s="1"/>
  <c r="C14" i="142"/>
  <c r="C38" i="142" s="1"/>
  <c r="C14" i="168" s="1"/>
  <c r="C14" i="89"/>
  <c r="C38" i="89" s="1"/>
  <c r="L17" i="199"/>
  <c r="L40" i="148"/>
  <c r="K23" i="199"/>
  <c r="K46" i="148"/>
  <c r="V20" i="199"/>
  <c r="V43" i="148"/>
  <c r="Y37" i="148"/>
  <c r="Y14" i="199"/>
  <c r="C20" i="199"/>
  <c r="C43" i="148"/>
  <c r="O34" i="148"/>
  <c r="O11" i="199"/>
  <c r="W14" i="199"/>
  <c r="W37" i="148"/>
  <c r="H23" i="199"/>
  <c r="H46" i="148"/>
  <c r="L20" i="199"/>
  <c r="L43" i="148"/>
  <c r="Z23" i="199"/>
  <c r="Z46" i="148"/>
  <c r="O14" i="199"/>
  <c r="O37" i="148"/>
  <c r="T14" i="199"/>
  <c r="T37" i="148"/>
  <c r="C23" i="199"/>
  <c r="C46" i="148"/>
  <c r="W20" i="199"/>
  <c r="W43" i="148"/>
  <c r="X14" i="199"/>
  <c r="X37" i="148"/>
  <c r="P20" i="199"/>
  <c r="P43" i="148"/>
  <c r="Y23" i="199"/>
  <c r="Y46" i="148"/>
  <c r="Y11" i="199"/>
  <c r="Y34" i="148"/>
  <c r="I23" i="199"/>
  <c r="I46" i="148"/>
  <c r="T23" i="199"/>
  <c r="T46" i="148"/>
  <c r="C40" i="148"/>
  <c r="C17" i="199"/>
  <c r="F20" i="199"/>
  <c r="F43" i="148"/>
  <c r="O23" i="199"/>
  <c r="O46" i="148"/>
  <c r="J20" i="199"/>
  <c r="J43" i="148"/>
  <c r="U20" i="199"/>
  <c r="U43" i="148"/>
  <c r="AB20" i="199"/>
  <c r="AB43" i="148"/>
  <c r="S40" i="148"/>
  <c r="S17" i="199"/>
  <c r="H17" i="199"/>
  <c r="H40" i="148"/>
  <c r="W40" i="148"/>
  <c r="W17" i="199"/>
  <c r="L14" i="199"/>
  <c r="L37" i="148"/>
  <c r="D23" i="189"/>
  <c r="D47" i="189" s="1"/>
  <c r="D23" i="190" s="1"/>
  <c r="D23" i="173"/>
  <c r="D47" i="173" s="1"/>
  <c r="D23" i="89"/>
  <c r="D47" i="89" s="1"/>
  <c r="D23" i="188"/>
  <c r="D47" i="188" s="1"/>
  <c r="D23" i="142"/>
  <c r="D47" i="142" s="1"/>
  <c r="D23" i="168" s="1"/>
  <c r="D23" i="191"/>
  <c r="D47" i="191" s="1"/>
  <c r="C20" i="191"/>
  <c r="C44" i="191" s="1"/>
  <c r="C20" i="189"/>
  <c r="C44" i="189" s="1"/>
  <c r="C20" i="190" s="1"/>
  <c r="C20" i="173"/>
  <c r="C44" i="173" s="1"/>
  <c r="C20" i="142"/>
  <c r="C44" i="142" s="1"/>
  <c r="C20" i="168" s="1"/>
  <c r="C20" i="89"/>
  <c r="C44" i="89" s="1"/>
  <c r="C20" i="188"/>
  <c r="C44" i="188" s="1"/>
  <c r="D14" i="199"/>
  <c r="D37" i="148"/>
  <c r="C14" i="199"/>
  <c r="C37" i="148"/>
  <c r="AB23" i="199"/>
  <c r="AB46" i="148"/>
  <c r="H14" i="199"/>
  <c r="H37" i="148"/>
  <c r="U37" i="148"/>
  <c r="U14" i="199"/>
  <c r="M11" i="199"/>
  <c r="M34" i="148"/>
  <c r="AC37" i="148"/>
  <c r="AC14" i="199"/>
  <c r="Z20" i="199"/>
  <c r="Z43" i="148"/>
  <c r="X20" i="199"/>
  <c r="X43" i="148"/>
  <c r="J11" i="199"/>
  <c r="J34" i="148"/>
  <c r="H20" i="199"/>
  <c r="H43" i="148"/>
  <c r="F23" i="191"/>
  <c r="F47" i="191" s="1"/>
  <c r="F23" i="188"/>
  <c r="F47" i="188" s="1"/>
  <c r="F23" i="173"/>
  <c r="F47" i="173" s="1"/>
  <c r="F23" i="189"/>
  <c r="F47" i="189" s="1"/>
  <c r="F23" i="190" s="1"/>
  <c r="F23" i="142"/>
  <c r="F47" i="142" s="1"/>
  <c r="F23" i="168" s="1"/>
  <c r="F23" i="89"/>
  <c r="F47" i="89" s="1"/>
  <c r="B14" i="191"/>
  <c r="B38" i="191" s="1"/>
  <c r="B14" i="189"/>
  <c r="B38" i="189" s="1"/>
  <c r="B14" i="190" s="1"/>
  <c r="B14" i="188"/>
  <c r="B38" i="188" s="1"/>
  <c r="B14" i="89"/>
  <c r="B38" i="89" s="1"/>
  <c r="B14" i="173"/>
  <c r="B38" i="173" s="1"/>
  <c r="B14" i="142"/>
  <c r="B38" i="142" s="1"/>
  <c r="B14" i="168" s="1"/>
  <c r="B23" i="191"/>
  <c r="B47" i="191" s="1"/>
  <c r="B23" i="188"/>
  <c r="B47" i="188" s="1"/>
  <c r="B23" i="189"/>
  <c r="B47" i="189" s="1"/>
  <c r="B23" i="190" s="1"/>
  <c r="B23" i="173"/>
  <c r="B47" i="173" s="1"/>
  <c r="B23" i="142"/>
  <c r="B47" i="142" s="1"/>
  <c r="B23" i="168" s="1"/>
  <c r="B23" i="89"/>
  <c r="B47" i="89" s="1"/>
  <c r="D14" i="191"/>
  <c r="D38" i="191" s="1"/>
  <c r="D14" i="188"/>
  <c r="D38" i="188" s="1"/>
  <c r="D14" i="173"/>
  <c r="D38" i="173" s="1"/>
  <c r="D14" i="189"/>
  <c r="D38" i="189" s="1"/>
  <c r="D14" i="190" s="1"/>
  <c r="D14" i="142"/>
  <c r="D38" i="142" s="1"/>
  <c r="D14" i="168" s="1"/>
  <c r="D14" i="89"/>
  <c r="D38" i="89" s="1"/>
  <c r="C23" i="191"/>
  <c r="C47" i="191" s="1"/>
  <c r="C23" i="189"/>
  <c r="C47" i="189" s="1"/>
  <c r="C23" i="190" s="1"/>
  <c r="C23" i="188"/>
  <c r="C47" i="188" s="1"/>
  <c r="C23" i="173"/>
  <c r="C47" i="173" s="1"/>
  <c r="C23" i="142"/>
  <c r="C47" i="142" s="1"/>
  <c r="C23" i="168" s="1"/>
  <c r="C23" i="89"/>
  <c r="C47" i="89" s="1"/>
  <c r="D11" i="191"/>
  <c r="D35" i="191" s="1"/>
  <c r="D11" i="189"/>
  <c r="D35" i="189" s="1"/>
  <c r="D11" i="190" s="1"/>
  <c r="D11" i="188"/>
  <c r="D35" i="188" s="1"/>
  <c r="D11" i="173"/>
  <c r="D35" i="173" s="1"/>
  <c r="D11" i="89"/>
  <c r="D35" i="89" s="1"/>
  <c r="D11" i="142"/>
  <c r="D35" i="142" s="1"/>
  <c r="D11" i="168" s="1"/>
  <c r="D20" i="191"/>
  <c r="D44" i="191" s="1"/>
  <c r="D20" i="188"/>
  <c r="D44" i="188" s="1"/>
  <c r="D20" i="173"/>
  <c r="D44" i="173" s="1"/>
  <c r="D20" i="142"/>
  <c r="D44" i="142" s="1"/>
  <c r="D20" i="168" s="1"/>
  <c r="D20" i="189"/>
  <c r="D44" i="189" s="1"/>
  <c r="D20" i="190" s="1"/>
  <c r="D20" i="89"/>
  <c r="D44" i="89" s="1"/>
  <c r="K20" i="199"/>
  <c r="K43" i="148"/>
  <c r="P23" i="199"/>
  <c r="P46" i="148"/>
  <c r="Y17" i="199"/>
  <c r="Y40" i="148"/>
  <c r="L23" i="199"/>
  <c r="L46" i="148"/>
  <c r="F17" i="199"/>
  <c r="F40" i="148"/>
  <c r="C34" i="148"/>
  <c r="C11" i="199"/>
  <c r="I11" i="199"/>
  <c r="I34" i="148"/>
  <c r="M17" i="199"/>
  <c r="M40" i="148"/>
  <c r="D23" i="199"/>
  <c r="D46" i="148"/>
  <c r="S23" i="199"/>
  <c r="S46" i="148"/>
  <c r="V17" i="199"/>
  <c r="V40" i="148"/>
  <c r="W23" i="199"/>
  <c r="W46" i="148"/>
  <c r="AB14" i="199"/>
  <c r="AB37" i="148"/>
  <c r="I17" i="199"/>
  <c r="I40" i="148"/>
  <c r="M37" i="148"/>
  <c r="M14" i="199"/>
  <c r="W34" i="148"/>
  <c r="W11" i="199"/>
  <c r="H11" i="199"/>
  <c r="H34" i="148"/>
  <c r="J17" i="199"/>
  <c r="J40" i="148"/>
  <c r="I20" i="199"/>
  <c r="I43" i="148"/>
  <c r="M23" i="199"/>
  <c r="M46" i="148"/>
  <c r="X17" i="199"/>
  <c r="X40" i="148"/>
  <c r="D17" i="199"/>
  <c r="D40" i="148"/>
  <c r="P17" i="199"/>
  <c r="P40" i="148"/>
  <c r="K40" i="148"/>
  <c r="K17" i="199"/>
  <c r="H20" i="109"/>
  <c r="H44" i="109" s="1"/>
  <c r="H17" i="109"/>
  <c r="H41" i="109" s="1"/>
  <c r="H11" i="109"/>
  <c r="H35" i="109" s="1"/>
  <c r="H14" i="109"/>
  <c r="H38" i="109" s="1"/>
  <c r="H23" i="109"/>
  <c r="H47" i="109" s="1"/>
  <c r="B7" i="157"/>
  <c r="B7" i="178"/>
  <c r="B7" i="156"/>
  <c r="B31" i="156" s="1"/>
  <c r="B7" i="177" s="1"/>
  <c r="B31" i="109"/>
  <c r="F7" i="157"/>
  <c r="F7" i="178"/>
  <c r="F7" i="156"/>
  <c r="F31" i="156" s="1"/>
  <c r="F7" i="177" s="1"/>
  <c r="F31" i="109"/>
  <c r="E31" i="109"/>
  <c r="E7" i="157"/>
  <c r="E7" i="156"/>
  <c r="E31" i="156" s="1"/>
  <c r="E7" i="177" s="1"/>
  <c r="E7" i="178"/>
  <c r="G7" i="157"/>
  <c r="G7" i="178"/>
  <c r="G7" i="156"/>
  <c r="G31" i="156" s="1"/>
  <c r="G7" i="177" s="1"/>
  <c r="G31" i="109"/>
  <c r="D7" i="178"/>
  <c r="D7" i="157"/>
  <c r="D7" i="156"/>
  <c r="D31" i="156" s="1"/>
  <c r="D7" i="177" s="1"/>
  <c r="D31" i="109"/>
  <c r="H7" i="157"/>
  <c r="C7" i="157"/>
  <c r="C7" i="178"/>
  <c r="C7" i="156"/>
  <c r="C31" i="156" s="1"/>
  <c r="C7" i="177" s="1"/>
  <c r="C31" i="109"/>
  <c r="B3" i="179" l="1"/>
  <c r="B27" i="179" s="1"/>
  <c r="B4" i="179"/>
  <c r="B28" i="179" s="1"/>
  <c r="B24" i="179"/>
  <c r="B48" i="179" s="1"/>
  <c r="B24" i="181" l="1"/>
  <c r="B3" i="180"/>
  <c r="B27" i="180" s="1"/>
  <c r="B4" i="182" s="1"/>
  <c r="B4" i="181"/>
  <c r="B24" i="180"/>
  <c r="B48" i="180" s="1"/>
  <c r="B25" i="182" s="1"/>
  <c r="B6" i="179" l="1"/>
  <c r="B30" i="179" s="1"/>
  <c r="B24" i="183"/>
  <c r="B48" i="183" s="1"/>
  <c r="B4" i="183"/>
  <c r="B28" i="183" s="1"/>
  <c r="B3" i="183"/>
  <c r="B27" i="183" s="1"/>
  <c r="B4" i="180"/>
  <c r="B28" i="180" s="1"/>
  <c r="B5" i="182" s="1"/>
  <c r="B3" i="181"/>
  <c r="E8" i="109" l="1"/>
  <c r="E10" i="109"/>
  <c r="E22" i="109"/>
  <c r="E13" i="109"/>
  <c r="E19" i="109"/>
  <c r="E16" i="109"/>
  <c r="B22" i="179"/>
  <c r="B46" i="179" s="1"/>
  <c r="B9" i="179"/>
  <c r="B33" i="179" s="1"/>
  <c r="B21" i="179"/>
  <c r="B45" i="179" s="1"/>
  <c r="B15" i="179"/>
  <c r="B39" i="179" s="1"/>
  <c r="B7" i="179"/>
  <c r="B31" i="179" s="1"/>
  <c r="B18" i="179"/>
  <c r="B42" i="179" s="1"/>
  <c r="B12" i="179"/>
  <c r="B36" i="179" s="1"/>
  <c r="B6" i="183"/>
  <c r="B30" i="183" s="1"/>
  <c r="B6" i="181"/>
  <c r="B6" i="180"/>
  <c r="B30" i="180" s="1"/>
  <c r="B7" i="182" s="1"/>
  <c r="E17" i="109" l="1"/>
  <c r="E11" i="109"/>
  <c r="E8" i="157"/>
  <c r="E8" i="178"/>
  <c r="E8" i="156"/>
  <c r="E32" i="156" s="1"/>
  <c r="E8" i="177" s="1"/>
  <c r="E32" i="109"/>
  <c r="E20" i="109"/>
  <c r="E23" i="109"/>
  <c r="E14" i="109"/>
  <c r="E16" i="157"/>
  <c r="E16" i="178"/>
  <c r="E16" i="156"/>
  <c r="E40" i="156" s="1"/>
  <c r="E16" i="177" s="1"/>
  <c r="E40" i="109"/>
  <c r="E43" i="109"/>
  <c r="E19" i="157"/>
  <c r="E19" i="178"/>
  <c r="E19" i="156"/>
  <c r="E43" i="156" s="1"/>
  <c r="E19" i="177" s="1"/>
  <c r="E37" i="109"/>
  <c r="E13" i="178"/>
  <c r="E13" i="157"/>
  <c r="E13" i="156"/>
  <c r="E37" i="156" s="1"/>
  <c r="E13" i="177" s="1"/>
  <c r="E22" i="178"/>
  <c r="E22" i="157"/>
  <c r="E22" i="156"/>
  <c r="E46" i="156" s="1"/>
  <c r="E22" i="177" s="1"/>
  <c r="E46" i="109"/>
  <c r="E10" i="178"/>
  <c r="E10" i="157"/>
  <c r="E10" i="156"/>
  <c r="E34" i="156" s="1"/>
  <c r="E10" i="177" s="1"/>
  <c r="E34" i="109"/>
  <c r="B21" i="180"/>
  <c r="B45" i="180" s="1"/>
  <c r="B22" i="182" s="1"/>
  <c r="B21" i="181"/>
  <c r="B21" i="183"/>
  <c r="B45" i="183" s="1"/>
  <c r="B10" i="179"/>
  <c r="B34" i="179" s="1"/>
  <c r="B19" i="179"/>
  <c r="B43" i="179" s="1"/>
  <c r="B13" i="179"/>
  <c r="B37" i="179" s="1"/>
  <c r="B16" i="179"/>
  <c r="B40" i="179" s="1"/>
  <c r="B22" i="183"/>
  <c r="B46" i="183" s="1"/>
  <c r="B22" i="181"/>
  <c r="B22" i="180"/>
  <c r="B46" i="180" s="1"/>
  <c r="B23" i="182" s="1"/>
  <c r="B18" i="183"/>
  <c r="B42" i="183" s="1"/>
  <c r="B18" i="181"/>
  <c r="B18" i="180"/>
  <c r="B42" i="180" s="1"/>
  <c r="B19" i="182" s="1"/>
  <c r="B9" i="183"/>
  <c r="B33" i="183" s="1"/>
  <c r="B9" i="181"/>
  <c r="B9" i="180"/>
  <c r="B33" i="180" s="1"/>
  <c r="B10" i="182" s="1"/>
  <c r="B7" i="183"/>
  <c r="B31" i="183" s="1"/>
  <c r="B7" i="181"/>
  <c r="B7" i="180"/>
  <c r="B31" i="180" s="1"/>
  <c r="B8" i="182" s="1"/>
  <c r="B12" i="183"/>
  <c r="B36" i="183" s="1"/>
  <c r="B12" i="181"/>
  <c r="B12" i="180"/>
  <c r="B36" i="180" s="1"/>
  <c r="B13" i="182" s="1"/>
  <c r="B15" i="183"/>
  <c r="B39" i="183" s="1"/>
  <c r="B15" i="181"/>
  <c r="B15" i="180"/>
  <c r="B39" i="180" s="1"/>
  <c r="B16" i="182" s="1"/>
  <c r="D22" i="109" l="1"/>
  <c r="F19" i="109"/>
  <c r="C22" i="109"/>
  <c r="B19" i="109"/>
  <c r="B22" i="109"/>
  <c r="F10" i="109"/>
  <c r="D19" i="109"/>
  <c r="F16" i="109"/>
  <c r="F8" i="109"/>
  <c r="C19" i="109"/>
  <c r="F13" i="109"/>
  <c r="F22" i="109"/>
  <c r="E14" i="157"/>
  <c r="E14" i="178"/>
  <c r="E14" i="156"/>
  <c r="E38" i="156" s="1"/>
  <c r="E14" i="177" s="1"/>
  <c r="E38" i="109"/>
  <c r="E23" i="178"/>
  <c r="E23" i="157"/>
  <c r="E23" i="156"/>
  <c r="E47" i="156" s="1"/>
  <c r="E23" i="177" s="1"/>
  <c r="E47" i="109"/>
  <c r="E20" i="157"/>
  <c r="E20" i="178"/>
  <c r="E20" i="156"/>
  <c r="E44" i="156" s="1"/>
  <c r="E20" i="177" s="1"/>
  <c r="E44" i="109"/>
  <c r="E11" i="157"/>
  <c r="E11" i="178"/>
  <c r="E11" i="156"/>
  <c r="E35" i="156" s="1"/>
  <c r="E11" i="177" s="1"/>
  <c r="E35" i="109"/>
  <c r="E17" i="157"/>
  <c r="E17" i="178"/>
  <c r="E17" i="156"/>
  <c r="E41" i="156" s="1"/>
  <c r="E17" i="177" s="1"/>
  <c r="E41" i="109"/>
  <c r="B10" i="183"/>
  <c r="B34" i="183" s="1"/>
  <c r="B10" i="181"/>
  <c r="B10" i="180"/>
  <c r="B34" i="180" s="1"/>
  <c r="B11" i="182" s="1"/>
  <c r="B13" i="183"/>
  <c r="B37" i="183" s="1"/>
  <c r="B13" i="181"/>
  <c r="B13" i="180"/>
  <c r="B37" i="180" s="1"/>
  <c r="B14" i="182" s="1"/>
  <c r="B19" i="183"/>
  <c r="B43" i="183" s="1"/>
  <c r="B19" i="181"/>
  <c r="B19" i="180"/>
  <c r="B43" i="180" s="1"/>
  <c r="B20" i="182" s="1"/>
  <c r="B16" i="183"/>
  <c r="B40" i="183" s="1"/>
  <c r="B16" i="181"/>
  <c r="B16" i="180"/>
  <c r="B40" i="180" s="1"/>
  <c r="B17" i="182" s="1"/>
  <c r="F14" i="109" l="1"/>
  <c r="F16" i="157"/>
  <c r="F16" i="178"/>
  <c r="F16" i="156"/>
  <c r="F40" i="156" s="1"/>
  <c r="F16" i="177" s="1"/>
  <c r="F40" i="109"/>
  <c r="F23" i="109"/>
  <c r="D19" i="178"/>
  <c r="D19" i="157"/>
  <c r="D43" i="109"/>
  <c r="D19" i="156"/>
  <c r="D43" i="156" s="1"/>
  <c r="D19" i="177" s="1"/>
  <c r="F20" i="109"/>
  <c r="F17" i="109"/>
  <c r="F11" i="109"/>
  <c r="F22" i="157"/>
  <c r="F22" i="178"/>
  <c r="F22" i="156"/>
  <c r="F46" i="156" s="1"/>
  <c r="F22" i="177" s="1"/>
  <c r="F46" i="109"/>
  <c r="F13" i="157"/>
  <c r="F13" i="178"/>
  <c r="F13" i="156"/>
  <c r="F37" i="156" s="1"/>
  <c r="F13" i="177" s="1"/>
  <c r="F37" i="109"/>
  <c r="C19" i="178"/>
  <c r="C19" i="157"/>
  <c r="C19" i="156"/>
  <c r="C43" i="156" s="1"/>
  <c r="C19" i="177" s="1"/>
  <c r="C43" i="109"/>
  <c r="F32" i="109"/>
  <c r="F8" i="157"/>
  <c r="F8" i="178"/>
  <c r="F8" i="156"/>
  <c r="F32" i="156" s="1"/>
  <c r="F8" i="177" s="1"/>
  <c r="F10" i="157"/>
  <c r="F10" i="178"/>
  <c r="F10" i="156"/>
  <c r="F34" i="156" s="1"/>
  <c r="F10" i="177" s="1"/>
  <c r="F34" i="109"/>
  <c r="B22" i="157"/>
  <c r="B22" i="178"/>
  <c r="B22" i="156"/>
  <c r="B46" i="156" s="1"/>
  <c r="B22" i="177" s="1"/>
  <c r="B46" i="109"/>
  <c r="B19" i="157"/>
  <c r="B19" i="178"/>
  <c r="B19" i="156"/>
  <c r="B43" i="156" s="1"/>
  <c r="B19" i="177" s="1"/>
  <c r="B43" i="109"/>
  <c r="C46" i="109"/>
  <c r="C22" i="157"/>
  <c r="C22" i="178"/>
  <c r="C22" i="156"/>
  <c r="C46" i="156" s="1"/>
  <c r="C22" i="177" s="1"/>
  <c r="F19" i="157"/>
  <c r="F19" i="156"/>
  <c r="F43" i="156" s="1"/>
  <c r="F19" i="177" s="1"/>
  <c r="F19" i="178"/>
  <c r="F43" i="109"/>
  <c r="D22" i="157"/>
  <c r="D22" i="178"/>
  <c r="D22" i="156"/>
  <c r="D46" i="156" s="1"/>
  <c r="D22" i="177" s="1"/>
  <c r="D46" i="109"/>
  <c r="G19" i="109" l="1"/>
  <c r="G22" i="109"/>
  <c r="H19" i="178"/>
  <c r="H22" i="178"/>
  <c r="F11" i="178"/>
  <c r="F11" i="156"/>
  <c r="F35" i="156" s="1"/>
  <c r="F11" i="177" s="1"/>
  <c r="F11" i="157"/>
  <c r="F35" i="109"/>
  <c r="F17" i="157"/>
  <c r="F17" i="178"/>
  <c r="F17" i="156"/>
  <c r="F41" i="156" s="1"/>
  <c r="F17" i="177" s="1"/>
  <c r="F41" i="109"/>
  <c r="F44" i="109"/>
  <c r="F20" i="157"/>
  <c r="F20" i="178"/>
  <c r="F20" i="156"/>
  <c r="F44" i="156" s="1"/>
  <c r="F20" i="177" s="1"/>
  <c r="F23" i="157"/>
  <c r="F23" i="178"/>
  <c r="F47" i="109"/>
  <c r="F23" i="156"/>
  <c r="F47" i="156" s="1"/>
  <c r="F23" i="177" s="1"/>
  <c r="F38" i="109"/>
  <c r="F14" i="178"/>
  <c r="F14" i="157"/>
  <c r="F14" i="156"/>
  <c r="F38" i="156" s="1"/>
  <c r="F14" i="177" s="1"/>
  <c r="H19" i="157" l="1"/>
  <c r="H22" i="157"/>
  <c r="G46" i="109"/>
  <c r="G22" i="157"/>
  <c r="G22" i="178"/>
  <c r="G22" i="156"/>
  <c r="G46" i="156" s="1"/>
  <c r="G22" i="177" s="1"/>
  <c r="G19" i="157"/>
  <c r="G19" i="178"/>
  <c r="G19" i="156"/>
  <c r="G43" i="156" s="1"/>
  <c r="G19" i="177" s="1"/>
  <c r="G43" i="109"/>
  <c r="B27" i="148"/>
  <c r="B4" i="199" s="1"/>
  <c r="B28" i="148"/>
  <c r="B5" i="199" s="1"/>
  <c r="B48" i="148"/>
  <c r="B30" i="148" l="1"/>
  <c r="F3" i="187"/>
  <c r="F27" i="187" s="1"/>
  <c r="F4" i="187"/>
  <c r="F28" i="187" s="1"/>
  <c r="F6" i="187"/>
  <c r="F30" i="187" s="1"/>
  <c r="F24" i="187"/>
  <c r="F48" i="187" s="1"/>
  <c r="B3" i="187"/>
  <c r="B27" i="187" s="1"/>
  <c r="C3" i="187"/>
  <c r="C27" i="187" s="1"/>
  <c r="D3" i="187"/>
  <c r="D27" i="187" s="1"/>
  <c r="E3" i="187"/>
  <c r="E27" i="187" s="1"/>
  <c r="B4" i="187"/>
  <c r="B28" i="187" s="1"/>
  <c r="C4" i="187"/>
  <c r="C28" i="187" s="1"/>
  <c r="D4" i="187"/>
  <c r="D28" i="187" s="1"/>
  <c r="E4" i="187"/>
  <c r="E28" i="187" s="1"/>
  <c r="B6" i="187"/>
  <c r="B30" i="187" s="1"/>
  <c r="C6" i="187"/>
  <c r="C30" i="187" s="1"/>
  <c r="D6" i="187"/>
  <c r="D30" i="187" s="1"/>
  <c r="B24" i="187"/>
  <c r="B48" i="187" s="1"/>
  <c r="C24" i="187"/>
  <c r="C48" i="187" s="1"/>
  <c r="D24" i="187"/>
  <c r="D48" i="187" s="1"/>
  <c r="E24" i="187"/>
  <c r="E48" i="187" s="1"/>
  <c r="B3" i="185"/>
  <c r="C3" i="185"/>
  <c r="D3" i="185"/>
  <c r="E3" i="185"/>
  <c r="F3" i="185"/>
  <c r="B4" i="185"/>
  <c r="C4" i="185"/>
  <c r="D4" i="185"/>
  <c r="E4" i="185"/>
  <c r="F4" i="185"/>
  <c r="B6" i="185"/>
  <c r="C6" i="185"/>
  <c r="D6" i="185"/>
  <c r="F6" i="185"/>
  <c r="B24" i="185"/>
  <c r="C24" i="185"/>
  <c r="D24" i="185"/>
  <c r="E24" i="185"/>
  <c r="F24" i="185"/>
  <c r="B3" i="184"/>
  <c r="B27" i="184" s="1"/>
  <c r="B4" i="186" s="1"/>
  <c r="C3" i="184"/>
  <c r="C27" i="184" s="1"/>
  <c r="C4" i="186" s="1"/>
  <c r="D3" i="184"/>
  <c r="D27" i="184" s="1"/>
  <c r="D4" i="186" s="1"/>
  <c r="E3" i="184"/>
  <c r="E27" i="184" s="1"/>
  <c r="E4" i="186" s="1"/>
  <c r="F3" i="184"/>
  <c r="F27" i="184" s="1"/>
  <c r="F4" i="186" s="1"/>
  <c r="B4" i="184"/>
  <c r="B28" i="184" s="1"/>
  <c r="B5" i="186" s="1"/>
  <c r="C4" i="184"/>
  <c r="C28" i="184" s="1"/>
  <c r="C5" i="186" s="1"/>
  <c r="D4" i="184"/>
  <c r="D28" i="184" s="1"/>
  <c r="D5" i="186" s="1"/>
  <c r="E4" i="184"/>
  <c r="E28" i="184" s="1"/>
  <c r="E5" i="186" s="1"/>
  <c r="F4" i="184"/>
  <c r="F28" i="184" s="1"/>
  <c r="F5" i="186" s="1"/>
  <c r="B6" i="184"/>
  <c r="B30" i="184" s="1"/>
  <c r="B7" i="186" s="1"/>
  <c r="C6" i="184"/>
  <c r="C30" i="184" s="1"/>
  <c r="C7" i="186" s="1"/>
  <c r="D6" i="184"/>
  <c r="D30" i="184" s="1"/>
  <c r="D7" i="186" s="1"/>
  <c r="F6" i="184"/>
  <c r="F30" i="184" s="1"/>
  <c r="F7" i="186" s="1"/>
  <c r="B24" i="184"/>
  <c r="B48" i="184" s="1"/>
  <c r="B25" i="186" s="1"/>
  <c r="C24" i="184"/>
  <c r="C48" i="184" s="1"/>
  <c r="C25" i="186" s="1"/>
  <c r="D24" i="184"/>
  <c r="D48" i="184" s="1"/>
  <c r="D25" i="186" s="1"/>
  <c r="E24" i="184"/>
  <c r="E48" i="184" s="1"/>
  <c r="E25" i="186" s="1"/>
  <c r="F24" i="184"/>
  <c r="F48" i="184" s="1"/>
  <c r="F25" i="186" s="1"/>
  <c r="F18" i="187" l="1"/>
  <c r="F42" i="187" s="1"/>
  <c r="F18" i="184"/>
  <c r="F42" i="184" s="1"/>
  <c r="F19" i="186" s="1"/>
  <c r="F18" i="185"/>
  <c r="D18" i="187"/>
  <c r="D42" i="187" s="1"/>
  <c r="D18" i="184"/>
  <c r="D42" i="184" s="1"/>
  <c r="D19" i="186" s="1"/>
  <c r="D18" i="185"/>
  <c r="D21" i="187"/>
  <c r="D45" i="187" s="1"/>
  <c r="D21" i="184"/>
  <c r="D45" i="184" s="1"/>
  <c r="D22" i="186" s="1"/>
  <c r="D21" i="185"/>
  <c r="D9" i="187"/>
  <c r="D33" i="187" s="1"/>
  <c r="D9" i="184"/>
  <c r="D33" i="184" s="1"/>
  <c r="D10" i="186" s="1"/>
  <c r="D9" i="185"/>
  <c r="F15" i="187"/>
  <c r="F39" i="187" s="1"/>
  <c r="F15" i="184"/>
  <c r="F39" i="184" s="1"/>
  <c r="F16" i="186" s="1"/>
  <c r="F15" i="185"/>
  <c r="F9" i="184"/>
  <c r="F33" i="184" s="1"/>
  <c r="F10" i="186" s="1"/>
  <c r="F9" i="187"/>
  <c r="F33" i="187" s="1"/>
  <c r="F9" i="185"/>
  <c r="D7" i="187"/>
  <c r="D31" i="187" s="1"/>
  <c r="D7" i="184"/>
  <c r="D31" i="184" s="1"/>
  <c r="D8" i="186" s="1"/>
  <c r="D7" i="185"/>
  <c r="D15" i="184"/>
  <c r="D39" i="184" s="1"/>
  <c r="D16" i="186" s="1"/>
  <c r="D15" i="187"/>
  <c r="D39" i="187" s="1"/>
  <c r="D15" i="185"/>
  <c r="F21" i="184"/>
  <c r="F45" i="184" s="1"/>
  <c r="F22" i="186" s="1"/>
  <c r="F21" i="187"/>
  <c r="F45" i="187" s="1"/>
  <c r="F21" i="185"/>
  <c r="F7" i="187"/>
  <c r="F31" i="187" s="1"/>
  <c r="F7" i="184"/>
  <c r="F31" i="184" s="1"/>
  <c r="F8" i="186" s="1"/>
  <c r="F7" i="185"/>
  <c r="F12" i="184"/>
  <c r="F36" i="184" s="1"/>
  <c r="F13" i="186" s="1"/>
  <c r="F12" i="185"/>
  <c r="F12" i="187"/>
  <c r="F36" i="187" s="1"/>
  <c r="D12" i="184"/>
  <c r="D36" i="184" s="1"/>
  <c r="D13" i="186" s="1"/>
  <c r="D12" i="187"/>
  <c r="D36" i="187" s="1"/>
  <c r="D12" i="185"/>
  <c r="D16" i="184" l="1"/>
  <c r="D40" i="184" s="1"/>
  <c r="D17" i="186" s="1"/>
  <c r="D16" i="187"/>
  <c r="D40" i="187" s="1"/>
  <c r="D16" i="185"/>
  <c r="D22" i="184"/>
  <c r="D46" i="184" s="1"/>
  <c r="D23" i="186" s="1"/>
  <c r="D22" i="185"/>
  <c r="D22" i="187"/>
  <c r="D46" i="187" s="1"/>
  <c r="D19" i="187"/>
  <c r="D43" i="187" s="1"/>
  <c r="D19" i="184"/>
  <c r="D43" i="184" s="1"/>
  <c r="D20" i="186" s="1"/>
  <c r="D19" i="185"/>
  <c r="D10" i="184"/>
  <c r="D34" i="184" s="1"/>
  <c r="D11" i="186" s="1"/>
  <c r="D10" i="187"/>
  <c r="D34" i="187" s="1"/>
  <c r="D10" i="185"/>
  <c r="D13" i="184"/>
  <c r="D37" i="184" s="1"/>
  <c r="D14" i="186" s="1"/>
  <c r="D13" i="187"/>
  <c r="D37" i="187" s="1"/>
  <c r="D13" i="185"/>
  <c r="F16" i="187"/>
  <c r="F40" i="187" s="1"/>
  <c r="F16" i="184"/>
  <c r="F40" i="184" s="1"/>
  <c r="F17" i="186" s="1"/>
  <c r="F16" i="185"/>
  <c r="F10" i="184"/>
  <c r="F34" i="184" s="1"/>
  <c r="F11" i="186" s="1"/>
  <c r="F10" i="185"/>
  <c r="F10" i="187"/>
  <c r="F34" i="187" s="1"/>
  <c r="F13" i="184"/>
  <c r="F37" i="184" s="1"/>
  <c r="F14" i="186" s="1"/>
  <c r="F13" i="187"/>
  <c r="F37" i="187" s="1"/>
  <c r="F13" i="185"/>
  <c r="F22" i="184"/>
  <c r="F46" i="184" s="1"/>
  <c r="F23" i="186" s="1"/>
  <c r="F22" i="185"/>
  <c r="F22" i="187"/>
  <c r="F46" i="187" s="1"/>
  <c r="F19" i="187"/>
  <c r="F43" i="187" s="1"/>
  <c r="F19" i="184"/>
  <c r="F43" i="184" s="1"/>
  <c r="F20" i="186" s="1"/>
  <c r="F19" i="185"/>
  <c r="E6" i="184"/>
  <c r="E30" i="184" s="1"/>
  <c r="E7" i="186" s="1"/>
  <c r="E6" i="185"/>
  <c r="E6" i="187"/>
  <c r="E30" i="187" s="1"/>
  <c r="G4" i="104"/>
  <c r="G4" i="194" s="1"/>
  <c r="G22" i="194" s="1"/>
  <c r="G5" i="104"/>
  <c r="G5" i="194" s="1"/>
  <c r="G23" i="194" s="1"/>
  <c r="G19" i="104"/>
  <c r="G19" i="160" s="1"/>
  <c r="B4" i="104"/>
  <c r="B22" i="104" s="1"/>
  <c r="C4" i="104"/>
  <c r="C22" i="104" s="1"/>
  <c r="D4" i="104"/>
  <c r="D4" i="160" s="1"/>
  <c r="E4" i="104"/>
  <c r="E22" i="104" s="1"/>
  <c r="F4" i="104"/>
  <c r="F4" i="194" s="1"/>
  <c r="F22" i="194" s="1"/>
  <c r="B5" i="104"/>
  <c r="B23" i="104" s="1"/>
  <c r="C5" i="104"/>
  <c r="D5" i="104"/>
  <c r="D5" i="159" s="1"/>
  <c r="D23" i="159" s="1"/>
  <c r="D4" i="193" s="1"/>
  <c r="E5" i="104"/>
  <c r="E5" i="159" s="1"/>
  <c r="E23" i="159" s="1"/>
  <c r="E4" i="193" s="1"/>
  <c r="F5" i="104"/>
  <c r="B7" i="104"/>
  <c r="B25" i="104" s="1"/>
  <c r="C7" i="104"/>
  <c r="C25" i="104" s="1"/>
  <c r="D7" i="104"/>
  <c r="D7" i="160" s="1"/>
  <c r="E7" i="104"/>
  <c r="E7" i="160" s="1"/>
  <c r="B19" i="104"/>
  <c r="B37" i="104" s="1"/>
  <c r="C19" i="104"/>
  <c r="C19" i="159" s="1"/>
  <c r="C37" i="159" s="1"/>
  <c r="C18" i="193" s="1"/>
  <c r="D19" i="104"/>
  <c r="D19" i="160" s="1"/>
  <c r="E19" i="104"/>
  <c r="E37" i="104" s="1"/>
  <c r="F19" i="104"/>
  <c r="F19" i="160" s="1"/>
  <c r="G5" i="159" l="1"/>
  <c r="G23" i="159" s="1"/>
  <c r="G4" i="193" s="1"/>
  <c r="D37" i="104"/>
  <c r="D23" i="104"/>
  <c r="D4" i="194"/>
  <c r="D22" i="194" s="1"/>
  <c r="E4" i="194"/>
  <c r="E22" i="194" s="1"/>
  <c r="E4" i="159"/>
  <c r="E22" i="159" s="1"/>
  <c r="E3" i="193" s="1"/>
  <c r="G23" i="104"/>
  <c r="D4" i="159"/>
  <c r="D22" i="159" s="1"/>
  <c r="D3" i="193" s="1"/>
  <c r="G22" i="104"/>
  <c r="E4" i="160"/>
  <c r="G5" i="160"/>
  <c r="D22" i="104"/>
  <c r="G4" i="160"/>
  <c r="G19" i="194"/>
  <c r="G37" i="194" s="1"/>
  <c r="E25" i="104"/>
  <c r="G19" i="159"/>
  <c r="G37" i="159" s="1"/>
  <c r="G18" i="193" s="1"/>
  <c r="D5" i="160"/>
  <c r="C7" i="194"/>
  <c r="C25" i="194" s="1"/>
  <c r="D25" i="104"/>
  <c r="C7" i="159"/>
  <c r="C25" i="159" s="1"/>
  <c r="C6" i="193" s="1"/>
  <c r="F4" i="160"/>
  <c r="G37" i="104"/>
  <c r="D5" i="194"/>
  <c r="D23" i="194" s="1"/>
  <c r="F22" i="104"/>
  <c r="E5" i="194"/>
  <c r="E23" i="194" s="1"/>
  <c r="E5" i="160"/>
  <c r="E23" i="104"/>
  <c r="F5" i="194"/>
  <c r="F23" i="194" s="1"/>
  <c r="F5" i="159"/>
  <c r="F23" i="159" s="1"/>
  <c r="F4" i="193" s="1"/>
  <c r="F5" i="160"/>
  <c r="C4" i="160"/>
  <c r="C4" i="194"/>
  <c r="C22" i="194" s="1"/>
  <c r="C4" i="159"/>
  <c r="C22" i="159" s="1"/>
  <c r="C3" i="193" s="1"/>
  <c r="C19" i="194"/>
  <c r="C37" i="194" s="1"/>
  <c r="F23" i="104"/>
  <c r="F37" i="104"/>
  <c r="F19" i="194"/>
  <c r="F37" i="194" s="1"/>
  <c r="F19" i="159"/>
  <c r="F37" i="159" s="1"/>
  <c r="F18" i="193" s="1"/>
  <c r="C23" i="104"/>
  <c r="C5" i="194"/>
  <c r="C23" i="194" s="1"/>
  <c r="C5" i="159"/>
  <c r="C23" i="159" s="1"/>
  <c r="C4" i="193" s="1"/>
  <c r="C5" i="160"/>
  <c r="E19" i="194"/>
  <c r="E37" i="194" s="1"/>
  <c r="E19" i="159"/>
  <c r="E37" i="159" s="1"/>
  <c r="E18" i="193" s="1"/>
  <c r="E7" i="194"/>
  <c r="E25" i="194" s="1"/>
  <c r="E7" i="159"/>
  <c r="E25" i="159" s="1"/>
  <c r="E6" i="193" s="1"/>
  <c r="C37" i="104"/>
  <c r="C19" i="160"/>
  <c r="E19" i="160"/>
  <c r="D19" i="159"/>
  <c r="D37" i="159" s="1"/>
  <c r="D18" i="193" s="1"/>
  <c r="D7" i="159"/>
  <c r="D25" i="159" s="1"/>
  <c r="D6" i="193" s="1"/>
  <c r="F4" i="159"/>
  <c r="F22" i="159" s="1"/>
  <c r="F3" i="193" s="1"/>
  <c r="D19" i="194"/>
  <c r="D37" i="194" s="1"/>
  <c r="D7" i="194"/>
  <c r="D25" i="194" s="1"/>
  <c r="G4" i="159"/>
  <c r="G22" i="159" s="1"/>
  <c r="G3" i="193" s="1"/>
  <c r="C7" i="160"/>
  <c r="G7" i="104" l="1"/>
  <c r="F7" i="104"/>
  <c r="G7" i="194" l="1"/>
  <c r="G25" i="194" s="1"/>
  <c r="G25" i="104"/>
  <c r="G7" i="159"/>
  <c r="G25" i="159" s="1"/>
  <c r="G6" i="193" s="1"/>
  <c r="G7" i="160"/>
  <c r="F25" i="104"/>
  <c r="F7" i="160"/>
  <c r="F7" i="194"/>
  <c r="F25" i="194" s="1"/>
  <c r="F7" i="159"/>
  <c r="F25" i="159" s="1"/>
  <c r="F6" i="193" s="1"/>
  <c r="B19" i="160"/>
  <c r="B5" i="194"/>
  <c r="B23" i="194" s="1"/>
  <c r="B19" i="194"/>
  <c r="B37" i="194" s="1"/>
  <c r="B4" i="194" l="1"/>
  <c r="B22" i="194" s="1"/>
  <c r="B4" i="159"/>
  <c r="B22" i="159" s="1"/>
  <c r="B3" i="193" s="1"/>
  <c r="B4" i="160"/>
  <c r="B5" i="160"/>
  <c r="B5" i="159"/>
  <c r="B23" i="159" s="1"/>
  <c r="B4" i="193" s="1"/>
  <c r="B19" i="159"/>
  <c r="B37" i="159" s="1"/>
  <c r="B18" i="193" s="1"/>
  <c r="B8" i="104" l="1"/>
  <c r="B26" i="104" s="1"/>
  <c r="B13" i="104"/>
  <c r="B31" i="104" s="1"/>
  <c r="B16" i="104"/>
  <c r="B34" i="104" s="1"/>
  <c r="B10" i="104"/>
  <c r="B28" i="104" s="1"/>
  <c r="B14" i="104" l="1"/>
  <c r="B32" i="104" s="1"/>
  <c r="B17" i="104"/>
  <c r="B35" i="104" s="1"/>
  <c r="B11" i="104"/>
  <c r="B29" i="104" s="1"/>
  <c r="B7" i="194"/>
  <c r="B25" i="194" s="1"/>
  <c r="B7" i="159"/>
  <c r="B25" i="159" s="1"/>
  <c r="B6" i="193" s="1"/>
  <c r="B7" i="160"/>
  <c r="B8" i="109" l="1"/>
  <c r="G8" i="109"/>
  <c r="D16" i="109"/>
  <c r="C10" i="109"/>
  <c r="G10" i="109"/>
  <c r="B13" i="109"/>
  <c r="C13" i="109"/>
  <c r="D10" i="109"/>
  <c r="G13" i="109"/>
  <c r="H13" i="178"/>
  <c r="C8" i="109"/>
  <c r="H8" i="178"/>
  <c r="B10" i="109"/>
  <c r="D13" i="109"/>
  <c r="H10" i="178"/>
  <c r="B16" i="109"/>
  <c r="C16" i="109"/>
  <c r="D8" i="109"/>
  <c r="G16" i="109"/>
  <c r="H16" i="178"/>
  <c r="G14" i="109" l="1"/>
  <c r="D17" i="109"/>
  <c r="C20" i="109"/>
  <c r="D13" i="157"/>
  <c r="D13" i="156"/>
  <c r="D37" i="156" s="1"/>
  <c r="D13" i="177" s="1"/>
  <c r="D13" i="178"/>
  <c r="D37" i="109"/>
  <c r="B10" i="157"/>
  <c r="B10" i="178"/>
  <c r="B10" i="156"/>
  <c r="B34" i="156" s="1"/>
  <c r="B10" i="177" s="1"/>
  <c r="B34" i="109"/>
  <c r="G11" i="109"/>
  <c r="B17" i="109"/>
  <c r="D14" i="109"/>
  <c r="G23" i="109"/>
  <c r="H11" i="178"/>
  <c r="H13" i="157"/>
  <c r="D11" i="109"/>
  <c r="D20" i="109"/>
  <c r="H14" i="178"/>
  <c r="B23" i="109"/>
  <c r="B20" i="109"/>
  <c r="G20" i="109"/>
  <c r="C17" i="109"/>
  <c r="C14" i="109"/>
  <c r="H23" i="178"/>
  <c r="C11" i="109"/>
  <c r="H20" i="178"/>
  <c r="H17" i="178"/>
  <c r="C23" i="109"/>
  <c r="B14" i="109"/>
  <c r="B11" i="109"/>
  <c r="G17" i="109"/>
  <c r="D23" i="109"/>
  <c r="H16" i="157"/>
  <c r="G40" i="109"/>
  <c r="G16" i="178"/>
  <c r="G16" i="157"/>
  <c r="G16" i="156"/>
  <c r="G40" i="156" s="1"/>
  <c r="G16" i="177" s="1"/>
  <c r="D8" i="157"/>
  <c r="D8" i="156"/>
  <c r="D32" i="156" s="1"/>
  <c r="D8" i="177" s="1"/>
  <c r="D32" i="109"/>
  <c r="D8" i="178"/>
  <c r="C40" i="109"/>
  <c r="C16" i="178"/>
  <c r="C16" i="157"/>
  <c r="C16" i="156"/>
  <c r="C40" i="156" s="1"/>
  <c r="C16" i="177" s="1"/>
  <c r="B16" i="157"/>
  <c r="B16" i="178"/>
  <c r="B16" i="156"/>
  <c r="B40" i="156" s="1"/>
  <c r="B16" i="177" s="1"/>
  <c r="B40" i="109"/>
  <c r="H10" i="157"/>
  <c r="H8" i="157"/>
  <c r="C8" i="178"/>
  <c r="C8" i="156"/>
  <c r="C32" i="156" s="1"/>
  <c r="C8" i="177" s="1"/>
  <c r="C8" i="157"/>
  <c r="C32" i="109"/>
  <c r="G13" i="157"/>
  <c r="G13" i="178"/>
  <c r="G13" i="156"/>
  <c r="G37" i="156" s="1"/>
  <c r="G13" i="177" s="1"/>
  <c r="G37" i="109"/>
  <c r="D10" i="178"/>
  <c r="D10" i="156"/>
  <c r="D34" i="156" s="1"/>
  <c r="D10" i="177" s="1"/>
  <c r="D10" i="157"/>
  <c r="D34" i="109"/>
  <c r="C13" i="157"/>
  <c r="C13" i="178"/>
  <c r="C13" i="156"/>
  <c r="C37" i="156" s="1"/>
  <c r="C13" i="177" s="1"/>
  <c r="C37" i="109"/>
  <c r="B13" i="157"/>
  <c r="B13" i="178"/>
  <c r="B13" i="156"/>
  <c r="B37" i="156" s="1"/>
  <c r="B13" i="177" s="1"/>
  <c r="B37" i="109"/>
  <c r="G34" i="109"/>
  <c r="G10" i="157"/>
  <c r="G10" i="178"/>
  <c r="G10" i="156"/>
  <c r="G34" i="156" s="1"/>
  <c r="G10" i="177" s="1"/>
  <c r="C34" i="109"/>
  <c r="C10" i="157"/>
  <c r="C10" i="178"/>
  <c r="C10" i="156"/>
  <c r="C34" i="156" s="1"/>
  <c r="C10" i="177" s="1"/>
  <c r="D16" i="157"/>
  <c r="D16" i="178"/>
  <c r="D16" i="156"/>
  <c r="D40" i="156" s="1"/>
  <c r="D16" i="177" s="1"/>
  <c r="D40" i="109"/>
  <c r="G8" i="157"/>
  <c r="G8" i="178"/>
  <c r="G8" i="156"/>
  <c r="G32" i="156" s="1"/>
  <c r="G8" i="177" s="1"/>
  <c r="G32" i="109"/>
  <c r="B32" i="109"/>
  <c r="B8" i="178"/>
  <c r="B8" i="157"/>
  <c r="B8" i="156"/>
  <c r="B32" i="156" s="1"/>
  <c r="B8" i="177" s="1"/>
  <c r="C23" i="157" l="1"/>
  <c r="C23" i="156"/>
  <c r="C47" i="156" s="1"/>
  <c r="C23" i="177" s="1"/>
  <c r="C23" i="178"/>
  <c r="C47" i="109"/>
  <c r="C11" i="157"/>
  <c r="C11" i="178"/>
  <c r="C11" i="156"/>
  <c r="C35" i="156" s="1"/>
  <c r="C11" i="177" s="1"/>
  <c r="C35" i="109"/>
  <c r="D47" i="109"/>
  <c r="D23" i="157"/>
  <c r="D23" i="156"/>
  <c r="D47" i="156" s="1"/>
  <c r="D23" i="177" s="1"/>
  <c r="D23" i="178"/>
  <c r="G17" i="157"/>
  <c r="G17" i="178"/>
  <c r="G41" i="109"/>
  <c r="G17" i="156"/>
  <c r="G41" i="156" s="1"/>
  <c r="G17" i="177" s="1"/>
  <c r="B11" i="157"/>
  <c r="B11" i="178"/>
  <c r="B11" i="156"/>
  <c r="B35" i="156" s="1"/>
  <c r="B11" i="177" s="1"/>
  <c r="B35" i="109"/>
  <c r="B38" i="109"/>
  <c r="B14" i="157"/>
  <c r="B14" i="178"/>
  <c r="B14" i="156"/>
  <c r="B38" i="156" s="1"/>
  <c r="B14" i="177" s="1"/>
  <c r="H17" i="157"/>
  <c r="H20" i="157"/>
  <c r="H23" i="157"/>
  <c r="C14" i="157"/>
  <c r="C14" i="178"/>
  <c r="C14" i="156"/>
  <c r="C38" i="156" s="1"/>
  <c r="C14" i="177" s="1"/>
  <c r="C38" i="109"/>
  <c r="C17" i="157"/>
  <c r="C17" i="178"/>
  <c r="C17" i="156"/>
  <c r="C41" i="156" s="1"/>
  <c r="C17" i="177" s="1"/>
  <c r="C41" i="109"/>
  <c r="G20" i="157"/>
  <c r="G20" i="178"/>
  <c r="G20" i="156"/>
  <c r="G44" i="156" s="1"/>
  <c r="G20" i="177" s="1"/>
  <c r="G44" i="109"/>
  <c r="B44" i="109"/>
  <c r="B20" i="157"/>
  <c r="B20" i="178"/>
  <c r="B20" i="156"/>
  <c r="B44" i="156" s="1"/>
  <c r="B20" i="177" s="1"/>
  <c r="B23" i="157"/>
  <c r="B23" i="178"/>
  <c r="B23" i="156"/>
  <c r="B47" i="156" s="1"/>
  <c r="B23" i="177" s="1"/>
  <c r="B47" i="109"/>
  <c r="H14" i="157"/>
  <c r="D20" i="157"/>
  <c r="D20" i="178"/>
  <c r="D20" i="156"/>
  <c r="D44" i="156" s="1"/>
  <c r="D20" i="177" s="1"/>
  <c r="D44" i="109"/>
  <c r="D35" i="109"/>
  <c r="D11" i="157"/>
  <c r="D11" i="178"/>
  <c r="D11" i="156"/>
  <c r="D35" i="156" s="1"/>
  <c r="D11" i="177" s="1"/>
  <c r="H11" i="157"/>
  <c r="G23" i="157"/>
  <c r="G23" i="178"/>
  <c r="G23" i="156"/>
  <c r="G47" i="156" s="1"/>
  <c r="G23" i="177" s="1"/>
  <c r="G47" i="109"/>
  <c r="D14" i="157"/>
  <c r="D14" i="178"/>
  <c r="D14" i="156"/>
  <c r="D38" i="156" s="1"/>
  <c r="D14" i="177" s="1"/>
  <c r="D38" i="109"/>
  <c r="B17" i="178"/>
  <c r="B17" i="157"/>
  <c r="B17" i="156"/>
  <c r="B41" i="156" s="1"/>
  <c r="B17" i="177" s="1"/>
  <c r="B41" i="109"/>
  <c r="G11" i="157"/>
  <c r="G11" i="178"/>
  <c r="G11" i="156"/>
  <c r="G35" i="156" s="1"/>
  <c r="G11" i="177" s="1"/>
  <c r="G35" i="109"/>
  <c r="C20" i="157"/>
  <c r="C20" i="156"/>
  <c r="C44" i="156" s="1"/>
  <c r="C20" i="177" s="1"/>
  <c r="C20" i="178"/>
  <c r="C44" i="109"/>
  <c r="D41" i="109"/>
  <c r="D17" i="157"/>
  <c r="D17" i="178"/>
  <c r="D17" i="156"/>
  <c r="D41" i="156" s="1"/>
  <c r="D17" i="177" s="1"/>
  <c r="G14" i="178"/>
  <c r="G14" i="157"/>
  <c r="G14" i="156"/>
  <c r="G38" i="156" s="1"/>
  <c r="G14" i="177" s="1"/>
  <c r="G38" i="109"/>
  <c r="B33" i="148" l="1"/>
  <c r="B31" i="148"/>
  <c r="B45" i="148"/>
  <c r="B39" i="148"/>
  <c r="B42" i="148"/>
  <c r="B36" i="148"/>
  <c r="C7" i="187"/>
  <c r="C31" i="187" s="1"/>
  <c r="C7" i="184"/>
  <c r="C31" i="184" s="1"/>
  <c r="C8" i="186" s="1"/>
  <c r="C7" i="185"/>
  <c r="B12" i="184"/>
  <c r="B36" i="184" s="1"/>
  <c r="B13" i="186" s="1"/>
  <c r="B12" i="187"/>
  <c r="B36" i="187" s="1"/>
  <c r="B12" i="185"/>
  <c r="C18" i="187"/>
  <c r="C42" i="187" s="1"/>
  <c r="C18" i="184"/>
  <c r="C42" i="184" s="1"/>
  <c r="C19" i="186" s="1"/>
  <c r="C18" i="185"/>
  <c r="C15" i="184"/>
  <c r="C39" i="184" s="1"/>
  <c r="C16" i="186" s="1"/>
  <c r="C15" i="187"/>
  <c r="C39" i="187" s="1"/>
  <c r="C15" i="185"/>
  <c r="B21" i="184"/>
  <c r="B45" i="184" s="1"/>
  <c r="B22" i="186" s="1"/>
  <c r="B21" i="185"/>
  <c r="B21" i="187"/>
  <c r="B45" i="187" s="1"/>
  <c r="C9" i="184"/>
  <c r="C33" i="184" s="1"/>
  <c r="C10" i="186" s="1"/>
  <c r="C9" i="185"/>
  <c r="C9" i="187"/>
  <c r="C33" i="187" s="1"/>
  <c r="B18" i="187"/>
  <c r="B42" i="187" s="1"/>
  <c r="B18" i="184"/>
  <c r="B42" i="184" s="1"/>
  <c r="B19" i="186" s="1"/>
  <c r="B18" i="185"/>
  <c r="C21" i="184"/>
  <c r="C45" i="184" s="1"/>
  <c r="C22" i="186" s="1"/>
  <c r="C21" i="187"/>
  <c r="C45" i="187" s="1"/>
  <c r="C21" i="185"/>
  <c r="B9" i="184"/>
  <c r="B33" i="184" s="1"/>
  <c r="B10" i="186" s="1"/>
  <c r="B9" i="185"/>
  <c r="B9" i="187"/>
  <c r="B33" i="187" s="1"/>
  <c r="B15" i="184"/>
  <c r="B39" i="184" s="1"/>
  <c r="B16" i="186" s="1"/>
  <c r="B15" i="187"/>
  <c r="B39" i="187" s="1"/>
  <c r="B15" i="185"/>
  <c r="C12" i="184"/>
  <c r="C36" i="184" s="1"/>
  <c r="C13" i="186" s="1"/>
  <c r="C12" i="187"/>
  <c r="C36" i="187" s="1"/>
  <c r="C12" i="185"/>
  <c r="B7" i="184"/>
  <c r="B31" i="184" s="1"/>
  <c r="B8" i="186" s="1"/>
  <c r="B7" i="185"/>
  <c r="B7" i="187"/>
  <c r="B31" i="187" s="1"/>
  <c r="E21" i="185"/>
  <c r="E21" i="187"/>
  <c r="E45" i="187" s="1"/>
  <c r="E21" i="184"/>
  <c r="E45" i="184" s="1"/>
  <c r="E22" i="186" s="1"/>
  <c r="E9" i="187"/>
  <c r="E33" i="187" s="1"/>
  <c r="E9" i="185"/>
  <c r="E9" i="184"/>
  <c r="E33" i="184" s="1"/>
  <c r="E10" i="186" s="1"/>
  <c r="E15" i="187"/>
  <c r="E39" i="187" s="1"/>
  <c r="E15" i="184"/>
  <c r="E39" i="184" s="1"/>
  <c r="E16" i="186" s="1"/>
  <c r="E15" i="185"/>
  <c r="E18" i="185"/>
  <c r="E18" i="187"/>
  <c r="E42" i="187" s="1"/>
  <c r="E18" i="184"/>
  <c r="E42" i="184" s="1"/>
  <c r="E19" i="186" s="1"/>
  <c r="E7" i="187"/>
  <c r="E31" i="187" s="1"/>
  <c r="E7" i="185"/>
  <c r="E7" i="184"/>
  <c r="E31" i="184" s="1"/>
  <c r="E8" i="186" s="1"/>
  <c r="E12" i="184"/>
  <c r="E36" i="184" s="1"/>
  <c r="E13" i="186" s="1"/>
  <c r="E12" i="187"/>
  <c r="E36" i="187" s="1"/>
  <c r="E12" i="185"/>
  <c r="E16" i="104"/>
  <c r="D13" i="104"/>
  <c r="E13" i="104"/>
  <c r="D16" i="104"/>
  <c r="E10" i="104"/>
  <c r="C13" i="104"/>
  <c r="E8" i="104"/>
  <c r="C16" i="104"/>
  <c r="C8" i="104"/>
  <c r="D10" i="104"/>
  <c r="C10" i="104"/>
  <c r="D8" i="104"/>
  <c r="F13" i="104"/>
  <c r="G13" i="104"/>
  <c r="F10" i="104"/>
  <c r="G10" i="104"/>
  <c r="G16" i="104"/>
  <c r="F16" i="104"/>
  <c r="G8" i="104"/>
  <c r="F8" i="104"/>
  <c r="B40" i="148" l="1"/>
  <c r="B37" i="148"/>
  <c r="B34" i="148"/>
  <c r="B43" i="148"/>
  <c r="B46" i="148"/>
  <c r="B13" i="184"/>
  <c r="B37" i="184" s="1"/>
  <c r="B14" i="186" s="1"/>
  <c r="B13" i="187"/>
  <c r="B37" i="187" s="1"/>
  <c r="B13" i="185"/>
  <c r="C16" i="184"/>
  <c r="C40" i="184" s="1"/>
  <c r="C17" i="186" s="1"/>
  <c r="C16" i="187"/>
  <c r="C40" i="187" s="1"/>
  <c r="C16" i="185"/>
  <c r="C10" i="184"/>
  <c r="C34" i="184" s="1"/>
  <c r="C11" i="186" s="1"/>
  <c r="C10" i="185"/>
  <c r="C10" i="187"/>
  <c r="C34" i="187" s="1"/>
  <c r="C19" i="187"/>
  <c r="C43" i="187" s="1"/>
  <c r="C19" i="184"/>
  <c r="C43" i="184" s="1"/>
  <c r="C20" i="186" s="1"/>
  <c r="C19" i="185"/>
  <c r="C13" i="184"/>
  <c r="C37" i="184" s="1"/>
  <c r="C14" i="186" s="1"/>
  <c r="C13" i="187"/>
  <c r="C37" i="187" s="1"/>
  <c r="C13" i="185"/>
  <c r="B10" i="184"/>
  <c r="B34" i="184" s="1"/>
  <c r="B11" i="186" s="1"/>
  <c r="B10" i="185"/>
  <c r="B10" i="187"/>
  <c r="B34" i="187" s="1"/>
  <c r="B22" i="184"/>
  <c r="B46" i="184" s="1"/>
  <c r="B23" i="186" s="1"/>
  <c r="B22" i="185"/>
  <c r="B22" i="187"/>
  <c r="B46" i="187" s="1"/>
  <c r="B16" i="184"/>
  <c r="B40" i="184" s="1"/>
  <c r="B17" i="186" s="1"/>
  <c r="B16" i="187"/>
  <c r="B40" i="187" s="1"/>
  <c r="B16" i="185"/>
  <c r="B19" i="184"/>
  <c r="B43" i="184" s="1"/>
  <c r="B20" i="186" s="1"/>
  <c r="B19" i="185"/>
  <c r="B19" i="187"/>
  <c r="B43" i="187" s="1"/>
  <c r="C22" i="184"/>
  <c r="C46" i="184" s="1"/>
  <c r="C23" i="186" s="1"/>
  <c r="C22" i="187"/>
  <c r="C46" i="187" s="1"/>
  <c r="C22" i="185"/>
  <c r="E10" i="185"/>
  <c r="E10" i="184"/>
  <c r="E34" i="184" s="1"/>
  <c r="E11" i="186" s="1"/>
  <c r="E10" i="187"/>
  <c r="E34" i="187" s="1"/>
  <c r="E22" i="185"/>
  <c r="E22" i="184"/>
  <c r="E46" i="184" s="1"/>
  <c r="E23" i="186" s="1"/>
  <c r="E22" i="187"/>
  <c r="E46" i="187" s="1"/>
  <c r="E13" i="187"/>
  <c r="E37" i="187" s="1"/>
  <c r="E13" i="185"/>
  <c r="E13" i="184"/>
  <c r="E37" i="184" s="1"/>
  <c r="E14" i="186" s="1"/>
  <c r="E16" i="184"/>
  <c r="E40" i="184" s="1"/>
  <c r="E17" i="186" s="1"/>
  <c r="E16" i="185"/>
  <c r="E16" i="187"/>
  <c r="E40" i="187" s="1"/>
  <c r="E19" i="187"/>
  <c r="E43" i="187" s="1"/>
  <c r="E19" i="184"/>
  <c r="E43" i="184" s="1"/>
  <c r="E20" i="186" s="1"/>
  <c r="E19" i="185"/>
  <c r="D14" i="104"/>
  <c r="D17" i="104"/>
  <c r="E11" i="104"/>
  <c r="C11" i="104"/>
  <c r="C8" i="194"/>
  <c r="C26" i="194" s="1"/>
  <c r="C8" i="159"/>
  <c r="C26" i="159" s="1"/>
  <c r="C7" i="193" s="1"/>
  <c r="C26" i="104"/>
  <c r="C8" i="160"/>
  <c r="C16" i="194"/>
  <c r="C34" i="194" s="1"/>
  <c r="C16" i="159"/>
  <c r="C34" i="159" s="1"/>
  <c r="C15" i="193" s="1"/>
  <c r="C34" i="104"/>
  <c r="C16" i="160"/>
  <c r="D16" i="194"/>
  <c r="D34" i="194" s="1"/>
  <c r="D16" i="159"/>
  <c r="D34" i="159" s="1"/>
  <c r="D15" i="193" s="1"/>
  <c r="D34" i="104"/>
  <c r="D16" i="160"/>
  <c r="C17" i="104"/>
  <c r="E14" i="104"/>
  <c r="E8" i="159"/>
  <c r="E26" i="159" s="1"/>
  <c r="E7" i="193" s="1"/>
  <c r="E26" i="104"/>
  <c r="E8" i="194"/>
  <c r="E26" i="194" s="1"/>
  <c r="E8" i="160"/>
  <c r="D13" i="194"/>
  <c r="D31" i="194" s="1"/>
  <c r="D31" i="104"/>
  <c r="D13" i="159"/>
  <c r="D31" i="159" s="1"/>
  <c r="D12" i="193" s="1"/>
  <c r="D13" i="160"/>
  <c r="C14" i="104"/>
  <c r="D11" i="104"/>
  <c r="C10" i="194"/>
  <c r="C28" i="194" s="1"/>
  <c r="C10" i="159"/>
  <c r="C28" i="159" s="1"/>
  <c r="C9" i="193" s="1"/>
  <c r="C10" i="160"/>
  <c r="C28" i="104"/>
  <c r="D28" i="104"/>
  <c r="D10" i="160"/>
  <c r="D10" i="159"/>
  <c r="D28" i="159" s="1"/>
  <c r="D9" i="193" s="1"/>
  <c r="D10" i="194"/>
  <c r="D28" i="194" s="1"/>
  <c r="C13" i="160"/>
  <c r="C13" i="194"/>
  <c r="C31" i="194" s="1"/>
  <c r="C13" i="159"/>
  <c r="C31" i="159" s="1"/>
  <c r="C12" i="193" s="1"/>
  <c r="C31" i="104"/>
  <c r="E10" i="160"/>
  <c r="E10" i="159"/>
  <c r="E28" i="159" s="1"/>
  <c r="E9" i="193" s="1"/>
  <c r="E10" i="194"/>
  <c r="E28" i="194" s="1"/>
  <c r="E28" i="104"/>
  <c r="E13" i="194"/>
  <c r="E31" i="194" s="1"/>
  <c r="E13" i="159"/>
  <c r="E31" i="159" s="1"/>
  <c r="E12" i="193" s="1"/>
  <c r="E13" i="160"/>
  <c r="E31" i="104"/>
  <c r="E34" i="104"/>
  <c r="E16" i="160"/>
  <c r="E16" i="159"/>
  <c r="E34" i="159" s="1"/>
  <c r="E15" i="193" s="1"/>
  <c r="E16" i="194"/>
  <c r="E34" i="194" s="1"/>
  <c r="E17" i="104"/>
  <c r="D8" i="160"/>
  <c r="D8" i="159"/>
  <c r="D26" i="159" s="1"/>
  <c r="D7" i="193" s="1"/>
  <c r="D8" i="194"/>
  <c r="D26" i="194" s="1"/>
  <c r="D26" i="104"/>
  <c r="F16" i="160"/>
  <c r="F16" i="159"/>
  <c r="F34" i="159" s="1"/>
  <c r="F15" i="193" s="1"/>
  <c r="F16" i="194"/>
  <c r="F34" i="194" s="1"/>
  <c r="F34" i="104"/>
  <c r="G10" i="159"/>
  <c r="G28" i="159" s="1"/>
  <c r="G9" i="193" s="1"/>
  <c r="G10" i="160"/>
  <c r="G10" i="194"/>
  <c r="G28" i="194" s="1"/>
  <c r="G28" i="104"/>
  <c r="G31" i="104"/>
  <c r="G13" i="194"/>
  <c r="G31" i="194" s="1"/>
  <c r="G13" i="159"/>
  <c r="G31" i="159" s="1"/>
  <c r="G12" i="193" s="1"/>
  <c r="G13" i="160"/>
  <c r="F17" i="104"/>
  <c r="F11" i="104"/>
  <c r="G26" i="104"/>
  <c r="G8" i="160"/>
  <c r="G8" i="159"/>
  <c r="G26" i="159" s="1"/>
  <c r="G7" i="193" s="1"/>
  <c r="G8" i="194"/>
  <c r="G26" i="194" s="1"/>
  <c r="G11" i="104"/>
  <c r="F14" i="104"/>
  <c r="F26" i="104"/>
  <c r="F8" i="194"/>
  <c r="F26" i="194" s="1"/>
  <c r="F8" i="159"/>
  <c r="F26" i="159" s="1"/>
  <c r="F7" i="193" s="1"/>
  <c r="F8" i="160"/>
  <c r="F10" i="194"/>
  <c r="F28" i="194" s="1"/>
  <c r="F10" i="160"/>
  <c r="F10" i="159"/>
  <c r="F28" i="159" s="1"/>
  <c r="F9" i="193" s="1"/>
  <c r="F28" i="104"/>
  <c r="G17" i="104"/>
  <c r="G14" i="104"/>
  <c r="G16" i="160"/>
  <c r="G16" i="159"/>
  <c r="G34" i="159" s="1"/>
  <c r="G15" i="193" s="1"/>
  <c r="G16" i="194"/>
  <c r="G34" i="194" s="1"/>
  <c r="G34" i="104"/>
  <c r="F13" i="159"/>
  <c r="F31" i="159" s="1"/>
  <c r="F12" i="193" s="1"/>
  <c r="F13" i="160"/>
  <c r="F13" i="194"/>
  <c r="F31" i="194" s="1"/>
  <c r="F31" i="104"/>
  <c r="B16" i="194"/>
  <c r="B34" i="194" s="1"/>
  <c r="B16" i="159"/>
  <c r="B34" i="159" s="1"/>
  <c r="B15" i="193" s="1"/>
  <c r="B16" i="160"/>
  <c r="B10" i="160"/>
  <c r="B10" i="194"/>
  <c r="B28" i="194" s="1"/>
  <c r="B10" i="159"/>
  <c r="B28" i="159" s="1"/>
  <c r="B9" i="193" s="1"/>
  <c r="B8" i="160"/>
  <c r="B8" i="194"/>
  <c r="B26" i="194" s="1"/>
  <c r="B8" i="159"/>
  <c r="B26" i="159" s="1"/>
  <c r="B7" i="193" s="1"/>
  <c r="B13" i="194"/>
  <c r="B31" i="194" s="1"/>
  <c r="B13" i="159"/>
  <c r="B31" i="159" s="1"/>
  <c r="B12" i="193" s="1"/>
  <c r="B13" i="160"/>
  <c r="E11" i="194" l="1"/>
  <c r="E29" i="194" s="1"/>
  <c r="E11" i="159"/>
  <c r="E29" i="159" s="1"/>
  <c r="E10" i="193" s="1"/>
  <c r="E11" i="160"/>
  <c r="E29" i="104"/>
  <c r="D14" i="160"/>
  <c r="D14" i="194"/>
  <c r="D32" i="194" s="1"/>
  <c r="D14" i="159"/>
  <c r="D32" i="159" s="1"/>
  <c r="D13" i="193" s="1"/>
  <c r="D32" i="104"/>
  <c r="E17" i="160"/>
  <c r="E35" i="104"/>
  <c r="E17" i="194"/>
  <c r="E35" i="194" s="1"/>
  <c r="E17" i="159"/>
  <c r="E35" i="159" s="1"/>
  <c r="E16" i="193" s="1"/>
  <c r="D29" i="104"/>
  <c r="D11" i="194"/>
  <c r="D29" i="194" s="1"/>
  <c r="D11" i="159"/>
  <c r="D29" i="159" s="1"/>
  <c r="D10" i="193" s="1"/>
  <c r="D11" i="160"/>
  <c r="D17" i="194"/>
  <c r="D35" i="194" s="1"/>
  <c r="D17" i="159"/>
  <c r="D35" i="159" s="1"/>
  <c r="D16" i="193" s="1"/>
  <c r="D35" i="104"/>
  <c r="D17" i="160"/>
  <c r="C14" i="160"/>
  <c r="C32" i="104"/>
  <c r="C14" i="159"/>
  <c r="C32" i="159" s="1"/>
  <c r="C13" i="193" s="1"/>
  <c r="C14" i="194"/>
  <c r="C32" i="194" s="1"/>
  <c r="E32" i="104"/>
  <c r="E14" i="160"/>
  <c r="E14" i="194"/>
  <c r="E32" i="194" s="1"/>
  <c r="E14" i="159"/>
  <c r="E32" i="159" s="1"/>
  <c r="E13" i="193" s="1"/>
  <c r="C11" i="160"/>
  <c r="C11" i="194"/>
  <c r="C29" i="194" s="1"/>
  <c r="C11" i="159"/>
  <c r="C29" i="159" s="1"/>
  <c r="C10" i="193" s="1"/>
  <c r="C29" i="104"/>
  <c r="C35" i="104"/>
  <c r="C17" i="159"/>
  <c r="C35" i="159" s="1"/>
  <c r="C16" i="193" s="1"/>
  <c r="C17" i="160"/>
  <c r="C17" i="194"/>
  <c r="C35" i="194" s="1"/>
  <c r="G17" i="159"/>
  <c r="G35" i="159" s="1"/>
  <c r="G16" i="193" s="1"/>
  <c r="G35" i="104"/>
  <c r="G17" i="194"/>
  <c r="G35" i="194" s="1"/>
  <c r="G17" i="160"/>
  <c r="F14" i="194"/>
  <c r="F32" i="194" s="1"/>
  <c r="F32" i="104"/>
  <c r="F14" i="160"/>
  <c r="F14" i="159"/>
  <c r="F32" i="159" s="1"/>
  <c r="F13" i="193" s="1"/>
  <c r="F17" i="159"/>
  <c r="F35" i="159" s="1"/>
  <c r="F16" i="193" s="1"/>
  <c r="F35" i="104"/>
  <c r="F17" i="160"/>
  <c r="F17" i="194"/>
  <c r="F35" i="194" s="1"/>
  <c r="G32" i="104"/>
  <c r="G14" i="160"/>
  <c r="G14" i="194"/>
  <c r="G32" i="194" s="1"/>
  <c r="G14" i="159"/>
  <c r="G32" i="159" s="1"/>
  <c r="G13" i="193" s="1"/>
  <c r="F11" i="159"/>
  <c r="F29" i="159" s="1"/>
  <c r="F10" i="193" s="1"/>
  <c r="F29" i="104"/>
  <c r="F11" i="160"/>
  <c r="F11" i="194"/>
  <c r="F29" i="194" s="1"/>
  <c r="G29" i="104"/>
  <c r="G11" i="160"/>
  <c r="G11" i="159"/>
  <c r="G29" i="159" s="1"/>
  <c r="G10" i="193" s="1"/>
  <c r="G11" i="194"/>
  <c r="G29" i="194" s="1"/>
  <c r="B11" i="160"/>
  <c r="B11" i="159"/>
  <c r="B29" i="159" s="1"/>
  <c r="B10" i="193" s="1"/>
  <c r="B11" i="194"/>
  <c r="B29" i="194" s="1"/>
  <c r="B14" i="194"/>
  <c r="B32" i="194" s="1"/>
  <c r="B14" i="159"/>
  <c r="B32" i="159" s="1"/>
  <c r="B13" i="193" s="1"/>
  <c r="B14" i="160"/>
  <c r="B17" i="194"/>
  <c r="B35" i="194" s="1"/>
  <c r="B17" i="159"/>
  <c r="B35" i="159" s="1"/>
  <c r="B16" i="193" s="1"/>
  <c r="B17" i="160"/>
  <c r="C4" i="167" l="1"/>
  <c r="D4" i="167"/>
  <c r="E4" i="167"/>
  <c r="F4" i="167"/>
  <c r="G4" i="167"/>
  <c r="H4" i="167"/>
  <c r="I4" i="167"/>
  <c r="J4" i="167"/>
  <c r="K4" i="167"/>
  <c r="L4" i="167"/>
  <c r="M4" i="167"/>
  <c r="N4" i="167"/>
  <c r="O4" i="167"/>
  <c r="P4" i="167"/>
  <c r="Q4" i="167"/>
  <c r="R4" i="167"/>
  <c r="S4" i="167"/>
  <c r="T4" i="167"/>
  <c r="U4" i="167"/>
  <c r="V4" i="167"/>
  <c r="W4" i="167"/>
  <c r="X4" i="167"/>
  <c r="Y4" i="167"/>
  <c r="Z4" i="167"/>
  <c r="AA4" i="167"/>
  <c r="AB4" i="167"/>
  <c r="AC4" i="167"/>
  <c r="AD4" i="167"/>
  <c r="AE4" i="167"/>
  <c r="AF4" i="167"/>
  <c r="AG4" i="167"/>
  <c r="AH4" i="167"/>
  <c r="AI4" i="167"/>
  <c r="AJ4" i="167"/>
  <c r="AK4" i="167"/>
  <c r="AL4" i="167"/>
  <c r="AM4" i="167"/>
  <c r="AN4" i="167"/>
  <c r="AO4" i="167"/>
  <c r="AP4" i="167"/>
  <c r="AQ4" i="167"/>
  <c r="AR4" i="167"/>
  <c r="AS4" i="167"/>
  <c r="AT4" i="167"/>
  <c r="AU4" i="167"/>
  <c r="AV4" i="167"/>
  <c r="AW4" i="167"/>
  <c r="AX4" i="167"/>
  <c r="AY4" i="167"/>
  <c r="AZ4" i="167"/>
  <c r="BA4" i="167"/>
  <c r="BB4" i="167"/>
  <c r="C5" i="167"/>
  <c r="D5" i="167"/>
  <c r="E5" i="167"/>
  <c r="F5" i="167"/>
  <c r="G5" i="167"/>
  <c r="H5" i="167"/>
  <c r="I5" i="167"/>
  <c r="J5" i="167"/>
  <c r="K5" i="167"/>
  <c r="L5" i="167"/>
  <c r="M5" i="167"/>
  <c r="N5" i="167"/>
  <c r="O5" i="167"/>
  <c r="P5" i="167"/>
  <c r="Q5" i="167"/>
  <c r="R5" i="167"/>
  <c r="S5" i="167"/>
  <c r="T5" i="167"/>
  <c r="U5" i="167"/>
  <c r="V5" i="167"/>
  <c r="W5" i="167"/>
  <c r="X5" i="167"/>
  <c r="Y5" i="167"/>
  <c r="Z5" i="167"/>
  <c r="AA5" i="167"/>
  <c r="AB5" i="167"/>
  <c r="AC5" i="167"/>
  <c r="AD5" i="167"/>
  <c r="AE5" i="167"/>
  <c r="AF5" i="167"/>
  <c r="AG5" i="167"/>
  <c r="AH5" i="167"/>
  <c r="AI5" i="167"/>
  <c r="AJ5" i="167"/>
  <c r="AK5" i="167"/>
  <c r="AL5" i="167"/>
  <c r="AM5" i="167"/>
  <c r="AN5" i="167"/>
  <c r="AO5" i="167"/>
  <c r="AP5" i="167"/>
  <c r="AQ5" i="167"/>
  <c r="AR5" i="167"/>
  <c r="AS5" i="167"/>
  <c r="AT5" i="167"/>
  <c r="AU5" i="167"/>
  <c r="AV5" i="167"/>
  <c r="AW5" i="167"/>
  <c r="AX5" i="167"/>
  <c r="AY5" i="167"/>
  <c r="AZ5" i="167"/>
  <c r="BA5" i="167"/>
  <c r="BB5" i="167"/>
  <c r="C7" i="167"/>
  <c r="D7" i="167"/>
  <c r="E7" i="167"/>
  <c r="F7" i="167"/>
  <c r="G7" i="167"/>
  <c r="H7" i="167"/>
  <c r="I7" i="167"/>
  <c r="J7" i="167"/>
  <c r="K7" i="167"/>
  <c r="L7" i="167"/>
  <c r="M7" i="167"/>
  <c r="N7" i="167"/>
  <c r="O7" i="167"/>
  <c r="P7" i="167"/>
  <c r="Q7" i="167"/>
  <c r="R7" i="167"/>
  <c r="S7" i="167"/>
  <c r="T7" i="167"/>
  <c r="U7" i="167"/>
  <c r="V7" i="167"/>
  <c r="W7" i="167"/>
  <c r="X7" i="167"/>
  <c r="Y7" i="167"/>
  <c r="Z7" i="167"/>
  <c r="AA7" i="167"/>
  <c r="AB7" i="167"/>
  <c r="AC7" i="167"/>
  <c r="AD7" i="167"/>
  <c r="AE7" i="167"/>
  <c r="AF7" i="167"/>
  <c r="AG7" i="167"/>
  <c r="AH7" i="167"/>
  <c r="AI7" i="167"/>
  <c r="AJ7" i="167"/>
  <c r="AK7" i="167"/>
  <c r="AL7" i="167"/>
  <c r="AM7" i="167"/>
  <c r="AN7" i="167"/>
  <c r="AO7" i="167"/>
  <c r="AP7" i="167"/>
  <c r="AQ7" i="167"/>
  <c r="AR7" i="167"/>
  <c r="AS7" i="167"/>
  <c r="AT7" i="167"/>
  <c r="AU7" i="167"/>
  <c r="AV7" i="167"/>
  <c r="AW7" i="167"/>
  <c r="AX7" i="167"/>
  <c r="AY7" i="167"/>
  <c r="AZ7" i="167"/>
  <c r="BA7" i="167"/>
  <c r="BB7" i="167"/>
  <c r="C25" i="167"/>
  <c r="D25" i="167"/>
  <c r="E25" i="167"/>
  <c r="F25" i="167"/>
  <c r="G25" i="167"/>
  <c r="H25" i="167"/>
  <c r="I25" i="167"/>
  <c r="J25" i="167"/>
  <c r="K25" i="167"/>
  <c r="L25" i="167"/>
  <c r="M25" i="167"/>
  <c r="N25" i="167"/>
  <c r="O25" i="167"/>
  <c r="P25" i="167"/>
  <c r="Q25" i="167"/>
  <c r="R25" i="167"/>
  <c r="S25" i="167"/>
  <c r="T25" i="167"/>
  <c r="U25" i="167"/>
  <c r="V25" i="167"/>
  <c r="W25" i="167"/>
  <c r="X25" i="167"/>
  <c r="Y25" i="167"/>
  <c r="Z25" i="167"/>
  <c r="AA25" i="167"/>
  <c r="AB25" i="167"/>
  <c r="AC25" i="167"/>
  <c r="AD25" i="167"/>
  <c r="AE25" i="167"/>
  <c r="AF25" i="167"/>
  <c r="AG25" i="167"/>
  <c r="AH25" i="167"/>
  <c r="AI25" i="167"/>
  <c r="AJ25" i="167"/>
  <c r="AK25" i="167"/>
  <c r="AL25" i="167"/>
  <c r="AM25" i="167"/>
  <c r="AN25" i="167"/>
  <c r="AO25" i="167"/>
  <c r="AP25" i="167"/>
  <c r="AQ25" i="167"/>
  <c r="AR25" i="167"/>
  <c r="AS25" i="167"/>
  <c r="AT25" i="167"/>
  <c r="AU25" i="167"/>
  <c r="AV25" i="167"/>
  <c r="AW25" i="167"/>
  <c r="AX25" i="167"/>
  <c r="AY25" i="167"/>
  <c r="AZ25" i="167"/>
  <c r="BA25" i="167"/>
  <c r="BB25" i="167"/>
  <c r="C4" i="176"/>
  <c r="D4" i="176"/>
  <c r="E4" i="176"/>
  <c r="F4" i="176"/>
  <c r="G4" i="176"/>
  <c r="G28" i="176" s="1"/>
  <c r="H4" i="176"/>
  <c r="H28" i="176" s="1"/>
  <c r="I4" i="176"/>
  <c r="I28" i="176" s="1"/>
  <c r="J4" i="176"/>
  <c r="J28" i="176" s="1"/>
  <c r="K4" i="176"/>
  <c r="K28" i="176" s="1"/>
  <c r="L4" i="176"/>
  <c r="L28" i="176" s="1"/>
  <c r="M4" i="176"/>
  <c r="M28" i="176" s="1"/>
  <c r="N4" i="176"/>
  <c r="N28" i="176" s="1"/>
  <c r="O4" i="176"/>
  <c r="O28" i="176" s="1"/>
  <c r="P4" i="176"/>
  <c r="P28" i="176" s="1"/>
  <c r="Q4" i="176"/>
  <c r="Q28" i="176" s="1"/>
  <c r="R4" i="176"/>
  <c r="R28" i="176" s="1"/>
  <c r="S4" i="176"/>
  <c r="S28" i="176" s="1"/>
  <c r="T4" i="176"/>
  <c r="T28" i="176" s="1"/>
  <c r="U4" i="176"/>
  <c r="U28" i="176" s="1"/>
  <c r="V4" i="176"/>
  <c r="V28" i="176" s="1"/>
  <c r="W4" i="176"/>
  <c r="W28" i="176" s="1"/>
  <c r="X4" i="176"/>
  <c r="X28" i="176" s="1"/>
  <c r="Y4" i="176"/>
  <c r="Y28" i="176" s="1"/>
  <c r="Z4" i="176"/>
  <c r="Z28" i="176" s="1"/>
  <c r="AA4" i="176"/>
  <c r="AB4" i="176"/>
  <c r="AB28" i="176" s="1"/>
  <c r="AC4" i="176"/>
  <c r="AC28" i="176" s="1"/>
  <c r="AD4" i="176"/>
  <c r="AD28" i="176" s="1"/>
  <c r="AE4" i="176"/>
  <c r="AE28" i="176" s="1"/>
  <c r="AF4" i="176"/>
  <c r="AF28" i="176" s="1"/>
  <c r="AG4" i="176"/>
  <c r="AG28" i="176" s="1"/>
  <c r="AH4" i="176"/>
  <c r="AH28" i="176" s="1"/>
  <c r="AI4" i="176"/>
  <c r="AI28" i="176" s="1"/>
  <c r="AJ4" i="176"/>
  <c r="AJ28" i="176" s="1"/>
  <c r="AK4" i="176"/>
  <c r="AK28" i="176" s="1"/>
  <c r="AL4" i="176"/>
  <c r="AL28" i="176" s="1"/>
  <c r="AM4" i="176"/>
  <c r="AM28" i="176" s="1"/>
  <c r="AN4" i="176"/>
  <c r="AN28" i="176" s="1"/>
  <c r="AO4" i="176"/>
  <c r="AO28" i="176" s="1"/>
  <c r="AP4" i="176"/>
  <c r="AP28" i="176" s="1"/>
  <c r="AQ4" i="176"/>
  <c r="AQ28" i="176" s="1"/>
  <c r="AR4" i="176"/>
  <c r="AR28" i="176" s="1"/>
  <c r="AS4" i="176"/>
  <c r="AS28" i="176" s="1"/>
  <c r="AT4" i="176"/>
  <c r="AT28" i="176" s="1"/>
  <c r="AU4" i="176"/>
  <c r="AU28" i="176" s="1"/>
  <c r="AV4" i="176"/>
  <c r="AV28" i="176" s="1"/>
  <c r="AW4" i="176"/>
  <c r="AW28" i="176" s="1"/>
  <c r="AX4" i="176"/>
  <c r="AX28" i="176" s="1"/>
  <c r="AY4" i="176"/>
  <c r="AY28" i="176" s="1"/>
  <c r="AZ4" i="176"/>
  <c r="AZ28" i="176" s="1"/>
  <c r="BA4" i="176"/>
  <c r="BA28" i="176" s="1"/>
  <c r="BB4" i="176"/>
  <c r="BB28" i="176" s="1"/>
  <c r="C5" i="176"/>
  <c r="C29" i="176" s="1"/>
  <c r="D5" i="176"/>
  <c r="D29" i="176" s="1"/>
  <c r="E5" i="176"/>
  <c r="E29" i="176" s="1"/>
  <c r="F5" i="176"/>
  <c r="F29" i="176" s="1"/>
  <c r="G5" i="176"/>
  <c r="G29" i="176" s="1"/>
  <c r="H5" i="176"/>
  <c r="H29" i="176" s="1"/>
  <c r="I5" i="176"/>
  <c r="I29" i="176" s="1"/>
  <c r="J5" i="176"/>
  <c r="J29" i="176" s="1"/>
  <c r="K5" i="176"/>
  <c r="K29" i="176" s="1"/>
  <c r="L5" i="176"/>
  <c r="L29" i="176" s="1"/>
  <c r="M5" i="176"/>
  <c r="M29" i="176" s="1"/>
  <c r="N5" i="176"/>
  <c r="N29" i="176" s="1"/>
  <c r="O5" i="176"/>
  <c r="O29" i="176" s="1"/>
  <c r="P5" i="176"/>
  <c r="P29" i="176" s="1"/>
  <c r="Q5" i="176"/>
  <c r="Q29" i="176" s="1"/>
  <c r="R5" i="176"/>
  <c r="R29" i="176" s="1"/>
  <c r="S5" i="176"/>
  <c r="S29" i="176" s="1"/>
  <c r="T5" i="176"/>
  <c r="T29" i="176" s="1"/>
  <c r="U5" i="176"/>
  <c r="U29" i="176" s="1"/>
  <c r="V5" i="176"/>
  <c r="V29" i="176" s="1"/>
  <c r="W5" i="176"/>
  <c r="W29" i="176" s="1"/>
  <c r="X5" i="176"/>
  <c r="X29" i="176" s="1"/>
  <c r="Y5" i="176"/>
  <c r="Y29" i="176" s="1"/>
  <c r="Z5" i="176"/>
  <c r="Z29" i="176" s="1"/>
  <c r="AA5" i="176"/>
  <c r="AA29" i="176" s="1"/>
  <c r="AB5" i="176"/>
  <c r="AB29" i="176" s="1"/>
  <c r="AC5" i="176"/>
  <c r="AC29" i="176" s="1"/>
  <c r="AD5" i="176"/>
  <c r="AD29" i="176" s="1"/>
  <c r="AE5" i="176"/>
  <c r="AE29" i="176" s="1"/>
  <c r="AF5" i="176"/>
  <c r="AF29" i="176" s="1"/>
  <c r="AG5" i="176"/>
  <c r="AG29" i="176" s="1"/>
  <c r="AH5" i="176"/>
  <c r="AH29" i="176" s="1"/>
  <c r="AI5" i="176"/>
  <c r="AI29" i="176" s="1"/>
  <c r="AJ5" i="176"/>
  <c r="AJ29" i="176" s="1"/>
  <c r="AK5" i="176"/>
  <c r="AK29" i="176" s="1"/>
  <c r="AL5" i="176"/>
  <c r="AL29" i="176" s="1"/>
  <c r="AM5" i="176"/>
  <c r="AN5" i="176"/>
  <c r="AN29" i="176" s="1"/>
  <c r="AO5" i="176"/>
  <c r="AO29" i="176" s="1"/>
  <c r="AP5" i="176"/>
  <c r="AP29" i="176" s="1"/>
  <c r="AQ5" i="176"/>
  <c r="AQ29" i="176" s="1"/>
  <c r="AR5" i="176"/>
  <c r="AR29" i="176" s="1"/>
  <c r="AS5" i="176"/>
  <c r="AS29" i="176" s="1"/>
  <c r="AT5" i="176"/>
  <c r="AT29" i="176" s="1"/>
  <c r="AU5" i="176"/>
  <c r="AU29" i="176" s="1"/>
  <c r="AV5" i="176"/>
  <c r="AV29" i="176" s="1"/>
  <c r="AW5" i="176"/>
  <c r="AW29" i="176" s="1"/>
  <c r="AX5" i="176"/>
  <c r="AX29" i="176" s="1"/>
  <c r="AY5" i="176"/>
  <c r="AY29" i="176" s="1"/>
  <c r="AZ5" i="176"/>
  <c r="AZ29" i="176" s="1"/>
  <c r="BA5" i="176"/>
  <c r="BA29" i="176" s="1"/>
  <c r="BB5" i="176"/>
  <c r="BB29" i="176" s="1"/>
  <c r="C7" i="176"/>
  <c r="C31" i="176" s="1"/>
  <c r="D7" i="176"/>
  <c r="D31" i="176" s="1"/>
  <c r="E7" i="176"/>
  <c r="E31" i="176" s="1"/>
  <c r="F7" i="176"/>
  <c r="F31" i="176" s="1"/>
  <c r="G7" i="176"/>
  <c r="G31" i="176" s="1"/>
  <c r="H7" i="176"/>
  <c r="H31" i="176" s="1"/>
  <c r="I7" i="176"/>
  <c r="I31" i="176" s="1"/>
  <c r="J7" i="176"/>
  <c r="J31" i="176" s="1"/>
  <c r="K7" i="176"/>
  <c r="K31" i="176" s="1"/>
  <c r="L7" i="176"/>
  <c r="L31" i="176" s="1"/>
  <c r="M7" i="176"/>
  <c r="M31" i="176" s="1"/>
  <c r="N7" i="176"/>
  <c r="N31" i="176" s="1"/>
  <c r="O7" i="176"/>
  <c r="O31" i="176" s="1"/>
  <c r="P7" i="176"/>
  <c r="P31" i="176" s="1"/>
  <c r="Q7" i="176"/>
  <c r="Q31" i="176" s="1"/>
  <c r="R7" i="176"/>
  <c r="R31" i="176" s="1"/>
  <c r="S7" i="176"/>
  <c r="S31" i="176" s="1"/>
  <c r="T7" i="176"/>
  <c r="T31" i="176" s="1"/>
  <c r="U7" i="176"/>
  <c r="U31" i="176" s="1"/>
  <c r="V7" i="176"/>
  <c r="V31" i="176" s="1"/>
  <c r="W7" i="176"/>
  <c r="W31" i="176" s="1"/>
  <c r="X7" i="176"/>
  <c r="X31" i="176" s="1"/>
  <c r="Y7" i="176"/>
  <c r="Y31" i="176" s="1"/>
  <c r="Z7" i="176"/>
  <c r="Z31" i="176" s="1"/>
  <c r="AA7" i="176"/>
  <c r="AA31" i="176" s="1"/>
  <c r="AB7" i="176"/>
  <c r="AB31" i="176" s="1"/>
  <c r="AC7" i="176"/>
  <c r="AC31" i="176" s="1"/>
  <c r="AD7" i="176"/>
  <c r="AD31" i="176" s="1"/>
  <c r="AE7" i="176"/>
  <c r="AE31" i="176" s="1"/>
  <c r="AF7" i="176"/>
  <c r="AF31" i="176" s="1"/>
  <c r="AG7" i="176"/>
  <c r="AG31" i="176" s="1"/>
  <c r="AH7" i="176"/>
  <c r="AH31" i="176" s="1"/>
  <c r="AI7" i="176"/>
  <c r="AI31" i="176" s="1"/>
  <c r="AJ7" i="176"/>
  <c r="AJ31" i="176" s="1"/>
  <c r="AK7" i="176"/>
  <c r="AK31" i="176" s="1"/>
  <c r="AL7" i="176"/>
  <c r="AL31" i="176" s="1"/>
  <c r="AM7" i="176"/>
  <c r="AM31" i="176" s="1"/>
  <c r="AN7" i="176"/>
  <c r="AN31" i="176" s="1"/>
  <c r="AO7" i="176"/>
  <c r="AO31" i="176" s="1"/>
  <c r="AP7" i="176"/>
  <c r="AP31" i="176" s="1"/>
  <c r="AQ7" i="176"/>
  <c r="AQ31" i="176" s="1"/>
  <c r="AR7" i="176"/>
  <c r="AR31" i="176" s="1"/>
  <c r="AS7" i="176"/>
  <c r="AS31" i="176" s="1"/>
  <c r="AT7" i="176"/>
  <c r="AT31" i="176" s="1"/>
  <c r="AU7" i="176"/>
  <c r="AU31" i="176" s="1"/>
  <c r="AV7" i="176"/>
  <c r="AV31" i="176" s="1"/>
  <c r="AW7" i="176"/>
  <c r="AW31" i="176" s="1"/>
  <c r="AX7" i="176"/>
  <c r="AX31" i="176" s="1"/>
  <c r="AY7" i="176"/>
  <c r="AY31" i="176" s="1"/>
  <c r="AZ7" i="176"/>
  <c r="AZ31" i="176" s="1"/>
  <c r="BA7" i="176"/>
  <c r="BA31" i="176" s="1"/>
  <c r="BB7" i="176"/>
  <c r="BB31" i="176" s="1"/>
  <c r="C25" i="176"/>
  <c r="C49" i="176" s="1"/>
  <c r="D25" i="176"/>
  <c r="D49" i="176" s="1"/>
  <c r="E25" i="176"/>
  <c r="E49" i="176" s="1"/>
  <c r="F25" i="176"/>
  <c r="F49" i="176" s="1"/>
  <c r="G25" i="176"/>
  <c r="G49" i="176" s="1"/>
  <c r="H25" i="176"/>
  <c r="H49" i="176" s="1"/>
  <c r="I25" i="176"/>
  <c r="I49" i="176" s="1"/>
  <c r="J25" i="176"/>
  <c r="J49" i="176" s="1"/>
  <c r="K25" i="176"/>
  <c r="K49" i="176" s="1"/>
  <c r="L25" i="176"/>
  <c r="L49" i="176" s="1"/>
  <c r="M25" i="176"/>
  <c r="M49" i="176" s="1"/>
  <c r="N25" i="176"/>
  <c r="N49" i="176" s="1"/>
  <c r="O25" i="176"/>
  <c r="O49" i="176" s="1"/>
  <c r="P25" i="176"/>
  <c r="P49" i="176" s="1"/>
  <c r="Q25" i="176"/>
  <c r="Q49" i="176" s="1"/>
  <c r="R25" i="176"/>
  <c r="R49" i="176" s="1"/>
  <c r="S25" i="176"/>
  <c r="S49" i="176" s="1"/>
  <c r="T25" i="176"/>
  <c r="T49" i="176" s="1"/>
  <c r="U25" i="176"/>
  <c r="U49" i="176" s="1"/>
  <c r="V25" i="176"/>
  <c r="V49" i="176" s="1"/>
  <c r="W25" i="176"/>
  <c r="W49" i="176" s="1"/>
  <c r="X25" i="176"/>
  <c r="X49" i="176" s="1"/>
  <c r="Y25" i="176"/>
  <c r="Y49" i="176" s="1"/>
  <c r="Z25" i="176"/>
  <c r="Z49" i="176" s="1"/>
  <c r="AA25" i="176"/>
  <c r="AA49" i="176" s="1"/>
  <c r="AB25" i="176"/>
  <c r="AB49" i="176" s="1"/>
  <c r="AC25" i="176"/>
  <c r="AC49" i="176" s="1"/>
  <c r="AD25" i="176"/>
  <c r="AD49" i="176" s="1"/>
  <c r="AE25" i="176"/>
  <c r="AE49" i="176" s="1"/>
  <c r="AF25" i="176"/>
  <c r="AF49" i="176" s="1"/>
  <c r="AG25" i="176"/>
  <c r="AG49" i="176" s="1"/>
  <c r="AH25" i="176"/>
  <c r="AH49" i="176" s="1"/>
  <c r="AI25" i="176"/>
  <c r="AI49" i="176" s="1"/>
  <c r="AJ25" i="176"/>
  <c r="AJ49" i="176" s="1"/>
  <c r="AK25" i="176"/>
  <c r="AK49" i="176" s="1"/>
  <c r="AL25" i="176"/>
  <c r="AL49" i="176" s="1"/>
  <c r="AM25" i="176"/>
  <c r="AM49" i="176" s="1"/>
  <c r="AN25" i="176"/>
  <c r="AN49" i="176" s="1"/>
  <c r="AO25" i="176"/>
  <c r="AO49" i="176" s="1"/>
  <c r="AP25" i="176"/>
  <c r="AP49" i="176" s="1"/>
  <c r="AQ25" i="176"/>
  <c r="AQ49" i="176" s="1"/>
  <c r="AR25" i="176"/>
  <c r="AR49" i="176" s="1"/>
  <c r="AS25" i="176"/>
  <c r="AS49" i="176" s="1"/>
  <c r="AT25" i="176"/>
  <c r="AT49" i="176" s="1"/>
  <c r="AU25" i="176"/>
  <c r="AU49" i="176" s="1"/>
  <c r="AV25" i="176"/>
  <c r="AV49" i="176" s="1"/>
  <c r="AW25" i="176"/>
  <c r="AW49" i="176" s="1"/>
  <c r="AX25" i="176"/>
  <c r="AX49" i="176" s="1"/>
  <c r="AY25" i="176"/>
  <c r="AY49" i="176" s="1"/>
  <c r="AZ25" i="176"/>
  <c r="AZ49" i="176" s="1"/>
  <c r="BA25" i="176"/>
  <c r="BA49" i="176" s="1"/>
  <c r="BB25" i="176"/>
  <c r="BB49" i="176" s="1"/>
  <c r="C28" i="176"/>
  <c r="D28" i="176"/>
  <c r="E28" i="176"/>
  <c r="F28" i="176"/>
  <c r="AA28" i="176"/>
  <c r="AM29" i="176"/>
  <c r="C4" i="166"/>
  <c r="C28" i="166" s="1"/>
  <c r="C4" i="172" s="1"/>
  <c r="D4" i="166"/>
  <c r="D28" i="166" s="1"/>
  <c r="D4" i="172" s="1"/>
  <c r="E4" i="166"/>
  <c r="E28" i="166" s="1"/>
  <c r="E4" i="172" s="1"/>
  <c r="F4" i="166"/>
  <c r="F28" i="166" s="1"/>
  <c r="F4" i="172" s="1"/>
  <c r="G4" i="166"/>
  <c r="G28" i="166" s="1"/>
  <c r="G4" i="172" s="1"/>
  <c r="H4" i="166"/>
  <c r="H28" i="166" s="1"/>
  <c r="H4" i="172" s="1"/>
  <c r="I4" i="166"/>
  <c r="I28" i="166" s="1"/>
  <c r="I4" i="172" s="1"/>
  <c r="J4" i="166"/>
  <c r="J28" i="166" s="1"/>
  <c r="J4" i="172" s="1"/>
  <c r="K4" i="166"/>
  <c r="K28" i="166" s="1"/>
  <c r="K4" i="172" s="1"/>
  <c r="L4" i="166"/>
  <c r="L28" i="166" s="1"/>
  <c r="L4" i="172" s="1"/>
  <c r="M4" i="166"/>
  <c r="M28" i="166" s="1"/>
  <c r="M4" i="172" s="1"/>
  <c r="N4" i="166"/>
  <c r="N28" i="166" s="1"/>
  <c r="N4" i="172" s="1"/>
  <c r="O4" i="166"/>
  <c r="O28" i="166" s="1"/>
  <c r="O4" i="172" s="1"/>
  <c r="P4" i="166"/>
  <c r="P28" i="166" s="1"/>
  <c r="P4" i="172" s="1"/>
  <c r="Q4" i="166"/>
  <c r="Q28" i="166" s="1"/>
  <c r="Q4" i="172" s="1"/>
  <c r="R4" i="166"/>
  <c r="R28" i="166" s="1"/>
  <c r="R4" i="172" s="1"/>
  <c r="S4" i="166"/>
  <c r="S28" i="166" s="1"/>
  <c r="S4" i="172" s="1"/>
  <c r="T4" i="166"/>
  <c r="T28" i="166" s="1"/>
  <c r="T4" i="172" s="1"/>
  <c r="U4" i="166"/>
  <c r="U28" i="166" s="1"/>
  <c r="U4" i="172" s="1"/>
  <c r="V4" i="166"/>
  <c r="V28" i="166" s="1"/>
  <c r="V4" i="172" s="1"/>
  <c r="W4" i="166"/>
  <c r="W28" i="166" s="1"/>
  <c r="W4" i="172" s="1"/>
  <c r="X4" i="166"/>
  <c r="X28" i="166" s="1"/>
  <c r="X4" i="172" s="1"/>
  <c r="Y4" i="166"/>
  <c r="Y28" i="166" s="1"/>
  <c r="Y4" i="172" s="1"/>
  <c r="Z4" i="166"/>
  <c r="Z28" i="166" s="1"/>
  <c r="Z4" i="172" s="1"/>
  <c r="AA4" i="166"/>
  <c r="AA28" i="166" s="1"/>
  <c r="AA4" i="172" s="1"/>
  <c r="AB4" i="166"/>
  <c r="AB28" i="166" s="1"/>
  <c r="AB4" i="172" s="1"/>
  <c r="AC4" i="166"/>
  <c r="AC28" i="166" s="1"/>
  <c r="AC4" i="172" s="1"/>
  <c r="AD4" i="166"/>
  <c r="AD28" i="166" s="1"/>
  <c r="AD4" i="172" s="1"/>
  <c r="AE4" i="166"/>
  <c r="AE28" i="166" s="1"/>
  <c r="AE4" i="172" s="1"/>
  <c r="AF4" i="166"/>
  <c r="AF28" i="166" s="1"/>
  <c r="AF4" i="172" s="1"/>
  <c r="AG4" i="166"/>
  <c r="AG28" i="166" s="1"/>
  <c r="AG4" i="172" s="1"/>
  <c r="AH4" i="166"/>
  <c r="AH28" i="166" s="1"/>
  <c r="AH4" i="172" s="1"/>
  <c r="AI4" i="166"/>
  <c r="AI28" i="166" s="1"/>
  <c r="AI4" i="172" s="1"/>
  <c r="AJ4" i="166"/>
  <c r="AJ28" i="166" s="1"/>
  <c r="AJ4" i="172" s="1"/>
  <c r="AK4" i="166"/>
  <c r="AK28" i="166" s="1"/>
  <c r="AK4" i="172" s="1"/>
  <c r="AL4" i="166"/>
  <c r="AL28" i="166" s="1"/>
  <c r="AL4" i="172" s="1"/>
  <c r="AM4" i="166"/>
  <c r="AM28" i="166" s="1"/>
  <c r="AM4" i="172" s="1"/>
  <c r="AN4" i="166"/>
  <c r="AN28" i="166" s="1"/>
  <c r="AN4" i="172" s="1"/>
  <c r="AO4" i="166"/>
  <c r="AO28" i="166" s="1"/>
  <c r="AO4" i="172" s="1"/>
  <c r="AP4" i="166"/>
  <c r="AP28" i="166" s="1"/>
  <c r="AP4" i="172" s="1"/>
  <c r="AQ4" i="166"/>
  <c r="AQ28" i="166" s="1"/>
  <c r="AQ4" i="172" s="1"/>
  <c r="AR4" i="166"/>
  <c r="AR28" i="166" s="1"/>
  <c r="AR4" i="172" s="1"/>
  <c r="AS4" i="166"/>
  <c r="AS28" i="166" s="1"/>
  <c r="AS4" i="172" s="1"/>
  <c r="AT4" i="166"/>
  <c r="AT28" i="166" s="1"/>
  <c r="AT4" i="172" s="1"/>
  <c r="AU4" i="166"/>
  <c r="AU28" i="166" s="1"/>
  <c r="AU4" i="172" s="1"/>
  <c r="AV4" i="166"/>
  <c r="AV28" i="166" s="1"/>
  <c r="AV4" i="172" s="1"/>
  <c r="AW4" i="166"/>
  <c r="AW28" i="166" s="1"/>
  <c r="AW4" i="172" s="1"/>
  <c r="AX4" i="166"/>
  <c r="AX28" i="166" s="1"/>
  <c r="AX4" i="172" s="1"/>
  <c r="AY4" i="166"/>
  <c r="AY28" i="166" s="1"/>
  <c r="AY4" i="172" s="1"/>
  <c r="AZ4" i="166"/>
  <c r="AZ28" i="166" s="1"/>
  <c r="AZ4" i="172" s="1"/>
  <c r="BA4" i="166"/>
  <c r="BA28" i="166" s="1"/>
  <c r="BA4" i="172" s="1"/>
  <c r="BB4" i="166"/>
  <c r="BB28" i="166" s="1"/>
  <c r="BB4" i="172" s="1"/>
  <c r="C5" i="166"/>
  <c r="C29" i="166" s="1"/>
  <c r="C5" i="172" s="1"/>
  <c r="D5" i="166"/>
  <c r="D29" i="166" s="1"/>
  <c r="D5" i="172" s="1"/>
  <c r="E5" i="166"/>
  <c r="E29" i="166" s="1"/>
  <c r="E5" i="172" s="1"/>
  <c r="F5" i="166"/>
  <c r="F29" i="166" s="1"/>
  <c r="F5" i="172" s="1"/>
  <c r="G5" i="166"/>
  <c r="G29" i="166" s="1"/>
  <c r="G5" i="172" s="1"/>
  <c r="H5" i="166"/>
  <c r="H29" i="166" s="1"/>
  <c r="H5" i="172" s="1"/>
  <c r="I5" i="166"/>
  <c r="I29" i="166" s="1"/>
  <c r="I5" i="172" s="1"/>
  <c r="J5" i="166"/>
  <c r="J29" i="166" s="1"/>
  <c r="J5" i="172" s="1"/>
  <c r="K5" i="166"/>
  <c r="K29" i="166" s="1"/>
  <c r="K5" i="172" s="1"/>
  <c r="L5" i="166"/>
  <c r="L29" i="166" s="1"/>
  <c r="L5" i="172" s="1"/>
  <c r="M5" i="166"/>
  <c r="M29" i="166" s="1"/>
  <c r="M5" i="172" s="1"/>
  <c r="N5" i="166"/>
  <c r="N29" i="166" s="1"/>
  <c r="N5" i="172" s="1"/>
  <c r="O5" i="166"/>
  <c r="O29" i="166" s="1"/>
  <c r="O5" i="172" s="1"/>
  <c r="P5" i="166"/>
  <c r="P29" i="166" s="1"/>
  <c r="P5" i="172" s="1"/>
  <c r="Q5" i="166"/>
  <c r="Q29" i="166" s="1"/>
  <c r="Q5" i="172" s="1"/>
  <c r="R5" i="166"/>
  <c r="R29" i="166" s="1"/>
  <c r="R5" i="172" s="1"/>
  <c r="S5" i="166"/>
  <c r="S29" i="166" s="1"/>
  <c r="S5" i="172" s="1"/>
  <c r="T5" i="166"/>
  <c r="T29" i="166" s="1"/>
  <c r="T5" i="172" s="1"/>
  <c r="U5" i="166"/>
  <c r="U29" i="166" s="1"/>
  <c r="U5" i="172" s="1"/>
  <c r="V5" i="166"/>
  <c r="V29" i="166" s="1"/>
  <c r="V5" i="172" s="1"/>
  <c r="W5" i="166"/>
  <c r="W29" i="166" s="1"/>
  <c r="W5" i="172" s="1"/>
  <c r="X5" i="166"/>
  <c r="X29" i="166" s="1"/>
  <c r="X5" i="172" s="1"/>
  <c r="Y5" i="166"/>
  <c r="Y29" i="166" s="1"/>
  <c r="Y5" i="172" s="1"/>
  <c r="Z5" i="166"/>
  <c r="Z29" i="166" s="1"/>
  <c r="Z5" i="172" s="1"/>
  <c r="AA5" i="166"/>
  <c r="AA29" i="166" s="1"/>
  <c r="AA5" i="172" s="1"/>
  <c r="AB5" i="166"/>
  <c r="AB29" i="166" s="1"/>
  <c r="AB5" i="172" s="1"/>
  <c r="AC5" i="166"/>
  <c r="AC29" i="166" s="1"/>
  <c r="AC5" i="172" s="1"/>
  <c r="AD5" i="166"/>
  <c r="AD29" i="166" s="1"/>
  <c r="AD5" i="172" s="1"/>
  <c r="AE5" i="166"/>
  <c r="AE29" i="166" s="1"/>
  <c r="AE5" i="172" s="1"/>
  <c r="AF5" i="166"/>
  <c r="AF29" i="166" s="1"/>
  <c r="AF5" i="172" s="1"/>
  <c r="AG5" i="166"/>
  <c r="AG29" i="166" s="1"/>
  <c r="AG5" i="172" s="1"/>
  <c r="AH5" i="166"/>
  <c r="AH29" i="166" s="1"/>
  <c r="AH5" i="172" s="1"/>
  <c r="AI5" i="166"/>
  <c r="AI29" i="166" s="1"/>
  <c r="AI5" i="172" s="1"/>
  <c r="AJ5" i="166"/>
  <c r="AJ29" i="166" s="1"/>
  <c r="AJ5" i="172" s="1"/>
  <c r="AK5" i="166"/>
  <c r="AK29" i="166" s="1"/>
  <c r="AK5" i="172" s="1"/>
  <c r="AL5" i="166"/>
  <c r="AL29" i="166" s="1"/>
  <c r="AL5" i="172" s="1"/>
  <c r="AM5" i="166"/>
  <c r="AM29" i="166" s="1"/>
  <c r="AM5" i="172" s="1"/>
  <c r="AN5" i="166"/>
  <c r="AN29" i="166" s="1"/>
  <c r="AN5" i="172" s="1"/>
  <c r="AO5" i="166"/>
  <c r="AO29" i="166" s="1"/>
  <c r="AO5" i="172" s="1"/>
  <c r="AP5" i="166"/>
  <c r="AP29" i="166" s="1"/>
  <c r="AP5" i="172" s="1"/>
  <c r="AQ5" i="166"/>
  <c r="AQ29" i="166" s="1"/>
  <c r="AQ5" i="172" s="1"/>
  <c r="AR5" i="166"/>
  <c r="AR29" i="166" s="1"/>
  <c r="AR5" i="172" s="1"/>
  <c r="AS5" i="166"/>
  <c r="AS29" i="166" s="1"/>
  <c r="AS5" i="172" s="1"/>
  <c r="AT5" i="166"/>
  <c r="AT29" i="166" s="1"/>
  <c r="AT5" i="172" s="1"/>
  <c r="AU5" i="166"/>
  <c r="AU29" i="166" s="1"/>
  <c r="AU5" i="172" s="1"/>
  <c r="AV5" i="166"/>
  <c r="AV29" i="166" s="1"/>
  <c r="AV5" i="172" s="1"/>
  <c r="AW5" i="166"/>
  <c r="AW29" i="166" s="1"/>
  <c r="AW5" i="172" s="1"/>
  <c r="AX5" i="166"/>
  <c r="AX29" i="166" s="1"/>
  <c r="AX5" i="172" s="1"/>
  <c r="AY5" i="166"/>
  <c r="AY29" i="166" s="1"/>
  <c r="AY5" i="172" s="1"/>
  <c r="AZ5" i="166"/>
  <c r="AZ29" i="166" s="1"/>
  <c r="AZ5" i="172" s="1"/>
  <c r="BA5" i="166"/>
  <c r="BA29" i="166" s="1"/>
  <c r="BA5" i="172" s="1"/>
  <c r="BB5" i="166"/>
  <c r="BB29" i="166" s="1"/>
  <c r="BB5" i="172" s="1"/>
  <c r="C7" i="166"/>
  <c r="C31" i="166" s="1"/>
  <c r="C7" i="172" s="1"/>
  <c r="D7" i="166"/>
  <c r="D31" i="166" s="1"/>
  <c r="D7" i="172" s="1"/>
  <c r="E7" i="166"/>
  <c r="E31" i="166" s="1"/>
  <c r="E7" i="172" s="1"/>
  <c r="F7" i="166"/>
  <c r="F31" i="166" s="1"/>
  <c r="F7" i="172" s="1"/>
  <c r="G7" i="166"/>
  <c r="G31" i="166" s="1"/>
  <c r="G7" i="172" s="1"/>
  <c r="H7" i="166"/>
  <c r="H31" i="166" s="1"/>
  <c r="H7" i="172" s="1"/>
  <c r="I7" i="166"/>
  <c r="I31" i="166" s="1"/>
  <c r="I7" i="172" s="1"/>
  <c r="J7" i="166"/>
  <c r="J31" i="166" s="1"/>
  <c r="J7" i="172" s="1"/>
  <c r="K7" i="166"/>
  <c r="K31" i="166" s="1"/>
  <c r="K7" i="172" s="1"/>
  <c r="L7" i="166"/>
  <c r="L31" i="166" s="1"/>
  <c r="L7" i="172" s="1"/>
  <c r="M7" i="166"/>
  <c r="M31" i="166" s="1"/>
  <c r="M7" i="172" s="1"/>
  <c r="N7" i="166"/>
  <c r="N31" i="166" s="1"/>
  <c r="N7" i="172" s="1"/>
  <c r="O7" i="166"/>
  <c r="O31" i="166" s="1"/>
  <c r="O7" i="172" s="1"/>
  <c r="P7" i="166"/>
  <c r="P31" i="166" s="1"/>
  <c r="P7" i="172" s="1"/>
  <c r="Q7" i="166"/>
  <c r="Q31" i="166" s="1"/>
  <c r="Q7" i="172" s="1"/>
  <c r="R7" i="166"/>
  <c r="R31" i="166" s="1"/>
  <c r="R7" i="172" s="1"/>
  <c r="S7" i="166"/>
  <c r="S31" i="166" s="1"/>
  <c r="S7" i="172" s="1"/>
  <c r="T7" i="166"/>
  <c r="T31" i="166" s="1"/>
  <c r="T7" i="172" s="1"/>
  <c r="U7" i="166"/>
  <c r="U31" i="166" s="1"/>
  <c r="U7" i="172" s="1"/>
  <c r="V7" i="166"/>
  <c r="V31" i="166" s="1"/>
  <c r="V7" i="172" s="1"/>
  <c r="W7" i="166"/>
  <c r="W31" i="166" s="1"/>
  <c r="W7" i="172" s="1"/>
  <c r="X7" i="166"/>
  <c r="X31" i="166" s="1"/>
  <c r="X7" i="172" s="1"/>
  <c r="Y7" i="166"/>
  <c r="Y31" i="166" s="1"/>
  <c r="Y7" i="172" s="1"/>
  <c r="Z7" i="166"/>
  <c r="Z31" i="166" s="1"/>
  <c r="Z7" i="172" s="1"/>
  <c r="AA7" i="166"/>
  <c r="AA31" i="166" s="1"/>
  <c r="AA7" i="172" s="1"/>
  <c r="AB7" i="166"/>
  <c r="AB31" i="166" s="1"/>
  <c r="AB7" i="172" s="1"/>
  <c r="AC7" i="166"/>
  <c r="AC31" i="166" s="1"/>
  <c r="AC7" i="172" s="1"/>
  <c r="AD7" i="166"/>
  <c r="AD31" i="166" s="1"/>
  <c r="AD7" i="172" s="1"/>
  <c r="AE7" i="166"/>
  <c r="AE31" i="166" s="1"/>
  <c r="AE7" i="172" s="1"/>
  <c r="AF7" i="166"/>
  <c r="AF31" i="166" s="1"/>
  <c r="AF7" i="172" s="1"/>
  <c r="AG7" i="166"/>
  <c r="AG31" i="166" s="1"/>
  <c r="AG7" i="172" s="1"/>
  <c r="AH7" i="166"/>
  <c r="AH31" i="166" s="1"/>
  <c r="AH7" i="172" s="1"/>
  <c r="AI7" i="166"/>
  <c r="AI31" i="166" s="1"/>
  <c r="AI7" i="172" s="1"/>
  <c r="AJ7" i="166"/>
  <c r="AJ31" i="166" s="1"/>
  <c r="AJ7" i="172" s="1"/>
  <c r="AK7" i="166"/>
  <c r="AK31" i="166" s="1"/>
  <c r="AK7" i="172" s="1"/>
  <c r="AL7" i="166"/>
  <c r="AL31" i="166" s="1"/>
  <c r="AL7" i="172" s="1"/>
  <c r="AM7" i="166"/>
  <c r="AM31" i="166" s="1"/>
  <c r="AM7" i="172" s="1"/>
  <c r="AN7" i="166"/>
  <c r="AN31" i="166" s="1"/>
  <c r="AN7" i="172" s="1"/>
  <c r="AO7" i="166"/>
  <c r="AO31" i="166" s="1"/>
  <c r="AO7" i="172" s="1"/>
  <c r="AP7" i="166"/>
  <c r="AP31" i="166" s="1"/>
  <c r="AP7" i="172" s="1"/>
  <c r="AQ7" i="166"/>
  <c r="AQ31" i="166" s="1"/>
  <c r="AQ7" i="172" s="1"/>
  <c r="AR7" i="166"/>
  <c r="AR31" i="166" s="1"/>
  <c r="AR7" i="172" s="1"/>
  <c r="AS7" i="166"/>
  <c r="AS31" i="166" s="1"/>
  <c r="AS7" i="172" s="1"/>
  <c r="AT7" i="166"/>
  <c r="AT31" i="166" s="1"/>
  <c r="AT7" i="172" s="1"/>
  <c r="AU7" i="166"/>
  <c r="AU31" i="166" s="1"/>
  <c r="AU7" i="172" s="1"/>
  <c r="AV7" i="166"/>
  <c r="AV31" i="166" s="1"/>
  <c r="AV7" i="172" s="1"/>
  <c r="AW7" i="166"/>
  <c r="AW31" i="166" s="1"/>
  <c r="AW7" i="172" s="1"/>
  <c r="AX7" i="166"/>
  <c r="AX31" i="166" s="1"/>
  <c r="AX7" i="172" s="1"/>
  <c r="AY7" i="166"/>
  <c r="AY31" i="166" s="1"/>
  <c r="AY7" i="172" s="1"/>
  <c r="AZ7" i="166"/>
  <c r="AZ31" i="166" s="1"/>
  <c r="AZ7" i="172" s="1"/>
  <c r="BA7" i="166"/>
  <c r="BA31" i="166" s="1"/>
  <c r="BA7" i="172" s="1"/>
  <c r="BB7" i="166"/>
  <c r="BB31" i="166" s="1"/>
  <c r="BB7" i="172" s="1"/>
  <c r="C25" i="166"/>
  <c r="C49" i="166" s="1"/>
  <c r="C25" i="172" s="1"/>
  <c r="D25" i="166"/>
  <c r="D49" i="166" s="1"/>
  <c r="D25" i="172" s="1"/>
  <c r="E25" i="166"/>
  <c r="E49" i="166" s="1"/>
  <c r="E25" i="172" s="1"/>
  <c r="F25" i="166"/>
  <c r="F49" i="166" s="1"/>
  <c r="F25" i="172" s="1"/>
  <c r="G25" i="166"/>
  <c r="G49" i="166" s="1"/>
  <c r="G25" i="172" s="1"/>
  <c r="H25" i="166"/>
  <c r="H49" i="166" s="1"/>
  <c r="H25" i="172" s="1"/>
  <c r="I25" i="166"/>
  <c r="I49" i="166" s="1"/>
  <c r="I25" i="172" s="1"/>
  <c r="J25" i="166"/>
  <c r="J49" i="166" s="1"/>
  <c r="J25" i="172" s="1"/>
  <c r="K25" i="166"/>
  <c r="K49" i="166" s="1"/>
  <c r="K25" i="172" s="1"/>
  <c r="L25" i="166"/>
  <c r="L49" i="166" s="1"/>
  <c r="L25" i="172" s="1"/>
  <c r="M25" i="166"/>
  <c r="M49" i="166" s="1"/>
  <c r="M25" i="172" s="1"/>
  <c r="N25" i="166"/>
  <c r="N49" i="166" s="1"/>
  <c r="N25" i="172" s="1"/>
  <c r="O25" i="166"/>
  <c r="O49" i="166" s="1"/>
  <c r="O25" i="172" s="1"/>
  <c r="P25" i="166"/>
  <c r="P49" i="166" s="1"/>
  <c r="P25" i="172" s="1"/>
  <c r="Q25" i="166"/>
  <c r="Q49" i="166" s="1"/>
  <c r="Q25" i="172" s="1"/>
  <c r="R25" i="166"/>
  <c r="R49" i="166" s="1"/>
  <c r="R25" i="172" s="1"/>
  <c r="S25" i="166"/>
  <c r="S49" i="166" s="1"/>
  <c r="S25" i="172" s="1"/>
  <c r="T25" i="166"/>
  <c r="T49" i="166" s="1"/>
  <c r="T25" i="172" s="1"/>
  <c r="U25" i="166"/>
  <c r="U49" i="166" s="1"/>
  <c r="U25" i="172" s="1"/>
  <c r="V25" i="166"/>
  <c r="V49" i="166" s="1"/>
  <c r="V25" i="172" s="1"/>
  <c r="W25" i="166"/>
  <c r="W49" i="166" s="1"/>
  <c r="W25" i="172" s="1"/>
  <c r="X25" i="166"/>
  <c r="X49" i="166" s="1"/>
  <c r="X25" i="172" s="1"/>
  <c r="Y25" i="166"/>
  <c r="Y49" i="166" s="1"/>
  <c r="Y25" i="172" s="1"/>
  <c r="Z25" i="166"/>
  <c r="Z49" i="166" s="1"/>
  <c r="Z25" i="172" s="1"/>
  <c r="AA25" i="166"/>
  <c r="AA49" i="166" s="1"/>
  <c r="AA25" i="172" s="1"/>
  <c r="AB25" i="166"/>
  <c r="AB49" i="166" s="1"/>
  <c r="AB25" i="172" s="1"/>
  <c r="AC25" i="166"/>
  <c r="AC49" i="166" s="1"/>
  <c r="AC25" i="172" s="1"/>
  <c r="AD25" i="166"/>
  <c r="AD49" i="166" s="1"/>
  <c r="AD25" i="172" s="1"/>
  <c r="AE25" i="166"/>
  <c r="AE49" i="166" s="1"/>
  <c r="AE25" i="172" s="1"/>
  <c r="AF25" i="166"/>
  <c r="AF49" i="166" s="1"/>
  <c r="AF25" i="172" s="1"/>
  <c r="AG25" i="166"/>
  <c r="AG49" i="166" s="1"/>
  <c r="AG25" i="172" s="1"/>
  <c r="AH25" i="166"/>
  <c r="AH49" i="166" s="1"/>
  <c r="AH25" i="172" s="1"/>
  <c r="AI25" i="166"/>
  <c r="AI49" i="166" s="1"/>
  <c r="AI25" i="172" s="1"/>
  <c r="AJ25" i="166"/>
  <c r="AJ49" i="166" s="1"/>
  <c r="AJ25" i="172" s="1"/>
  <c r="AK25" i="166"/>
  <c r="AK49" i="166" s="1"/>
  <c r="AK25" i="172" s="1"/>
  <c r="AL25" i="166"/>
  <c r="AL49" i="166" s="1"/>
  <c r="AL25" i="172" s="1"/>
  <c r="AM25" i="166"/>
  <c r="AM49" i="166" s="1"/>
  <c r="AM25" i="172" s="1"/>
  <c r="AN25" i="166"/>
  <c r="AN49" i="166" s="1"/>
  <c r="AN25" i="172" s="1"/>
  <c r="AO25" i="166"/>
  <c r="AO49" i="166" s="1"/>
  <c r="AO25" i="172" s="1"/>
  <c r="AP25" i="166"/>
  <c r="AP49" i="166" s="1"/>
  <c r="AP25" i="172" s="1"/>
  <c r="AQ25" i="166"/>
  <c r="AQ49" i="166" s="1"/>
  <c r="AQ25" i="172" s="1"/>
  <c r="AR25" i="166"/>
  <c r="AR49" i="166" s="1"/>
  <c r="AR25" i="172" s="1"/>
  <c r="AS25" i="166"/>
  <c r="AS49" i="166" s="1"/>
  <c r="AS25" i="172" s="1"/>
  <c r="AT25" i="166"/>
  <c r="AT49" i="166" s="1"/>
  <c r="AT25" i="172" s="1"/>
  <c r="AU25" i="166"/>
  <c r="AU49" i="166" s="1"/>
  <c r="AU25" i="172" s="1"/>
  <c r="AV25" i="166"/>
  <c r="AV49" i="166" s="1"/>
  <c r="AV25" i="172" s="1"/>
  <c r="AW25" i="166"/>
  <c r="AW49" i="166" s="1"/>
  <c r="AW25" i="172" s="1"/>
  <c r="AX25" i="166"/>
  <c r="AX49" i="166" s="1"/>
  <c r="AX25" i="172" s="1"/>
  <c r="AY25" i="166"/>
  <c r="AY49" i="166" s="1"/>
  <c r="AY25" i="172" s="1"/>
  <c r="AZ25" i="166"/>
  <c r="AZ49" i="166" s="1"/>
  <c r="AZ25" i="172" s="1"/>
  <c r="BA25" i="166"/>
  <c r="BA49" i="166" s="1"/>
  <c r="BA25" i="172" s="1"/>
  <c r="BB25" i="166"/>
  <c r="BB49" i="166" s="1"/>
  <c r="BB25" i="172" s="1"/>
  <c r="C4" i="165"/>
  <c r="D4" i="165"/>
  <c r="E4" i="165"/>
  <c r="F4" i="165"/>
  <c r="G4" i="165"/>
  <c r="G28" i="165" s="1"/>
  <c r="H4" i="165"/>
  <c r="H28" i="165" s="1"/>
  <c r="I4" i="165"/>
  <c r="I28" i="165" s="1"/>
  <c r="J4" i="165"/>
  <c r="J28" i="165" s="1"/>
  <c r="K4" i="165"/>
  <c r="K28" i="165" s="1"/>
  <c r="L4" i="165"/>
  <c r="L28" i="165" s="1"/>
  <c r="M4" i="165"/>
  <c r="M28" i="165" s="1"/>
  <c r="N4" i="165"/>
  <c r="N28" i="165" s="1"/>
  <c r="O4" i="165"/>
  <c r="O28" i="165" s="1"/>
  <c r="P4" i="165"/>
  <c r="P28" i="165" s="1"/>
  <c r="Q4" i="165"/>
  <c r="Q28" i="165" s="1"/>
  <c r="R4" i="165"/>
  <c r="R28" i="165" s="1"/>
  <c r="S4" i="165"/>
  <c r="S28" i="165" s="1"/>
  <c r="T4" i="165"/>
  <c r="T28" i="165" s="1"/>
  <c r="U4" i="165"/>
  <c r="U28" i="165" s="1"/>
  <c r="V4" i="165"/>
  <c r="V28" i="165" s="1"/>
  <c r="W4" i="165"/>
  <c r="W28" i="165" s="1"/>
  <c r="X4" i="165"/>
  <c r="X28" i="165" s="1"/>
  <c r="Y4" i="165"/>
  <c r="Y28" i="165" s="1"/>
  <c r="Z4" i="165"/>
  <c r="Z28" i="165" s="1"/>
  <c r="AA4" i="165"/>
  <c r="AA28" i="165" s="1"/>
  <c r="AB4" i="165"/>
  <c r="AB28" i="165" s="1"/>
  <c r="AC4" i="165"/>
  <c r="AC28" i="165" s="1"/>
  <c r="AD4" i="165"/>
  <c r="AD28" i="165" s="1"/>
  <c r="AE4" i="165"/>
  <c r="AE28" i="165" s="1"/>
  <c r="AF4" i="165"/>
  <c r="AF28" i="165" s="1"/>
  <c r="AG4" i="165"/>
  <c r="AG28" i="165" s="1"/>
  <c r="AH4" i="165"/>
  <c r="AH28" i="165" s="1"/>
  <c r="AI4" i="165"/>
  <c r="AI28" i="165" s="1"/>
  <c r="AJ4" i="165"/>
  <c r="AJ28" i="165" s="1"/>
  <c r="AK4" i="165"/>
  <c r="AK28" i="165" s="1"/>
  <c r="AL4" i="165"/>
  <c r="AL28" i="165" s="1"/>
  <c r="AM4" i="165"/>
  <c r="AM28" i="165" s="1"/>
  <c r="AN4" i="165"/>
  <c r="AN28" i="165" s="1"/>
  <c r="AO4" i="165"/>
  <c r="AO28" i="165" s="1"/>
  <c r="AP4" i="165"/>
  <c r="AP28" i="165" s="1"/>
  <c r="AQ4" i="165"/>
  <c r="AQ28" i="165" s="1"/>
  <c r="AR4" i="165"/>
  <c r="AR28" i="165" s="1"/>
  <c r="AS4" i="165"/>
  <c r="AS28" i="165" s="1"/>
  <c r="AT4" i="165"/>
  <c r="AT28" i="165" s="1"/>
  <c r="AU4" i="165"/>
  <c r="AU28" i="165" s="1"/>
  <c r="AV4" i="165"/>
  <c r="AV28" i="165" s="1"/>
  <c r="AW4" i="165"/>
  <c r="AW28" i="165" s="1"/>
  <c r="AX4" i="165"/>
  <c r="AX28" i="165" s="1"/>
  <c r="AY4" i="165"/>
  <c r="AY28" i="165" s="1"/>
  <c r="AZ4" i="165"/>
  <c r="AZ28" i="165" s="1"/>
  <c r="BA4" i="165"/>
  <c r="BA28" i="165" s="1"/>
  <c r="BB4" i="165"/>
  <c r="BB28" i="165" s="1"/>
  <c r="C5" i="165"/>
  <c r="C29" i="165" s="1"/>
  <c r="D5" i="165"/>
  <c r="D29" i="165" s="1"/>
  <c r="E5" i="165"/>
  <c r="E29" i="165" s="1"/>
  <c r="F5" i="165"/>
  <c r="F29" i="165" s="1"/>
  <c r="G5" i="165"/>
  <c r="G29" i="165" s="1"/>
  <c r="H5" i="165"/>
  <c r="H29" i="165" s="1"/>
  <c r="I5" i="165"/>
  <c r="I29" i="165" s="1"/>
  <c r="J5" i="165"/>
  <c r="J29" i="165" s="1"/>
  <c r="K5" i="165"/>
  <c r="K29" i="165" s="1"/>
  <c r="L5" i="165"/>
  <c r="L29" i="165" s="1"/>
  <c r="M5" i="165"/>
  <c r="M29" i="165" s="1"/>
  <c r="N5" i="165"/>
  <c r="N29" i="165" s="1"/>
  <c r="O5" i="165"/>
  <c r="O29" i="165" s="1"/>
  <c r="P5" i="165"/>
  <c r="P29" i="165" s="1"/>
  <c r="Q5" i="165"/>
  <c r="Q29" i="165" s="1"/>
  <c r="R5" i="165"/>
  <c r="R29" i="165" s="1"/>
  <c r="S5" i="165"/>
  <c r="S29" i="165" s="1"/>
  <c r="T5" i="165"/>
  <c r="T29" i="165" s="1"/>
  <c r="U5" i="165"/>
  <c r="U29" i="165" s="1"/>
  <c r="V5" i="165"/>
  <c r="V29" i="165" s="1"/>
  <c r="W5" i="165"/>
  <c r="W29" i="165" s="1"/>
  <c r="X5" i="165"/>
  <c r="X29" i="165" s="1"/>
  <c r="Y5" i="165"/>
  <c r="Y29" i="165" s="1"/>
  <c r="Z5" i="165"/>
  <c r="Z29" i="165" s="1"/>
  <c r="AA5" i="165"/>
  <c r="AA29" i="165" s="1"/>
  <c r="AB5" i="165"/>
  <c r="AB29" i="165" s="1"/>
  <c r="AC5" i="165"/>
  <c r="AC29" i="165" s="1"/>
  <c r="AD5" i="165"/>
  <c r="AD29" i="165" s="1"/>
  <c r="AE5" i="165"/>
  <c r="AE29" i="165" s="1"/>
  <c r="AF5" i="165"/>
  <c r="AF29" i="165" s="1"/>
  <c r="AG5" i="165"/>
  <c r="AG29" i="165" s="1"/>
  <c r="AH5" i="165"/>
  <c r="AH29" i="165" s="1"/>
  <c r="AI5" i="165"/>
  <c r="AI29" i="165" s="1"/>
  <c r="AJ5" i="165"/>
  <c r="AJ29" i="165" s="1"/>
  <c r="AK5" i="165"/>
  <c r="AK29" i="165" s="1"/>
  <c r="AL5" i="165"/>
  <c r="AL29" i="165" s="1"/>
  <c r="AM5" i="165"/>
  <c r="AM29" i="165" s="1"/>
  <c r="AN5" i="165"/>
  <c r="AN29" i="165" s="1"/>
  <c r="AO5" i="165"/>
  <c r="AO29" i="165" s="1"/>
  <c r="AP5" i="165"/>
  <c r="AP29" i="165" s="1"/>
  <c r="AQ5" i="165"/>
  <c r="AQ29" i="165" s="1"/>
  <c r="AR5" i="165"/>
  <c r="AR29" i="165" s="1"/>
  <c r="AS5" i="165"/>
  <c r="AS29" i="165" s="1"/>
  <c r="AT5" i="165"/>
  <c r="AT29" i="165" s="1"/>
  <c r="AU5" i="165"/>
  <c r="AU29" i="165" s="1"/>
  <c r="AV5" i="165"/>
  <c r="AV29" i="165" s="1"/>
  <c r="AW5" i="165"/>
  <c r="AW29" i="165" s="1"/>
  <c r="AX5" i="165"/>
  <c r="AX29" i="165" s="1"/>
  <c r="AY5" i="165"/>
  <c r="AY29" i="165" s="1"/>
  <c r="AZ5" i="165"/>
  <c r="AZ29" i="165" s="1"/>
  <c r="BA5" i="165"/>
  <c r="BA29" i="165" s="1"/>
  <c r="BB5" i="165"/>
  <c r="BB29" i="165" s="1"/>
  <c r="C7" i="165"/>
  <c r="C31" i="165" s="1"/>
  <c r="D7" i="165"/>
  <c r="D31" i="165" s="1"/>
  <c r="E7" i="165"/>
  <c r="E31" i="165" s="1"/>
  <c r="F7" i="165"/>
  <c r="F31" i="165" s="1"/>
  <c r="G7" i="165"/>
  <c r="G31" i="165" s="1"/>
  <c r="H7" i="165"/>
  <c r="H31" i="165" s="1"/>
  <c r="I7" i="165"/>
  <c r="I31" i="165" s="1"/>
  <c r="J7" i="165"/>
  <c r="J31" i="165" s="1"/>
  <c r="K7" i="165"/>
  <c r="K31" i="165" s="1"/>
  <c r="L7" i="165"/>
  <c r="L31" i="165" s="1"/>
  <c r="M7" i="165"/>
  <c r="M31" i="165" s="1"/>
  <c r="N7" i="165"/>
  <c r="N31" i="165" s="1"/>
  <c r="O7" i="165"/>
  <c r="O31" i="165" s="1"/>
  <c r="P7" i="165"/>
  <c r="P31" i="165" s="1"/>
  <c r="Q7" i="165"/>
  <c r="Q31" i="165" s="1"/>
  <c r="R7" i="165"/>
  <c r="R31" i="165" s="1"/>
  <c r="S7" i="165"/>
  <c r="S31" i="165" s="1"/>
  <c r="T7" i="165"/>
  <c r="T31" i="165" s="1"/>
  <c r="U7" i="165"/>
  <c r="U31" i="165" s="1"/>
  <c r="V7" i="165"/>
  <c r="V31" i="165" s="1"/>
  <c r="W7" i="165"/>
  <c r="W31" i="165" s="1"/>
  <c r="X7" i="165"/>
  <c r="X31" i="165" s="1"/>
  <c r="Y7" i="165"/>
  <c r="Y31" i="165" s="1"/>
  <c r="Z7" i="165"/>
  <c r="Z31" i="165" s="1"/>
  <c r="AA7" i="165"/>
  <c r="AA31" i="165" s="1"/>
  <c r="AB7" i="165"/>
  <c r="AB31" i="165" s="1"/>
  <c r="AC7" i="165"/>
  <c r="AC31" i="165" s="1"/>
  <c r="AD7" i="165"/>
  <c r="AD31" i="165" s="1"/>
  <c r="AE7" i="165"/>
  <c r="AE31" i="165" s="1"/>
  <c r="AF7" i="165"/>
  <c r="AF31" i="165" s="1"/>
  <c r="AG7" i="165"/>
  <c r="AG31" i="165" s="1"/>
  <c r="AH7" i="165"/>
  <c r="AH31" i="165" s="1"/>
  <c r="AI7" i="165"/>
  <c r="AI31" i="165" s="1"/>
  <c r="AJ7" i="165"/>
  <c r="AJ31" i="165" s="1"/>
  <c r="AK7" i="165"/>
  <c r="AK31" i="165" s="1"/>
  <c r="AL7" i="165"/>
  <c r="AL31" i="165" s="1"/>
  <c r="AM7" i="165"/>
  <c r="AM31" i="165" s="1"/>
  <c r="AN7" i="165"/>
  <c r="AN31" i="165" s="1"/>
  <c r="AO7" i="165"/>
  <c r="AO31" i="165" s="1"/>
  <c r="AP7" i="165"/>
  <c r="AP31" i="165" s="1"/>
  <c r="AQ7" i="165"/>
  <c r="AQ31" i="165" s="1"/>
  <c r="AR7" i="165"/>
  <c r="AR31" i="165" s="1"/>
  <c r="AS7" i="165"/>
  <c r="AS31" i="165" s="1"/>
  <c r="AT7" i="165"/>
  <c r="AT31" i="165" s="1"/>
  <c r="AU7" i="165"/>
  <c r="AU31" i="165" s="1"/>
  <c r="AV7" i="165"/>
  <c r="AV31" i="165" s="1"/>
  <c r="AW7" i="165"/>
  <c r="AW31" i="165" s="1"/>
  <c r="AX7" i="165"/>
  <c r="AX31" i="165" s="1"/>
  <c r="AY7" i="165"/>
  <c r="AY31" i="165" s="1"/>
  <c r="AZ7" i="165"/>
  <c r="AZ31" i="165" s="1"/>
  <c r="BA7" i="165"/>
  <c r="BA31" i="165" s="1"/>
  <c r="BB7" i="165"/>
  <c r="BB31" i="165" s="1"/>
  <c r="C25" i="165"/>
  <c r="C49" i="165" s="1"/>
  <c r="D25" i="165"/>
  <c r="D49" i="165" s="1"/>
  <c r="E25" i="165"/>
  <c r="E49" i="165" s="1"/>
  <c r="F25" i="165"/>
  <c r="F49" i="165" s="1"/>
  <c r="G25" i="165"/>
  <c r="G49" i="165" s="1"/>
  <c r="H25" i="165"/>
  <c r="H49" i="165" s="1"/>
  <c r="I25" i="165"/>
  <c r="I49" i="165" s="1"/>
  <c r="J25" i="165"/>
  <c r="J49" i="165" s="1"/>
  <c r="K25" i="165"/>
  <c r="K49" i="165" s="1"/>
  <c r="L25" i="165"/>
  <c r="L49" i="165" s="1"/>
  <c r="M25" i="165"/>
  <c r="M49" i="165" s="1"/>
  <c r="N25" i="165"/>
  <c r="N49" i="165" s="1"/>
  <c r="O25" i="165"/>
  <c r="O49" i="165" s="1"/>
  <c r="P25" i="165"/>
  <c r="P49" i="165" s="1"/>
  <c r="Q25" i="165"/>
  <c r="Q49" i="165" s="1"/>
  <c r="R25" i="165"/>
  <c r="R49" i="165" s="1"/>
  <c r="S25" i="165"/>
  <c r="S49" i="165" s="1"/>
  <c r="T25" i="165"/>
  <c r="T49" i="165" s="1"/>
  <c r="U25" i="165"/>
  <c r="U49" i="165" s="1"/>
  <c r="V25" i="165"/>
  <c r="V49" i="165" s="1"/>
  <c r="W25" i="165"/>
  <c r="W49" i="165" s="1"/>
  <c r="X25" i="165"/>
  <c r="X49" i="165" s="1"/>
  <c r="Y25" i="165"/>
  <c r="Y49" i="165" s="1"/>
  <c r="Z25" i="165"/>
  <c r="Z49" i="165" s="1"/>
  <c r="AA25" i="165"/>
  <c r="AA49" i="165" s="1"/>
  <c r="AB25" i="165"/>
  <c r="AB49" i="165" s="1"/>
  <c r="AC25" i="165"/>
  <c r="AC49" i="165" s="1"/>
  <c r="AD25" i="165"/>
  <c r="AD49" i="165" s="1"/>
  <c r="AE25" i="165"/>
  <c r="AE49" i="165" s="1"/>
  <c r="AF25" i="165"/>
  <c r="AF49" i="165" s="1"/>
  <c r="AG25" i="165"/>
  <c r="AG49" i="165" s="1"/>
  <c r="AH25" i="165"/>
  <c r="AH49" i="165" s="1"/>
  <c r="AI25" i="165"/>
  <c r="AI49" i="165" s="1"/>
  <c r="AJ25" i="165"/>
  <c r="AJ49" i="165" s="1"/>
  <c r="AK25" i="165"/>
  <c r="AK49" i="165" s="1"/>
  <c r="AL25" i="165"/>
  <c r="AL49" i="165" s="1"/>
  <c r="AM25" i="165"/>
  <c r="AM49" i="165" s="1"/>
  <c r="AN25" i="165"/>
  <c r="AN49" i="165" s="1"/>
  <c r="AO25" i="165"/>
  <c r="AO49" i="165" s="1"/>
  <c r="AP25" i="165"/>
  <c r="AP49" i="165" s="1"/>
  <c r="AQ25" i="165"/>
  <c r="AQ49" i="165" s="1"/>
  <c r="AR25" i="165"/>
  <c r="AR49" i="165" s="1"/>
  <c r="AS25" i="165"/>
  <c r="AS49" i="165" s="1"/>
  <c r="AT25" i="165"/>
  <c r="AT49" i="165" s="1"/>
  <c r="AU25" i="165"/>
  <c r="AU49" i="165" s="1"/>
  <c r="AV25" i="165"/>
  <c r="AV49" i="165" s="1"/>
  <c r="AW25" i="165"/>
  <c r="AW49" i="165" s="1"/>
  <c r="AX25" i="165"/>
  <c r="AX49" i="165" s="1"/>
  <c r="AY25" i="165"/>
  <c r="AY49" i="165" s="1"/>
  <c r="AZ25" i="165"/>
  <c r="AZ49" i="165" s="1"/>
  <c r="BA25" i="165"/>
  <c r="BA49" i="165" s="1"/>
  <c r="BB25" i="165"/>
  <c r="BB49" i="165" s="1"/>
  <c r="C28" i="165"/>
  <c r="D28" i="165"/>
  <c r="E28" i="165"/>
  <c r="F28" i="165"/>
  <c r="C22" i="167" l="1"/>
  <c r="C22" i="176"/>
  <c r="C46" i="176" s="1"/>
  <c r="C22" i="166"/>
  <c r="C46" i="166" s="1"/>
  <c r="C22" i="172" s="1"/>
  <c r="C22" i="165"/>
  <c r="C46" i="165" s="1"/>
  <c r="C19" i="167"/>
  <c r="C19" i="176"/>
  <c r="C43" i="176" s="1"/>
  <c r="C19" i="166"/>
  <c r="C43" i="166" s="1"/>
  <c r="C19" i="172" s="1"/>
  <c r="C19" i="165"/>
  <c r="C43" i="165" s="1"/>
  <c r="C16" i="167"/>
  <c r="C16" i="176"/>
  <c r="C40" i="176" s="1"/>
  <c r="C16" i="166"/>
  <c r="C40" i="166" s="1"/>
  <c r="C16" i="172" s="1"/>
  <c r="C16" i="165"/>
  <c r="C40" i="165" s="1"/>
  <c r="C13" i="167"/>
  <c r="C13" i="176"/>
  <c r="C37" i="176" s="1"/>
  <c r="C13" i="166"/>
  <c r="C37" i="166" s="1"/>
  <c r="C13" i="172" s="1"/>
  <c r="C13" i="165"/>
  <c r="C37" i="165" s="1"/>
  <c r="C10" i="167"/>
  <c r="C10" i="176"/>
  <c r="C34" i="176" s="1"/>
  <c r="C10" i="166"/>
  <c r="C34" i="166" s="1"/>
  <c r="C10" i="172" s="1"/>
  <c r="C10" i="165"/>
  <c r="C34" i="165" s="1"/>
  <c r="C8" i="176"/>
  <c r="C32" i="176" s="1"/>
  <c r="C8" i="167"/>
  <c r="C8" i="166"/>
  <c r="C32" i="166" s="1"/>
  <c r="C8" i="172" s="1"/>
  <c r="C8" i="165"/>
  <c r="C32" i="165" s="1"/>
  <c r="C23" i="167" l="1"/>
  <c r="C23" i="176"/>
  <c r="C47" i="176" s="1"/>
  <c r="C23" i="166"/>
  <c r="C47" i="166" s="1"/>
  <c r="C23" i="172" s="1"/>
  <c r="C23" i="165"/>
  <c r="C47" i="165" s="1"/>
  <c r="C14" i="167"/>
  <c r="C14" i="176"/>
  <c r="C38" i="176" s="1"/>
  <c r="C14" i="166"/>
  <c r="C38" i="166" s="1"/>
  <c r="C14" i="172" s="1"/>
  <c r="C14" i="165"/>
  <c r="C38" i="165" s="1"/>
  <c r="C17" i="167"/>
  <c r="C17" i="176"/>
  <c r="C41" i="176" s="1"/>
  <c r="C17" i="166"/>
  <c r="C41" i="166" s="1"/>
  <c r="C17" i="172" s="1"/>
  <c r="C17" i="165"/>
  <c r="C41" i="165" s="1"/>
  <c r="C11" i="176"/>
  <c r="C35" i="176" s="1"/>
  <c r="C11" i="167"/>
  <c r="C11" i="166"/>
  <c r="C35" i="166" s="1"/>
  <c r="C11" i="172" s="1"/>
  <c r="C11" i="165"/>
  <c r="C35" i="165" s="1"/>
  <c r="C20" i="167"/>
  <c r="C20" i="176"/>
  <c r="C44" i="176" s="1"/>
  <c r="C20" i="166"/>
  <c r="C44" i="166" s="1"/>
  <c r="C20" i="172" s="1"/>
  <c r="C20" i="165"/>
  <c r="C44" i="165" s="1"/>
  <c r="K8" i="176" l="1"/>
  <c r="K32" i="176" s="1"/>
  <c r="K8" i="167"/>
  <c r="K8" i="166"/>
  <c r="K32" i="166" s="1"/>
  <c r="K8" i="172" s="1"/>
  <c r="K8" i="165"/>
  <c r="K32" i="165" s="1"/>
  <c r="K16" i="167"/>
  <c r="K16" i="176"/>
  <c r="K40" i="176" s="1"/>
  <c r="K16" i="166"/>
  <c r="K40" i="166" s="1"/>
  <c r="K16" i="172" s="1"/>
  <c r="K16" i="165"/>
  <c r="K40" i="165" s="1"/>
  <c r="K19" i="167"/>
  <c r="K19" i="176"/>
  <c r="K43" i="176" s="1"/>
  <c r="K19" i="166"/>
  <c r="K43" i="166" s="1"/>
  <c r="K19" i="172" s="1"/>
  <c r="K19" i="165"/>
  <c r="K43" i="165" s="1"/>
  <c r="K10" i="167"/>
  <c r="K10" i="176"/>
  <c r="K34" i="176" s="1"/>
  <c r="K10" i="166"/>
  <c r="K34" i="166" s="1"/>
  <c r="K10" i="172" s="1"/>
  <c r="K10" i="165"/>
  <c r="K34" i="165" s="1"/>
  <c r="K13" i="167"/>
  <c r="K13" i="176"/>
  <c r="K37" i="176" s="1"/>
  <c r="K13" i="165"/>
  <c r="K37" i="165" s="1"/>
  <c r="K13" i="166"/>
  <c r="K37" i="166" s="1"/>
  <c r="K13" i="172" s="1"/>
  <c r="K22" i="167"/>
  <c r="K22" i="176"/>
  <c r="K46" i="176" s="1"/>
  <c r="K22" i="165"/>
  <c r="K46" i="165" s="1"/>
  <c r="K22" i="166"/>
  <c r="K46" i="166" s="1"/>
  <c r="K22" i="172" s="1"/>
  <c r="K14" i="167" l="1"/>
  <c r="K14" i="176"/>
  <c r="K38" i="176" s="1"/>
  <c r="K14" i="166"/>
  <c r="K38" i="166" s="1"/>
  <c r="K14" i="172" s="1"/>
  <c r="K14" i="165"/>
  <c r="K38" i="165" s="1"/>
  <c r="K23" i="167"/>
  <c r="K23" i="176"/>
  <c r="K47" i="176" s="1"/>
  <c r="K23" i="166"/>
  <c r="K47" i="166" s="1"/>
  <c r="K23" i="172" s="1"/>
  <c r="K23" i="165"/>
  <c r="K47" i="165" s="1"/>
  <c r="K11" i="167"/>
  <c r="K11" i="176"/>
  <c r="K35" i="176" s="1"/>
  <c r="K11" i="166"/>
  <c r="K35" i="166" s="1"/>
  <c r="K11" i="172" s="1"/>
  <c r="K11" i="165"/>
  <c r="K35" i="165" s="1"/>
  <c r="K20" i="167"/>
  <c r="K20" i="176"/>
  <c r="K44" i="176" s="1"/>
  <c r="K20" i="166"/>
  <c r="K44" i="166" s="1"/>
  <c r="K20" i="172" s="1"/>
  <c r="K20" i="165"/>
  <c r="K44" i="165" s="1"/>
  <c r="K17" i="167"/>
  <c r="K17" i="176"/>
  <c r="K41" i="176" s="1"/>
  <c r="K17" i="166"/>
  <c r="K41" i="166" s="1"/>
  <c r="K17" i="172" s="1"/>
  <c r="K17" i="165"/>
  <c r="K41" i="165" s="1"/>
  <c r="B25" i="176" l="1"/>
  <c r="B49" i="176" s="1"/>
  <c r="B5" i="176"/>
  <c r="B29" i="176" s="1"/>
  <c r="B4" i="176"/>
  <c r="B28" i="176" s="1"/>
  <c r="B7" i="176" l="1"/>
  <c r="B31" i="176" s="1"/>
  <c r="BB10" i="167" l="1"/>
  <c r="BB10" i="176"/>
  <c r="BB34" i="176" s="1"/>
  <c r="BB10" i="166"/>
  <c r="BB34" i="166" s="1"/>
  <c r="BB10" i="172" s="1"/>
  <c r="BB10" i="165"/>
  <c r="BB34" i="165" s="1"/>
  <c r="AV16" i="167"/>
  <c r="AV16" i="176"/>
  <c r="AV40" i="176" s="1"/>
  <c r="AV16" i="166"/>
  <c r="AV40" i="166" s="1"/>
  <c r="AV16" i="172" s="1"/>
  <c r="AV16" i="165"/>
  <c r="AV40" i="165" s="1"/>
  <c r="AX10" i="167"/>
  <c r="AX10" i="176"/>
  <c r="AX34" i="176" s="1"/>
  <c r="AX10" i="166"/>
  <c r="AX34" i="166" s="1"/>
  <c r="AX10" i="172" s="1"/>
  <c r="AX10" i="165"/>
  <c r="AX34" i="165" s="1"/>
  <c r="AQ19" i="167"/>
  <c r="AQ19" i="176"/>
  <c r="AQ43" i="176" s="1"/>
  <c r="AQ19" i="165"/>
  <c r="AQ43" i="165" s="1"/>
  <c r="AQ19" i="166"/>
  <c r="AQ43" i="166" s="1"/>
  <c r="AQ19" i="172" s="1"/>
  <c r="AV8" i="167"/>
  <c r="AV8" i="176"/>
  <c r="AV32" i="176" s="1"/>
  <c r="AV8" i="166"/>
  <c r="AV32" i="166" s="1"/>
  <c r="AV8" i="172" s="1"/>
  <c r="AV8" i="165"/>
  <c r="AV32" i="165" s="1"/>
  <c r="AE8" i="167"/>
  <c r="AE8" i="176"/>
  <c r="AE32" i="176" s="1"/>
  <c r="AE8" i="165"/>
  <c r="AE32" i="165" s="1"/>
  <c r="AE8" i="166"/>
  <c r="AE32" i="166" s="1"/>
  <c r="AE8" i="172" s="1"/>
  <c r="AU13" i="167"/>
  <c r="AU13" i="176"/>
  <c r="AU37" i="176" s="1"/>
  <c r="AU13" i="166"/>
  <c r="AU37" i="166" s="1"/>
  <c r="AU13" i="172" s="1"/>
  <c r="AU13" i="165"/>
  <c r="AU37" i="165" s="1"/>
  <c r="AY13" i="167"/>
  <c r="AY13" i="176"/>
  <c r="AY37" i="176" s="1"/>
  <c r="AY13" i="166"/>
  <c r="AY37" i="166" s="1"/>
  <c r="AY13" i="172" s="1"/>
  <c r="AY13" i="165"/>
  <c r="AY37" i="165" s="1"/>
  <c r="AS16" i="167"/>
  <c r="AS16" i="166"/>
  <c r="AS40" i="166" s="1"/>
  <c r="AS16" i="172" s="1"/>
  <c r="AS16" i="176"/>
  <c r="AS40" i="176" s="1"/>
  <c r="AS16" i="165"/>
  <c r="AS40" i="165" s="1"/>
  <c r="AF16" i="176"/>
  <c r="AF40" i="176" s="1"/>
  <c r="AF16" i="167"/>
  <c r="AF16" i="166"/>
  <c r="AF40" i="166" s="1"/>
  <c r="AF16" i="172" s="1"/>
  <c r="AF16" i="165"/>
  <c r="AF40" i="165" s="1"/>
  <c r="AO10" i="176"/>
  <c r="AO34" i="176" s="1"/>
  <c r="AO10" i="167"/>
  <c r="AO10" i="166"/>
  <c r="AO34" i="166" s="1"/>
  <c r="AO10" i="172" s="1"/>
  <c r="AO10" i="165"/>
  <c r="AO34" i="165" s="1"/>
  <c r="AQ16" i="167"/>
  <c r="AQ16" i="176"/>
  <c r="AQ40" i="176" s="1"/>
  <c r="AQ16" i="166"/>
  <c r="AQ40" i="166" s="1"/>
  <c r="AQ16" i="172" s="1"/>
  <c r="AQ16" i="165"/>
  <c r="AQ40" i="165" s="1"/>
  <c r="AQ22" i="167"/>
  <c r="AQ22" i="176"/>
  <c r="AQ46" i="176" s="1"/>
  <c r="AQ22" i="166"/>
  <c r="AQ46" i="166" s="1"/>
  <c r="AQ22" i="172" s="1"/>
  <c r="AQ22" i="165"/>
  <c r="AQ46" i="165" s="1"/>
  <c r="AG19" i="176"/>
  <c r="AG43" i="176" s="1"/>
  <c r="AG19" i="167"/>
  <c r="AG19" i="166"/>
  <c r="AG43" i="166" s="1"/>
  <c r="AG19" i="172" s="1"/>
  <c r="AG19" i="165"/>
  <c r="AG43" i="165" s="1"/>
  <c r="AH8" i="167"/>
  <c r="AH8" i="176"/>
  <c r="AH32" i="176" s="1"/>
  <c r="AH8" i="166"/>
  <c r="AH32" i="166" s="1"/>
  <c r="AH8" i="172" s="1"/>
  <c r="AH8" i="165"/>
  <c r="AH32" i="165" s="1"/>
  <c r="AE19" i="167"/>
  <c r="AE19" i="176"/>
  <c r="AE43" i="176" s="1"/>
  <c r="AE19" i="166"/>
  <c r="AE43" i="166" s="1"/>
  <c r="AE19" i="172" s="1"/>
  <c r="AE19" i="165"/>
  <c r="AE43" i="165" s="1"/>
  <c r="AR8" i="176"/>
  <c r="AR32" i="176" s="1"/>
  <c r="AR8" i="167"/>
  <c r="AR8" i="166"/>
  <c r="AR32" i="166" s="1"/>
  <c r="AR8" i="172" s="1"/>
  <c r="AR8" i="165"/>
  <c r="AR32" i="165" s="1"/>
  <c r="AM13" i="167"/>
  <c r="AM13" i="176"/>
  <c r="AM37" i="176" s="1"/>
  <c r="AM13" i="166"/>
  <c r="AM37" i="166" s="1"/>
  <c r="AM13" i="172" s="1"/>
  <c r="AM13" i="165"/>
  <c r="AM37" i="165" s="1"/>
  <c r="AK8" i="176"/>
  <c r="AK32" i="176" s="1"/>
  <c r="AK8" i="167"/>
  <c r="AK8" i="166"/>
  <c r="AK32" i="166" s="1"/>
  <c r="AK8" i="172" s="1"/>
  <c r="AK8" i="165"/>
  <c r="AK32" i="165" s="1"/>
  <c r="AU22" i="167"/>
  <c r="AU22" i="176"/>
  <c r="AU46" i="176" s="1"/>
  <c r="AU22" i="166"/>
  <c r="AU46" i="166" s="1"/>
  <c r="AU22" i="172" s="1"/>
  <c r="AU22" i="165"/>
  <c r="AU46" i="165" s="1"/>
  <c r="AJ22" i="167"/>
  <c r="AJ22" i="176"/>
  <c r="AJ46" i="176" s="1"/>
  <c r="AJ22" i="166"/>
  <c r="AJ46" i="166" s="1"/>
  <c r="AJ22" i="172" s="1"/>
  <c r="AJ22" i="165"/>
  <c r="AJ46" i="165" s="1"/>
  <c r="BB8" i="167"/>
  <c r="BB8" i="176"/>
  <c r="BB32" i="176" s="1"/>
  <c r="BB8" i="166"/>
  <c r="BB32" i="166" s="1"/>
  <c r="BB8" i="172" s="1"/>
  <c r="BB8" i="165"/>
  <c r="BB32" i="165" s="1"/>
  <c r="AZ13" i="167"/>
  <c r="AZ13" i="176"/>
  <c r="AZ37" i="176" s="1"/>
  <c r="AZ13" i="166"/>
  <c r="AZ37" i="166" s="1"/>
  <c r="AZ13" i="172" s="1"/>
  <c r="AZ13" i="165"/>
  <c r="AZ37" i="165" s="1"/>
  <c r="AI8" i="176"/>
  <c r="AI32" i="176" s="1"/>
  <c r="AI8" i="167"/>
  <c r="AI8" i="166"/>
  <c r="AI32" i="166" s="1"/>
  <c r="AI8" i="172" s="1"/>
  <c r="AI8" i="165"/>
  <c r="AI32" i="165" s="1"/>
  <c r="AW22" i="176"/>
  <c r="AW46" i="176" s="1"/>
  <c r="AW22" i="167"/>
  <c r="AW22" i="166"/>
  <c r="AW46" i="166" s="1"/>
  <c r="AW22" i="172" s="1"/>
  <c r="AW22" i="165"/>
  <c r="AW46" i="165" s="1"/>
  <c r="AR22" i="167"/>
  <c r="AR22" i="176"/>
  <c r="AR46" i="176" s="1"/>
  <c r="AR22" i="166"/>
  <c r="AR46" i="166" s="1"/>
  <c r="AR22" i="172" s="1"/>
  <c r="AR22" i="165"/>
  <c r="AR46" i="165" s="1"/>
  <c r="AX22" i="167"/>
  <c r="AX22" i="176"/>
  <c r="AX46" i="176" s="1"/>
  <c r="AX22" i="166"/>
  <c r="AX46" i="166" s="1"/>
  <c r="AX22" i="172" s="1"/>
  <c r="AX22" i="165"/>
  <c r="AX46" i="165" s="1"/>
  <c r="AX19" i="167"/>
  <c r="AX19" i="176"/>
  <c r="AX43" i="176" s="1"/>
  <c r="AX19" i="166"/>
  <c r="AX43" i="166" s="1"/>
  <c r="AX19" i="172" s="1"/>
  <c r="AX19" i="165"/>
  <c r="AX43" i="165" s="1"/>
  <c r="AO19" i="167"/>
  <c r="AO19" i="176"/>
  <c r="AO43" i="176" s="1"/>
  <c r="AO19" i="166"/>
  <c r="AO43" i="166" s="1"/>
  <c r="AO19" i="172" s="1"/>
  <c r="AO19" i="165"/>
  <c r="AO43" i="165" s="1"/>
  <c r="AP10" i="167"/>
  <c r="AP10" i="176"/>
  <c r="AP34" i="176" s="1"/>
  <c r="AP10" i="166"/>
  <c r="AP34" i="166" s="1"/>
  <c r="AP10" i="172" s="1"/>
  <c r="AP10" i="165"/>
  <c r="AP34" i="165" s="1"/>
  <c r="AQ8" i="176"/>
  <c r="AQ32" i="176" s="1"/>
  <c r="AQ8" i="167"/>
  <c r="AQ8" i="166"/>
  <c r="AQ32" i="166" s="1"/>
  <c r="AQ8" i="172" s="1"/>
  <c r="AQ8" i="165"/>
  <c r="AQ32" i="165" s="1"/>
  <c r="AX13" i="167"/>
  <c r="AX13" i="176"/>
  <c r="AX37" i="176" s="1"/>
  <c r="AX13" i="165"/>
  <c r="AX37" i="165" s="1"/>
  <c r="AX13" i="166"/>
  <c r="AX37" i="166" s="1"/>
  <c r="AX13" i="172" s="1"/>
  <c r="AZ10" i="167"/>
  <c r="AZ10" i="176"/>
  <c r="AZ34" i="176" s="1"/>
  <c r="AZ10" i="166"/>
  <c r="AZ34" i="166" s="1"/>
  <c r="AZ10" i="172" s="1"/>
  <c r="AZ10" i="165"/>
  <c r="AZ34" i="165" s="1"/>
  <c r="AP13" i="167"/>
  <c r="AP13" i="176"/>
  <c r="AP37" i="176" s="1"/>
  <c r="AP13" i="166"/>
  <c r="AP37" i="166" s="1"/>
  <c r="AP13" i="172" s="1"/>
  <c r="AP13" i="165"/>
  <c r="AP37" i="165" s="1"/>
  <c r="AS19" i="167"/>
  <c r="AS19" i="176"/>
  <c r="AS43" i="176" s="1"/>
  <c r="AS19" i="166"/>
  <c r="AS43" i="166" s="1"/>
  <c r="AS19" i="172" s="1"/>
  <c r="AS19" i="165"/>
  <c r="AS43" i="165" s="1"/>
  <c r="AM19" i="167"/>
  <c r="AM19" i="176"/>
  <c r="AM43" i="176" s="1"/>
  <c r="AM19" i="166"/>
  <c r="AM43" i="166" s="1"/>
  <c r="AM19" i="172" s="1"/>
  <c r="AM19" i="165"/>
  <c r="AM43" i="165" s="1"/>
  <c r="AS22" i="167"/>
  <c r="AS22" i="176"/>
  <c r="AS46" i="176" s="1"/>
  <c r="AS22" i="166"/>
  <c r="AS46" i="166" s="1"/>
  <c r="AS22" i="172" s="1"/>
  <c r="AS22" i="165"/>
  <c r="AS46" i="165" s="1"/>
  <c r="AZ16" i="167"/>
  <c r="AZ16" i="176"/>
  <c r="AZ40" i="176" s="1"/>
  <c r="AZ16" i="166"/>
  <c r="AZ40" i="166" s="1"/>
  <c r="AZ16" i="172" s="1"/>
  <c r="AZ16" i="165"/>
  <c r="AZ40" i="165" s="1"/>
  <c r="AG22" i="167"/>
  <c r="AG22" i="176"/>
  <c r="AG46" i="176" s="1"/>
  <c r="AG22" i="166"/>
  <c r="AG46" i="166" s="1"/>
  <c r="AG22" i="172" s="1"/>
  <c r="AG22" i="165"/>
  <c r="AG46" i="165" s="1"/>
  <c r="AH22" i="167"/>
  <c r="AH22" i="176"/>
  <c r="AH46" i="176" s="1"/>
  <c r="AH22" i="166"/>
  <c r="AH46" i="166" s="1"/>
  <c r="AH22" i="172" s="1"/>
  <c r="AH22" i="165"/>
  <c r="AH46" i="165" s="1"/>
  <c r="AW19" i="176"/>
  <c r="AW43" i="176" s="1"/>
  <c r="AW19" i="167"/>
  <c r="AW19" i="166"/>
  <c r="AW43" i="166" s="1"/>
  <c r="AW19" i="172" s="1"/>
  <c r="AW19" i="165"/>
  <c r="AW43" i="165" s="1"/>
  <c r="BB19" i="167"/>
  <c r="BB19" i="176"/>
  <c r="BB43" i="176" s="1"/>
  <c r="BB19" i="166"/>
  <c r="BB43" i="166" s="1"/>
  <c r="BB19" i="172" s="1"/>
  <c r="BB19" i="165"/>
  <c r="BB43" i="165" s="1"/>
  <c r="AW13" i="176"/>
  <c r="AW37" i="176" s="1"/>
  <c r="AW13" i="167"/>
  <c r="AW13" i="166"/>
  <c r="AW37" i="166" s="1"/>
  <c r="AW13" i="172" s="1"/>
  <c r="AW13" i="165"/>
  <c r="AW37" i="165" s="1"/>
  <c r="AN10" i="167"/>
  <c r="AN10" i="176"/>
  <c r="AN34" i="176" s="1"/>
  <c r="AN10" i="166"/>
  <c r="AN34" i="166" s="1"/>
  <c r="AN10" i="172" s="1"/>
  <c r="AN10" i="165"/>
  <c r="AN34" i="165" s="1"/>
  <c r="AL13" i="167"/>
  <c r="AL13" i="176"/>
  <c r="AL37" i="176" s="1"/>
  <c r="AL13" i="166"/>
  <c r="AL37" i="166" s="1"/>
  <c r="AL13" i="172" s="1"/>
  <c r="AL13" i="165"/>
  <c r="AL37" i="165" s="1"/>
  <c r="AZ8" i="167"/>
  <c r="AZ8" i="176"/>
  <c r="AZ32" i="176" s="1"/>
  <c r="AZ8" i="166"/>
  <c r="AZ32" i="166" s="1"/>
  <c r="AZ8" i="172" s="1"/>
  <c r="AZ8" i="165"/>
  <c r="AZ32" i="165" s="1"/>
  <c r="AN19" i="167"/>
  <c r="AN19" i="176"/>
  <c r="AN43" i="176" s="1"/>
  <c r="AN19" i="166"/>
  <c r="AN43" i="166" s="1"/>
  <c r="AN19" i="172" s="1"/>
  <c r="AN19" i="165"/>
  <c r="AN43" i="165" s="1"/>
  <c r="AQ10" i="167"/>
  <c r="AQ10" i="176"/>
  <c r="AQ34" i="176" s="1"/>
  <c r="AQ10" i="166"/>
  <c r="AQ34" i="166" s="1"/>
  <c r="AQ10" i="172" s="1"/>
  <c r="AQ10" i="165"/>
  <c r="AQ34" i="165" s="1"/>
  <c r="AS8" i="176"/>
  <c r="AS32" i="176" s="1"/>
  <c r="AS8" i="167"/>
  <c r="AS8" i="166"/>
  <c r="AS32" i="166" s="1"/>
  <c r="AS8" i="172" s="1"/>
  <c r="AS8" i="165"/>
  <c r="AS32" i="165" s="1"/>
  <c r="AV22" i="176"/>
  <c r="AV46" i="176" s="1"/>
  <c r="AV22" i="167"/>
  <c r="AV22" i="166"/>
  <c r="AV46" i="166" s="1"/>
  <c r="AV22" i="172" s="1"/>
  <c r="AV22" i="165"/>
  <c r="AV46" i="165" s="1"/>
  <c r="AI19" i="167"/>
  <c r="AI19" i="176"/>
  <c r="AI43" i="176" s="1"/>
  <c r="AI19" i="166"/>
  <c r="AI43" i="166" s="1"/>
  <c r="AI19" i="172" s="1"/>
  <c r="AI19" i="165"/>
  <c r="AI43" i="165" s="1"/>
  <c r="BB16" i="167"/>
  <c r="BB16" i="176"/>
  <c r="BB40" i="176" s="1"/>
  <c r="BB16" i="166"/>
  <c r="BB40" i="166" s="1"/>
  <c r="BB16" i="172" s="1"/>
  <c r="BB16" i="165"/>
  <c r="BB40" i="165" s="1"/>
  <c r="AL22" i="167"/>
  <c r="AL22" i="176"/>
  <c r="AL46" i="176" s="1"/>
  <c r="AL22" i="166"/>
  <c r="AL46" i="166" s="1"/>
  <c r="AL22" i="172" s="1"/>
  <c r="AL22" i="165"/>
  <c r="AL46" i="165" s="1"/>
  <c r="AH13" i="167"/>
  <c r="AH13" i="176"/>
  <c r="AH37" i="176" s="1"/>
  <c r="AH13" i="166"/>
  <c r="AH37" i="166" s="1"/>
  <c r="AH13" i="172" s="1"/>
  <c r="AH13" i="165"/>
  <c r="AH37" i="165" s="1"/>
  <c r="AE22" i="167"/>
  <c r="AE22" i="176"/>
  <c r="AE46" i="176" s="1"/>
  <c r="AE22" i="166"/>
  <c r="AE46" i="166" s="1"/>
  <c r="AE22" i="172" s="1"/>
  <c r="AE22" i="165"/>
  <c r="AE46" i="165" s="1"/>
  <c r="AV19" i="176"/>
  <c r="AV43" i="176" s="1"/>
  <c r="AV19" i="167"/>
  <c r="AV19" i="166"/>
  <c r="AV43" i="166" s="1"/>
  <c r="AV19" i="172" s="1"/>
  <c r="AV19" i="165"/>
  <c r="AV43" i="165" s="1"/>
  <c r="AJ13" i="167"/>
  <c r="AJ13" i="176"/>
  <c r="AJ37" i="176" s="1"/>
  <c r="AJ13" i="166"/>
  <c r="AJ37" i="166" s="1"/>
  <c r="AJ13" i="172" s="1"/>
  <c r="AJ13" i="165"/>
  <c r="AJ37" i="165" s="1"/>
  <c r="AJ19" i="167"/>
  <c r="AJ19" i="176"/>
  <c r="AJ43" i="176" s="1"/>
  <c r="AJ19" i="166"/>
  <c r="AJ43" i="166" s="1"/>
  <c r="AJ19" i="172" s="1"/>
  <c r="AJ19" i="165"/>
  <c r="AJ43" i="165" s="1"/>
  <c r="AY22" i="167"/>
  <c r="AY22" i="176"/>
  <c r="AY46" i="176" s="1"/>
  <c r="AY22" i="166"/>
  <c r="AY46" i="166" s="1"/>
  <c r="AY22" i="172" s="1"/>
  <c r="AY22" i="165"/>
  <c r="AY46" i="165" s="1"/>
  <c r="AU19" i="167"/>
  <c r="AU19" i="176"/>
  <c r="AU43" i="176" s="1"/>
  <c r="AU19" i="166"/>
  <c r="AU43" i="166" s="1"/>
  <c r="AU19" i="172" s="1"/>
  <c r="AU19" i="165"/>
  <c r="AU43" i="165" s="1"/>
  <c r="AT10" i="167"/>
  <c r="AT10" i="176"/>
  <c r="AT34" i="176" s="1"/>
  <c r="AT10" i="166"/>
  <c r="AT34" i="166" s="1"/>
  <c r="AT10" i="172" s="1"/>
  <c r="AT10" i="165"/>
  <c r="AT34" i="165" s="1"/>
  <c r="AO13" i="176"/>
  <c r="AO37" i="176" s="1"/>
  <c r="AO13" i="167"/>
  <c r="AO13" i="166"/>
  <c r="AO37" i="166" s="1"/>
  <c r="AO13" i="172" s="1"/>
  <c r="AO13" i="165"/>
  <c r="AO37" i="165" s="1"/>
  <c r="AI13" i="167"/>
  <c r="AI13" i="176"/>
  <c r="AI37" i="176" s="1"/>
  <c r="AI13" i="166"/>
  <c r="AI37" i="166" s="1"/>
  <c r="AI13" i="172" s="1"/>
  <c r="AI13" i="165"/>
  <c r="AI37" i="165" s="1"/>
  <c r="AM22" i="167"/>
  <c r="AM22" i="176"/>
  <c r="AM46" i="176" s="1"/>
  <c r="AM22" i="166"/>
  <c r="AM46" i="166" s="1"/>
  <c r="AM22" i="172" s="1"/>
  <c r="AM22" i="165"/>
  <c r="AM46" i="165" s="1"/>
  <c r="BA19" i="167"/>
  <c r="BA19" i="176"/>
  <c r="BA43" i="176" s="1"/>
  <c r="BA19" i="166"/>
  <c r="BA43" i="166" s="1"/>
  <c r="BA19" i="172" s="1"/>
  <c r="BA19" i="165"/>
  <c r="BA43" i="165" s="1"/>
  <c r="AS10" i="167"/>
  <c r="AS10" i="176"/>
  <c r="AS34" i="176" s="1"/>
  <c r="AS10" i="166"/>
  <c r="AS34" i="166" s="1"/>
  <c r="AS10" i="172" s="1"/>
  <c r="AS10" i="165"/>
  <c r="AS34" i="165" s="1"/>
  <c r="AJ16" i="167"/>
  <c r="AJ16" i="176"/>
  <c r="AJ40" i="176" s="1"/>
  <c r="AJ16" i="166"/>
  <c r="AJ40" i="166" s="1"/>
  <c r="AJ16" i="172" s="1"/>
  <c r="AJ16" i="165"/>
  <c r="AJ40" i="165" s="1"/>
  <c r="AH10" i="167"/>
  <c r="AH10" i="176"/>
  <c r="AH34" i="176" s="1"/>
  <c r="AH10" i="166"/>
  <c r="AH34" i="166" s="1"/>
  <c r="AH10" i="172" s="1"/>
  <c r="AH10" i="165"/>
  <c r="AH34" i="165" s="1"/>
  <c r="AZ19" i="167"/>
  <c r="AZ19" i="176"/>
  <c r="AZ43" i="176" s="1"/>
  <c r="AZ19" i="166"/>
  <c r="AZ43" i="166" s="1"/>
  <c r="AZ19" i="172" s="1"/>
  <c r="AZ19" i="165"/>
  <c r="AZ43" i="165" s="1"/>
  <c r="AV13" i="176"/>
  <c r="AV37" i="176" s="1"/>
  <c r="AV13" i="167"/>
  <c r="AV13" i="166"/>
  <c r="AV37" i="166" s="1"/>
  <c r="AV13" i="172" s="1"/>
  <c r="AV13" i="165"/>
  <c r="AV37" i="165" s="1"/>
  <c r="AR13" i="167"/>
  <c r="AR13" i="176"/>
  <c r="AR37" i="176" s="1"/>
  <c r="AR13" i="166"/>
  <c r="AR37" i="166" s="1"/>
  <c r="AR13" i="172" s="1"/>
  <c r="AR13" i="165"/>
  <c r="AR37" i="165" s="1"/>
  <c r="AO16" i="176"/>
  <c r="AO40" i="176" s="1"/>
  <c r="AO16" i="167"/>
  <c r="AO16" i="166"/>
  <c r="AO40" i="166" s="1"/>
  <c r="AO16" i="172" s="1"/>
  <c r="AO16" i="165"/>
  <c r="AO40" i="165" s="1"/>
  <c r="AX16" i="167"/>
  <c r="AX16" i="176"/>
  <c r="AX40" i="176" s="1"/>
  <c r="AX16" i="166"/>
  <c r="AX40" i="166" s="1"/>
  <c r="AX16" i="172" s="1"/>
  <c r="AX16" i="165"/>
  <c r="AX40" i="165" s="1"/>
  <c r="AF8" i="167"/>
  <c r="AF8" i="176"/>
  <c r="AF32" i="176" s="1"/>
  <c r="AF8" i="166"/>
  <c r="AF32" i="166" s="1"/>
  <c r="AF8" i="172" s="1"/>
  <c r="AF8" i="165"/>
  <c r="AF32" i="165" s="1"/>
  <c r="AP19" i="167"/>
  <c r="AP19" i="176"/>
  <c r="AP43" i="176" s="1"/>
  <c r="AP19" i="166"/>
  <c r="AP43" i="166" s="1"/>
  <c r="AP19" i="172" s="1"/>
  <c r="AP19" i="165"/>
  <c r="AP43" i="165" s="1"/>
  <c r="AF19" i="176"/>
  <c r="AF43" i="176" s="1"/>
  <c r="AF19" i="167"/>
  <c r="AF19" i="166"/>
  <c r="AF43" i="166" s="1"/>
  <c r="AF19" i="172" s="1"/>
  <c r="AF19" i="165"/>
  <c r="AF43" i="165" s="1"/>
  <c r="AY10" i="167"/>
  <c r="AY10" i="176"/>
  <c r="AY34" i="176" s="1"/>
  <c r="AY10" i="165"/>
  <c r="AY34" i="165" s="1"/>
  <c r="AY10" i="166"/>
  <c r="AY34" i="166" s="1"/>
  <c r="AY10" i="172" s="1"/>
  <c r="AE10" i="176"/>
  <c r="AE34" i="176" s="1"/>
  <c r="AE10" i="167"/>
  <c r="AE10" i="166"/>
  <c r="AE34" i="166" s="1"/>
  <c r="AE10" i="172" s="1"/>
  <c r="AE10" i="165"/>
  <c r="AE34" i="165" s="1"/>
  <c r="AQ13" i="167"/>
  <c r="AQ13" i="176"/>
  <c r="AQ37" i="176" s="1"/>
  <c r="AQ13" i="166"/>
  <c r="AQ37" i="166" s="1"/>
  <c r="AQ13" i="172" s="1"/>
  <c r="AQ13" i="165"/>
  <c r="AQ37" i="165" s="1"/>
  <c r="AL16" i="167"/>
  <c r="AL16" i="176"/>
  <c r="AL40" i="176" s="1"/>
  <c r="AL16" i="166"/>
  <c r="AL40" i="166" s="1"/>
  <c r="AL16" i="172" s="1"/>
  <c r="AL16" i="165"/>
  <c r="AL40" i="165" s="1"/>
  <c r="AH16" i="167"/>
  <c r="AH16" i="176"/>
  <c r="AH40" i="176" s="1"/>
  <c r="AH16" i="165"/>
  <c r="AH40" i="165" s="1"/>
  <c r="AH16" i="166"/>
  <c r="AH40" i="166" s="1"/>
  <c r="AH16" i="172" s="1"/>
  <c r="AM16" i="167"/>
  <c r="AM16" i="176"/>
  <c r="AM40" i="176" s="1"/>
  <c r="AM16" i="166"/>
  <c r="AM40" i="166" s="1"/>
  <c r="AM16" i="172" s="1"/>
  <c r="AM16" i="165"/>
  <c r="AM40" i="165" s="1"/>
  <c r="AU10" i="176"/>
  <c r="AU34" i="176" s="1"/>
  <c r="AU10" i="167"/>
  <c r="AU10" i="166"/>
  <c r="AU34" i="166" s="1"/>
  <c r="AU10" i="172" s="1"/>
  <c r="AU10" i="165"/>
  <c r="AU34" i="165" s="1"/>
  <c r="AP8" i="167"/>
  <c r="AP8" i="176"/>
  <c r="AP32" i="176" s="1"/>
  <c r="AP8" i="166"/>
  <c r="AP32" i="166" s="1"/>
  <c r="AP8" i="172" s="1"/>
  <c r="AP8" i="165"/>
  <c r="AP32" i="165" s="1"/>
  <c r="AI22" i="167"/>
  <c r="AI22" i="176"/>
  <c r="AI46" i="176" s="1"/>
  <c r="AI22" i="166"/>
  <c r="AI46" i="166" s="1"/>
  <c r="AI22" i="172" s="1"/>
  <c r="AI22" i="165"/>
  <c r="AI46" i="165" s="1"/>
  <c r="AG8" i="167"/>
  <c r="AG8" i="176"/>
  <c r="AG32" i="176" s="1"/>
  <c r="AG8" i="166"/>
  <c r="AG32" i="166" s="1"/>
  <c r="AG8" i="172" s="1"/>
  <c r="AG8" i="165"/>
  <c r="AG32" i="165" s="1"/>
  <c r="AT16" i="167"/>
  <c r="AT16" i="176"/>
  <c r="AT40" i="176" s="1"/>
  <c r="AT16" i="166"/>
  <c r="AT40" i="166" s="1"/>
  <c r="AT16" i="172" s="1"/>
  <c r="AT16" i="165"/>
  <c r="AT40" i="165" s="1"/>
  <c r="AW16" i="167"/>
  <c r="AW16" i="176"/>
  <c r="AW40" i="176" s="1"/>
  <c r="AW16" i="166"/>
  <c r="AW40" i="166" s="1"/>
  <c r="AW16" i="172" s="1"/>
  <c r="AW16" i="165"/>
  <c r="AW40" i="165" s="1"/>
  <c r="AN22" i="176"/>
  <c r="AN46" i="176" s="1"/>
  <c r="AN22" i="167"/>
  <c r="AN22" i="166"/>
  <c r="AN46" i="166" s="1"/>
  <c r="AN22" i="172" s="1"/>
  <c r="AN22" i="165"/>
  <c r="AN46" i="165" s="1"/>
  <c r="AF13" i="176"/>
  <c r="AF37" i="176" s="1"/>
  <c r="AF13" i="167"/>
  <c r="AF13" i="166"/>
  <c r="AF37" i="166" s="1"/>
  <c r="AF13" i="172" s="1"/>
  <c r="AF13" i="165"/>
  <c r="AF37" i="165" s="1"/>
  <c r="AP22" i="167"/>
  <c r="AP22" i="176"/>
  <c r="AP46" i="176" s="1"/>
  <c r="AP22" i="166"/>
  <c r="AP46" i="166" s="1"/>
  <c r="AP22" i="172" s="1"/>
  <c r="AP22" i="165"/>
  <c r="AP46" i="165" s="1"/>
  <c r="AL8" i="167"/>
  <c r="AL8" i="176"/>
  <c r="AL32" i="176" s="1"/>
  <c r="AL8" i="166"/>
  <c r="AL32" i="166" s="1"/>
  <c r="AL8" i="172" s="1"/>
  <c r="AL8" i="165"/>
  <c r="AL32" i="165" s="1"/>
  <c r="AE16" i="167"/>
  <c r="AE16" i="176"/>
  <c r="AE40" i="176" s="1"/>
  <c r="AE16" i="166"/>
  <c r="AE40" i="166" s="1"/>
  <c r="AE16" i="172" s="1"/>
  <c r="AE16" i="165"/>
  <c r="AE40" i="165" s="1"/>
  <c r="AW8" i="167"/>
  <c r="AW8" i="176"/>
  <c r="AW32" i="176" s="1"/>
  <c r="AW8" i="166"/>
  <c r="AW32" i="166" s="1"/>
  <c r="AW8" i="172" s="1"/>
  <c r="AW8" i="165"/>
  <c r="AW32" i="165" s="1"/>
  <c r="AK13" i="167"/>
  <c r="AK13" i="176"/>
  <c r="AK37" i="176" s="1"/>
  <c r="AK13" i="166"/>
  <c r="AK37" i="166" s="1"/>
  <c r="AK13" i="172" s="1"/>
  <c r="AK13" i="165"/>
  <c r="AK37" i="165" s="1"/>
  <c r="AK10" i="167"/>
  <c r="AK10" i="176"/>
  <c r="AK34" i="176" s="1"/>
  <c r="AK10" i="166"/>
  <c r="AK34" i="166" s="1"/>
  <c r="AK10" i="172" s="1"/>
  <c r="AK10" i="165"/>
  <c r="AK34" i="165" s="1"/>
  <c r="AM8" i="167"/>
  <c r="AM8" i="176"/>
  <c r="AM32" i="176" s="1"/>
  <c r="AM8" i="165"/>
  <c r="AM32" i="165" s="1"/>
  <c r="AM8" i="166"/>
  <c r="AM32" i="166" s="1"/>
  <c r="AM8" i="172" s="1"/>
  <c r="AF10" i="167"/>
  <c r="AF10" i="176"/>
  <c r="AF34" i="176" s="1"/>
  <c r="AF10" i="166"/>
  <c r="AF34" i="166" s="1"/>
  <c r="AF10" i="172" s="1"/>
  <c r="AF10" i="165"/>
  <c r="AF34" i="165" s="1"/>
  <c r="BA10" i="167"/>
  <c r="BA10" i="176"/>
  <c r="BA34" i="176" s="1"/>
  <c r="BA10" i="166"/>
  <c r="BA34" i="166" s="1"/>
  <c r="BA10" i="172" s="1"/>
  <c r="BA10" i="165"/>
  <c r="BA34" i="165" s="1"/>
  <c r="AI10" i="167"/>
  <c r="AI10" i="176"/>
  <c r="AI34" i="176" s="1"/>
  <c r="AI10" i="166"/>
  <c r="AI34" i="166" s="1"/>
  <c r="AI10" i="172" s="1"/>
  <c r="AI10" i="165"/>
  <c r="AI34" i="165" s="1"/>
  <c r="AF22" i="167"/>
  <c r="AF22" i="176"/>
  <c r="AF46" i="176" s="1"/>
  <c r="AF22" i="166"/>
  <c r="AF46" i="166" s="1"/>
  <c r="AF22" i="172" s="1"/>
  <c r="AF22" i="165"/>
  <c r="AF46" i="165" s="1"/>
  <c r="AK22" i="167"/>
  <c r="AK22" i="176"/>
  <c r="AK46" i="176" s="1"/>
  <c r="AK22" i="166"/>
  <c r="AK46" i="166" s="1"/>
  <c r="AK22" i="172" s="1"/>
  <c r="AK22" i="165"/>
  <c r="AK46" i="165" s="1"/>
  <c r="AK19" i="167"/>
  <c r="AK19" i="176"/>
  <c r="AK43" i="176" s="1"/>
  <c r="AK19" i="166"/>
  <c r="AK43" i="166" s="1"/>
  <c r="AK19" i="172" s="1"/>
  <c r="AK19" i="165"/>
  <c r="AK43" i="165" s="1"/>
  <c r="AU8" i="167"/>
  <c r="AU8" i="176"/>
  <c r="AU32" i="176" s="1"/>
  <c r="AU8" i="165"/>
  <c r="AU32" i="165" s="1"/>
  <c r="AU8" i="166"/>
  <c r="AU32" i="166" s="1"/>
  <c r="AU8" i="172" s="1"/>
  <c r="AR10" i="167"/>
  <c r="AR10" i="176"/>
  <c r="AR34" i="176" s="1"/>
  <c r="AR10" i="166"/>
  <c r="AR34" i="166" s="1"/>
  <c r="AR10" i="172" s="1"/>
  <c r="AR10" i="165"/>
  <c r="AR34" i="165" s="1"/>
  <c r="BB22" i="167"/>
  <c r="BB22" i="176"/>
  <c r="BB46" i="176" s="1"/>
  <c r="BB22" i="166"/>
  <c r="BB46" i="166" s="1"/>
  <c r="BB22" i="172" s="1"/>
  <c r="BB22" i="165"/>
  <c r="BB46" i="165" s="1"/>
  <c r="AI16" i="167"/>
  <c r="AI16" i="176"/>
  <c r="AI40" i="176" s="1"/>
  <c r="AI16" i="166"/>
  <c r="AI40" i="166" s="1"/>
  <c r="AI16" i="172" s="1"/>
  <c r="AI16" i="165"/>
  <c r="AI40" i="165" s="1"/>
  <c r="AR19" i="167"/>
  <c r="AR19" i="176"/>
  <c r="AR43" i="176" s="1"/>
  <c r="AR19" i="166"/>
  <c r="AR43" i="166" s="1"/>
  <c r="AR19" i="172" s="1"/>
  <c r="AR19" i="165"/>
  <c r="AR43" i="165" s="1"/>
  <c r="AO22" i="176"/>
  <c r="AO46" i="176" s="1"/>
  <c r="AO22" i="167"/>
  <c r="AO22" i="166"/>
  <c r="AO46" i="166" s="1"/>
  <c r="AO22" i="172" s="1"/>
  <c r="AO22" i="165"/>
  <c r="AO46" i="165" s="1"/>
  <c r="AP16" i="167"/>
  <c r="AP16" i="176"/>
  <c r="AP40" i="176" s="1"/>
  <c r="AP16" i="166"/>
  <c r="AP40" i="166" s="1"/>
  <c r="AP16" i="172" s="1"/>
  <c r="AP16" i="165"/>
  <c r="AP40" i="165" s="1"/>
  <c r="AE13" i="167"/>
  <c r="AE13" i="176"/>
  <c r="AE37" i="176" s="1"/>
  <c r="AE13" i="166"/>
  <c r="AE37" i="166" s="1"/>
  <c r="AE13" i="172" s="1"/>
  <c r="AE13" i="165"/>
  <c r="AE37" i="165" s="1"/>
  <c r="AN13" i="176"/>
  <c r="AN37" i="176" s="1"/>
  <c r="AN13" i="167"/>
  <c r="AN13" i="166"/>
  <c r="AN37" i="166" s="1"/>
  <c r="AN13" i="172" s="1"/>
  <c r="AN13" i="165"/>
  <c r="AN37" i="165" s="1"/>
  <c r="AT8" i="167"/>
  <c r="AT8" i="176"/>
  <c r="AT32" i="176" s="1"/>
  <c r="AT8" i="166"/>
  <c r="AT32" i="166" s="1"/>
  <c r="AT8" i="172" s="1"/>
  <c r="AT8" i="165"/>
  <c r="AT32" i="165" s="1"/>
  <c r="AL10" i="167"/>
  <c r="AL10" i="176"/>
  <c r="AL34" i="176" s="1"/>
  <c r="AL10" i="166"/>
  <c r="AL34" i="166" s="1"/>
  <c r="AL10" i="172" s="1"/>
  <c r="AL10" i="165"/>
  <c r="AL34" i="165" s="1"/>
  <c r="AY8" i="176"/>
  <c r="AY32" i="176" s="1"/>
  <c r="AY8" i="167"/>
  <c r="AY8" i="166"/>
  <c r="AY32" i="166" s="1"/>
  <c r="AY8" i="172" s="1"/>
  <c r="AY8" i="165"/>
  <c r="AY32" i="165" s="1"/>
  <c r="AT19" i="167"/>
  <c r="AT19" i="176"/>
  <c r="AT43" i="176" s="1"/>
  <c r="AT19" i="166"/>
  <c r="AT43" i="166" s="1"/>
  <c r="AT19" i="172" s="1"/>
  <c r="AT19" i="165"/>
  <c r="AT43" i="165" s="1"/>
  <c r="AV10" i="176"/>
  <c r="AV34" i="176" s="1"/>
  <c r="AV10" i="167"/>
  <c r="AV10" i="166"/>
  <c r="AV34" i="166" s="1"/>
  <c r="AV10" i="172" s="1"/>
  <c r="AV10" i="165"/>
  <c r="AV34" i="165" s="1"/>
  <c r="AN16" i="176"/>
  <c r="AN40" i="176" s="1"/>
  <c r="AN16" i="167"/>
  <c r="AN16" i="166"/>
  <c r="AN40" i="166" s="1"/>
  <c r="AN16" i="172" s="1"/>
  <c r="AN16" i="165"/>
  <c r="AN40" i="165" s="1"/>
  <c r="BB13" i="167"/>
  <c r="BB13" i="176"/>
  <c r="BB37" i="176" s="1"/>
  <c r="BB13" i="166"/>
  <c r="BB37" i="166" s="1"/>
  <c r="BB13" i="172" s="1"/>
  <c r="BB13" i="165"/>
  <c r="BB37" i="165" s="1"/>
  <c r="AT13" i="167"/>
  <c r="AT13" i="176"/>
  <c r="AT37" i="176" s="1"/>
  <c r="AT13" i="166"/>
  <c r="AT37" i="166" s="1"/>
  <c r="AT13" i="172" s="1"/>
  <c r="AT13" i="165"/>
  <c r="AT37" i="165" s="1"/>
  <c r="BA22" i="167"/>
  <c r="BA22" i="176"/>
  <c r="BA46" i="176" s="1"/>
  <c r="BA22" i="166"/>
  <c r="BA46" i="166" s="1"/>
  <c r="BA22" i="172" s="1"/>
  <c r="BA22" i="165"/>
  <c r="BA46" i="165" s="1"/>
  <c r="AJ8" i="176"/>
  <c r="AJ32" i="176" s="1"/>
  <c r="AJ8" i="167"/>
  <c r="AJ8" i="166"/>
  <c r="AJ32" i="166" s="1"/>
  <c r="AJ8" i="172" s="1"/>
  <c r="AJ8" i="165"/>
  <c r="AJ32" i="165" s="1"/>
  <c r="BA16" i="167"/>
  <c r="BA16" i="176"/>
  <c r="BA40" i="176" s="1"/>
  <c r="BA16" i="166"/>
  <c r="BA40" i="166" s="1"/>
  <c r="BA16" i="172" s="1"/>
  <c r="BA16" i="165"/>
  <c r="BA40" i="165" s="1"/>
  <c r="AT22" i="167"/>
  <c r="AT22" i="176"/>
  <c r="AT46" i="176" s="1"/>
  <c r="AT22" i="166"/>
  <c r="AT46" i="166" s="1"/>
  <c r="AT22" i="172" s="1"/>
  <c r="AT22" i="165"/>
  <c r="AT46" i="165" s="1"/>
  <c r="AS13" i="167"/>
  <c r="AS13" i="176"/>
  <c r="AS37" i="176" s="1"/>
  <c r="AS13" i="166"/>
  <c r="AS37" i="166" s="1"/>
  <c r="AS13" i="172" s="1"/>
  <c r="AS13" i="165"/>
  <c r="AS37" i="165" s="1"/>
  <c r="AX8" i="167"/>
  <c r="AX8" i="176"/>
  <c r="AX32" i="176" s="1"/>
  <c r="AX8" i="166"/>
  <c r="AX32" i="166" s="1"/>
  <c r="AX8" i="172" s="1"/>
  <c r="AX8" i="165"/>
  <c r="AX32" i="165" s="1"/>
  <c r="AJ10" i="167"/>
  <c r="AJ10" i="176"/>
  <c r="AJ34" i="176" s="1"/>
  <c r="AJ10" i="166"/>
  <c r="AJ34" i="166" s="1"/>
  <c r="AJ10" i="172" s="1"/>
  <c r="AJ10" i="165"/>
  <c r="AJ34" i="165" s="1"/>
  <c r="BA8" i="176"/>
  <c r="BA32" i="176" s="1"/>
  <c r="BA8" i="167"/>
  <c r="BA8" i="166"/>
  <c r="BA32" i="166" s="1"/>
  <c r="BA8" i="172" s="1"/>
  <c r="BA8" i="165"/>
  <c r="BA32" i="165" s="1"/>
  <c r="AY16" i="167"/>
  <c r="AY16" i="176"/>
  <c r="AY40" i="176" s="1"/>
  <c r="AY16" i="166"/>
  <c r="AY40" i="166" s="1"/>
  <c r="AY16" i="172" s="1"/>
  <c r="AY16" i="165"/>
  <c r="AY40" i="165" s="1"/>
  <c r="AZ22" i="167"/>
  <c r="AZ22" i="176"/>
  <c r="AZ46" i="176" s="1"/>
  <c r="AZ22" i="166"/>
  <c r="AZ46" i="166" s="1"/>
  <c r="AZ22" i="172" s="1"/>
  <c r="AZ22" i="165"/>
  <c r="AZ46" i="165" s="1"/>
  <c r="AY19" i="167"/>
  <c r="AY19" i="176"/>
  <c r="AY43" i="176" s="1"/>
  <c r="AY19" i="166"/>
  <c r="AY43" i="166" s="1"/>
  <c r="AY19" i="172" s="1"/>
  <c r="AY19" i="165"/>
  <c r="AY43" i="165" s="1"/>
  <c r="AW10" i="176"/>
  <c r="AW34" i="176" s="1"/>
  <c r="AW10" i="167"/>
  <c r="AW10" i="166"/>
  <c r="AW34" i="166" s="1"/>
  <c r="AW10" i="172" s="1"/>
  <c r="AW10" i="165"/>
  <c r="AW34" i="165" s="1"/>
  <c r="AR16" i="167"/>
  <c r="AR16" i="176"/>
  <c r="AR40" i="176" s="1"/>
  <c r="AR16" i="166"/>
  <c r="AR40" i="166" s="1"/>
  <c r="AR16" i="172" s="1"/>
  <c r="AR16" i="165"/>
  <c r="AR40" i="165" s="1"/>
  <c r="AG10" i="176"/>
  <c r="AG34" i="176" s="1"/>
  <c r="AG10" i="167"/>
  <c r="AG10" i="166"/>
  <c r="AG34" i="166" s="1"/>
  <c r="AG10" i="172" s="1"/>
  <c r="AG10" i="165"/>
  <c r="AG34" i="165" s="1"/>
  <c r="AG16" i="176"/>
  <c r="AG40" i="176" s="1"/>
  <c r="AG16" i="167"/>
  <c r="AG16" i="166"/>
  <c r="AG40" i="166" s="1"/>
  <c r="AG16" i="172" s="1"/>
  <c r="AG16" i="165"/>
  <c r="AG40" i="165" s="1"/>
  <c r="AG13" i="176"/>
  <c r="AG37" i="176" s="1"/>
  <c r="AG13" i="167"/>
  <c r="AG13" i="166"/>
  <c r="AG37" i="166" s="1"/>
  <c r="AG13" i="172" s="1"/>
  <c r="AG13" i="165"/>
  <c r="AG37" i="165" s="1"/>
  <c r="AN8" i="167"/>
  <c r="AN8" i="176"/>
  <c r="AN32" i="176" s="1"/>
  <c r="AN8" i="166"/>
  <c r="AN32" i="166" s="1"/>
  <c r="AN8" i="172" s="1"/>
  <c r="AN8" i="165"/>
  <c r="AN32" i="165" s="1"/>
  <c r="AK16" i="167"/>
  <c r="AK16" i="176"/>
  <c r="AK40" i="176" s="1"/>
  <c r="AK16" i="166"/>
  <c r="AK40" i="166" s="1"/>
  <c r="AK16" i="172" s="1"/>
  <c r="AK16" i="165"/>
  <c r="AK40" i="165" s="1"/>
  <c r="BA13" i="167"/>
  <c r="BA13" i="166"/>
  <c r="BA37" i="166" s="1"/>
  <c r="BA13" i="172" s="1"/>
  <c r="BA13" i="176"/>
  <c r="BA37" i="176" s="1"/>
  <c r="BA13" i="165"/>
  <c r="BA37" i="165" s="1"/>
  <c r="AO8" i="167"/>
  <c r="AO8" i="176"/>
  <c r="AO32" i="176" s="1"/>
  <c r="AO8" i="166"/>
  <c r="AO32" i="166" s="1"/>
  <c r="AO8" i="172" s="1"/>
  <c r="AO8" i="165"/>
  <c r="AO32" i="165" s="1"/>
  <c r="AU16" i="167"/>
  <c r="AU16" i="176"/>
  <c r="AU40" i="176" s="1"/>
  <c r="AU16" i="166"/>
  <c r="AU40" i="166" s="1"/>
  <c r="AU16" i="172" s="1"/>
  <c r="AU16" i="165"/>
  <c r="AU40" i="165" s="1"/>
  <c r="AL19" i="167"/>
  <c r="AL19" i="176"/>
  <c r="AL43" i="176" s="1"/>
  <c r="AL19" i="166"/>
  <c r="AL43" i="166" s="1"/>
  <c r="AL19" i="172" s="1"/>
  <c r="AL19" i="165"/>
  <c r="AL43" i="165" s="1"/>
  <c r="AM10" i="176"/>
  <c r="AM34" i="176" s="1"/>
  <c r="AM10" i="167"/>
  <c r="AM10" i="166"/>
  <c r="AM34" i="166" s="1"/>
  <c r="AM10" i="172" s="1"/>
  <c r="AM10" i="165"/>
  <c r="AM34" i="165" s="1"/>
  <c r="AH19" i="167"/>
  <c r="AH19" i="176"/>
  <c r="AH43" i="176" s="1"/>
  <c r="AH19" i="166"/>
  <c r="AH43" i="166" s="1"/>
  <c r="AH19" i="172" s="1"/>
  <c r="AH19" i="165"/>
  <c r="AH43" i="165" s="1"/>
  <c r="F22" i="167" l="1"/>
  <c r="F22" i="176"/>
  <c r="F46" i="176" s="1"/>
  <c r="F22" i="166"/>
  <c r="F46" i="166" s="1"/>
  <c r="F22" i="172" s="1"/>
  <c r="F22" i="165"/>
  <c r="F46" i="165" s="1"/>
  <c r="AZ11" i="176"/>
  <c r="AZ35" i="176" s="1"/>
  <c r="AZ11" i="167"/>
  <c r="AZ11" i="166"/>
  <c r="AZ35" i="166" s="1"/>
  <c r="AZ11" i="172" s="1"/>
  <c r="AZ11" i="165"/>
  <c r="AZ35" i="165" s="1"/>
  <c r="AU20" i="167"/>
  <c r="AU20" i="176"/>
  <c r="AU44" i="176" s="1"/>
  <c r="AU20" i="166"/>
  <c r="AU44" i="166" s="1"/>
  <c r="AU20" i="172" s="1"/>
  <c r="AU20" i="165"/>
  <c r="AU44" i="165" s="1"/>
  <c r="AY20" i="167"/>
  <c r="AY20" i="176"/>
  <c r="AY44" i="176" s="1"/>
  <c r="AY20" i="166"/>
  <c r="AY44" i="166" s="1"/>
  <c r="AY20" i="172" s="1"/>
  <c r="AY20" i="165"/>
  <c r="AY44" i="165" s="1"/>
  <c r="AY17" i="167"/>
  <c r="AY17" i="176"/>
  <c r="AY41" i="176" s="1"/>
  <c r="AY17" i="166"/>
  <c r="AY41" i="166" s="1"/>
  <c r="AY17" i="172" s="1"/>
  <c r="AY17" i="165"/>
  <c r="AY41" i="165" s="1"/>
  <c r="AT23" i="167"/>
  <c r="AT23" i="176"/>
  <c r="AT47" i="176" s="1"/>
  <c r="AT23" i="166"/>
  <c r="AT47" i="166" s="1"/>
  <c r="AT23" i="172" s="1"/>
  <c r="AT23" i="165"/>
  <c r="AT47" i="165" s="1"/>
  <c r="AR17" i="176"/>
  <c r="AR41" i="176" s="1"/>
  <c r="AR17" i="167"/>
  <c r="AR17" i="166"/>
  <c r="AR41" i="166" s="1"/>
  <c r="AR17" i="172" s="1"/>
  <c r="AR17" i="165"/>
  <c r="AR41" i="165" s="1"/>
  <c r="AK14" i="167"/>
  <c r="AK14" i="176"/>
  <c r="AK38" i="176" s="1"/>
  <c r="AK14" i="166"/>
  <c r="AK38" i="166" s="1"/>
  <c r="AK14" i="172" s="1"/>
  <c r="AK14" i="165"/>
  <c r="AK38" i="165" s="1"/>
  <c r="AN14" i="167"/>
  <c r="AN14" i="176"/>
  <c r="AN38" i="176" s="1"/>
  <c r="AN14" i="166"/>
  <c r="AN38" i="166" s="1"/>
  <c r="AN14" i="172" s="1"/>
  <c r="AN14" i="165"/>
  <c r="AN38" i="165" s="1"/>
  <c r="AL23" i="167"/>
  <c r="AL23" i="176"/>
  <c r="AL47" i="176" s="1"/>
  <c r="AL23" i="166"/>
  <c r="AL47" i="166" s="1"/>
  <c r="AL23" i="172" s="1"/>
  <c r="AL23" i="165"/>
  <c r="AL47" i="165" s="1"/>
  <c r="AL11" i="167"/>
  <c r="AL11" i="176"/>
  <c r="AL35" i="176" s="1"/>
  <c r="AL11" i="166"/>
  <c r="AL35" i="166" s="1"/>
  <c r="AL11" i="172" s="1"/>
  <c r="AL11" i="165"/>
  <c r="AL35" i="165" s="1"/>
  <c r="O19" i="167"/>
  <c r="O19" i="176"/>
  <c r="O43" i="176" s="1"/>
  <c r="O19" i="166"/>
  <c r="O43" i="166" s="1"/>
  <c r="O19" i="172" s="1"/>
  <c r="O19" i="165"/>
  <c r="O43" i="165" s="1"/>
  <c r="U10" i="167"/>
  <c r="U10" i="176"/>
  <c r="U34" i="176" s="1"/>
  <c r="U10" i="166"/>
  <c r="U34" i="166" s="1"/>
  <c r="U10" i="172" s="1"/>
  <c r="U10" i="165"/>
  <c r="U34" i="165" s="1"/>
  <c r="U13" i="167"/>
  <c r="U13" i="166"/>
  <c r="U37" i="166" s="1"/>
  <c r="U13" i="172" s="1"/>
  <c r="U13" i="176"/>
  <c r="U37" i="176" s="1"/>
  <c r="U13" i="165"/>
  <c r="U37" i="165" s="1"/>
  <c r="H10" i="167"/>
  <c r="H10" i="176"/>
  <c r="H34" i="176" s="1"/>
  <c r="H10" i="166"/>
  <c r="H34" i="166" s="1"/>
  <c r="H10" i="172" s="1"/>
  <c r="H10" i="165"/>
  <c r="H34" i="165" s="1"/>
  <c r="Y8" i="167"/>
  <c r="Y8" i="176"/>
  <c r="Y32" i="176" s="1"/>
  <c r="Y8" i="166"/>
  <c r="Y32" i="166" s="1"/>
  <c r="Y8" i="172" s="1"/>
  <c r="Y8" i="165"/>
  <c r="Y32" i="165" s="1"/>
  <c r="AQ11" i="167"/>
  <c r="AQ11" i="176"/>
  <c r="AQ35" i="176" s="1"/>
  <c r="AQ11" i="166"/>
  <c r="AQ35" i="166" s="1"/>
  <c r="AQ11" i="172" s="1"/>
  <c r="AQ11" i="165"/>
  <c r="AQ35" i="165" s="1"/>
  <c r="AJ14" i="167"/>
  <c r="AJ14" i="176"/>
  <c r="AJ38" i="176" s="1"/>
  <c r="AJ14" i="166"/>
  <c r="AJ38" i="166" s="1"/>
  <c r="AJ14" i="172" s="1"/>
  <c r="AJ14" i="165"/>
  <c r="AJ38" i="165" s="1"/>
  <c r="AR20" i="176"/>
  <c r="AR44" i="176" s="1"/>
  <c r="AR20" i="167"/>
  <c r="AR20" i="166"/>
  <c r="AR44" i="166" s="1"/>
  <c r="AR20" i="172" s="1"/>
  <c r="AR20" i="165"/>
  <c r="AR44" i="165" s="1"/>
  <c r="AP11" i="167"/>
  <c r="AP11" i="176"/>
  <c r="AP35" i="176" s="1"/>
  <c r="AP11" i="166"/>
  <c r="AP35" i="166" s="1"/>
  <c r="AP11" i="172" s="1"/>
  <c r="AP11" i="165"/>
  <c r="AP35" i="165" s="1"/>
  <c r="AQ17" i="167"/>
  <c r="AQ17" i="176"/>
  <c r="AQ41" i="176" s="1"/>
  <c r="AQ17" i="166"/>
  <c r="AQ41" i="166" s="1"/>
  <c r="AQ17" i="172" s="1"/>
  <c r="AQ17" i="165"/>
  <c r="AQ41" i="165" s="1"/>
  <c r="AZ23" i="176"/>
  <c r="AZ47" i="176" s="1"/>
  <c r="AZ23" i="167"/>
  <c r="AZ23" i="166"/>
  <c r="AZ47" i="166" s="1"/>
  <c r="AZ23" i="172" s="1"/>
  <c r="AZ23" i="165"/>
  <c r="AZ47" i="165" s="1"/>
  <c r="AX20" i="167"/>
  <c r="AX20" i="176"/>
  <c r="AX44" i="176" s="1"/>
  <c r="AX20" i="166"/>
  <c r="AX44" i="166" s="1"/>
  <c r="AX20" i="172" s="1"/>
  <c r="AX20" i="165"/>
  <c r="AX44" i="165" s="1"/>
  <c r="BB17" i="167"/>
  <c r="BB17" i="176"/>
  <c r="BB41" i="176" s="1"/>
  <c r="BB17" i="166"/>
  <c r="BB41" i="166" s="1"/>
  <c r="BB17" i="172" s="1"/>
  <c r="BB17" i="165"/>
  <c r="BB41" i="165" s="1"/>
  <c r="AG23" i="167"/>
  <c r="AG23" i="176"/>
  <c r="AG47" i="176" s="1"/>
  <c r="AG23" i="166"/>
  <c r="AG47" i="166" s="1"/>
  <c r="AG23" i="172" s="1"/>
  <c r="AG23" i="165"/>
  <c r="AG47" i="165" s="1"/>
  <c r="BA11" i="176"/>
  <c r="BA35" i="176" s="1"/>
  <c r="BA11" i="167"/>
  <c r="BA11" i="166"/>
  <c r="BA35" i="166" s="1"/>
  <c r="BA11" i="172" s="1"/>
  <c r="BA11" i="165"/>
  <c r="BA35" i="165" s="1"/>
  <c r="BA14" i="176"/>
  <c r="BA38" i="176" s="1"/>
  <c r="BA14" i="167"/>
  <c r="BA14" i="166"/>
  <c r="BA38" i="166" s="1"/>
  <c r="BA14" i="172" s="1"/>
  <c r="BA14" i="165"/>
  <c r="BA38" i="165" s="1"/>
  <c r="AK23" i="176"/>
  <c r="AK47" i="176" s="1"/>
  <c r="AK23" i="167"/>
  <c r="AK23" i="166"/>
  <c r="AK47" i="166" s="1"/>
  <c r="AK23" i="172" s="1"/>
  <c r="AK23" i="165"/>
  <c r="AK47" i="165" s="1"/>
  <c r="AT17" i="167"/>
  <c r="AT17" i="176"/>
  <c r="AT41" i="176" s="1"/>
  <c r="AT17" i="166"/>
  <c r="AT41" i="166" s="1"/>
  <c r="AT17" i="172" s="1"/>
  <c r="AT17" i="165"/>
  <c r="AT41" i="165" s="1"/>
  <c r="AM23" i="167"/>
  <c r="AM23" i="176"/>
  <c r="AM47" i="176" s="1"/>
  <c r="AM23" i="166"/>
  <c r="AM47" i="166" s="1"/>
  <c r="AM23" i="172" s="1"/>
  <c r="AM23" i="165"/>
  <c r="AM47" i="165" s="1"/>
  <c r="AL14" i="167"/>
  <c r="AL14" i="176"/>
  <c r="AL38" i="176" s="1"/>
  <c r="AL14" i="165"/>
  <c r="AL38" i="165" s="1"/>
  <c r="AL14" i="166"/>
  <c r="AL38" i="166" s="1"/>
  <c r="AL14" i="172" s="1"/>
  <c r="J8" i="167"/>
  <c r="J8" i="176"/>
  <c r="J32" i="176" s="1"/>
  <c r="J8" i="166"/>
  <c r="J32" i="166" s="1"/>
  <c r="J8" i="172" s="1"/>
  <c r="J8" i="165"/>
  <c r="J32" i="165" s="1"/>
  <c r="AZ17" i="176"/>
  <c r="AZ41" i="176" s="1"/>
  <c r="AZ17" i="166"/>
  <c r="AZ41" i="166" s="1"/>
  <c r="AZ17" i="172" s="1"/>
  <c r="AZ17" i="167"/>
  <c r="AZ17" i="165"/>
  <c r="AZ41" i="165" s="1"/>
  <c r="AE17" i="167"/>
  <c r="AE17" i="176"/>
  <c r="AE41" i="176" s="1"/>
  <c r="AE17" i="165"/>
  <c r="AE41" i="165" s="1"/>
  <c r="AE17" i="166"/>
  <c r="AE41" i="166" s="1"/>
  <c r="AE17" i="172" s="1"/>
  <c r="BA17" i="176"/>
  <c r="BA41" i="176" s="1"/>
  <c r="BA17" i="167"/>
  <c r="BA17" i="166"/>
  <c r="BA41" i="166" s="1"/>
  <c r="BA17" i="172" s="1"/>
  <c r="BA17" i="165"/>
  <c r="BA41" i="165" s="1"/>
  <c r="AO20" i="167"/>
  <c r="AO20" i="176"/>
  <c r="AO44" i="176" s="1"/>
  <c r="AO20" i="166"/>
  <c r="AO44" i="166" s="1"/>
  <c r="AO20" i="172" s="1"/>
  <c r="AO20" i="165"/>
  <c r="AO44" i="165" s="1"/>
  <c r="AM20" i="167"/>
  <c r="AM20" i="176"/>
  <c r="AM44" i="176" s="1"/>
  <c r="AM20" i="166"/>
  <c r="AM44" i="166" s="1"/>
  <c r="AM20" i="172" s="1"/>
  <c r="AM20" i="165"/>
  <c r="AM44" i="165" s="1"/>
  <c r="O13" i="167"/>
  <c r="O13" i="176"/>
  <c r="O37" i="176" s="1"/>
  <c r="O13" i="166"/>
  <c r="O37" i="166" s="1"/>
  <c r="O13" i="172" s="1"/>
  <c r="O13" i="165"/>
  <c r="O37" i="165" s="1"/>
  <c r="AJ20" i="176"/>
  <c r="AJ44" i="176" s="1"/>
  <c r="AJ20" i="167"/>
  <c r="AJ20" i="166"/>
  <c r="AJ44" i="166" s="1"/>
  <c r="AJ20" i="172" s="1"/>
  <c r="AJ20" i="165"/>
  <c r="AJ44" i="165" s="1"/>
  <c r="AL20" i="167"/>
  <c r="AL20" i="176"/>
  <c r="AL44" i="176" s="1"/>
  <c r="AL20" i="166"/>
  <c r="AL44" i="166" s="1"/>
  <c r="AL20" i="172" s="1"/>
  <c r="AL20" i="165"/>
  <c r="AL44" i="165" s="1"/>
  <c r="V13" i="167"/>
  <c r="V13" i="176"/>
  <c r="V37" i="176" s="1"/>
  <c r="V13" i="166"/>
  <c r="V37" i="166" s="1"/>
  <c r="V13" i="172" s="1"/>
  <c r="V13" i="165"/>
  <c r="V37" i="165" s="1"/>
  <c r="AQ20" i="167"/>
  <c r="AQ20" i="176"/>
  <c r="AQ44" i="176" s="1"/>
  <c r="AQ20" i="166"/>
  <c r="AQ44" i="166" s="1"/>
  <c r="AQ20" i="172" s="1"/>
  <c r="AQ20" i="165"/>
  <c r="AQ44" i="165" s="1"/>
  <c r="G13" i="167"/>
  <c r="G13" i="176"/>
  <c r="G37" i="176" s="1"/>
  <c r="G13" i="166"/>
  <c r="G37" i="166" s="1"/>
  <c r="G13" i="172" s="1"/>
  <c r="G13" i="165"/>
  <c r="G37" i="165" s="1"/>
  <c r="AE14" i="167"/>
  <c r="AE14" i="176"/>
  <c r="AE38" i="176" s="1"/>
  <c r="AE14" i="166"/>
  <c r="AE38" i="166" s="1"/>
  <c r="AE14" i="172" s="1"/>
  <c r="AE14" i="165"/>
  <c r="AE38" i="165" s="1"/>
  <c r="AD22" i="167"/>
  <c r="AD22" i="176"/>
  <c r="AD46" i="176" s="1"/>
  <c r="AD22" i="166"/>
  <c r="AD46" i="166" s="1"/>
  <c r="AD22" i="172" s="1"/>
  <c r="AD22" i="165"/>
  <c r="AD46" i="165" s="1"/>
  <c r="AO17" i="167"/>
  <c r="AO17" i="176"/>
  <c r="AO41" i="176" s="1"/>
  <c r="AO17" i="166"/>
  <c r="AO41" i="166" s="1"/>
  <c r="AO17" i="172" s="1"/>
  <c r="AO17" i="165"/>
  <c r="AO41" i="165" s="1"/>
  <c r="F8" i="176"/>
  <c r="F32" i="176" s="1"/>
  <c r="F8" i="167"/>
  <c r="F8" i="166"/>
  <c r="F32" i="166" s="1"/>
  <c r="F8" i="172" s="1"/>
  <c r="F8" i="165"/>
  <c r="F32" i="165" s="1"/>
  <c r="AJ17" i="176"/>
  <c r="AJ41" i="176" s="1"/>
  <c r="AJ17" i="167"/>
  <c r="AJ17" i="166"/>
  <c r="AJ41" i="166" s="1"/>
  <c r="AJ17" i="172" s="1"/>
  <c r="AJ17" i="165"/>
  <c r="AJ41" i="165" s="1"/>
  <c r="AE23" i="167"/>
  <c r="AE23" i="176"/>
  <c r="AE47" i="176" s="1"/>
  <c r="AE23" i="166"/>
  <c r="AE47" i="166" s="1"/>
  <c r="AE23" i="172" s="1"/>
  <c r="AE23" i="165"/>
  <c r="AE47" i="165" s="1"/>
  <c r="I10" i="176"/>
  <c r="I34" i="176" s="1"/>
  <c r="I10" i="167"/>
  <c r="I10" i="166"/>
  <c r="I34" i="166" s="1"/>
  <c r="I10" i="172" s="1"/>
  <c r="I10" i="165"/>
  <c r="I34" i="165" s="1"/>
  <c r="AQ23" i="167"/>
  <c r="AQ23" i="176"/>
  <c r="AQ47" i="176" s="1"/>
  <c r="AQ23" i="166"/>
  <c r="AQ47" i="166" s="1"/>
  <c r="AQ23" i="172" s="1"/>
  <c r="AQ23" i="165"/>
  <c r="AQ47" i="165" s="1"/>
  <c r="AE11" i="167"/>
  <c r="AE11" i="176"/>
  <c r="AE35" i="176" s="1"/>
  <c r="AE11" i="166"/>
  <c r="AE35" i="166" s="1"/>
  <c r="AE11" i="172" s="1"/>
  <c r="AE11" i="165"/>
  <c r="AE35" i="165" s="1"/>
  <c r="P10" i="167"/>
  <c r="P10" i="176"/>
  <c r="P34" i="176" s="1"/>
  <c r="P10" i="166"/>
  <c r="P34" i="166" s="1"/>
  <c r="P10" i="172" s="1"/>
  <c r="P10" i="165"/>
  <c r="P34" i="165" s="1"/>
  <c r="AY11" i="167"/>
  <c r="AY11" i="176"/>
  <c r="AY35" i="176" s="1"/>
  <c r="AY11" i="166"/>
  <c r="AY35" i="166" s="1"/>
  <c r="AY11" i="172" s="1"/>
  <c r="AY11" i="165"/>
  <c r="AY35" i="165" s="1"/>
  <c r="AE20" i="167"/>
  <c r="AE20" i="176"/>
  <c r="AE44" i="176" s="1"/>
  <c r="AE20" i="166"/>
  <c r="AE44" i="166" s="1"/>
  <c r="AE20" i="172" s="1"/>
  <c r="AE20" i="165"/>
  <c r="AE44" i="165" s="1"/>
  <c r="AF23" i="167"/>
  <c r="AF23" i="176"/>
  <c r="AF47" i="176" s="1"/>
  <c r="AF23" i="166"/>
  <c r="AF47" i="166" s="1"/>
  <c r="AF23" i="172" s="1"/>
  <c r="AF23" i="165"/>
  <c r="AF47" i="165" s="1"/>
  <c r="AP23" i="167"/>
  <c r="AP23" i="176"/>
  <c r="AP47" i="176" s="1"/>
  <c r="AP23" i="166"/>
  <c r="AP47" i="166" s="1"/>
  <c r="AP23" i="172" s="1"/>
  <c r="AP23" i="165"/>
  <c r="AP47" i="165" s="1"/>
  <c r="AS23" i="167"/>
  <c r="AS23" i="176"/>
  <c r="AS47" i="176" s="1"/>
  <c r="AS23" i="166"/>
  <c r="AS47" i="166" s="1"/>
  <c r="AS23" i="172" s="1"/>
  <c r="AS23" i="165"/>
  <c r="AS47" i="165" s="1"/>
  <c r="D19" i="167"/>
  <c r="D19" i="176"/>
  <c r="D43" i="176" s="1"/>
  <c r="D19" i="166"/>
  <c r="D43" i="166" s="1"/>
  <c r="D19" i="172" s="1"/>
  <c r="D19" i="165"/>
  <c r="D43" i="165" s="1"/>
  <c r="R10" i="167"/>
  <c r="R10" i="176"/>
  <c r="R34" i="176" s="1"/>
  <c r="R10" i="166"/>
  <c r="R34" i="166" s="1"/>
  <c r="R10" i="172" s="1"/>
  <c r="R10" i="165"/>
  <c r="R34" i="165" s="1"/>
  <c r="AN17" i="167"/>
  <c r="AN17" i="176"/>
  <c r="AN41" i="176" s="1"/>
  <c r="AN17" i="166"/>
  <c r="AN41" i="166" s="1"/>
  <c r="AN17" i="172" s="1"/>
  <c r="AN17" i="165"/>
  <c r="AN41" i="165" s="1"/>
  <c r="AR11" i="167"/>
  <c r="AR11" i="176"/>
  <c r="AR35" i="176" s="1"/>
  <c r="AR11" i="166"/>
  <c r="AR35" i="166" s="1"/>
  <c r="AR11" i="172" s="1"/>
  <c r="AR11" i="165"/>
  <c r="AR35" i="165" s="1"/>
  <c r="AX11" i="167"/>
  <c r="AX11" i="176"/>
  <c r="AX35" i="176" s="1"/>
  <c r="AX11" i="166"/>
  <c r="AX35" i="166" s="1"/>
  <c r="AX11" i="172" s="1"/>
  <c r="AX11" i="165"/>
  <c r="AX35" i="165" s="1"/>
  <c r="AM17" i="167"/>
  <c r="AM17" i="176"/>
  <c r="AM41" i="176" s="1"/>
  <c r="AM17" i="166"/>
  <c r="AM41" i="166" s="1"/>
  <c r="AM17" i="172" s="1"/>
  <c r="AM17" i="165"/>
  <c r="AM41" i="165" s="1"/>
  <c r="AD13" i="167"/>
  <c r="AD13" i="176"/>
  <c r="AD37" i="176" s="1"/>
  <c r="AD13" i="166"/>
  <c r="AD37" i="166" s="1"/>
  <c r="AD13" i="172" s="1"/>
  <c r="AD13" i="165"/>
  <c r="AD37" i="165" s="1"/>
  <c r="AW20" i="167"/>
  <c r="AW20" i="166"/>
  <c r="AW44" i="166" s="1"/>
  <c r="AW20" i="172" s="1"/>
  <c r="AW20" i="176"/>
  <c r="AW44" i="176" s="1"/>
  <c r="AW20" i="165"/>
  <c r="AW44" i="165" s="1"/>
  <c r="AN23" i="167"/>
  <c r="AN23" i="176"/>
  <c r="AN47" i="176" s="1"/>
  <c r="AN23" i="166"/>
  <c r="AN47" i="166" s="1"/>
  <c r="AN23" i="172" s="1"/>
  <c r="AN23" i="165"/>
  <c r="AN47" i="165" s="1"/>
  <c r="AA8" i="176"/>
  <c r="AA32" i="176" s="1"/>
  <c r="AA8" i="167"/>
  <c r="AA8" i="166"/>
  <c r="AA32" i="166" s="1"/>
  <c r="AA8" i="172" s="1"/>
  <c r="AA8" i="165"/>
  <c r="AA32" i="165" s="1"/>
  <c r="AO23" i="167"/>
  <c r="AO23" i="166"/>
  <c r="AO47" i="166" s="1"/>
  <c r="AO23" i="172" s="1"/>
  <c r="AO23" i="176"/>
  <c r="AO47" i="176" s="1"/>
  <c r="AO23" i="165"/>
  <c r="AO47" i="165" s="1"/>
  <c r="AJ23" i="176"/>
  <c r="AJ47" i="176" s="1"/>
  <c r="AJ23" i="167"/>
  <c r="AJ23" i="166"/>
  <c r="AJ47" i="166" s="1"/>
  <c r="AJ23" i="172" s="1"/>
  <c r="AJ23" i="165"/>
  <c r="AJ47" i="165" s="1"/>
  <c r="AX14" i="167"/>
  <c r="AX14" i="176"/>
  <c r="AX38" i="176" s="1"/>
  <c r="AX14" i="166"/>
  <c r="AX38" i="166" s="1"/>
  <c r="AX14" i="172" s="1"/>
  <c r="AX14" i="165"/>
  <c r="AX38" i="165" s="1"/>
  <c r="AD8" i="167"/>
  <c r="AD8" i="176"/>
  <c r="AD32" i="176" s="1"/>
  <c r="AD8" i="166"/>
  <c r="AD32" i="166" s="1"/>
  <c r="AD8" i="172" s="1"/>
  <c r="AD8" i="165"/>
  <c r="AD32" i="165" s="1"/>
  <c r="AH17" i="167"/>
  <c r="AH17" i="176"/>
  <c r="AH41" i="176" s="1"/>
  <c r="AH17" i="166"/>
  <c r="AH41" i="166" s="1"/>
  <c r="AH17" i="172" s="1"/>
  <c r="AH17" i="165"/>
  <c r="AH41" i="165" s="1"/>
  <c r="S19" i="167"/>
  <c r="S19" i="176"/>
  <c r="S43" i="176" s="1"/>
  <c r="S19" i="166"/>
  <c r="S43" i="166" s="1"/>
  <c r="S19" i="172" s="1"/>
  <c r="S19" i="165"/>
  <c r="S43" i="165" s="1"/>
  <c r="F13" i="167"/>
  <c r="F13" i="176"/>
  <c r="F37" i="176" s="1"/>
  <c r="F13" i="166"/>
  <c r="F37" i="166" s="1"/>
  <c r="F13" i="172" s="1"/>
  <c r="F13" i="165"/>
  <c r="F37" i="165" s="1"/>
  <c r="Z8" i="167"/>
  <c r="Z8" i="176"/>
  <c r="Z32" i="176" s="1"/>
  <c r="Z8" i="166"/>
  <c r="Z32" i="166" s="1"/>
  <c r="Z8" i="172" s="1"/>
  <c r="Z8" i="165"/>
  <c r="Z32" i="165" s="1"/>
  <c r="BA20" i="167"/>
  <c r="BA20" i="176"/>
  <c r="BA44" i="176" s="1"/>
  <c r="BA20" i="166"/>
  <c r="BA44" i="166" s="1"/>
  <c r="BA20" i="172" s="1"/>
  <c r="BA20" i="165"/>
  <c r="BA44" i="165" s="1"/>
  <c r="AO14" i="167"/>
  <c r="AO14" i="176"/>
  <c r="AO38" i="176" s="1"/>
  <c r="AO14" i="166"/>
  <c r="AO38" i="166" s="1"/>
  <c r="AO14" i="172" s="1"/>
  <c r="AO14" i="165"/>
  <c r="AO38" i="165" s="1"/>
  <c r="AV23" i="167"/>
  <c r="AV23" i="176"/>
  <c r="AV47" i="176" s="1"/>
  <c r="AV23" i="166"/>
  <c r="AV47" i="166" s="1"/>
  <c r="AV23" i="172" s="1"/>
  <c r="AV23" i="165"/>
  <c r="AV47" i="165" s="1"/>
  <c r="AU17" i="167"/>
  <c r="AU17" i="176"/>
  <c r="AU41" i="176" s="1"/>
  <c r="AU17" i="166"/>
  <c r="AU41" i="166" s="1"/>
  <c r="AU17" i="172" s="1"/>
  <c r="AU17" i="165"/>
  <c r="AU41" i="165" s="1"/>
  <c r="BB11" i="167"/>
  <c r="BB11" i="176"/>
  <c r="BB35" i="176" s="1"/>
  <c r="BB11" i="166"/>
  <c r="BB35" i="166" s="1"/>
  <c r="BB11" i="172" s="1"/>
  <c r="BB11" i="165"/>
  <c r="BB35" i="165" s="1"/>
  <c r="F19" i="167"/>
  <c r="F19" i="176"/>
  <c r="F43" i="176" s="1"/>
  <c r="F19" i="166"/>
  <c r="F43" i="166" s="1"/>
  <c r="F19" i="172" s="1"/>
  <c r="F19" i="165"/>
  <c r="F43" i="165" s="1"/>
  <c r="S8" i="176"/>
  <c r="S32" i="176" s="1"/>
  <c r="S8" i="167"/>
  <c r="S8" i="166"/>
  <c r="S32" i="166" s="1"/>
  <c r="S8" i="172" s="1"/>
  <c r="S8" i="165"/>
  <c r="S32" i="165" s="1"/>
  <c r="AD10" i="167"/>
  <c r="AD10" i="176"/>
  <c r="AD34" i="176" s="1"/>
  <c r="AD10" i="166"/>
  <c r="AD34" i="166" s="1"/>
  <c r="AD10" i="172" s="1"/>
  <c r="AD10" i="165"/>
  <c r="AD34" i="165" s="1"/>
  <c r="AN20" i="167"/>
  <c r="AN20" i="176"/>
  <c r="AN44" i="176" s="1"/>
  <c r="AN20" i="166"/>
  <c r="AN44" i="166" s="1"/>
  <c r="AN20" i="172" s="1"/>
  <c r="AN20" i="165"/>
  <c r="AN44" i="165" s="1"/>
  <c r="AW14" i="167"/>
  <c r="AW14" i="176"/>
  <c r="AW38" i="176" s="1"/>
  <c r="AW14" i="166"/>
  <c r="AW38" i="166" s="1"/>
  <c r="AW14" i="172" s="1"/>
  <c r="AW14" i="165"/>
  <c r="AW38" i="165" s="1"/>
  <c r="AS17" i="176"/>
  <c r="AS41" i="176" s="1"/>
  <c r="AS17" i="167"/>
  <c r="AS17" i="166"/>
  <c r="AS41" i="166" s="1"/>
  <c r="AS17" i="172" s="1"/>
  <c r="AS17" i="165"/>
  <c r="AS41" i="165" s="1"/>
  <c r="AU23" i="167"/>
  <c r="AU23" i="176"/>
  <c r="AU47" i="176" s="1"/>
  <c r="AU23" i="166"/>
  <c r="AU47" i="166" s="1"/>
  <c r="AU23" i="172" s="1"/>
  <c r="AU23" i="165"/>
  <c r="AU47" i="165" s="1"/>
  <c r="AU11" i="167"/>
  <c r="AU11" i="176"/>
  <c r="AU35" i="176" s="1"/>
  <c r="AU11" i="166"/>
  <c r="AU35" i="166" s="1"/>
  <c r="AU11" i="172" s="1"/>
  <c r="AU11" i="165"/>
  <c r="AU35" i="165" s="1"/>
  <c r="AK17" i="176"/>
  <c r="AK41" i="176" s="1"/>
  <c r="AK17" i="167"/>
  <c r="AK17" i="166"/>
  <c r="AK41" i="166" s="1"/>
  <c r="AK17" i="172" s="1"/>
  <c r="AK17" i="165"/>
  <c r="AK41" i="165" s="1"/>
  <c r="BA23" i="176"/>
  <c r="BA47" i="176" s="1"/>
  <c r="BA23" i="167"/>
  <c r="BA23" i="166"/>
  <c r="BA47" i="166" s="1"/>
  <c r="BA23" i="172" s="1"/>
  <c r="BA23" i="165"/>
  <c r="BA47" i="165" s="1"/>
  <c r="O10" i="176"/>
  <c r="O34" i="176" s="1"/>
  <c r="O10" i="167"/>
  <c r="O10" i="166"/>
  <c r="O34" i="166" s="1"/>
  <c r="O10" i="172" s="1"/>
  <c r="O10" i="165"/>
  <c r="O34" i="165" s="1"/>
  <c r="D13" i="167"/>
  <c r="D13" i="176"/>
  <c r="D37" i="176" s="1"/>
  <c r="D13" i="166"/>
  <c r="D37" i="166" s="1"/>
  <c r="D13" i="172" s="1"/>
  <c r="D13" i="165"/>
  <c r="D37" i="165" s="1"/>
  <c r="AF20" i="167"/>
  <c r="AF20" i="176"/>
  <c r="AF44" i="176" s="1"/>
  <c r="AF20" i="166"/>
  <c r="AF44" i="166" s="1"/>
  <c r="AF20" i="172" s="1"/>
  <c r="AF20" i="165"/>
  <c r="AF44" i="165" s="1"/>
  <c r="AT11" i="167"/>
  <c r="AT11" i="176"/>
  <c r="AT35" i="176" s="1"/>
  <c r="AT11" i="166"/>
  <c r="AT35" i="166" s="1"/>
  <c r="AT11" i="172" s="1"/>
  <c r="AT11" i="165"/>
  <c r="AT35" i="165" s="1"/>
  <c r="AX23" i="167"/>
  <c r="AX23" i="176"/>
  <c r="AX47" i="176" s="1"/>
  <c r="AX23" i="166"/>
  <c r="AX47" i="166" s="1"/>
  <c r="AX23" i="172" s="1"/>
  <c r="AX23" i="165"/>
  <c r="AX47" i="165" s="1"/>
  <c r="AI20" i="167"/>
  <c r="AI20" i="176"/>
  <c r="AI44" i="176" s="1"/>
  <c r="AI20" i="166"/>
  <c r="AI44" i="166" s="1"/>
  <c r="AI20" i="172" s="1"/>
  <c r="AI20" i="165"/>
  <c r="AI44" i="165" s="1"/>
  <c r="AO11" i="167"/>
  <c r="AO11" i="176"/>
  <c r="AO35" i="176" s="1"/>
  <c r="AO11" i="166"/>
  <c r="AO35" i="166" s="1"/>
  <c r="AO11" i="172" s="1"/>
  <c r="AO11" i="165"/>
  <c r="AO35" i="165" s="1"/>
  <c r="AF17" i="167"/>
  <c r="AF17" i="176"/>
  <c r="AF41" i="176" s="1"/>
  <c r="AF17" i="166"/>
  <c r="AF41" i="166" s="1"/>
  <c r="AF17" i="172" s="1"/>
  <c r="AF17" i="165"/>
  <c r="AF41" i="165" s="1"/>
  <c r="AG17" i="167"/>
  <c r="AG17" i="176"/>
  <c r="AG41" i="176" s="1"/>
  <c r="AG17" i="166"/>
  <c r="AG41" i="166" s="1"/>
  <c r="AG17" i="172" s="1"/>
  <c r="AG17" i="165"/>
  <c r="AG41" i="165" s="1"/>
  <c r="AF14" i="167"/>
  <c r="AF14" i="176"/>
  <c r="AF38" i="176" s="1"/>
  <c r="AF14" i="166"/>
  <c r="AF38" i="166" s="1"/>
  <c r="AF14" i="172" s="1"/>
  <c r="AF14" i="165"/>
  <c r="AF38" i="165" s="1"/>
  <c r="AR14" i="176"/>
  <c r="AR38" i="176" s="1"/>
  <c r="AR14" i="167"/>
  <c r="AR14" i="166"/>
  <c r="AR38" i="166" s="1"/>
  <c r="AR14" i="172" s="1"/>
  <c r="AR14" i="165"/>
  <c r="AR38" i="165" s="1"/>
  <c r="AF11" i="167"/>
  <c r="AF11" i="176"/>
  <c r="AF35" i="176" s="1"/>
  <c r="AF11" i="166"/>
  <c r="AF35" i="166" s="1"/>
  <c r="AF11" i="172" s="1"/>
  <c r="AF11" i="165"/>
  <c r="AF35" i="165" s="1"/>
  <c r="P22" i="176"/>
  <c r="P46" i="176" s="1"/>
  <c r="P22" i="167"/>
  <c r="P22" i="166"/>
  <c r="P46" i="166" s="1"/>
  <c r="P22" i="172" s="1"/>
  <c r="P22" i="165"/>
  <c r="P46" i="165" s="1"/>
  <c r="P16" i="167"/>
  <c r="P16" i="176"/>
  <c r="P40" i="176" s="1"/>
  <c r="P16" i="166"/>
  <c r="P40" i="166" s="1"/>
  <c r="P16" i="172" s="1"/>
  <c r="P16" i="165"/>
  <c r="P40" i="165" s="1"/>
  <c r="G10" i="176"/>
  <c r="G34" i="176" s="1"/>
  <c r="G10" i="167"/>
  <c r="G10" i="166"/>
  <c r="G34" i="166" s="1"/>
  <c r="G10" i="172" s="1"/>
  <c r="G10" i="165"/>
  <c r="G34" i="165" s="1"/>
  <c r="Q10" i="176"/>
  <c r="Q34" i="176" s="1"/>
  <c r="Q10" i="167"/>
  <c r="Q10" i="166"/>
  <c r="Q34" i="166" s="1"/>
  <c r="Q10" i="172" s="1"/>
  <c r="Q10" i="165"/>
  <c r="Q34" i="165" s="1"/>
  <c r="W8" i="167"/>
  <c r="W8" i="176"/>
  <c r="W32" i="176" s="1"/>
  <c r="W8" i="165"/>
  <c r="W32" i="165" s="1"/>
  <c r="W8" i="166"/>
  <c r="W32" i="166" s="1"/>
  <c r="W8" i="172" s="1"/>
  <c r="AS11" i="176"/>
  <c r="AS35" i="176" s="1"/>
  <c r="AS11" i="167"/>
  <c r="AS11" i="166"/>
  <c r="AS35" i="166" s="1"/>
  <c r="AS11" i="172" s="1"/>
  <c r="AS11" i="165"/>
  <c r="AS35" i="165" s="1"/>
  <c r="AI14" i="167"/>
  <c r="AI14" i="176"/>
  <c r="AI38" i="176" s="1"/>
  <c r="AI14" i="166"/>
  <c r="AI38" i="166" s="1"/>
  <c r="AI14" i="172" s="1"/>
  <c r="AI14" i="165"/>
  <c r="AI38" i="165" s="1"/>
  <c r="AI17" i="167"/>
  <c r="AI17" i="176"/>
  <c r="AI41" i="176" s="1"/>
  <c r="AI17" i="166"/>
  <c r="AI41" i="166" s="1"/>
  <c r="AI17" i="172" s="1"/>
  <c r="AI17" i="165"/>
  <c r="AI41" i="165" s="1"/>
  <c r="AR23" i="167"/>
  <c r="AR23" i="176"/>
  <c r="AR47" i="176" s="1"/>
  <c r="AR23" i="166"/>
  <c r="AR47" i="166" s="1"/>
  <c r="AR23" i="172" s="1"/>
  <c r="AR23" i="165"/>
  <c r="AR47" i="165" s="1"/>
  <c r="AX17" i="167"/>
  <c r="AX17" i="176"/>
  <c r="AX41" i="176" s="1"/>
  <c r="AX17" i="166"/>
  <c r="AX41" i="166" s="1"/>
  <c r="AX17" i="172" s="1"/>
  <c r="AX17" i="165"/>
  <c r="AX41" i="165" s="1"/>
  <c r="AY23" i="167"/>
  <c r="AY23" i="176"/>
  <c r="AY47" i="176" s="1"/>
  <c r="AY23" i="166"/>
  <c r="AY47" i="166" s="1"/>
  <c r="AY23" i="172" s="1"/>
  <c r="AY23" i="165"/>
  <c r="AY47" i="165" s="1"/>
  <c r="AJ11" i="176"/>
  <c r="AJ35" i="176" s="1"/>
  <c r="AJ11" i="167"/>
  <c r="AJ11" i="166"/>
  <c r="AJ35" i="166" s="1"/>
  <c r="AJ11" i="172" s="1"/>
  <c r="AJ11" i="165"/>
  <c r="AJ35" i="165" s="1"/>
  <c r="AV20" i="167"/>
  <c r="AV20" i="176"/>
  <c r="AV44" i="176" s="1"/>
  <c r="AV20" i="166"/>
  <c r="AV44" i="166" s="1"/>
  <c r="AV20" i="172" s="1"/>
  <c r="AV20" i="165"/>
  <c r="AV44" i="165" s="1"/>
  <c r="AP20" i="167"/>
  <c r="AP20" i="176"/>
  <c r="AP44" i="176" s="1"/>
  <c r="AP20" i="166"/>
  <c r="AP44" i="166" s="1"/>
  <c r="AP20" i="172" s="1"/>
  <c r="AP20" i="165"/>
  <c r="AP44" i="165" s="1"/>
  <c r="AZ20" i="167"/>
  <c r="AZ20" i="176"/>
  <c r="AZ44" i="176" s="1"/>
  <c r="AZ20" i="166"/>
  <c r="AZ44" i="166" s="1"/>
  <c r="AZ20" i="172" s="1"/>
  <c r="AZ20" i="165"/>
  <c r="AZ44" i="165" s="1"/>
  <c r="AM14" i="167"/>
  <c r="AM14" i="176"/>
  <c r="AM38" i="176" s="1"/>
  <c r="AM14" i="165"/>
  <c r="AM38" i="165" s="1"/>
  <c r="AM14" i="166"/>
  <c r="AM38" i="166" s="1"/>
  <c r="AM14" i="172" s="1"/>
  <c r="AK20" i="176"/>
  <c r="AK44" i="176" s="1"/>
  <c r="AK20" i="167"/>
  <c r="AK20" i="166"/>
  <c r="AK44" i="166" s="1"/>
  <c r="AK20" i="172" s="1"/>
  <c r="AK20" i="165"/>
  <c r="AK44" i="165" s="1"/>
  <c r="AH14" i="167"/>
  <c r="AH14" i="176"/>
  <c r="AH38" i="176" s="1"/>
  <c r="AH14" i="166"/>
  <c r="AH38" i="166" s="1"/>
  <c r="AH14" i="172" s="1"/>
  <c r="AH14" i="165"/>
  <c r="AH38" i="165" s="1"/>
  <c r="O22" i="167"/>
  <c r="O22" i="176"/>
  <c r="O46" i="176" s="1"/>
  <c r="O22" i="166"/>
  <c r="O46" i="166" s="1"/>
  <c r="O22" i="172" s="1"/>
  <c r="O22" i="165"/>
  <c r="O46" i="165" s="1"/>
  <c r="G16" i="167"/>
  <c r="G16" i="176"/>
  <c r="G40" i="176" s="1"/>
  <c r="G16" i="166"/>
  <c r="G40" i="166" s="1"/>
  <c r="G16" i="172" s="1"/>
  <c r="G16" i="165"/>
  <c r="G40" i="165" s="1"/>
  <c r="P8" i="167"/>
  <c r="P8" i="176"/>
  <c r="P32" i="176" s="1"/>
  <c r="P8" i="166"/>
  <c r="P32" i="166" s="1"/>
  <c r="P8" i="172" s="1"/>
  <c r="P8" i="165"/>
  <c r="P32" i="165" s="1"/>
  <c r="P13" i="176"/>
  <c r="P37" i="176" s="1"/>
  <c r="P13" i="167"/>
  <c r="P13" i="166"/>
  <c r="P37" i="166" s="1"/>
  <c r="P13" i="172" s="1"/>
  <c r="P13" i="165"/>
  <c r="P37" i="165" s="1"/>
  <c r="AC10" i="167"/>
  <c r="AC10" i="176"/>
  <c r="AC34" i="176" s="1"/>
  <c r="AC10" i="166"/>
  <c r="AC34" i="166" s="1"/>
  <c r="AC10" i="172" s="1"/>
  <c r="AC10" i="165"/>
  <c r="AC34" i="165" s="1"/>
  <c r="AD16" i="167"/>
  <c r="AD16" i="176"/>
  <c r="AD40" i="176" s="1"/>
  <c r="AD16" i="166"/>
  <c r="AD40" i="166" s="1"/>
  <c r="AD16" i="172" s="1"/>
  <c r="AD16" i="165"/>
  <c r="AD40" i="165" s="1"/>
  <c r="AV11" i="167"/>
  <c r="AV11" i="176"/>
  <c r="AV35" i="176" s="1"/>
  <c r="AV11" i="166"/>
  <c r="AV35" i="166" s="1"/>
  <c r="AV11" i="172" s="1"/>
  <c r="AV11" i="165"/>
  <c r="AV35" i="165" s="1"/>
  <c r="AP17" i="167"/>
  <c r="AP17" i="176"/>
  <c r="AP41" i="176" s="1"/>
  <c r="AP17" i="166"/>
  <c r="AP41" i="166" s="1"/>
  <c r="AP17" i="172" s="1"/>
  <c r="AP17" i="165"/>
  <c r="AP41" i="165" s="1"/>
  <c r="BB20" i="167"/>
  <c r="BB20" i="176"/>
  <c r="BB44" i="176" s="1"/>
  <c r="BB20" i="166"/>
  <c r="BB44" i="166" s="1"/>
  <c r="BB20" i="172" s="1"/>
  <c r="BB20" i="165"/>
  <c r="BB44" i="165" s="1"/>
  <c r="AW23" i="167"/>
  <c r="AW23" i="176"/>
  <c r="AW47" i="176" s="1"/>
  <c r="AW23" i="166"/>
  <c r="AW47" i="166" s="1"/>
  <c r="AW23" i="172" s="1"/>
  <c r="AW23" i="165"/>
  <c r="AW47" i="165" s="1"/>
  <c r="AY14" i="167"/>
  <c r="AY14" i="176"/>
  <c r="AY38" i="176" s="1"/>
  <c r="AY14" i="166"/>
  <c r="AY38" i="166" s="1"/>
  <c r="AY14" i="172" s="1"/>
  <c r="AY14" i="165"/>
  <c r="AY38" i="165" s="1"/>
  <c r="AV14" i="167"/>
  <c r="AV14" i="176"/>
  <c r="AV38" i="176" s="1"/>
  <c r="AV14" i="166"/>
  <c r="AV38" i="166" s="1"/>
  <c r="AV14" i="172" s="1"/>
  <c r="AV14" i="165"/>
  <c r="AV38" i="165" s="1"/>
  <c r="AG20" i="167"/>
  <c r="AG20" i="176"/>
  <c r="AG44" i="176" s="1"/>
  <c r="AG20" i="166"/>
  <c r="AG44" i="166" s="1"/>
  <c r="AG20" i="172" s="1"/>
  <c r="AG20" i="165"/>
  <c r="AG44" i="165" s="1"/>
  <c r="AQ14" i="167"/>
  <c r="AQ14" i="176"/>
  <c r="AQ38" i="176" s="1"/>
  <c r="AQ14" i="166"/>
  <c r="AQ38" i="166" s="1"/>
  <c r="AQ14" i="172" s="1"/>
  <c r="AQ14" i="165"/>
  <c r="AQ38" i="165" s="1"/>
  <c r="AV17" i="167"/>
  <c r="AV17" i="176"/>
  <c r="AV41" i="176" s="1"/>
  <c r="AV17" i="166"/>
  <c r="AV41" i="166" s="1"/>
  <c r="AV17" i="172" s="1"/>
  <c r="AV17" i="165"/>
  <c r="AV41" i="165" s="1"/>
  <c r="AG14" i="167"/>
  <c r="AG14" i="166"/>
  <c r="AG38" i="166" s="1"/>
  <c r="AG14" i="172" s="1"/>
  <c r="AG14" i="176"/>
  <c r="AG38" i="176" s="1"/>
  <c r="AG14" i="165"/>
  <c r="AG38" i="165" s="1"/>
  <c r="AT14" i="167"/>
  <c r="AT14" i="176"/>
  <c r="AT38" i="176" s="1"/>
  <c r="AT14" i="165"/>
  <c r="AT38" i="165" s="1"/>
  <c r="AT14" i="166"/>
  <c r="AT38" i="166" s="1"/>
  <c r="AT14" i="172" s="1"/>
  <c r="AS14" i="176"/>
  <c r="AS38" i="176" s="1"/>
  <c r="AS14" i="167"/>
  <c r="AS14" i="166"/>
  <c r="AS38" i="166" s="1"/>
  <c r="AS14" i="172" s="1"/>
  <c r="AS14" i="165"/>
  <c r="AS38" i="165" s="1"/>
  <c r="AH23" i="167"/>
  <c r="AH23" i="176"/>
  <c r="AH47" i="176" s="1"/>
  <c r="AH23" i="166"/>
  <c r="AH47" i="166" s="1"/>
  <c r="AH23" i="172" s="1"/>
  <c r="AH23" i="165"/>
  <c r="AH47" i="165" s="1"/>
  <c r="AH20" i="167"/>
  <c r="AH20" i="176"/>
  <c r="AH44" i="176" s="1"/>
  <c r="AH20" i="166"/>
  <c r="AH44" i="166" s="1"/>
  <c r="AH20" i="172" s="1"/>
  <c r="AH20" i="165"/>
  <c r="AH44" i="165" s="1"/>
  <c r="AK11" i="176"/>
  <c r="AK35" i="176" s="1"/>
  <c r="AK11" i="167"/>
  <c r="AK11" i="166"/>
  <c r="AK35" i="166" s="1"/>
  <c r="AK11" i="172" s="1"/>
  <c r="AK11" i="165"/>
  <c r="AK35" i="165" s="1"/>
  <c r="AT20" i="167"/>
  <c r="AT20" i="176"/>
  <c r="AT44" i="176" s="1"/>
  <c r="AT20" i="166"/>
  <c r="AT44" i="166" s="1"/>
  <c r="AT20" i="172" s="1"/>
  <c r="AT20" i="165"/>
  <c r="AT44" i="165" s="1"/>
  <c r="G22" i="167"/>
  <c r="G22" i="176"/>
  <c r="G46" i="176" s="1"/>
  <c r="G22" i="166"/>
  <c r="G46" i="166" s="1"/>
  <c r="G22" i="172" s="1"/>
  <c r="G22" i="165"/>
  <c r="G46" i="165" s="1"/>
  <c r="F16" i="167"/>
  <c r="F16" i="176"/>
  <c r="F40" i="176" s="1"/>
  <c r="F16" i="166"/>
  <c r="F40" i="166" s="1"/>
  <c r="F16" i="172" s="1"/>
  <c r="F16" i="165"/>
  <c r="F40" i="165" s="1"/>
  <c r="G8" i="167"/>
  <c r="G8" i="176"/>
  <c r="G32" i="176" s="1"/>
  <c r="G8" i="166"/>
  <c r="G32" i="166" s="1"/>
  <c r="G8" i="172" s="1"/>
  <c r="G8" i="165"/>
  <c r="G32" i="165" s="1"/>
  <c r="N19" i="167"/>
  <c r="N19" i="176"/>
  <c r="N43" i="176" s="1"/>
  <c r="N19" i="166"/>
  <c r="N43" i="166" s="1"/>
  <c r="N19" i="172" s="1"/>
  <c r="N19" i="165"/>
  <c r="N43" i="165" s="1"/>
  <c r="AB10" i="167"/>
  <c r="AB10" i="176"/>
  <c r="AB34" i="176" s="1"/>
  <c r="AB10" i="166"/>
  <c r="AB34" i="166" s="1"/>
  <c r="AB10" i="172" s="1"/>
  <c r="AB10" i="165"/>
  <c r="AB34" i="165" s="1"/>
  <c r="AD19" i="167"/>
  <c r="AD19" i="176"/>
  <c r="AD43" i="176" s="1"/>
  <c r="AD19" i="166"/>
  <c r="AD43" i="166" s="1"/>
  <c r="AD19" i="172" s="1"/>
  <c r="AD19" i="165"/>
  <c r="AD43" i="165" s="1"/>
  <c r="AI23" i="167"/>
  <c r="AI23" i="176"/>
  <c r="AI47" i="176" s="1"/>
  <c r="AI23" i="166"/>
  <c r="AI47" i="166" s="1"/>
  <c r="AI23" i="172" s="1"/>
  <c r="AI23" i="165"/>
  <c r="AI47" i="165" s="1"/>
  <c r="AN11" i="167"/>
  <c r="AN11" i="166"/>
  <c r="AN35" i="166" s="1"/>
  <c r="AN11" i="172" s="1"/>
  <c r="AN11" i="176"/>
  <c r="AN35" i="176" s="1"/>
  <c r="AN11" i="165"/>
  <c r="AN35" i="165" s="1"/>
  <c r="BB23" i="167"/>
  <c r="BB23" i="176"/>
  <c r="BB47" i="176" s="1"/>
  <c r="BB23" i="166"/>
  <c r="BB47" i="166" s="1"/>
  <c r="BB23" i="172" s="1"/>
  <c r="BB23" i="165"/>
  <c r="BB47" i="165" s="1"/>
  <c r="AZ14" i="176"/>
  <c r="AZ38" i="176" s="1"/>
  <c r="AZ14" i="167"/>
  <c r="AZ14" i="166"/>
  <c r="AZ38" i="166" s="1"/>
  <c r="AZ14" i="172" s="1"/>
  <c r="AZ14" i="165"/>
  <c r="AZ38" i="165" s="1"/>
  <c r="AU14" i="167"/>
  <c r="AU14" i="176"/>
  <c r="AU38" i="176" s="1"/>
  <c r="AU14" i="166"/>
  <c r="AU38" i="166" s="1"/>
  <c r="AU14" i="172" s="1"/>
  <c r="AU14" i="165"/>
  <c r="AU38" i="165" s="1"/>
  <c r="AH11" i="167"/>
  <c r="AH11" i="176"/>
  <c r="AH35" i="176" s="1"/>
  <c r="AH11" i="166"/>
  <c r="AH35" i="166" s="1"/>
  <c r="AH11" i="172" s="1"/>
  <c r="AH11" i="165"/>
  <c r="AH35" i="165" s="1"/>
  <c r="AG11" i="167"/>
  <c r="AG11" i="176"/>
  <c r="AG35" i="176" s="1"/>
  <c r="AG11" i="166"/>
  <c r="AG35" i="166" s="1"/>
  <c r="AG11" i="172" s="1"/>
  <c r="AG11" i="165"/>
  <c r="AG35" i="165" s="1"/>
  <c r="AP14" i="167"/>
  <c r="AP14" i="176"/>
  <c r="AP38" i="176" s="1"/>
  <c r="AP14" i="166"/>
  <c r="AP38" i="166" s="1"/>
  <c r="AP14" i="172" s="1"/>
  <c r="AP14" i="165"/>
  <c r="AP38" i="165" s="1"/>
  <c r="AI11" i="167"/>
  <c r="AI11" i="176"/>
  <c r="AI35" i="176" s="1"/>
  <c r="AI11" i="166"/>
  <c r="AI35" i="166" s="1"/>
  <c r="AI11" i="172" s="1"/>
  <c r="AI11" i="165"/>
  <c r="AI35" i="165" s="1"/>
  <c r="AW11" i="167"/>
  <c r="AW11" i="176"/>
  <c r="AW35" i="176" s="1"/>
  <c r="AW11" i="166"/>
  <c r="AW35" i="166" s="1"/>
  <c r="AW11" i="172" s="1"/>
  <c r="AW11" i="165"/>
  <c r="AW35" i="165" s="1"/>
  <c r="BB14" i="167"/>
  <c r="BB14" i="176"/>
  <c r="BB38" i="176" s="1"/>
  <c r="BB14" i="165"/>
  <c r="BB38" i="165" s="1"/>
  <c r="BB14" i="166"/>
  <c r="BB38" i="166" s="1"/>
  <c r="BB14" i="172" s="1"/>
  <c r="AW17" i="167"/>
  <c r="AW17" i="176"/>
  <c r="AW41" i="176" s="1"/>
  <c r="AW17" i="166"/>
  <c r="AW41" i="166" s="1"/>
  <c r="AW17" i="172" s="1"/>
  <c r="AW17" i="165"/>
  <c r="AW41" i="165" s="1"/>
  <c r="AS20" i="176"/>
  <c r="AS44" i="176" s="1"/>
  <c r="AS20" i="167"/>
  <c r="AS20" i="166"/>
  <c r="AS44" i="166" s="1"/>
  <c r="AS20" i="172" s="1"/>
  <c r="AS20" i="165"/>
  <c r="AS44" i="165" s="1"/>
  <c r="AL17" i="167"/>
  <c r="AL17" i="176"/>
  <c r="AL41" i="176" s="1"/>
  <c r="AL17" i="166"/>
  <c r="AL41" i="166" s="1"/>
  <c r="AL17" i="172" s="1"/>
  <c r="AL17" i="165"/>
  <c r="AL41" i="165" s="1"/>
  <c r="AM11" i="167"/>
  <c r="AM11" i="176"/>
  <c r="AM35" i="176" s="1"/>
  <c r="AM11" i="166"/>
  <c r="AM35" i="166" s="1"/>
  <c r="AM11" i="172" s="1"/>
  <c r="AM11" i="165"/>
  <c r="AM35" i="165" s="1"/>
  <c r="N13" i="167" l="1"/>
  <c r="N13" i="176"/>
  <c r="N37" i="176" s="1"/>
  <c r="N13" i="166"/>
  <c r="N37" i="166" s="1"/>
  <c r="N13" i="172" s="1"/>
  <c r="N13" i="165"/>
  <c r="N37" i="165" s="1"/>
  <c r="AD23" i="167"/>
  <c r="AD23" i="176"/>
  <c r="AD47" i="176" s="1"/>
  <c r="AD23" i="166"/>
  <c r="AD47" i="166" s="1"/>
  <c r="AD23" i="172" s="1"/>
  <c r="AD23" i="165"/>
  <c r="AD47" i="165" s="1"/>
  <c r="E13" i="167"/>
  <c r="E13" i="176"/>
  <c r="E37" i="176" s="1"/>
  <c r="E13" i="166"/>
  <c r="E37" i="166" s="1"/>
  <c r="E13" i="172" s="1"/>
  <c r="E13" i="165"/>
  <c r="E37" i="165" s="1"/>
  <c r="D20" i="176"/>
  <c r="D44" i="176" s="1"/>
  <c r="D20" i="167"/>
  <c r="D20" i="166"/>
  <c r="D44" i="166" s="1"/>
  <c r="D20" i="172" s="1"/>
  <c r="D20" i="165"/>
  <c r="D44" i="165" s="1"/>
  <c r="N10" i="167"/>
  <c r="N10" i="176"/>
  <c r="N34" i="176" s="1"/>
  <c r="N10" i="166"/>
  <c r="N34" i="166" s="1"/>
  <c r="N10" i="172" s="1"/>
  <c r="N10" i="165"/>
  <c r="N34" i="165" s="1"/>
  <c r="U19" i="167"/>
  <c r="U19" i="176"/>
  <c r="U43" i="176" s="1"/>
  <c r="U19" i="166"/>
  <c r="U43" i="166" s="1"/>
  <c r="U19" i="172" s="1"/>
  <c r="U19" i="165"/>
  <c r="U43" i="165" s="1"/>
  <c r="X22" i="176"/>
  <c r="X46" i="176" s="1"/>
  <c r="X22" i="167"/>
  <c r="X22" i="166"/>
  <c r="X46" i="166" s="1"/>
  <c r="X22" i="172" s="1"/>
  <c r="X22" i="165"/>
  <c r="X46" i="165" s="1"/>
  <c r="N20" i="167"/>
  <c r="N20" i="176"/>
  <c r="N44" i="176" s="1"/>
  <c r="N20" i="166"/>
  <c r="N44" i="166" s="1"/>
  <c r="N20" i="172" s="1"/>
  <c r="N20" i="165"/>
  <c r="N44" i="165" s="1"/>
  <c r="AA10" i="167"/>
  <c r="AA10" i="176"/>
  <c r="AA34" i="176" s="1"/>
  <c r="AA10" i="166"/>
  <c r="AA34" i="166" s="1"/>
  <c r="AA10" i="172" s="1"/>
  <c r="AA10" i="165"/>
  <c r="AA34" i="165" s="1"/>
  <c r="H19" i="167"/>
  <c r="H19" i="176"/>
  <c r="H43" i="176" s="1"/>
  <c r="H19" i="166"/>
  <c r="H43" i="166" s="1"/>
  <c r="H19" i="172" s="1"/>
  <c r="H19" i="165"/>
  <c r="H43" i="165" s="1"/>
  <c r="Z22" i="167"/>
  <c r="Z22" i="176"/>
  <c r="Z46" i="176" s="1"/>
  <c r="Z22" i="166"/>
  <c r="Z46" i="166" s="1"/>
  <c r="Z22" i="172" s="1"/>
  <c r="Z22" i="165"/>
  <c r="Z46" i="165" s="1"/>
  <c r="R11" i="167"/>
  <c r="R11" i="176"/>
  <c r="R35" i="176" s="1"/>
  <c r="R11" i="166"/>
  <c r="R35" i="166" s="1"/>
  <c r="R11" i="172" s="1"/>
  <c r="R11" i="165"/>
  <c r="R35" i="165" s="1"/>
  <c r="P14" i="167"/>
  <c r="P14" i="176"/>
  <c r="P38" i="176" s="1"/>
  <c r="P14" i="166"/>
  <c r="P38" i="166" s="1"/>
  <c r="P14" i="172" s="1"/>
  <c r="P14" i="165"/>
  <c r="P38" i="165" s="1"/>
  <c r="I13" i="176"/>
  <c r="I37" i="176" s="1"/>
  <c r="I13" i="167"/>
  <c r="I13" i="166"/>
  <c r="I37" i="166" s="1"/>
  <c r="I13" i="172" s="1"/>
  <c r="I13" i="165"/>
  <c r="I37" i="165" s="1"/>
  <c r="T19" i="167"/>
  <c r="T19" i="176"/>
  <c r="T43" i="176" s="1"/>
  <c r="T19" i="166"/>
  <c r="T43" i="166" s="1"/>
  <c r="T19" i="172" s="1"/>
  <c r="T19" i="165"/>
  <c r="T43" i="165" s="1"/>
  <c r="N8" i="167"/>
  <c r="N8" i="176"/>
  <c r="N32" i="176" s="1"/>
  <c r="N8" i="166"/>
  <c r="N32" i="166" s="1"/>
  <c r="N8" i="172" s="1"/>
  <c r="N8" i="165"/>
  <c r="N32" i="165" s="1"/>
  <c r="U8" i="176"/>
  <c r="U32" i="176" s="1"/>
  <c r="U8" i="167"/>
  <c r="U8" i="165"/>
  <c r="U32" i="165" s="1"/>
  <c r="U8" i="166"/>
  <c r="U32" i="166" s="1"/>
  <c r="U8" i="172" s="1"/>
  <c r="Z10" i="167"/>
  <c r="Z10" i="176"/>
  <c r="Z34" i="176" s="1"/>
  <c r="Z10" i="166"/>
  <c r="Z34" i="166" s="1"/>
  <c r="Z10" i="172" s="1"/>
  <c r="Z10" i="165"/>
  <c r="Z34" i="165" s="1"/>
  <c r="D16" i="167"/>
  <c r="D16" i="176"/>
  <c r="D40" i="176" s="1"/>
  <c r="D16" i="166"/>
  <c r="D40" i="166" s="1"/>
  <c r="D16" i="172" s="1"/>
  <c r="D16" i="165"/>
  <c r="D40" i="165" s="1"/>
  <c r="G23" i="167"/>
  <c r="G23" i="176"/>
  <c r="G47" i="176" s="1"/>
  <c r="G23" i="166"/>
  <c r="G47" i="166" s="1"/>
  <c r="G23" i="172" s="1"/>
  <c r="G23" i="165"/>
  <c r="G47" i="165" s="1"/>
  <c r="Q19" i="176"/>
  <c r="Q43" i="176" s="1"/>
  <c r="Q19" i="167"/>
  <c r="Q19" i="166"/>
  <c r="Q43" i="166" s="1"/>
  <c r="Q19" i="172" s="1"/>
  <c r="Q19" i="165"/>
  <c r="Q43" i="165" s="1"/>
  <c r="J22" i="167"/>
  <c r="J22" i="176"/>
  <c r="J46" i="176" s="1"/>
  <c r="J22" i="166"/>
  <c r="J46" i="166" s="1"/>
  <c r="J22" i="172" s="1"/>
  <c r="J22" i="165"/>
  <c r="J46" i="165" s="1"/>
  <c r="Z13" i="167"/>
  <c r="Z13" i="176"/>
  <c r="Z37" i="176" s="1"/>
  <c r="Z13" i="166"/>
  <c r="Z37" i="166" s="1"/>
  <c r="Z13" i="172" s="1"/>
  <c r="Z13" i="165"/>
  <c r="Z37" i="165" s="1"/>
  <c r="Q22" i="176"/>
  <c r="Q46" i="176" s="1"/>
  <c r="Q22" i="167"/>
  <c r="Q22" i="166"/>
  <c r="Q46" i="166" s="1"/>
  <c r="Q22" i="172" s="1"/>
  <c r="Q22" i="165"/>
  <c r="Q46" i="165" s="1"/>
  <c r="I19" i="167"/>
  <c r="I19" i="176"/>
  <c r="I43" i="176" s="1"/>
  <c r="I19" i="166"/>
  <c r="I43" i="166" s="1"/>
  <c r="I19" i="172" s="1"/>
  <c r="I19" i="165"/>
  <c r="I43" i="165" s="1"/>
  <c r="J13" i="167"/>
  <c r="J13" i="176"/>
  <c r="J37" i="176" s="1"/>
  <c r="J13" i="166"/>
  <c r="J37" i="166" s="1"/>
  <c r="J13" i="172" s="1"/>
  <c r="J13" i="165"/>
  <c r="J37" i="165" s="1"/>
  <c r="N16" i="167"/>
  <c r="N16" i="176"/>
  <c r="N40" i="176" s="1"/>
  <c r="N16" i="166"/>
  <c r="N40" i="166" s="1"/>
  <c r="N16" i="172" s="1"/>
  <c r="N16" i="165"/>
  <c r="N40" i="165" s="1"/>
  <c r="M16" i="167"/>
  <c r="M16" i="166"/>
  <c r="M40" i="166" s="1"/>
  <c r="M16" i="172" s="1"/>
  <c r="M16" i="176"/>
  <c r="M40" i="176" s="1"/>
  <c r="M16" i="165"/>
  <c r="M40" i="165" s="1"/>
  <c r="Q8" i="167"/>
  <c r="Q8" i="176"/>
  <c r="Q32" i="176" s="1"/>
  <c r="Q8" i="166"/>
  <c r="Q32" i="166" s="1"/>
  <c r="Q8" i="172" s="1"/>
  <c r="Q8" i="165"/>
  <c r="Q32" i="165" s="1"/>
  <c r="F20" i="167"/>
  <c r="F20" i="176"/>
  <c r="F44" i="176" s="1"/>
  <c r="F20" i="166"/>
  <c r="F44" i="166" s="1"/>
  <c r="F20" i="172" s="1"/>
  <c r="F20" i="165"/>
  <c r="F44" i="165" s="1"/>
  <c r="L16" i="167"/>
  <c r="L16" i="176"/>
  <c r="L40" i="176" s="1"/>
  <c r="L16" i="166"/>
  <c r="L40" i="166" s="1"/>
  <c r="L16" i="172" s="1"/>
  <c r="L16" i="165"/>
  <c r="L40" i="165" s="1"/>
  <c r="T8" i="167"/>
  <c r="T8" i="176"/>
  <c r="T32" i="176" s="1"/>
  <c r="T8" i="166"/>
  <c r="T32" i="166" s="1"/>
  <c r="T8" i="172" s="1"/>
  <c r="T8" i="165"/>
  <c r="T32" i="165" s="1"/>
  <c r="R19" i="167"/>
  <c r="R19" i="176"/>
  <c r="R43" i="176" s="1"/>
  <c r="R19" i="166"/>
  <c r="R43" i="166" s="1"/>
  <c r="R19" i="172" s="1"/>
  <c r="R19" i="165"/>
  <c r="R43" i="165" s="1"/>
  <c r="H13" i="176"/>
  <c r="H37" i="176" s="1"/>
  <c r="H13" i="167"/>
  <c r="H13" i="166"/>
  <c r="H37" i="166" s="1"/>
  <c r="H13" i="172" s="1"/>
  <c r="H13" i="165"/>
  <c r="H37" i="165" s="1"/>
  <c r="W13" i="167"/>
  <c r="W13" i="176"/>
  <c r="W37" i="176" s="1"/>
  <c r="W13" i="166"/>
  <c r="W37" i="166" s="1"/>
  <c r="W13" i="172" s="1"/>
  <c r="W13" i="165"/>
  <c r="W37" i="165" s="1"/>
  <c r="AC16" i="167"/>
  <c r="AC16" i="176"/>
  <c r="AC40" i="176" s="1"/>
  <c r="AC16" i="166"/>
  <c r="AC40" i="166" s="1"/>
  <c r="AC16" i="172" s="1"/>
  <c r="AC16" i="165"/>
  <c r="AC40" i="165" s="1"/>
  <c r="J19" i="167"/>
  <c r="J19" i="176"/>
  <c r="J43" i="176" s="1"/>
  <c r="J19" i="166"/>
  <c r="J43" i="166" s="1"/>
  <c r="J19" i="172" s="1"/>
  <c r="J19" i="165"/>
  <c r="J43" i="165" s="1"/>
  <c r="D22" i="167"/>
  <c r="D22" i="176"/>
  <c r="D46" i="176" s="1"/>
  <c r="D22" i="166"/>
  <c r="D46" i="166" s="1"/>
  <c r="D22" i="172" s="1"/>
  <c r="D22" i="165"/>
  <c r="D46" i="165" s="1"/>
  <c r="M8" i="176"/>
  <c r="M32" i="176" s="1"/>
  <c r="M8" i="167"/>
  <c r="M8" i="165"/>
  <c r="M32" i="165" s="1"/>
  <c r="M8" i="166"/>
  <c r="M32" i="166" s="1"/>
  <c r="M8" i="172" s="1"/>
  <c r="N22" i="167"/>
  <c r="N22" i="176"/>
  <c r="N46" i="176" s="1"/>
  <c r="N22" i="166"/>
  <c r="N46" i="166" s="1"/>
  <c r="N22" i="172" s="1"/>
  <c r="N22" i="165"/>
  <c r="N46" i="165" s="1"/>
  <c r="E22" i="167"/>
  <c r="E22" i="176"/>
  <c r="E46" i="176" s="1"/>
  <c r="E22" i="166"/>
  <c r="E46" i="166" s="1"/>
  <c r="E22" i="172" s="1"/>
  <c r="E22" i="165"/>
  <c r="E46" i="165" s="1"/>
  <c r="M13" i="167"/>
  <c r="M13" i="176"/>
  <c r="M37" i="176" s="1"/>
  <c r="M13" i="166"/>
  <c r="M37" i="166" s="1"/>
  <c r="M13" i="172" s="1"/>
  <c r="M13" i="165"/>
  <c r="M37" i="165" s="1"/>
  <c r="D14" i="167"/>
  <c r="D14" i="176"/>
  <c r="D38" i="176" s="1"/>
  <c r="D14" i="166"/>
  <c r="D38" i="166" s="1"/>
  <c r="D14" i="172" s="1"/>
  <c r="D14" i="165"/>
  <c r="D38" i="165" s="1"/>
  <c r="V10" i="167"/>
  <c r="V10" i="176"/>
  <c r="V34" i="176" s="1"/>
  <c r="V10" i="166"/>
  <c r="V34" i="166" s="1"/>
  <c r="V10" i="172" s="1"/>
  <c r="V10" i="165"/>
  <c r="V34" i="165" s="1"/>
  <c r="AA16" i="167"/>
  <c r="AA16" i="176"/>
  <c r="AA40" i="176" s="1"/>
  <c r="AA16" i="166"/>
  <c r="AA40" i="166" s="1"/>
  <c r="AA16" i="172" s="1"/>
  <c r="AA16" i="165"/>
  <c r="AA40" i="165" s="1"/>
  <c r="O14" i="167"/>
  <c r="O14" i="176"/>
  <c r="O38" i="176" s="1"/>
  <c r="O14" i="166"/>
  <c r="O38" i="166" s="1"/>
  <c r="O14" i="172" s="1"/>
  <c r="O14" i="165"/>
  <c r="O38" i="165" s="1"/>
  <c r="F17" i="167"/>
  <c r="F17" i="176"/>
  <c r="F41" i="176" s="1"/>
  <c r="F17" i="166"/>
  <c r="F41" i="166" s="1"/>
  <c r="F17" i="172" s="1"/>
  <c r="F17" i="165"/>
  <c r="F41" i="165" s="1"/>
  <c r="O23" i="167"/>
  <c r="O23" i="176"/>
  <c r="O47" i="176" s="1"/>
  <c r="O23" i="166"/>
  <c r="O47" i="166" s="1"/>
  <c r="O23" i="172" s="1"/>
  <c r="O23" i="165"/>
  <c r="O47" i="165" s="1"/>
  <c r="Z19" i="167"/>
  <c r="Z19" i="176"/>
  <c r="Z43" i="176" s="1"/>
  <c r="Z19" i="166"/>
  <c r="Z43" i="166" s="1"/>
  <c r="Z19" i="172" s="1"/>
  <c r="Z19" i="165"/>
  <c r="Z43" i="165" s="1"/>
  <c r="M10" i="167"/>
  <c r="M10" i="176"/>
  <c r="M34" i="176" s="1"/>
  <c r="M10" i="166"/>
  <c r="M34" i="166" s="1"/>
  <c r="M10" i="172" s="1"/>
  <c r="M10" i="165"/>
  <c r="M34" i="165" s="1"/>
  <c r="AC13" i="167"/>
  <c r="AC13" i="176"/>
  <c r="AC37" i="176" s="1"/>
  <c r="AC13" i="166"/>
  <c r="AC37" i="166" s="1"/>
  <c r="AC13" i="172" s="1"/>
  <c r="AC13" i="165"/>
  <c r="AC37" i="165" s="1"/>
  <c r="AC11" i="176"/>
  <c r="AC35" i="176" s="1"/>
  <c r="AC11" i="167"/>
  <c r="AC11" i="166"/>
  <c r="AC35" i="166" s="1"/>
  <c r="AC11" i="172" s="1"/>
  <c r="AC11" i="165"/>
  <c r="AC35" i="165" s="1"/>
  <c r="S22" i="167"/>
  <c r="S22" i="176"/>
  <c r="S46" i="176" s="1"/>
  <c r="S22" i="166"/>
  <c r="S46" i="166" s="1"/>
  <c r="S22" i="172" s="1"/>
  <c r="S22" i="165"/>
  <c r="S46" i="165" s="1"/>
  <c r="U11" i="176"/>
  <c r="U35" i="176" s="1"/>
  <c r="U11" i="167"/>
  <c r="U11" i="166"/>
  <c r="U35" i="166" s="1"/>
  <c r="U11" i="172" s="1"/>
  <c r="U11" i="165"/>
  <c r="U35" i="165" s="1"/>
  <c r="G17" i="167"/>
  <c r="G17" i="176"/>
  <c r="G41" i="176" s="1"/>
  <c r="G17" i="166"/>
  <c r="G41" i="166" s="1"/>
  <c r="G17" i="172" s="1"/>
  <c r="G17" i="165"/>
  <c r="G41" i="165" s="1"/>
  <c r="Q13" i="176"/>
  <c r="Q37" i="176" s="1"/>
  <c r="Q13" i="167"/>
  <c r="Q13" i="166"/>
  <c r="Q37" i="166" s="1"/>
  <c r="Q13" i="172" s="1"/>
  <c r="Q13" i="165"/>
  <c r="Q37" i="165" s="1"/>
  <c r="E10" i="167"/>
  <c r="E10" i="176"/>
  <c r="E34" i="176" s="1"/>
  <c r="E10" i="166"/>
  <c r="E34" i="166" s="1"/>
  <c r="E10" i="172" s="1"/>
  <c r="E10" i="165"/>
  <c r="E34" i="165" s="1"/>
  <c r="O16" i="167"/>
  <c r="O16" i="176"/>
  <c r="O40" i="176" s="1"/>
  <c r="O16" i="166"/>
  <c r="O40" i="166" s="1"/>
  <c r="O16" i="172" s="1"/>
  <c r="O16" i="165"/>
  <c r="O40" i="165" s="1"/>
  <c r="AD14" i="167"/>
  <c r="AD14" i="176"/>
  <c r="AD38" i="176" s="1"/>
  <c r="AD14" i="165"/>
  <c r="AD38" i="165" s="1"/>
  <c r="AD14" i="166"/>
  <c r="AD38" i="166" s="1"/>
  <c r="AD14" i="172" s="1"/>
  <c r="V22" i="167"/>
  <c r="V22" i="176"/>
  <c r="V46" i="176" s="1"/>
  <c r="V22" i="166"/>
  <c r="V46" i="166" s="1"/>
  <c r="V22" i="172" s="1"/>
  <c r="V22" i="165"/>
  <c r="V46" i="165" s="1"/>
  <c r="Q11" i="167"/>
  <c r="Q11" i="176"/>
  <c r="Q35" i="176" s="1"/>
  <c r="Q11" i="166"/>
  <c r="Q35" i="166" s="1"/>
  <c r="Q11" i="172" s="1"/>
  <c r="Q11" i="165"/>
  <c r="Q35" i="165" s="1"/>
  <c r="Q16" i="167"/>
  <c r="Q16" i="176"/>
  <c r="Q40" i="176" s="1"/>
  <c r="Q16" i="166"/>
  <c r="Q40" i="166" s="1"/>
  <c r="Q16" i="172" s="1"/>
  <c r="Q16" i="165"/>
  <c r="Q40" i="165" s="1"/>
  <c r="P11" i="167"/>
  <c r="P11" i="176"/>
  <c r="P35" i="176" s="1"/>
  <c r="P11" i="166"/>
  <c r="P35" i="166" s="1"/>
  <c r="P11" i="172" s="1"/>
  <c r="P11" i="165"/>
  <c r="P35" i="165" s="1"/>
  <c r="H22" i="176"/>
  <c r="H46" i="176" s="1"/>
  <c r="H22" i="167"/>
  <c r="H22" i="166"/>
  <c r="H46" i="166" s="1"/>
  <c r="H22" i="172" s="1"/>
  <c r="H22" i="165"/>
  <c r="H46" i="165" s="1"/>
  <c r="X16" i="176"/>
  <c r="X40" i="176" s="1"/>
  <c r="X16" i="167"/>
  <c r="X16" i="166"/>
  <c r="X40" i="166" s="1"/>
  <c r="X16" i="172" s="1"/>
  <c r="X16" i="165"/>
  <c r="X40" i="165" s="1"/>
  <c r="AB11" i="176"/>
  <c r="AB35" i="176" s="1"/>
  <c r="AB11" i="167"/>
  <c r="AB11" i="166"/>
  <c r="AB35" i="166" s="1"/>
  <c r="AB11" i="172" s="1"/>
  <c r="AB11" i="165"/>
  <c r="AB35" i="165" s="1"/>
  <c r="D8" i="167"/>
  <c r="D8" i="176"/>
  <c r="D32" i="176" s="1"/>
  <c r="D8" i="166"/>
  <c r="D32" i="166" s="1"/>
  <c r="D8" i="172" s="1"/>
  <c r="D8" i="165"/>
  <c r="D32" i="165" s="1"/>
  <c r="J10" i="167"/>
  <c r="J10" i="176"/>
  <c r="J34" i="176" s="1"/>
  <c r="J10" i="166"/>
  <c r="J34" i="166" s="1"/>
  <c r="J10" i="172" s="1"/>
  <c r="J10" i="165"/>
  <c r="J34" i="165" s="1"/>
  <c r="P17" i="167"/>
  <c r="P17" i="176"/>
  <c r="P41" i="176" s="1"/>
  <c r="P17" i="166"/>
  <c r="P41" i="166" s="1"/>
  <c r="P17" i="172" s="1"/>
  <c r="P17" i="165"/>
  <c r="P41" i="165" s="1"/>
  <c r="M19" i="167"/>
  <c r="M19" i="176"/>
  <c r="M43" i="176" s="1"/>
  <c r="M19" i="166"/>
  <c r="M43" i="166" s="1"/>
  <c r="M19" i="172" s="1"/>
  <c r="M19" i="165"/>
  <c r="M43" i="165" s="1"/>
  <c r="F23" i="167"/>
  <c r="F23" i="176"/>
  <c r="F47" i="176" s="1"/>
  <c r="F23" i="166"/>
  <c r="F47" i="166" s="1"/>
  <c r="F23" i="172" s="1"/>
  <c r="F23" i="165"/>
  <c r="F47" i="165" s="1"/>
  <c r="T13" i="167"/>
  <c r="T13" i="176"/>
  <c r="T37" i="176" s="1"/>
  <c r="T13" i="166"/>
  <c r="T37" i="166" s="1"/>
  <c r="T13" i="172" s="1"/>
  <c r="T13" i="165"/>
  <c r="T37" i="165" s="1"/>
  <c r="S20" i="167"/>
  <c r="S20" i="176"/>
  <c r="S44" i="176" s="1"/>
  <c r="S20" i="166"/>
  <c r="S44" i="166" s="1"/>
  <c r="S20" i="172" s="1"/>
  <c r="S20" i="165"/>
  <c r="S44" i="165" s="1"/>
  <c r="AA22" i="167"/>
  <c r="AA22" i="176"/>
  <c r="AA46" i="176" s="1"/>
  <c r="AA22" i="166"/>
  <c r="AA46" i="166" s="1"/>
  <c r="AA22" i="172" s="1"/>
  <c r="AA22" i="165"/>
  <c r="AA46" i="165" s="1"/>
  <c r="I11" i="167"/>
  <c r="I11" i="176"/>
  <c r="I35" i="176" s="1"/>
  <c r="I11" i="166"/>
  <c r="I35" i="166" s="1"/>
  <c r="I11" i="172" s="1"/>
  <c r="I11" i="165"/>
  <c r="I35" i="165" s="1"/>
  <c r="T22" i="167"/>
  <c r="T22" i="176"/>
  <c r="T46" i="176" s="1"/>
  <c r="T22" i="166"/>
  <c r="T46" i="166" s="1"/>
  <c r="T22" i="172" s="1"/>
  <c r="T22" i="165"/>
  <c r="T46" i="165" s="1"/>
  <c r="S16" i="167"/>
  <c r="S16" i="176"/>
  <c r="S40" i="176" s="1"/>
  <c r="S16" i="166"/>
  <c r="S40" i="166" s="1"/>
  <c r="S16" i="172" s="1"/>
  <c r="S16" i="165"/>
  <c r="S40" i="165" s="1"/>
  <c r="AB8" i="167"/>
  <c r="AB8" i="176"/>
  <c r="AB32" i="176" s="1"/>
  <c r="AB8" i="166"/>
  <c r="AB32" i="166" s="1"/>
  <c r="AB8" i="172" s="1"/>
  <c r="AB8" i="165"/>
  <c r="AB32" i="165" s="1"/>
  <c r="Y16" i="176"/>
  <c r="Y40" i="176" s="1"/>
  <c r="Y16" i="167"/>
  <c r="Y16" i="166"/>
  <c r="Y40" i="166" s="1"/>
  <c r="Y16" i="172" s="1"/>
  <c r="Y16" i="165"/>
  <c r="Y40" i="165" s="1"/>
  <c r="X13" i="167"/>
  <c r="X13" i="176"/>
  <c r="X37" i="176" s="1"/>
  <c r="X13" i="166"/>
  <c r="X37" i="166" s="1"/>
  <c r="X13" i="172" s="1"/>
  <c r="X13" i="165"/>
  <c r="X37" i="165" s="1"/>
  <c r="R8" i="167"/>
  <c r="R8" i="176"/>
  <c r="R32" i="176" s="1"/>
  <c r="R8" i="166"/>
  <c r="R32" i="166" s="1"/>
  <c r="R8" i="172" s="1"/>
  <c r="R8" i="165"/>
  <c r="R32" i="165" s="1"/>
  <c r="R13" i="167"/>
  <c r="R13" i="176"/>
  <c r="R37" i="176" s="1"/>
  <c r="R13" i="166"/>
  <c r="R37" i="166" s="1"/>
  <c r="R13" i="172" s="1"/>
  <c r="R13" i="165"/>
  <c r="R37" i="165" s="1"/>
  <c r="W10" i="176"/>
  <c r="W34" i="176" s="1"/>
  <c r="W10" i="167"/>
  <c r="W10" i="166"/>
  <c r="W34" i="166" s="1"/>
  <c r="W10" i="172" s="1"/>
  <c r="W10" i="165"/>
  <c r="W34" i="165" s="1"/>
  <c r="AC19" i="167"/>
  <c r="AC19" i="176"/>
  <c r="AC43" i="176" s="1"/>
  <c r="AC19" i="166"/>
  <c r="AC43" i="166" s="1"/>
  <c r="AC19" i="172" s="1"/>
  <c r="AC19" i="165"/>
  <c r="AC43" i="165" s="1"/>
  <c r="L8" i="176"/>
  <c r="L32" i="176" s="1"/>
  <c r="L8" i="167"/>
  <c r="L8" i="166"/>
  <c r="L32" i="166" s="1"/>
  <c r="L8" i="172" s="1"/>
  <c r="L8" i="165"/>
  <c r="L32" i="165" s="1"/>
  <c r="W22" i="167"/>
  <c r="W22" i="176"/>
  <c r="W46" i="176" s="1"/>
  <c r="W22" i="166"/>
  <c r="W46" i="166" s="1"/>
  <c r="W22" i="172" s="1"/>
  <c r="W22" i="165"/>
  <c r="W46" i="165" s="1"/>
  <c r="Y10" i="176"/>
  <c r="Y34" i="176" s="1"/>
  <c r="Y10" i="167"/>
  <c r="Y10" i="166"/>
  <c r="Y34" i="166" s="1"/>
  <c r="Y10" i="172" s="1"/>
  <c r="Y10" i="165"/>
  <c r="Y34" i="165" s="1"/>
  <c r="E8" i="176"/>
  <c r="E32" i="176" s="1"/>
  <c r="E8" i="167"/>
  <c r="E8" i="165"/>
  <c r="E32" i="165" s="1"/>
  <c r="E8" i="166"/>
  <c r="E32" i="166" s="1"/>
  <c r="E8" i="172" s="1"/>
  <c r="I8" i="167"/>
  <c r="I8" i="176"/>
  <c r="I32" i="176" s="1"/>
  <c r="I8" i="166"/>
  <c r="I32" i="166" s="1"/>
  <c r="I8" i="172" s="1"/>
  <c r="I8" i="165"/>
  <c r="I32" i="165" s="1"/>
  <c r="T16" i="167"/>
  <c r="T16" i="176"/>
  <c r="T40" i="176" s="1"/>
  <c r="T16" i="166"/>
  <c r="T40" i="166" s="1"/>
  <c r="T16" i="172" s="1"/>
  <c r="T16" i="165"/>
  <c r="T40" i="165" s="1"/>
  <c r="I16" i="176"/>
  <c r="I40" i="176" s="1"/>
  <c r="I16" i="167"/>
  <c r="I16" i="166"/>
  <c r="I40" i="166" s="1"/>
  <c r="I16" i="172" s="1"/>
  <c r="I16" i="165"/>
  <c r="I40" i="165" s="1"/>
  <c r="S13" i="167"/>
  <c r="S13" i="176"/>
  <c r="S37" i="176" s="1"/>
  <c r="S13" i="166"/>
  <c r="S37" i="166" s="1"/>
  <c r="S13" i="172" s="1"/>
  <c r="S13" i="165"/>
  <c r="S37" i="165" s="1"/>
  <c r="W16" i="167"/>
  <c r="W16" i="176"/>
  <c r="W40" i="176" s="1"/>
  <c r="W16" i="166"/>
  <c r="W40" i="166" s="1"/>
  <c r="W16" i="172" s="1"/>
  <c r="W16" i="165"/>
  <c r="W40" i="165" s="1"/>
  <c r="AC22" i="167"/>
  <c r="AC22" i="166"/>
  <c r="AC46" i="166" s="1"/>
  <c r="AC22" i="172" s="1"/>
  <c r="AC22" i="176"/>
  <c r="AC46" i="176" s="1"/>
  <c r="AC22" i="165"/>
  <c r="AC46" i="165" s="1"/>
  <c r="D10" i="167"/>
  <c r="D10" i="166"/>
  <c r="D34" i="166" s="1"/>
  <c r="D10" i="172" s="1"/>
  <c r="D10" i="165"/>
  <c r="D34" i="165" s="1"/>
  <c r="D10" i="176"/>
  <c r="D34" i="176" s="1"/>
  <c r="X10" i="176"/>
  <c r="X34" i="176" s="1"/>
  <c r="X10" i="167"/>
  <c r="X10" i="166"/>
  <c r="X34" i="166" s="1"/>
  <c r="X10" i="172" s="1"/>
  <c r="X10" i="165"/>
  <c r="X34" i="165" s="1"/>
  <c r="E19" i="167"/>
  <c r="E19" i="176"/>
  <c r="E43" i="176" s="1"/>
  <c r="E19" i="166"/>
  <c r="E43" i="166" s="1"/>
  <c r="E19" i="172" s="1"/>
  <c r="E19" i="165"/>
  <c r="E43" i="165" s="1"/>
  <c r="U14" i="176"/>
  <c r="U38" i="176" s="1"/>
  <c r="U14" i="167"/>
  <c r="U14" i="166"/>
  <c r="U38" i="166" s="1"/>
  <c r="U14" i="172" s="1"/>
  <c r="U14" i="165"/>
  <c r="U38" i="165" s="1"/>
  <c r="F10" i="167"/>
  <c r="F10" i="176"/>
  <c r="F34" i="176" s="1"/>
  <c r="F10" i="166"/>
  <c r="F34" i="166" s="1"/>
  <c r="F10" i="172" s="1"/>
  <c r="F10" i="165"/>
  <c r="F34" i="165" s="1"/>
  <c r="G14" i="167"/>
  <c r="G14" i="176"/>
  <c r="G38" i="176" s="1"/>
  <c r="G14" i="165"/>
  <c r="G38" i="165" s="1"/>
  <c r="G14" i="166"/>
  <c r="G38" i="166" s="1"/>
  <c r="G14" i="172" s="1"/>
  <c r="O11" i="167"/>
  <c r="O11" i="176"/>
  <c r="O35" i="176" s="1"/>
  <c r="O11" i="166"/>
  <c r="O35" i="166" s="1"/>
  <c r="O11" i="172" s="1"/>
  <c r="O11" i="165"/>
  <c r="O35" i="165" s="1"/>
  <c r="G19" i="167"/>
  <c r="G19" i="176"/>
  <c r="G43" i="176" s="1"/>
  <c r="G19" i="166"/>
  <c r="G43" i="166" s="1"/>
  <c r="G19" i="172" s="1"/>
  <c r="G19" i="165"/>
  <c r="G43" i="165" s="1"/>
  <c r="R16" i="167"/>
  <c r="R16" i="176"/>
  <c r="R40" i="176" s="1"/>
  <c r="R16" i="165"/>
  <c r="R40" i="165" s="1"/>
  <c r="R16" i="166"/>
  <c r="R40" i="166" s="1"/>
  <c r="R16" i="172" s="1"/>
  <c r="L13" i="167"/>
  <c r="L13" i="176"/>
  <c r="L37" i="176" s="1"/>
  <c r="L13" i="166"/>
  <c r="L37" i="166" s="1"/>
  <c r="L13" i="172" s="1"/>
  <c r="L13" i="165"/>
  <c r="L37" i="165" s="1"/>
  <c r="W19" i="167"/>
  <c r="W19" i="176"/>
  <c r="W43" i="176" s="1"/>
  <c r="W19" i="166"/>
  <c r="W43" i="166" s="1"/>
  <c r="W19" i="172" s="1"/>
  <c r="W19" i="165"/>
  <c r="W43" i="165" s="1"/>
  <c r="AC8" i="176"/>
  <c r="AC32" i="176" s="1"/>
  <c r="AC8" i="167"/>
  <c r="AC8" i="166"/>
  <c r="AC32" i="166" s="1"/>
  <c r="AC8" i="172" s="1"/>
  <c r="AC8" i="165"/>
  <c r="AC32" i="165" s="1"/>
  <c r="Y13" i="167"/>
  <c r="Y13" i="176"/>
  <c r="Y37" i="176" s="1"/>
  <c r="Y13" i="166"/>
  <c r="Y37" i="166" s="1"/>
  <c r="Y13" i="172" s="1"/>
  <c r="Y13" i="165"/>
  <c r="Y37" i="165" s="1"/>
  <c r="U16" i="167"/>
  <c r="U16" i="176"/>
  <c r="U40" i="176" s="1"/>
  <c r="U16" i="166"/>
  <c r="U40" i="166" s="1"/>
  <c r="U16" i="172" s="1"/>
  <c r="U16" i="165"/>
  <c r="U40" i="165" s="1"/>
  <c r="E16" i="167"/>
  <c r="E16" i="176"/>
  <c r="E40" i="176" s="1"/>
  <c r="E16" i="166"/>
  <c r="E40" i="166" s="1"/>
  <c r="E16" i="172" s="1"/>
  <c r="E16" i="165"/>
  <c r="E40" i="165" s="1"/>
  <c r="V14" i="167"/>
  <c r="V14" i="176"/>
  <c r="V38" i="176" s="1"/>
  <c r="V14" i="165"/>
  <c r="V38" i="165" s="1"/>
  <c r="V14" i="166"/>
  <c r="V38" i="166" s="1"/>
  <c r="V14" i="172" s="1"/>
  <c r="AB19" i="167"/>
  <c r="AB19" i="176"/>
  <c r="AB43" i="176" s="1"/>
  <c r="AB19" i="166"/>
  <c r="AB43" i="166" s="1"/>
  <c r="AB19" i="172" s="1"/>
  <c r="AB19" i="165"/>
  <c r="AB43" i="165" s="1"/>
  <c r="F14" i="167"/>
  <c r="F14" i="176"/>
  <c r="F38" i="176" s="1"/>
  <c r="F14" i="165"/>
  <c r="F38" i="165" s="1"/>
  <c r="F14" i="166"/>
  <c r="F38" i="166" s="1"/>
  <c r="F14" i="172" s="1"/>
  <c r="H11" i="167"/>
  <c r="H11" i="176"/>
  <c r="H35" i="176" s="1"/>
  <c r="H11" i="166"/>
  <c r="H35" i="166" s="1"/>
  <c r="H11" i="172" s="1"/>
  <c r="H11" i="165"/>
  <c r="H35" i="165" s="1"/>
  <c r="P19" i="176"/>
  <c r="P43" i="176" s="1"/>
  <c r="P19" i="167"/>
  <c r="P19" i="166"/>
  <c r="P43" i="166" s="1"/>
  <c r="P19" i="172" s="1"/>
  <c r="P19" i="165"/>
  <c r="P43" i="165" s="1"/>
  <c r="I22" i="176"/>
  <c r="I46" i="176" s="1"/>
  <c r="I22" i="167"/>
  <c r="I22" i="166"/>
  <c r="I46" i="166" s="1"/>
  <c r="I22" i="172" s="1"/>
  <c r="I22" i="165"/>
  <c r="I46" i="165" s="1"/>
  <c r="S10" i="167"/>
  <c r="S10" i="176"/>
  <c r="S34" i="176" s="1"/>
  <c r="S10" i="166"/>
  <c r="S34" i="166" s="1"/>
  <c r="S10" i="172" s="1"/>
  <c r="S10" i="165"/>
  <c r="S34" i="165" s="1"/>
  <c r="AB16" i="167"/>
  <c r="AB16" i="176"/>
  <c r="AB40" i="176" s="1"/>
  <c r="AB16" i="166"/>
  <c r="AB40" i="166" s="1"/>
  <c r="AB16" i="172" s="1"/>
  <c r="AB16" i="165"/>
  <c r="AB40" i="165" s="1"/>
  <c r="AA13" i="167"/>
  <c r="AA13" i="176"/>
  <c r="AA37" i="176" s="1"/>
  <c r="AA13" i="166"/>
  <c r="AA37" i="166" s="1"/>
  <c r="AA13" i="172" s="1"/>
  <c r="AA13" i="165"/>
  <c r="AA37" i="165" s="1"/>
  <c r="O20" i="167"/>
  <c r="O20" i="176"/>
  <c r="O44" i="176" s="1"/>
  <c r="O20" i="166"/>
  <c r="O44" i="166" s="1"/>
  <c r="O20" i="172" s="1"/>
  <c r="O20" i="165"/>
  <c r="O44" i="165" s="1"/>
  <c r="Y19" i="176"/>
  <c r="Y43" i="176" s="1"/>
  <c r="Y19" i="167"/>
  <c r="Y19" i="166"/>
  <c r="Y43" i="166" s="1"/>
  <c r="Y19" i="172" s="1"/>
  <c r="Y19" i="165"/>
  <c r="Y43" i="165" s="1"/>
  <c r="L10" i="167"/>
  <c r="L10" i="176"/>
  <c r="L34" i="176" s="1"/>
  <c r="L10" i="166"/>
  <c r="L34" i="166" s="1"/>
  <c r="L10" i="172" s="1"/>
  <c r="L10" i="165"/>
  <c r="L34" i="165" s="1"/>
  <c r="X8" i="167"/>
  <c r="X8" i="176"/>
  <c r="X32" i="176" s="1"/>
  <c r="X8" i="166"/>
  <c r="X32" i="166" s="1"/>
  <c r="X8" i="172" s="1"/>
  <c r="X8" i="165"/>
  <c r="X32" i="165" s="1"/>
  <c r="V19" i="167"/>
  <c r="V19" i="176"/>
  <c r="V43" i="176" s="1"/>
  <c r="V19" i="166"/>
  <c r="V43" i="166" s="1"/>
  <c r="V19" i="172" s="1"/>
  <c r="V19" i="165"/>
  <c r="V43" i="165" s="1"/>
  <c r="H8" i="167"/>
  <c r="H8" i="176"/>
  <c r="H32" i="176" s="1"/>
  <c r="H8" i="166"/>
  <c r="H32" i="166" s="1"/>
  <c r="H8" i="172" s="1"/>
  <c r="H8" i="165"/>
  <c r="H32" i="165" s="1"/>
  <c r="Z16" i="167"/>
  <c r="Z16" i="176"/>
  <c r="Z40" i="176" s="1"/>
  <c r="Z16" i="165"/>
  <c r="Z40" i="165" s="1"/>
  <c r="Z16" i="166"/>
  <c r="Z40" i="166" s="1"/>
  <c r="Z16" i="172" s="1"/>
  <c r="AD11" i="167"/>
  <c r="AD11" i="176"/>
  <c r="AD35" i="176" s="1"/>
  <c r="AD11" i="166"/>
  <c r="AD35" i="166" s="1"/>
  <c r="AD11" i="172" s="1"/>
  <c r="AD11" i="165"/>
  <c r="AD35" i="165" s="1"/>
  <c r="G11" i="167"/>
  <c r="G11" i="176"/>
  <c r="G35" i="176" s="1"/>
  <c r="G11" i="166"/>
  <c r="G35" i="166" s="1"/>
  <c r="G11" i="172" s="1"/>
  <c r="G11" i="165"/>
  <c r="G35" i="165" s="1"/>
  <c r="H16" i="176"/>
  <c r="H40" i="176" s="1"/>
  <c r="H16" i="167"/>
  <c r="H16" i="166"/>
  <c r="H40" i="166" s="1"/>
  <c r="H16" i="172" s="1"/>
  <c r="H16" i="165"/>
  <c r="H40" i="165" s="1"/>
  <c r="L22" i="167"/>
  <c r="L22" i="176"/>
  <c r="L46" i="176" s="1"/>
  <c r="L22" i="166"/>
  <c r="L46" i="166" s="1"/>
  <c r="L22" i="172" s="1"/>
  <c r="L22" i="165"/>
  <c r="L46" i="165" s="1"/>
  <c r="R22" i="167"/>
  <c r="R22" i="176"/>
  <c r="R46" i="176" s="1"/>
  <c r="R22" i="166"/>
  <c r="R46" i="166" s="1"/>
  <c r="R22" i="172" s="1"/>
  <c r="R22" i="165"/>
  <c r="R46" i="165" s="1"/>
  <c r="J16" i="167"/>
  <c r="J16" i="176"/>
  <c r="J40" i="176" s="1"/>
  <c r="J16" i="165"/>
  <c r="J40" i="165" s="1"/>
  <c r="J16" i="166"/>
  <c r="J40" i="166" s="1"/>
  <c r="J16" i="172" s="1"/>
  <c r="L19" i="167"/>
  <c r="L19" i="176"/>
  <c r="L43" i="176" s="1"/>
  <c r="L19" i="166"/>
  <c r="L43" i="166" s="1"/>
  <c r="L19" i="172" s="1"/>
  <c r="L19" i="165"/>
  <c r="L43" i="165" s="1"/>
  <c r="AB22" i="167"/>
  <c r="AB22" i="176"/>
  <c r="AB46" i="176" s="1"/>
  <c r="AB22" i="166"/>
  <c r="AB46" i="166" s="1"/>
  <c r="AB22" i="172" s="1"/>
  <c r="AB22" i="165"/>
  <c r="AB46" i="165" s="1"/>
  <c r="AA19" i="167"/>
  <c r="AA19" i="176"/>
  <c r="AA43" i="176" s="1"/>
  <c r="AA19" i="166"/>
  <c r="AA43" i="166" s="1"/>
  <c r="AA19" i="172" s="1"/>
  <c r="AA19" i="165"/>
  <c r="AA43" i="165" s="1"/>
  <c r="M22" i="167"/>
  <c r="M22" i="176"/>
  <c r="M46" i="176" s="1"/>
  <c r="M22" i="166"/>
  <c r="M46" i="166" s="1"/>
  <c r="M22" i="172" s="1"/>
  <c r="M22" i="165"/>
  <c r="M46" i="165" s="1"/>
  <c r="Y22" i="176"/>
  <c r="Y46" i="176" s="1"/>
  <c r="Y22" i="167"/>
  <c r="Y22" i="166"/>
  <c r="Y46" i="166" s="1"/>
  <c r="Y22" i="172" s="1"/>
  <c r="Y22" i="165"/>
  <c r="Y46" i="165" s="1"/>
  <c r="T10" i="167"/>
  <c r="T10" i="176"/>
  <c r="T34" i="176" s="1"/>
  <c r="T10" i="166"/>
  <c r="T34" i="166" s="1"/>
  <c r="T10" i="172" s="1"/>
  <c r="T10" i="165"/>
  <c r="T34" i="165" s="1"/>
  <c r="U22" i="167"/>
  <c r="U22" i="176"/>
  <c r="U46" i="176" s="1"/>
  <c r="U22" i="166"/>
  <c r="U46" i="166" s="1"/>
  <c r="U22" i="172" s="1"/>
  <c r="U22" i="165"/>
  <c r="U46" i="165" s="1"/>
  <c r="X19" i="176"/>
  <c r="X43" i="176" s="1"/>
  <c r="X19" i="167"/>
  <c r="X19" i="166"/>
  <c r="X43" i="166" s="1"/>
  <c r="X19" i="172" s="1"/>
  <c r="X19" i="165"/>
  <c r="X43" i="165" s="1"/>
  <c r="V16" i="167"/>
  <c r="V16" i="176"/>
  <c r="V40" i="176" s="1"/>
  <c r="V16" i="166"/>
  <c r="V40" i="166" s="1"/>
  <c r="V16" i="172" s="1"/>
  <c r="V16" i="165"/>
  <c r="V40" i="165" s="1"/>
  <c r="O8" i="167"/>
  <c r="O8" i="176"/>
  <c r="O32" i="176" s="1"/>
  <c r="O8" i="165"/>
  <c r="O32" i="165" s="1"/>
  <c r="O8" i="166"/>
  <c r="O32" i="166" s="1"/>
  <c r="O8" i="172" s="1"/>
  <c r="AB13" i="167"/>
  <c r="AB13" i="176"/>
  <c r="AB37" i="176" s="1"/>
  <c r="AB13" i="166"/>
  <c r="AB37" i="166" s="1"/>
  <c r="AB13" i="172" s="1"/>
  <c r="AB13" i="165"/>
  <c r="AB37" i="165" s="1"/>
  <c r="V8" i="167"/>
  <c r="V8" i="176"/>
  <c r="V32" i="176" s="1"/>
  <c r="V8" i="166"/>
  <c r="V32" i="166" s="1"/>
  <c r="V8" i="172" s="1"/>
  <c r="V8" i="165"/>
  <c r="V32" i="165" s="1"/>
  <c r="AD20" i="167"/>
  <c r="AD20" i="176"/>
  <c r="AD44" i="176" s="1"/>
  <c r="AD20" i="166"/>
  <c r="AD44" i="166" s="1"/>
  <c r="AD20" i="172" s="1"/>
  <c r="AD20" i="165"/>
  <c r="AD44" i="165" s="1"/>
  <c r="AD17" i="167"/>
  <c r="AD17" i="176"/>
  <c r="AD41" i="176" s="1"/>
  <c r="AD17" i="166"/>
  <c r="AD41" i="166" s="1"/>
  <c r="AD17" i="172" s="1"/>
  <c r="AD17" i="165"/>
  <c r="AD41" i="165" s="1"/>
  <c r="P23" i="167"/>
  <c r="P23" i="176"/>
  <c r="P47" i="176" s="1"/>
  <c r="P23" i="166"/>
  <c r="P47" i="166" s="1"/>
  <c r="P23" i="172" s="1"/>
  <c r="P23" i="165"/>
  <c r="P47" i="165" s="1"/>
  <c r="Q17" i="167" l="1"/>
  <c r="Q17" i="176"/>
  <c r="Q41" i="176" s="1"/>
  <c r="Q17" i="166"/>
  <c r="Q41" i="166" s="1"/>
  <c r="Q17" i="172" s="1"/>
  <c r="Q17" i="165"/>
  <c r="Q41" i="165" s="1"/>
  <c r="AA20" i="167"/>
  <c r="AA20" i="176"/>
  <c r="AA44" i="176" s="1"/>
  <c r="AA20" i="166"/>
  <c r="AA44" i="166" s="1"/>
  <c r="AA20" i="172" s="1"/>
  <c r="AA20" i="165"/>
  <c r="AA44" i="165" s="1"/>
  <c r="E20" i="176"/>
  <c r="E44" i="176" s="1"/>
  <c r="E20" i="167"/>
  <c r="E20" i="166"/>
  <c r="E44" i="166" s="1"/>
  <c r="E20" i="172" s="1"/>
  <c r="E20" i="165"/>
  <c r="E44" i="165" s="1"/>
  <c r="E17" i="176"/>
  <c r="E41" i="176" s="1"/>
  <c r="E17" i="167"/>
  <c r="E17" i="166"/>
  <c r="E41" i="166" s="1"/>
  <c r="E17" i="172" s="1"/>
  <c r="E17" i="165"/>
  <c r="E41" i="165" s="1"/>
  <c r="Z11" i="167"/>
  <c r="Z11" i="176"/>
  <c r="Z35" i="176" s="1"/>
  <c r="Z11" i="166"/>
  <c r="Z35" i="166" s="1"/>
  <c r="Z11" i="172" s="1"/>
  <c r="Z11" i="165"/>
  <c r="Z35" i="165" s="1"/>
  <c r="AC23" i="176"/>
  <c r="AC47" i="176" s="1"/>
  <c r="AC23" i="166"/>
  <c r="AC47" i="166" s="1"/>
  <c r="AC23" i="172" s="1"/>
  <c r="AC23" i="167"/>
  <c r="AC23" i="165"/>
  <c r="AC47" i="165" s="1"/>
  <c r="L20" i="176"/>
  <c r="L44" i="176" s="1"/>
  <c r="L20" i="167"/>
  <c r="L20" i="166"/>
  <c r="L44" i="166" s="1"/>
  <c r="L20" i="172" s="1"/>
  <c r="L20" i="165"/>
  <c r="L44" i="165" s="1"/>
  <c r="Q23" i="167"/>
  <c r="Q23" i="176"/>
  <c r="Q47" i="176" s="1"/>
  <c r="Q23" i="166"/>
  <c r="Q47" i="166" s="1"/>
  <c r="Q23" i="172" s="1"/>
  <c r="Q23" i="165"/>
  <c r="Q47" i="165" s="1"/>
  <c r="P20" i="167"/>
  <c r="P20" i="176"/>
  <c r="P44" i="176" s="1"/>
  <c r="P20" i="166"/>
  <c r="P44" i="166" s="1"/>
  <c r="P20" i="172" s="1"/>
  <c r="P20" i="165"/>
  <c r="P44" i="165" s="1"/>
  <c r="Z23" i="167"/>
  <c r="Z23" i="176"/>
  <c r="Z47" i="176" s="1"/>
  <c r="Z23" i="166"/>
  <c r="Z47" i="166" s="1"/>
  <c r="Z23" i="172" s="1"/>
  <c r="Z23" i="165"/>
  <c r="Z47" i="165" s="1"/>
  <c r="M14" i="176"/>
  <c r="M38" i="176" s="1"/>
  <c r="M14" i="167"/>
  <c r="M14" i="166"/>
  <c r="M38" i="166" s="1"/>
  <c r="M14" i="172" s="1"/>
  <c r="M14" i="165"/>
  <c r="M38" i="165" s="1"/>
  <c r="R23" i="167"/>
  <c r="R23" i="176"/>
  <c r="R47" i="176" s="1"/>
  <c r="R23" i="166"/>
  <c r="R47" i="166" s="1"/>
  <c r="R23" i="172" s="1"/>
  <c r="R23" i="165"/>
  <c r="R47" i="165" s="1"/>
  <c r="AB17" i="167"/>
  <c r="AB17" i="176"/>
  <c r="AB41" i="176" s="1"/>
  <c r="AB17" i="166"/>
  <c r="AB41" i="166" s="1"/>
  <c r="AB17" i="172" s="1"/>
  <c r="AB17" i="165"/>
  <c r="AB41" i="165" s="1"/>
  <c r="R17" i="167"/>
  <c r="R17" i="176"/>
  <c r="R41" i="176" s="1"/>
  <c r="R17" i="166"/>
  <c r="R41" i="166" s="1"/>
  <c r="R17" i="172" s="1"/>
  <c r="R17" i="165"/>
  <c r="R41" i="165" s="1"/>
  <c r="I14" i="167"/>
  <c r="I14" i="176"/>
  <c r="I38" i="176" s="1"/>
  <c r="I14" i="166"/>
  <c r="I38" i="166" s="1"/>
  <c r="I14" i="172" s="1"/>
  <c r="I14" i="165"/>
  <c r="I38" i="165" s="1"/>
  <c r="V23" i="167"/>
  <c r="V23" i="176"/>
  <c r="V47" i="176" s="1"/>
  <c r="V23" i="166"/>
  <c r="V47" i="166" s="1"/>
  <c r="V23" i="172" s="1"/>
  <c r="V23" i="165"/>
  <c r="V47" i="165" s="1"/>
  <c r="U23" i="176"/>
  <c r="U47" i="176" s="1"/>
  <c r="U23" i="167"/>
  <c r="U23" i="166"/>
  <c r="U47" i="166" s="1"/>
  <c r="U23" i="172" s="1"/>
  <c r="U23" i="165"/>
  <c r="U47" i="165" s="1"/>
  <c r="V17" i="167"/>
  <c r="V17" i="176"/>
  <c r="V41" i="176" s="1"/>
  <c r="V17" i="166"/>
  <c r="V41" i="166" s="1"/>
  <c r="V17" i="172" s="1"/>
  <c r="V17" i="165"/>
  <c r="V41" i="165" s="1"/>
  <c r="Z20" i="167"/>
  <c r="Z20" i="176"/>
  <c r="Z44" i="176" s="1"/>
  <c r="Z20" i="166"/>
  <c r="Z44" i="166" s="1"/>
  <c r="Z20" i="172" s="1"/>
  <c r="Z20" i="165"/>
  <c r="Z44" i="165" s="1"/>
  <c r="X20" i="167"/>
  <c r="X20" i="176"/>
  <c r="X44" i="176" s="1"/>
  <c r="X20" i="166"/>
  <c r="X44" i="166" s="1"/>
  <c r="X20" i="172" s="1"/>
  <c r="X20" i="165"/>
  <c r="X44" i="165" s="1"/>
  <c r="Q14" i="167"/>
  <c r="Q14" i="176"/>
  <c r="Q38" i="176" s="1"/>
  <c r="Q14" i="166"/>
  <c r="Q38" i="166" s="1"/>
  <c r="Q14" i="172" s="1"/>
  <c r="Q14" i="165"/>
  <c r="Q38" i="165" s="1"/>
  <c r="N11" i="167"/>
  <c r="N11" i="176"/>
  <c r="N35" i="176" s="1"/>
  <c r="N11" i="166"/>
  <c r="N35" i="166" s="1"/>
  <c r="N11" i="172" s="1"/>
  <c r="N11" i="165"/>
  <c r="N35" i="165" s="1"/>
  <c r="N23" i="167"/>
  <c r="N23" i="176"/>
  <c r="N47" i="176" s="1"/>
  <c r="N23" i="166"/>
  <c r="N47" i="166" s="1"/>
  <c r="N23" i="172" s="1"/>
  <c r="N23" i="165"/>
  <c r="N47" i="165" s="1"/>
  <c r="J17" i="167"/>
  <c r="J17" i="176"/>
  <c r="J41" i="176" s="1"/>
  <c r="J17" i="166"/>
  <c r="J41" i="166" s="1"/>
  <c r="J17" i="172" s="1"/>
  <c r="J17" i="165"/>
  <c r="J41" i="165" s="1"/>
  <c r="T17" i="176"/>
  <c r="T41" i="176" s="1"/>
  <c r="T17" i="167"/>
  <c r="T17" i="166"/>
  <c r="T41" i="166" s="1"/>
  <c r="T17" i="172" s="1"/>
  <c r="T17" i="165"/>
  <c r="T41" i="165" s="1"/>
  <c r="U17" i="176"/>
  <c r="U41" i="176" s="1"/>
  <c r="U17" i="167"/>
  <c r="U17" i="166"/>
  <c r="U41" i="166" s="1"/>
  <c r="U17" i="172" s="1"/>
  <c r="U17" i="165"/>
  <c r="U41" i="165" s="1"/>
  <c r="X14" i="167"/>
  <c r="X14" i="176"/>
  <c r="X38" i="176" s="1"/>
  <c r="X14" i="166"/>
  <c r="X38" i="166" s="1"/>
  <c r="X14" i="172" s="1"/>
  <c r="X14" i="165"/>
  <c r="X38" i="165" s="1"/>
  <c r="W23" i="167"/>
  <c r="W23" i="176"/>
  <c r="W47" i="176" s="1"/>
  <c r="W23" i="166"/>
  <c r="W47" i="166" s="1"/>
  <c r="W23" i="172" s="1"/>
  <c r="W23" i="165"/>
  <c r="W47" i="165" s="1"/>
  <c r="AB23" i="176"/>
  <c r="AB47" i="176" s="1"/>
  <c r="AB23" i="167"/>
  <c r="AB23" i="166"/>
  <c r="AB47" i="166" s="1"/>
  <c r="AB23" i="172" s="1"/>
  <c r="AB23" i="165"/>
  <c r="AB47" i="165" s="1"/>
  <c r="X11" i="167"/>
  <c r="X11" i="176"/>
  <c r="X35" i="176" s="1"/>
  <c r="X11" i="166"/>
  <c r="X35" i="166" s="1"/>
  <c r="X11" i="172" s="1"/>
  <c r="X11" i="165"/>
  <c r="X35" i="165" s="1"/>
  <c r="J14" i="167"/>
  <c r="J14" i="176"/>
  <c r="J38" i="176" s="1"/>
  <c r="J14" i="166"/>
  <c r="J38" i="166" s="1"/>
  <c r="J14" i="172" s="1"/>
  <c r="J14" i="165"/>
  <c r="J38" i="165" s="1"/>
  <c r="Y20" i="167"/>
  <c r="Y20" i="176"/>
  <c r="Y44" i="176" s="1"/>
  <c r="Y20" i="166"/>
  <c r="Y44" i="166" s="1"/>
  <c r="Y20" i="172" s="1"/>
  <c r="Y20" i="165"/>
  <c r="Y44" i="165" s="1"/>
  <c r="X23" i="167"/>
  <c r="X23" i="176"/>
  <c r="X47" i="176" s="1"/>
  <c r="X23" i="166"/>
  <c r="X47" i="166" s="1"/>
  <c r="X23" i="172" s="1"/>
  <c r="X23" i="165"/>
  <c r="X47" i="165" s="1"/>
  <c r="W17" i="167"/>
  <c r="W17" i="176"/>
  <c r="W41" i="176" s="1"/>
  <c r="W17" i="166"/>
  <c r="W41" i="166" s="1"/>
  <c r="W17" i="172" s="1"/>
  <c r="W17" i="165"/>
  <c r="W41" i="165" s="1"/>
  <c r="X17" i="167"/>
  <c r="X17" i="176"/>
  <c r="X41" i="176" s="1"/>
  <c r="X17" i="166"/>
  <c r="X41" i="166" s="1"/>
  <c r="X17" i="172" s="1"/>
  <c r="X17" i="165"/>
  <c r="X41" i="165" s="1"/>
  <c r="S14" i="167"/>
  <c r="S14" i="176"/>
  <c r="S38" i="176" s="1"/>
  <c r="S14" i="166"/>
  <c r="S38" i="166" s="1"/>
  <c r="S14" i="172" s="1"/>
  <c r="S14" i="165"/>
  <c r="S38" i="165" s="1"/>
  <c r="W20" i="167"/>
  <c r="W20" i="176"/>
  <c r="W44" i="176" s="1"/>
  <c r="W20" i="166"/>
  <c r="W44" i="166" s="1"/>
  <c r="W20" i="172" s="1"/>
  <c r="W20" i="165"/>
  <c r="W44" i="165" s="1"/>
  <c r="N17" i="167"/>
  <c r="N17" i="176"/>
  <c r="N41" i="176" s="1"/>
  <c r="N17" i="166"/>
  <c r="N41" i="166" s="1"/>
  <c r="N17" i="172" s="1"/>
  <c r="N17" i="165"/>
  <c r="N41" i="165" s="1"/>
  <c r="Y14" i="167"/>
  <c r="Y14" i="176"/>
  <c r="Y38" i="176" s="1"/>
  <c r="Y14" i="166"/>
  <c r="Y38" i="166" s="1"/>
  <c r="Y14" i="172" s="1"/>
  <c r="Y14" i="165"/>
  <c r="Y38" i="165" s="1"/>
  <c r="Y11" i="167"/>
  <c r="Y11" i="176"/>
  <c r="Y35" i="176" s="1"/>
  <c r="Y11" i="166"/>
  <c r="Y35" i="166" s="1"/>
  <c r="Y11" i="172" s="1"/>
  <c r="Y11" i="165"/>
  <c r="Y35" i="165" s="1"/>
  <c r="T20" i="167"/>
  <c r="T20" i="176"/>
  <c r="T44" i="176" s="1"/>
  <c r="T20" i="166"/>
  <c r="T44" i="166" s="1"/>
  <c r="T20" i="172" s="1"/>
  <c r="T20" i="165"/>
  <c r="T44" i="165" s="1"/>
  <c r="V11" i="167"/>
  <c r="V11" i="176"/>
  <c r="V35" i="176" s="1"/>
  <c r="V11" i="166"/>
  <c r="V35" i="166" s="1"/>
  <c r="V11" i="172" s="1"/>
  <c r="V11" i="165"/>
  <c r="V35" i="165" s="1"/>
  <c r="J23" i="167"/>
  <c r="J23" i="176"/>
  <c r="J47" i="176" s="1"/>
  <c r="J23" i="166"/>
  <c r="J47" i="166" s="1"/>
  <c r="J23" i="172" s="1"/>
  <c r="J23" i="165"/>
  <c r="J47" i="165" s="1"/>
  <c r="Z17" i="167"/>
  <c r="Z17" i="176"/>
  <c r="Z41" i="176" s="1"/>
  <c r="Z17" i="166"/>
  <c r="Z41" i="166" s="1"/>
  <c r="Z17" i="172" s="1"/>
  <c r="Z17" i="165"/>
  <c r="Z41" i="165" s="1"/>
  <c r="L23" i="167"/>
  <c r="L23" i="176"/>
  <c r="L47" i="176" s="1"/>
  <c r="L23" i="166"/>
  <c r="L47" i="166" s="1"/>
  <c r="L23" i="172" s="1"/>
  <c r="L23" i="165"/>
  <c r="L47" i="165" s="1"/>
  <c r="L17" i="176"/>
  <c r="L41" i="176" s="1"/>
  <c r="L17" i="167"/>
  <c r="L17" i="166"/>
  <c r="L41" i="166" s="1"/>
  <c r="L17" i="172" s="1"/>
  <c r="L17" i="165"/>
  <c r="L41" i="165" s="1"/>
  <c r="V20" i="167"/>
  <c r="V20" i="176"/>
  <c r="V44" i="176" s="1"/>
  <c r="V20" i="166"/>
  <c r="V44" i="166" s="1"/>
  <c r="V20" i="172" s="1"/>
  <c r="V20" i="165"/>
  <c r="V44" i="165" s="1"/>
  <c r="L11" i="167"/>
  <c r="L11" i="176"/>
  <c r="L35" i="176" s="1"/>
  <c r="L11" i="166"/>
  <c r="L35" i="166" s="1"/>
  <c r="L11" i="172" s="1"/>
  <c r="L11" i="165"/>
  <c r="L35" i="165" s="1"/>
  <c r="W11" i="167"/>
  <c r="W11" i="176"/>
  <c r="W35" i="176" s="1"/>
  <c r="W11" i="166"/>
  <c r="W35" i="166" s="1"/>
  <c r="W11" i="172" s="1"/>
  <c r="W11" i="165"/>
  <c r="W35" i="165" s="1"/>
  <c r="D23" i="176"/>
  <c r="D47" i="176" s="1"/>
  <c r="D23" i="167"/>
  <c r="D23" i="166"/>
  <c r="D47" i="166" s="1"/>
  <c r="D23" i="172" s="1"/>
  <c r="D23" i="165"/>
  <c r="D47" i="165" s="1"/>
  <c r="T14" i="176"/>
  <c r="T38" i="176" s="1"/>
  <c r="T14" i="167"/>
  <c r="T14" i="166"/>
  <c r="T38" i="166" s="1"/>
  <c r="T14" i="172" s="1"/>
  <c r="T14" i="165"/>
  <c r="T38" i="165" s="1"/>
  <c r="G20" i="167"/>
  <c r="G20" i="176"/>
  <c r="G44" i="176" s="1"/>
  <c r="G20" i="166"/>
  <c r="G44" i="166" s="1"/>
  <c r="G20" i="172" s="1"/>
  <c r="G20" i="165"/>
  <c r="G44" i="165" s="1"/>
  <c r="R14" i="167"/>
  <c r="R14" i="176"/>
  <c r="R38" i="176" s="1"/>
  <c r="R14" i="166"/>
  <c r="R38" i="166" s="1"/>
  <c r="R14" i="172" s="1"/>
  <c r="R14" i="165"/>
  <c r="R38" i="165" s="1"/>
  <c r="F11" i="167"/>
  <c r="F11" i="176"/>
  <c r="F35" i="176" s="1"/>
  <c r="F11" i="166"/>
  <c r="F35" i="166" s="1"/>
  <c r="F11" i="172" s="1"/>
  <c r="F11" i="165"/>
  <c r="F35" i="165" s="1"/>
  <c r="S23" i="167"/>
  <c r="S23" i="176"/>
  <c r="S47" i="176" s="1"/>
  <c r="S23" i="166"/>
  <c r="S47" i="166" s="1"/>
  <c r="S23" i="172" s="1"/>
  <c r="S23" i="165"/>
  <c r="S47" i="165" s="1"/>
  <c r="Y23" i="167"/>
  <c r="Y23" i="176"/>
  <c r="Y47" i="176" s="1"/>
  <c r="Y23" i="166"/>
  <c r="Y47" i="166" s="1"/>
  <c r="Y23" i="172" s="1"/>
  <c r="Y23" i="165"/>
  <c r="Y47" i="165" s="1"/>
  <c r="S11" i="167"/>
  <c r="S11" i="176"/>
  <c r="S35" i="176" s="1"/>
  <c r="S11" i="166"/>
  <c r="S35" i="166" s="1"/>
  <c r="S11" i="172" s="1"/>
  <c r="S11" i="165"/>
  <c r="S35" i="165" s="1"/>
  <c r="I20" i="167"/>
  <c r="I20" i="176"/>
  <c r="I44" i="176" s="1"/>
  <c r="I20" i="166"/>
  <c r="I44" i="166" s="1"/>
  <c r="I20" i="172" s="1"/>
  <c r="I20" i="165"/>
  <c r="I44" i="165" s="1"/>
  <c r="Q20" i="167"/>
  <c r="Q20" i="166"/>
  <c r="Q44" i="166" s="1"/>
  <c r="Q20" i="172" s="1"/>
  <c r="Q20" i="176"/>
  <c r="Q44" i="176" s="1"/>
  <c r="Q20" i="165"/>
  <c r="Q44" i="165" s="1"/>
  <c r="AA11" i="167"/>
  <c r="AA11" i="176"/>
  <c r="AA35" i="176" s="1"/>
  <c r="AA11" i="166"/>
  <c r="AA35" i="166" s="1"/>
  <c r="AA11" i="172" s="1"/>
  <c r="AA11" i="165"/>
  <c r="AA35" i="165" s="1"/>
  <c r="M23" i="167"/>
  <c r="M23" i="176"/>
  <c r="M47" i="176" s="1"/>
  <c r="M23" i="166"/>
  <c r="M47" i="166" s="1"/>
  <c r="M23" i="172" s="1"/>
  <c r="M23" i="165"/>
  <c r="M47" i="165" s="1"/>
  <c r="J20" i="167"/>
  <c r="J20" i="176"/>
  <c r="J44" i="176" s="1"/>
  <c r="J20" i="166"/>
  <c r="J44" i="166" s="1"/>
  <c r="J20" i="172" s="1"/>
  <c r="J20" i="165"/>
  <c r="J44" i="165" s="1"/>
  <c r="N14" i="167"/>
  <c r="N14" i="176"/>
  <c r="N38" i="176" s="1"/>
  <c r="N14" i="165"/>
  <c r="N38" i="165" s="1"/>
  <c r="N14" i="166"/>
  <c r="N38" i="166" s="1"/>
  <c r="N14" i="172" s="1"/>
  <c r="AA17" i="167"/>
  <c r="AA17" i="176"/>
  <c r="AA41" i="176" s="1"/>
  <c r="AA17" i="166"/>
  <c r="AA41" i="166" s="1"/>
  <c r="AA17" i="172" s="1"/>
  <c r="AA17" i="165"/>
  <c r="AA41" i="165" s="1"/>
  <c r="H17" i="167"/>
  <c r="H17" i="176"/>
  <c r="H41" i="176" s="1"/>
  <c r="H17" i="166"/>
  <c r="H41" i="166" s="1"/>
  <c r="H17" i="172" s="1"/>
  <c r="H17" i="165"/>
  <c r="H41" i="165" s="1"/>
  <c r="Y17" i="167"/>
  <c r="Y17" i="166"/>
  <c r="Y41" i="166" s="1"/>
  <c r="Y17" i="172" s="1"/>
  <c r="Y17" i="176"/>
  <c r="Y41" i="176" s="1"/>
  <c r="Y17" i="165"/>
  <c r="Y41" i="165" s="1"/>
  <c r="E11" i="176"/>
  <c r="E35" i="176" s="1"/>
  <c r="E11" i="167"/>
  <c r="E11" i="166"/>
  <c r="E35" i="166" s="1"/>
  <c r="E11" i="172" s="1"/>
  <c r="E11" i="165"/>
  <c r="E35" i="165" s="1"/>
  <c r="AC14" i="176"/>
  <c r="AC38" i="176" s="1"/>
  <c r="AC14" i="167"/>
  <c r="AC14" i="166"/>
  <c r="AC38" i="166" s="1"/>
  <c r="AC14" i="172" s="1"/>
  <c r="AC14" i="165"/>
  <c r="AC38" i="165" s="1"/>
  <c r="D17" i="176"/>
  <c r="D41" i="176" s="1"/>
  <c r="D17" i="167"/>
  <c r="D17" i="166"/>
  <c r="D41" i="166" s="1"/>
  <c r="D17" i="172" s="1"/>
  <c r="D17" i="165"/>
  <c r="D41" i="165" s="1"/>
  <c r="H23" i="167"/>
  <c r="H23" i="176"/>
  <c r="H47" i="176" s="1"/>
  <c r="H23" i="166"/>
  <c r="H47" i="166" s="1"/>
  <c r="H23" i="172" s="1"/>
  <c r="H23" i="165"/>
  <c r="H47" i="165" s="1"/>
  <c r="M20" i="176"/>
  <c r="M44" i="176" s="1"/>
  <c r="M20" i="167"/>
  <c r="M20" i="166"/>
  <c r="M44" i="166" s="1"/>
  <c r="M20" i="172" s="1"/>
  <c r="M20" i="165"/>
  <c r="M44" i="165" s="1"/>
  <c r="I17" i="167"/>
  <c r="I17" i="176"/>
  <c r="I41" i="176" s="1"/>
  <c r="I17" i="166"/>
  <c r="I41" i="166" s="1"/>
  <c r="I17" i="172" s="1"/>
  <c r="I17" i="165"/>
  <c r="I41" i="165" s="1"/>
  <c r="D11" i="176"/>
  <c r="D35" i="176" s="1"/>
  <c r="D11" i="167"/>
  <c r="D11" i="166"/>
  <c r="D35" i="166" s="1"/>
  <c r="D11" i="172" s="1"/>
  <c r="D11" i="165"/>
  <c r="D35" i="165" s="1"/>
  <c r="AC17" i="167"/>
  <c r="AC17" i="176"/>
  <c r="AC41" i="176" s="1"/>
  <c r="AC17" i="166"/>
  <c r="AC41" i="166" s="1"/>
  <c r="AC17" i="172" s="1"/>
  <c r="AC17" i="165"/>
  <c r="AC41" i="165" s="1"/>
  <c r="L14" i="176"/>
  <c r="L38" i="176" s="1"/>
  <c r="L14" i="167"/>
  <c r="L14" i="166"/>
  <c r="L38" i="166" s="1"/>
  <c r="L14" i="172" s="1"/>
  <c r="L14" i="165"/>
  <c r="L38" i="165" s="1"/>
  <c r="R20" i="167"/>
  <c r="R20" i="176"/>
  <c r="R44" i="176" s="1"/>
  <c r="R20" i="166"/>
  <c r="R44" i="166" s="1"/>
  <c r="R20" i="172" s="1"/>
  <c r="R20" i="165"/>
  <c r="R44" i="165" s="1"/>
  <c r="E14" i="167"/>
  <c r="E14" i="176"/>
  <c r="E38" i="176" s="1"/>
  <c r="E14" i="166"/>
  <c r="E38" i="166" s="1"/>
  <c r="E14" i="172" s="1"/>
  <c r="E14" i="165"/>
  <c r="E38" i="165" s="1"/>
  <c r="AC20" i="176"/>
  <c r="AC44" i="176" s="1"/>
  <c r="AC20" i="167"/>
  <c r="AC20" i="166"/>
  <c r="AC44" i="166" s="1"/>
  <c r="AC20" i="172" s="1"/>
  <c r="AC20" i="165"/>
  <c r="AC44" i="165" s="1"/>
  <c r="AB14" i="176"/>
  <c r="AB38" i="176" s="1"/>
  <c r="AB14" i="167"/>
  <c r="AB14" i="166"/>
  <c r="AB38" i="166" s="1"/>
  <c r="AB14" i="172" s="1"/>
  <c r="AB14" i="165"/>
  <c r="AB38" i="165" s="1"/>
  <c r="O17" i="167"/>
  <c r="O17" i="176"/>
  <c r="O41" i="176" s="1"/>
  <c r="O17" i="166"/>
  <c r="O41" i="166" s="1"/>
  <c r="O17" i="172" s="1"/>
  <c r="O17" i="165"/>
  <c r="O41" i="165" s="1"/>
  <c r="AA23" i="167"/>
  <c r="AA23" i="176"/>
  <c r="AA47" i="176" s="1"/>
  <c r="AA23" i="166"/>
  <c r="AA47" i="166" s="1"/>
  <c r="AA23" i="172" s="1"/>
  <c r="AA23" i="165"/>
  <c r="AA47" i="165" s="1"/>
  <c r="I23" i="167"/>
  <c r="I23" i="166"/>
  <c r="I47" i="166" s="1"/>
  <c r="I23" i="172" s="1"/>
  <c r="I23" i="176"/>
  <c r="I47" i="176" s="1"/>
  <c r="I23" i="165"/>
  <c r="I47" i="165" s="1"/>
  <c r="T11" i="167"/>
  <c r="T11" i="176"/>
  <c r="T35" i="176" s="1"/>
  <c r="T11" i="166"/>
  <c r="T35" i="166" s="1"/>
  <c r="T11" i="172" s="1"/>
  <c r="T11" i="165"/>
  <c r="T35" i="165" s="1"/>
  <c r="M11" i="176"/>
  <c r="M35" i="176" s="1"/>
  <c r="M11" i="167"/>
  <c r="M11" i="166"/>
  <c r="M35" i="166" s="1"/>
  <c r="M11" i="172" s="1"/>
  <c r="M11" i="165"/>
  <c r="M35" i="165" s="1"/>
  <c r="U20" i="167"/>
  <c r="U20" i="176"/>
  <c r="U44" i="176" s="1"/>
  <c r="U20" i="166"/>
  <c r="U44" i="166" s="1"/>
  <c r="U20" i="172" s="1"/>
  <c r="U20" i="165"/>
  <c r="U44" i="165" s="1"/>
  <c r="H14" i="167"/>
  <c r="H14" i="176"/>
  <c r="H38" i="176" s="1"/>
  <c r="H14" i="166"/>
  <c r="H38" i="166" s="1"/>
  <c r="H14" i="172" s="1"/>
  <c r="H14" i="165"/>
  <c r="H38" i="165" s="1"/>
  <c r="AA14" i="167"/>
  <c r="AA14" i="176"/>
  <c r="AA38" i="176" s="1"/>
  <c r="AA14" i="166"/>
  <c r="AA38" i="166" s="1"/>
  <c r="AA14" i="172" s="1"/>
  <c r="AA14" i="165"/>
  <c r="AA38" i="165" s="1"/>
  <c r="W14" i="167"/>
  <c r="W14" i="176"/>
  <c r="W38" i="176" s="1"/>
  <c r="W14" i="166"/>
  <c r="W38" i="166" s="1"/>
  <c r="W14" i="172" s="1"/>
  <c r="W14" i="165"/>
  <c r="W38" i="165" s="1"/>
  <c r="J11" i="167"/>
  <c r="J11" i="176"/>
  <c r="J35" i="176" s="1"/>
  <c r="J11" i="166"/>
  <c r="J35" i="166" s="1"/>
  <c r="J11" i="172" s="1"/>
  <c r="J11" i="165"/>
  <c r="J35" i="165" s="1"/>
  <c r="M17" i="176"/>
  <c r="M41" i="176" s="1"/>
  <c r="M17" i="167"/>
  <c r="M17" i="166"/>
  <c r="M41" i="166" s="1"/>
  <c r="M17" i="172" s="1"/>
  <c r="M17" i="165"/>
  <c r="M41" i="165" s="1"/>
  <c r="S17" i="167"/>
  <c r="S17" i="176"/>
  <c r="S41" i="176" s="1"/>
  <c r="S17" i="166"/>
  <c r="S41" i="166" s="1"/>
  <c r="S17" i="172" s="1"/>
  <c r="S17" i="165"/>
  <c r="S41" i="165" s="1"/>
  <c r="Z14" i="167"/>
  <c r="Z14" i="176"/>
  <c r="Z38" i="176" s="1"/>
  <c r="Z14" i="166"/>
  <c r="Z38" i="166" s="1"/>
  <c r="Z14" i="172" s="1"/>
  <c r="Z14" i="165"/>
  <c r="Z38" i="165" s="1"/>
  <c r="H20" i="167"/>
  <c r="H20" i="176"/>
  <c r="H44" i="176" s="1"/>
  <c r="H20" i="166"/>
  <c r="H44" i="166" s="1"/>
  <c r="H20" i="172" s="1"/>
  <c r="H20" i="165"/>
  <c r="H44" i="165" s="1"/>
  <c r="AB20" i="176"/>
  <c r="AB44" i="176" s="1"/>
  <c r="AB20" i="167"/>
  <c r="AB20" i="166"/>
  <c r="AB44" i="166" s="1"/>
  <c r="AB20" i="172" s="1"/>
  <c r="AB20" i="165"/>
  <c r="AB44" i="165" s="1"/>
  <c r="E23" i="176"/>
  <c r="E47" i="176" s="1"/>
  <c r="E23" i="167"/>
  <c r="E23" i="166"/>
  <c r="E47" i="166" s="1"/>
  <c r="E23" i="172" s="1"/>
  <c r="E23" i="165"/>
  <c r="E47" i="165" s="1"/>
  <c r="T23" i="176"/>
  <c r="T47" i="176" s="1"/>
  <c r="T23" i="167"/>
  <c r="T23" i="166"/>
  <c r="T47" i="166" s="1"/>
  <c r="T23" i="172" s="1"/>
  <c r="T23" i="165"/>
  <c r="T47" i="165" s="1"/>
  <c r="B25" i="167"/>
  <c r="B7" i="167"/>
  <c r="B5" i="167"/>
  <c r="B4" i="167"/>
  <c r="B25" i="166"/>
  <c r="B49" i="166" s="1"/>
  <c r="B25" i="172" s="1"/>
  <c r="B7" i="166"/>
  <c r="B31" i="166" s="1"/>
  <c r="B7" i="172" s="1"/>
  <c r="B5" i="166"/>
  <c r="B29" i="166" s="1"/>
  <c r="B5" i="172" s="1"/>
  <c r="B4" i="166"/>
  <c r="B28" i="166" s="1"/>
  <c r="B4" i="172" s="1"/>
  <c r="B25" i="165"/>
  <c r="B49" i="165" s="1"/>
  <c r="B7" i="165"/>
  <c r="B31" i="165" s="1"/>
  <c r="B4" i="165"/>
  <c r="B28" i="165" s="1"/>
  <c r="B5" i="165"/>
  <c r="B29" i="165" s="1"/>
  <c r="B8" i="176" l="1"/>
  <c r="B32" i="176" s="1"/>
  <c r="B8" i="167" l="1"/>
  <c r="B8" i="166"/>
  <c r="B32" i="166" s="1"/>
  <c r="B8" i="172" s="1"/>
  <c r="B8" i="165"/>
  <c r="B32" i="165" s="1"/>
  <c r="B22" i="176" l="1"/>
  <c r="B46" i="176" s="1"/>
  <c r="B22" i="167"/>
  <c r="B22" i="166"/>
  <c r="B46" i="166" s="1"/>
  <c r="B22" i="172" s="1"/>
  <c r="B22" i="165"/>
  <c r="B46" i="165" s="1"/>
  <c r="B16" i="176" l="1"/>
  <c r="B40" i="176" s="1"/>
  <c r="B19" i="176"/>
  <c r="B43" i="176" s="1"/>
  <c r="B23" i="176"/>
  <c r="B47" i="176" s="1"/>
  <c r="B10" i="176"/>
  <c r="B34" i="176" s="1"/>
  <c r="B13" i="176"/>
  <c r="B37" i="176" s="1"/>
  <c r="B10" i="167"/>
  <c r="B10" i="166"/>
  <c r="B34" i="166" s="1"/>
  <c r="B10" i="172" s="1"/>
  <c r="B10" i="165"/>
  <c r="B34" i="165" s="1"/>
  <c r="B13" i="167"/>
  <c r="B13" i="166"/>
  <c r="B37" i="166" s="1"/>
  <c r="B13" i="172" s="1"/>
  <c r="B13" i="165"/>
  <c r="B37" i="165" s="1"/>
  <c r="B23" i="167"/>
  <c r="B23" i="166"/>
  <c r="B47" i="166" s="1"/>
  <c r="B23" i="172" s="1"/>
  <c r="B23" i="165"/>
  <c r="B47" i="165" s="1"/>
  <c r="B16" i="167"/>
  <c r="B16" i="166"/>
  <c r="B40" i="166" s="1"/>
  <c r="B16" i="172" s="1"/>
  <c r="B16" i="165"/>
  <c r="B40" i="165" s="1"/>
  <c r="B19" i="167"/>
  <c r="B19" i="165"/>
  <c r="B43" i="165" s="1"/>
  <c r="B19" i="166"/>
  <c r="B43" i="166" s="1"/>
  <c r="B19" i="172" s="1"/>
  <c r="B4" i="86"/>
  <c r="B28" i="86" s="1"/>
  <c r="B5" i="86"/>
  <c r="B29" i="86" s="1"/>
  <c r="B17" i="176" l="1"/>
  <c r="B41" i="176" s="1"/>
  <c r="B14" i="176"/>
  <c r="B38" i="176" s="1"/>
  <c r="B11" i="176"/>
  <c r="B35" i="176" s="1"/>
  <c r="B20" i="176"/>
  <c r="B44" i="176" s="1"/>
  <c r="B17" i="167"/>
  <c r="B17" i="166"/>
  <c r="B41" i="166" s="1"/>
  <c r="B17" i="172" s="1"/>
  <c r="B17" i="165"/>
  <c r="B41" i="165" s="1"/>
  <c r="B14" i="167"/>
  <c r="B14" i="166"/>
  <c r="B38" i="166" s="1"/>
  <c r="B14" i="172" s="1"/>
  <c r="B14" i="165"/>
  <c r="B38" i="165" s="1"/>
  <c r="B20" i="167"/>
  <c r="B20" i="166"/>
  <c r="B44" i="166" s="1"/>
  <c r="B20" i="172" s="1"/>
  <c r="B20" i="165"/>
  <c r="B44" i="165" s="1"/>
  <c r="B11" i="167"/>
  <c r="B11" i="166"/>
  <c r="B35" i="166" s="1"/>
  <c r="B11" i="172" s="1"/>
  <c r="B11" i="165"/>
  <c r="B35" i="165" s="1"/>
  <c r="B7" i="86"/>
  <c r="B31" i="86" s="1"/>
  <c r="B8" i="86"/>
  <c r="B32" i="86" s="1"/>
  <c r="B4" i="155" l="1"/>
  <c r="B5" i="155"/>
  <c r="B4" i="154"/>
  <c r="B28" i="154" s="1"/>
  <c r="B5" i="154"/>
  <c r="B29" i="154" s="1"/>
  <c r="B3" i="85" l="1"/>
  <c r="B27" i="85" s="1"/>
  <c r="B4" i="85"/>
  <c r="B28" i="85" s="1"/>
  <c r="B7" i="155" l="1"/>
  <c r="B7" i="154"/>
  <c r="B31" i="154" s="1"/>
  <c r="B16" i="86" l="1"/>
  <c r="B40" i="86" s="1"/>
  <c r="B13" i="86"/>
  <c r="B37" i="86" s="1"/>
  <c r="B19" i="86"/>
  <c r="B43" i="86" s="1"/>
  <c r="B25" i="86"/>
  <c r="B49" i="86" s="1"/>
  <c r="B22" i="86"/>
  <c r="B46" i="86" s="1"/>
  <c r="B10" i="86"/>
  <c r="B34" i="86" s="1"/>
  <c r="B16" i="155"/>
  <c r="B16" i="154"/>
  <c r="B40" i="154" s="1"/>
  <c r="B19" i="155"/>
  <c r="B19" i="154"/>
  <c r="B43" i="154" s="1"/>
  <c r="B25" i="155"/>
  <c r="B25" i="154"/>
  <c r="B49" i="154" s="1"/>
  <c r="B22" i="155"/>
  <c r="B22" i="154"/>
  <c r="B46" i="154" s="1"/>
  <c r="B13" i="155"/>
  <c r="B13" i="154"/>
  <c r="B37" i="154" s="1"/>
  <c r="B8" i="155"/>
  <c r="B8" i="154"/>
  <c r="B32" i="154" s="1"/>
  <c r="B10" i="155"/>
  <c r="B10" i="154"/>
  <c r="B34" i="154" s="1"/>
  <c r="B17" i="86" l="1"/>
  <c r="B41" i="86" s="1"/>
  <c r="B11" i="86"/>
  <c r="B35" i="86" s="1"/>
  <c r="B14" i="86"/>
  <c r="B38" i="86" s="1"/>
  <c r="B23" i="86"/>
  <c r="B47" i="86" s="1"/>
  <c r="B20" i="86"/>
  <c r="B44" i="86" s="1"/>
  <c r="B20" i="155"/>
  <c r="B20" i="154"/>
  <c r="B44" i="154" s="1"/>
  <c r="B11" i="154"/>
  <c r="B35" i="154" s="1"/>
  <c r="B11" i="155"/>
  <c r="B23" i="155"/>
  <c r="B23" i="154"/>
  <c r="B47" i="154" s="1"/>
  <c r="B17" i="155"/>
  <c r="B17" i="154"/>
  <c r="B41" i="154" s="1"/>
  <c r="B14" i="155"/>
  <c r="B14" i="154"/>
  <c r="B38" i="154" s="1"/>
  <c r="B3" i="147" l="1"/>
  <c r="B4" i="147"/>
  <c r="B3" i="146"/>
  <c r="B27" i="146" s="1"/>
  <c r="B4" i="146"/>
  <c r="B28" i="146" s="1"/>
  <c r="B6" i="85" l="1"/>
  <c r="B30" i="85" s="1"/>
  <c r="B6" i="146" l="1"/>
  <c r="B30" i="146" s="1"/>
  <c r="B6" i="147"/>
  <c r="B3" i="150" l="1"/>
  <c r="B4" i="150"/>
  <c r="B3" i="149" l="1"/>
  <c r="B27" i="149" s="1"/>
  <c r="B4" i="149"/>
  <c r="B28" i="149" s="1"/>
  <c r="B7" i="85" l="1"/>
  <c r="B31" i="85" s="1"/>
  <c r="B18" i="85"/>
  <c r="B42" i="85" s="1"/>
  <c r="B12" i="85"/>
  <c r="B36" i="85" s="1"/>
  <c r="B15" i="85"/>
  <c r="B39" i="85" s="1"/>
  <c r="B24" i="85"/>
  <c r="B48" i="85" s="1"/>
  <c r="B21" i="85"/>
  <c r="B45" i="85" s="1"/>
  <c r="B9" i="85"/>
  <c r="B33" i="85" s="1"/>
  <c r="B9" i="147" l="1"/>
  <c r="B9" i="146"/>
  <c r="B33" i="146" s="1"/>
  <c r="B24" i="146"/>
  <c r="B48" i="146" s="1"/>
  <c r="B24" i="147"/>
  <c r="B15" i="146"/>
  <c r="B39" i="146" s="1"/>
  <c r="B15" i="147"/>
  <c r="B7" i="147"/>
  <c r="B7" i="146"/>
  <c r="B31" i="146" s="1"/>
  <c r="B12" i="146"/>
  <c r="B36" i="146" s="1"/>
  <c r="B12" i="147"/>
  <c r="B21" i="147"/>
  <c r="B21" i="146"/>
  <c r="B45" i="146" s="1"/>
  <c r="B18" i="146"/>
  <c r="B42" i="146" s="1"/>
  <c r="B18" i="147"/>
  <c r="B16" i="85"/>
  <c r="B40" i="85" s="1"/>
  <c r="B13" i="85"/>
  <c r="B37" i="85" s="1"/>
  <c r="B19" i="85"/>
  <c r="B43" i="85" s="1"/>
  <c r="B10" i="85"/>
  <c r="B34" i="85" s="1"/>
  <c r="B22" i="85"/>
  <c r="B46" i="85" s="1"/>
  <c r="B10" i="146" l="1"/>
  <c r="B34" i="146" s="1"/>
  <c r="B10" i="147"/>
  <c r="B13" i="146"/>
  <c r="B37" i="146" s="1"/>
  <c r="B13" i="147"/>
  <c r="B19" i="147"/>
  <c r="B19" i="146"/>
  <c r="B43" i="146" s="1"/>
  <c r="B16" i="147"/>
  <c r="B16" i="146"/>
  <c r="B40" i="146" s="1"/>
  <c r="B22" i="146"/>
  <c r="B46" i="146" s="1"/>
  <c r="B22" i="147"/>
  <c r="B6" i="150" l="1"/>
  <c r="B6" i="149"/>
  <c r="B30" i="149" s="1"/>
  <c r="B21" i="150" l="1"/>
  <c r="B18" i="150"/>
  <c r="B24" i="150"/>
  <c r="B12" i="150"/>
  <c r="B7" i="150"/>
  <c r="B15" i="150"/>
  <c r="B9" i="150"/>
  <c r="B21" i="149"/>
  <c r="B45" i="149" s="1"/>
  <c r="B15" i="149"/>
  <c r="B39" i="149" s="1"/>
  <c r="B12" i="149"/>
  <c r="B36" i="149" s="1"/>
  <c r="B7" i="149"/>
  <c r="B31" i="149" s="1"/>
  <c r="B24" i="149"/>
  <c r="B48" i="149" s="1"/>
  <c r="B18" i="149"/>
  <c r="B42" i="149" s="1"/>
  <c r="B9" i="149"/>
  <c r="B33" i="149" s="1"/>
  <c r="B16" i="150" l="1"/>
  <c r="B22" i="150"/>
  <c r="B13" i="150"/>
  <c r="B19" i="150"/>
  <c r="B10" i="150"/>
  <c r="B10" i="149"/>
  <c r="B34" i="149" s="1"/>
  <c r="B22" i="149"/>
  <c r="B46" i="149" s="1"/>
  <c r="B16" i="149"/>
  <c r="B40" i="149" s="1"/>
  <c r="B19" i="149"/>
  <c r="B43" i="149" s="1"/>
  <c r="B13" i="149"/>
  <c r="B37" i="149" s="1"/>
  <c r="C3" i="143" l="1"/>
  <c r="C26" i="143" s="1"/>
  <c r="D3" i="143"/>
  <c r="D26" i="143" s="1"/>
  <c r="E3" i="143"/>
  <c r="E26" i="143" s="1"/>
  <c r="F3" i="143"/>
  <c r="F26" i="143" s="1"/>
  <c r="G3" i="143"/>
  <c r="G26" i="143" s="1"/>
  <c r="H3" i="143"/>
  <c r="H26" i="143" s="1"/>
  <c r="I3" i="143"/>
  <c r="I26" i="143" s="1"/>
  <c r="J3" i="143"/>
  <c r="J26" i="143" s="1"/>
  <c r="K3" i="143"/>
  <c r="K26" i="143" s="1"/>
  <c r="C4" i="143"/>
  <c r="C27" i="143" s="1"/>
  <c r="D4" i="143"/>
  <c r="D27" i="143" s="1"/>
  <c r="E4" i="143"/>
  <c r="E27" i="143" s="1"/>
  <c r="F4" i="143"/>
  <c r="F27" i="143" s="1"/>
  <c r="G4" i="143"/>
  <c r="G27" i="143" s="1"/>
  <c r="H4" i="143"/>
  <c r="H27" i="143" s="1"/>
  <c r="I4" i="143"/>
  <c r="I27" i="143" s="1"/>
  <c r="J4" i="143"/>
  <c r="J27" i="143" s="1"/>
  <c r="K4" i="143"/>
  <c r="K27" i="143" s="1"/>
  <c r="C6" i="143"/>
  <c r="C29" i="143" s="1"/>
  <c r="D6" i="143"/>
  <c r="D29" i="143" s="1"/>
  <c r="E6" i="143"/>
  <c r="E29" i="143" s="1"/>
  <c r="F6" i="143"/>
  <c r="F29" i="143" s="1"/>
  <c r="G6" i="143"/>
  <c r="G29" i="143" s="1"/>
  <c r="H6" i="143"/>
  <c r="H29" i="143" s="1"/>
  <c r="I6" i="143"/>
  <c r="I29" i="143" s="1"/>
  <c r="J6" i="143"/>
  <c r="J29" i="143" s="1"/>
  <c r="K6" i="143"/>
  <c r="K29" i="143" s="1"/>
  <c r="C7" i="143"/>
  <c r="C30" i="143" s="1"/>
  <c r="D7" i="143"/>
  <c r="D30" i="143" s="1"/>
  <c r="E7" i="143"/>
  <c r="E30" i="143" s="1"/>
  <c r="F7" i="143"/>
  <c r="F30" i="143" s="1"/>
  <c r="G7" i="143"/>
  <c r="G30" i="143" s="1"/>
  <c r="H7" i="143"/>
  <c r="H30" i="143" s="1"/>
  <c r="I7" i="143"/>
  <c r="I30" i="143" s="1"/>
  <c r="J7" i="143"/>
  <c r="J30" i="143" s="1"/>
  <c r="K7" i="143"/>
  <c r="K30" i="143" s="1"/>
  <c r="C9" i="143"/>
  <c r="C32" i="143" s="1"/>
  <c r="D9" i="143"/>
  <c r="D32" i="143" s="1"/>
  <c r="E9" i="143"/>
  <c r="E32" i="143" s="1"/>
  <c r="F9" i="143"/>
  <c r="F32" i="143" s="1"/>
  <c r="G9" i="143"/>
  <c r="G32" i="143" s="1"/>
  <c r="H9" i="143"/>
  <c r="H32" i="143" s="1"/>
  <c r="I9" i="143"/>
  <c r="I32" i="143" s="1"/>
  <c r="J9" i="143"/>
  <c r="J32" i="143" s="1"/>
  <c r="K9" i="143"/>
  <c r="K32" i="143" s="1"/>
  <c r="C10" i="143"/>
  <c r="C33" i="143" s="1"/>
  <c r="D10" i="143"/>
  <c r="D33" i="143" s="1"/>
  <c r="E10" i="143"/>
  <c r="E33" i="143" s="1"/>
  <c r="F10" i="143"/>
  <c r="F33" i="143" s="1"/>
  <c r="G10" i="143"/>
  <c r="G33" i="143" s="1"/>
  <c r="H10" i="143"/>
  <c r="H33" i="143" s="1"/>
  <c r="I10" i="143"/>
  <c r="I33" i="143" s="1"/>
  <c r="J10" i="143"/>
  <c r="J33" i="143" s="1"/>
  <c r="K10" i="143"/>
  <c r="K33" i="143" s="1"/>
  <c r="C12" i="143"/>
  <c r="C35" i="143" s="1"/>
  <c r="D12" i="143"/>
  <c r="D35" i="143" s="1"/>
  <c r="E12" i="143"/>
  <c r="E35" i="143" s="1"/>
  <c r="F12" i="143"/>
  <c r="F35" i="143" s="1"/>
  <c r="G12" i="143"/>
  <c r="G35" i="143" s="1"/>
  <c r="H12" i="143"/>
  <c r="H35" i="143" s="1"/>
  <c r="I12" i="143"/>
  <c r="I35" i="143" s="1"/>
  <c r="J12" i="143"/>
  <c r="J35" i="143" s="1"/>
  <c r="K12" i="143"/>
  <c r="K35" i="143" s="1"/>
  <c r="C13" i="143"/>
  <c r="C36" i="143" s="1"/>
  <c r="D13" i="143"/>
  <c r="D36" i="143" s="1"/>
  <c r="E13" i="143"/>
  <c r="E36" i="143" s="1"/>
  <c r="F13" i="143"/>
  <c r="F36" i="143" s="1"/>
  <c r="G13" i="143"/>
  <c r="G36" i="143" s="1"/>
  <c r="H13" i="143"/>
  <c r="H36" i="143" s="1"/>
  <c r="I13" i="143"/>
  <c r="I36" i="143" s="1"/>
  <c r="J13" i="143"/>
  <c r="J36" i="143" s="1"/>
  <c r="K13" i="143"/>
  <c r="K36" i="143" s="1"/>
  <c r="C15" i="143"/>
  <c r="C38" i="143" s="1"/>
  <c r="D15" i="143"/>
  <c r="D38" i="143" s="1"/>
  <c r="E15" i="143"/>
  <c r="E38" i="143" s="1"/>
  <c r="F15" i="143"/>
  <c r="F38" i="143" s="1"/>
  <c r="G15" i="143"/>
  <c r="G38" i="143" s="1"/>
  <c r="H15" i="143"/>
  <c r="H38" i="143" s="1"/>
  <c r="I15" i="143"/>
  <c r="I38" i="143" s="1"/>
  <c r="J15" i="143"/>
  <c r="J38" i="143" s="1"/>
  <c r="K15" i="143"/>
  <c r="K38" i="143" s="1"/>
  <c r="C16" i="143"/>
  <c r="C39" i="143" s="1"/>
  <c r="D16" i="143"/>
  <c r="D39" i="143" s="1"/>
  <c r="E16" i="143"/>
  <c r="E39" i="143" s="1"/>
  <c r="F16" i="143"/>
  <c r="F39" i="143" s="1"/>
  <c r="G16" i="143"/>
  <c r="G39" i="143" s="1"/>
  <c r="H16" i="143"/>
  <c r="H39" i="143" s="1"/>
  <c r="I16" i="143"/>
  <c r="I39" i="143" s="1"/>
  <c r="J16" i="143"/>
  <c r="J39" i="143" s="1"/>
  <c r="K16" i="143"/>
  <c r="K39" i="143" s="1"/>
  <c r="C18" i="143"/>
  <c r="C41" i="143" s="1"/>
  <c r="D18" i="143"/>
  <c r="D41" i="143" s="1"/>
  <c r="E18" i="143"/>
  <c r="E41" i="143" s="1"/>
  <c r="F18" i="143"/>
  <c r="F41" i="143" s="1"/>
  <c r="G18" i="143"/>
  <c r="G41" i="143" s="1"/>
  <c r="H18" i="143"/>
  <c r="H41" i="143" s="1"/>
  <c r="I18" i="143"/>
  <c r="I41" i="143" s="1"/>
  <c r="J18" i="143"/>
  <c r="J41" i="143" s="1"/>
  <c r="K18" i="143"/>
  <c r="K41" i="143" s="1"/>
  <c r="C19" i="143"/>
  <c r="C42" i="143" s="1"/>
  <c r="D19" i="143"/>
  <c r="D42" i="143" s="1"/>
  <c r="E19" i="143"/>
  <c r="E42" i="143" s="1"/>
  <c r="F19" i="143"/>
  <c r="F42" i="143" s="1"/>
  <c r="G19" i="143"/>
  <c r="G42" i="143" s="1"/>
  <c r="H19" i="143"/>
  <c r="H42" i="143" s="1"/>
  <c r="I19" i="143"/>
  <c r="I42" i="143" s="1"/>
  <c r="J19" i="143"/>
  <c r="J42" i="143" s="1"/>
  <c r="K19" i="143"/>
  <c r="K42" i="143" s="1"/>
  <c r="C21" i="143"/>
  <c r="C44" i="143" s="1"/>
  <c r="D21" i="143"/>
  <c r="D44" i="143" s="1"/>
  <c r="E21" i="143"/>
  <c r="E44" i="143" s="1"/>
  <c r="F21" i="143"/>
  <c r="F44" i="143" s="1"/>
  <c r="G21" i="143"/>
  <c r="G44" i="143" s="1"/>
  <c r="H21" i="143"/>
  <c r="H44" i="143" s="1"/>
  <c r="I21" i="143"/>
  <c r="I44" i="143" s="1"/>
  <c r="J21" i="143"/>
  <c r="J44" i="143" s="1"/>
  <c r="K21" i="143"/>
  <c r="K44" i="143" s="1"/>
  <c r="C22" i="143"/>
  <c r="C45" i="143" s="1"/>
  <c r="D22" i="143"/>
  <c r="D45" i="143" s="1"/>
  <c r="E22" i="143"/>
  <c r="E45" i="143" s="1"/>
  <c r="F22" i="143"/>
  <c r="F45" i="143" s="1"/>
  <c r="G22" i="143"/>
  <c r="G45" i="143" s="1"/>
  <c r="H22" i="143"/>
  <c r="H45" i="143" s="1"/>
  <c r="I22" i="143"/>
  <c r="I45" i="143" s="1"/>
  <c r="J22" i="143"/>
  <c r="J45" i="143" s="1"/>
  <c r="K22" i="143"/>
  <c r="K45" i="143" s="1"/>
  <c r="K3" i="144"/>
  <c r="K4" i="144"/>
  <c r="K6" i="144"/>
  <c r="K7" i="144"/>
  <c r="K9" i="144"/>
  <c r="K10" i="144"/>
  <c r="K12" i="144"/>
  <c r="K13" i="144"/>
  <c r="K15" i="144"/>
  <c r="K16" i="144"/>
  <c r="K18" i="144"/>
  <c r="K19" i="144"/>
  <c r="K21" i="144"/>
  <c r="K22" i="144"/>
  <c r="C3" i="144"/>
  <c r="D3" i="144"/>
  <c r="E3" i="144"/>
  <c r="F3" i="144"/>
  <c r="G3" i="144"/>
  <c r="H3" i="144"/>
  <c r="I3" i="144"/>
  <c r="J3" i="144"/>
  <c r="C4" i="144"/>
  <c r="D4" i="144"/>
  <c r="E4" i="144"/>
  <c r="F4" i="144"/>
  <c r="G4" i="144"/>
  <c r="H4" i="144"/>
  <c r="I4" i="144"/>
  <c r="J4" i="144"/>
  <c r="C6" i="144"/>
  <c r="D6" i="144"/>
  <c r="E6" i="144"/>
  <c r="F6" i="144"/>
  <c r="G6" i="144"/>
  <c r="H6" i="144"/>
  <c r="I6" i="144"/>
  <c r="J6" i="144"/>
  <c r="C7" i="144"/>
  <c r="D7" i="144"/>
  <c r="E7" i="144"/>
  <c r="F7" i="144"/>
  <c r="G7" i="144"/>
  <c r="H7" i="144"/>
  <c r="I7" i="144"/>
  <c r="J7" i="144"/>
  <c r="C9" i="144"/>
  <c r="D9" i="144"/>
  <c r="E9" i="144"/>
  <c r="F9" i="144"/>
  <c r="G9" i="144"/>
  <c r="H9" i="144"/>
  <c r="I9" i="144"/>
  <c r="J9" i="144"/>
  <c r="C10" i="144"/>
  <c r="D10" i="144"/>
  <c r="E10" i="144"/>
  <c r="F10" i="144"/>
  <c r="G10" i="144"/>
  <c r="H10" i="144"/>
  <c r="I10" i="144"/>
  <c r="J10" i="144"/>
  <c r="C12" i="144"/>
  <c r="D12" i="144"/>
  <c r="E12" i="144"/>
  <c r="F12" i="144"/>
  <c r="G12" i="144"/>
  <c r="H12" i="144"/>
  <c r="I12" i="144"/>
  <c r="J12" i="144"/>
  <c r="C13" i="144"/>
  <c r="D13" i="144"/>
  <c r="E13" i="144"/>
  <c r="F13" i="144"/>
  <c r="G13" i="144"/>
  <c r="H13" i="144"/>
  <c r="I13" i="144"/>
  <c r="J13" i="144"/>
  <c r="C15" i="144"/>
  <c r="D15" i="144"/>
  <c r="E15" i="144"/>
  <c r="F15" i="144"/>
  <c r="G15" i="144"/>
  <c r="H15" i="144"/>
  <c r="I15" i="144"/>
  <c r="J15" i="144"/>
  <c r="C16" i="144"/>
  <c r="D16" i="144"/>
  <c r="E16" i="144"/>
  <c r="F16" i="144"/>
  <c r="G16" i="144"/>
  <c r="H16" i="144"/>
  <c r="I16" i="144"/>
  <c r="J16" i="144"/>
  <c r="C18" i="144"/>
  <c r="D18" i="144"/>
  <c r="E18" i="144"/>
  <c r="F18" i="144"/>
  <c r="G18" i="144"/>
  <c r="H18" i="144"/>
  <c r="I18" i="144"/>
  <c r="J18" i="144"/>
  <c r="C19" i="144"/>
  <c r="D19" i="144"/>
  <c r="E19" i="144"/>
  <c r="F19" i="144"/>
  <c r="G19" i="144"/>
  <c r="H19" i="144"/>
  <c r="I19" i="144"/>
  <c r="J19" i="144"/>
  <c r="C21" i="144"/>
  <c r="D21" i="144"/>
  <c r="E21" i="144"/>
  <c r="F21" i="144"/>
  <c r="G21" i="144"/>
  <c r="H21" i="144"/>
  <c r="I21" i="144"/>
  <c r="J21" i="144"/>
  <c r="C22" i="144"/>
  <c r="D22" i="144"/>
  <c r="E22" i="144"/>
  <c r="F22" i="144"/>
  <c r="G22" i="144"/>
  <c r="H22" i="144"/>
  <c r="I22" i="144"/>
  <c r="J22" i="144"/>
  <c r="C3" i="115"/>
  <c r="C26" i="115" s="1"/>
  <c r="D3" i="115"/>
  <c r="D26" i="115" s="1"/>
  <c r="E3" i="115"/>
  <c r="E26" i="115" s="1"/>
  <c r="F3" i="115"/>
  <c r="F26" i="115" s="1"/>
  <c r="G3" i="115"/>
  <c r="G26" i="115" s="1"/>
  <c r="H3" i="115"/>
  <c r="H26" i="115" s="1"/>
  <c r="I3" i="115"/>
  <c r="I26" i="115" s="1"/>
  <c r="J3" i="115"/>
  <c r="J26" i="115" s="1"/>
  <c r="K3" i="115"/>
  <c r="K26" i="115" s="1"/>
  <c r="C4" i="115"/>
  <c r="C27" i="115" s="1"/>
  <c r="D4" i="115"/>
  <c r="D27" i="115" s="1"/>
  <c r="E4" i="115"/>
  <c r="E27" i="115" s="1"/>
  <c r="F4" i="115"/>
  <c r="F27" i="115" s="1"/>
  <c r="G4" i="115"/>
  <c r="G27" i="115" s="1"/>
  <c r="H4" i="115"/>
  <c r="H27" i="115" s="1"/>
  <c r="I4" i="115"/>
  <c r="I27" i="115" s="1"/>
  <c r="J4" i="115"/>
  <c r="J27" i="115" s="1"/>
  <c r="K4" i="115"/>
  <c r="K27" i="115" s="1"/>
  <c r="C6" i="115"/>
  <c r="C29" i="115" s="1"/>
  <c r="D6" i="115"/>
  <c r="D29" i="115" s="1"/>
  <c r="E6" i="115"/>
  <c r="E29" i="115" s="1"/>
  <c r="F6" i="115"/>
  <c r="F29" i="115" s="1"/>
  <c r="G6" i="115"/>
  <c r="G29" i="115" s="1"/>
  <c r="H6" i="115"/>
  <c r="H29" i="115" s="1"/>
  <c r="I6" i="115"/>
  <c r="I29" i="115" s="1"/>
  <c r="J6" i="115"/>
  <c r="J29" i="115" s="1"/>
  <c r="K6" i="115"/>
  <c r="K29" i="115" s="1"/>
  <c r="C7" i="115"/>
  <c r="C30" i="115" s="1"/>
  <c r="D7" i="115"/>
  <c r="D30" i="115" s="1"/>
  <c r="E7" i="115"/>
  <c r="E30" i="115" s="1"/>
  <c r="F7" i="115"/>
  <c r="F30" i="115" s="1"/>
  <c r="G7" i="115"/>
  <c r="G30" i="115" s="1"/>
  <c r="H7" i="115"/>
  <c r="H30" i="115" s="1"/>
  <c r="I7" i="115"/>
  <c r="I30" i="115" s="1"/>
  <c r="J7" i="115"/>
  <c r="J30" i="115" s="1"/>
  <c r="K7" i="115"/>
  <c r="K30" i="115" s="1"/>
  <c r="C9" i="115"/>
  <c r="C32" i="115" s="1"/>
  <c r="D9" i="115"/>
  <c r="D32" i="115" s="1"/>
  <c r="E9" i="115"/>
  <c r="E32" i="115" s="1"/>
  <c r="F9" i="115"/>
  <c r="F32" i="115" s="1"/>
  <c r="G9" i="115"/>
  <c r="G32" i="115" s="1"/>
  <c r="H9" i="115"/>
  <c r="H32" i="115" s="1"/>
  <c r="I9" i="115"/>
  <c r="I32" i="115" s="1"/>
  <c r="J9" i="115"/>
  <c r="J32" i="115" s="1"/>
  <c r="K9" i="115"/>
  <c r="K32" i="115" s="1"/>
  <c r="C10" i="115"/>
  <c r="C33" i="115" s="1"/>
  <c r="D10" i="115"/>
  <c r="D33" i="115" s="1"/>
  <c r="E10" i="115"/>
  <c r="E33" i="115" s="1"/>
  <c r="F10" i="115"/>
  <c r="F33" i="115" s="1"/>
  <c r="G10" i="115"/>
  <c r="G33" i="115" s="1"/>
  <c r="H10" i="115"/>
  <c r="H33" i="115" s="1"/>
  <c r="I10" i="115"/>
  <c r="I33" i="115" s="1"/>
  <c r="J10" i="115"/>
  <c r="J33" i="115" s="1"/>
  <c r="K10" i="115"/>
  <c r="K33" i="115" s="1"/>
  <c r="C12" i="115"/>
  <c r="C35" i="115" s="1"/>
  <c r="D12" i="115"/>
  <c r="D35" i="115" s="1"/>
  <c r="E12" i="115"/>
  <c r="E35" i="115" s="1"/>
  <c r="F12" i="115"/>
  <c r="F35" i="115" s="1"/>
  <c r="G12" i="115"/>
  <c r="G35" i="115" s="1"/>
  <c r="H12" i="115"/>
  <c r="H35" i="115" s="1"/>
  <c r="I12" i="115"/>
  <c r="I35" i="115" s="1"/>
  <c r="J12" i="115"/>
  <c r="J35" i="115" s="1"/>
  <c r="K12" i="115"/>
  <c r="K35" i="115" s="1"/>
  <c r="C13" i="115"/>
  <c r="C36" i="115" s="1"/>
  <c r="D13" i="115"/>
  <c r="D36" i="115" s="1"/>
  <c r="E13" i="115"/>
  <c r="E36" i="115" s="1"/>
  <c r="F13" i="115"/>
  <c r="F36" i="115" s="1"/>
  <c r="G13" i="115"/>
  <c r="G36" i="115" s="1"/>
  <c r="H13" i="115"/>
  <c r="H36" i="115" s="1"/>
  <c r="I13" i="115"/>
  <c r="I36" i="115" s="1"/>
  <c r="J13" i="115"/>
  <c r="J36" i="115" s="1"/>
  <c r="K13" i="115"/>
  <c r="K36" i="115" s="1"/>
  <c r="C15" i="115"/>
  <c r="C38" i="115" s="1"/>
  <c r="D15" i="115"/>
  <c r="D38" i="115" s="1"/>
  <c r="E15" i="115"/>
  <c r="E38" i="115" s="1"/>
  <c r="F15" i="115"/>
  <c r="F38" i="115" s="1"/>
  <c r="G15" i="115"/>
  <c r="G38" i="115" s="1"/>
  <c r="H15" i="115"/>
  <c r="H38" i="115" s="1"/>
  <c r="I15" i="115"/>
  <c r="I38" i="115" s="1"/>
  <c r="J15" i="115"/>
  <c r="J38" i="115" s="1"/>
  <c r="K15" i="115"/>
  <c r="K38" i="115" s="1"/>
  <c r="C16" i="115"/>
  <c r="C39" i="115" s="1"/>
  <c r="D16" i="115"/>
  <c r="D39" i="115" s="1"/>
  <c r="E16" i="115"/>
  <c r="E39" i="115" s="1"/>
  <c r="F16" i="115"/>
  <c r="F39" i="115" s="1"/>
  <c r="G16" i="115"/>
  <c r="G39" i="115" s="1"/>
  <c r="H16" i="115"/>
  <c r="H39" i="115" s="1"/>
  <c r="I16" i="115"/>
  <c r="I39" i="115" s="1"/>
  <c r="J16" i="115"/>
  <c r="J39" i="115" s="1"/>
  <c r="K16" i="115"/>
  <c r="K39" i="115" s="1"/>
  <c r="C18" i="115"/>
  <c r="C41" i="115" s="1"/>
  <c r="D18" i="115"/>
  <c r="D41" i="115" s="1"/>
  <c r="E18" i="115"/>
  <c r="E41" i="115" s="1"/>
  <c r="F18" i="115"/>
  <c r="F41" i="115" s="1"/>
  <c r="G18" i="115"/>
  <c r="G41" i="115" s="1"/>
  <c r="H18" i="115"/>
  <c r="H41" i="115" s="1"/>
  <c r="I18" i="115"/>
  <c r="I41" i="115" s="1"/>
  <c r="J18" i="115"/>
  <c r="J41" i="115" s="1"/>
  <c r="K18" i="115"/>
  <c r="K41" i="115" s="1"/>
  <c r="C19" i="115"/>
  <c r="C42" i="115" s="1"/>
  <c r="D19" i="115"/>
  <c r="D42" i="115" s="1"/>
  <c r="E19" i="115"/>
  <c r="E42" i="115" s="1"/>
  <c r="F19" i="115"/>
  <c r="F42" i="115" s="1"/>
  <c r="G19" i="115"/>
  <c r="G42" i="115" s="1"/>
  <c r="H19" i="115"/>
  <c r="H42" i="115" s="1"/>
  <c r="I19" i="115"/>
  <c r="I42" i="115" s="1"/>
  <c r="J19" i="115"/>
  <c r="J42" i="115" s="1"/>
  <c r="K19" i="115"/>
  <c r="K42" i="115" s="1"/>
  <c r="C21" i="115"/>
  <c r="C44" i="115" s="1"/>
  <c r="D21" i="115"/>
  <c r="D44" i="115" s="1"/>
  <c r="E21" i="115"/>
  <c r="E44" i="115" s="1"/>
  <c r="F21" i="115"/>
  <c r="F44" i="115" s="1"/>
  <c r="G21" i="115"/>
  <c r="G44" i="115" s="1"/>
  <c r="H21" i="115"/>
  <c r="H44" i="115" s="1"/>
  <c r="I21" i="115"/>
  <c r="I44" i="115" s="1"/>
  <c r="J21" i="115"/>
  <c r="J44" i="115" s="1"/>
  <c r="K21" i="115"/>
  <c r="K44" i="115" s="1"/>
  <c r="C22" i="115"/>
  <c r="C45" i="115" s="1"/>
  <c r="D22" i="115"/>
  <c r="D45" i="115" s="1"/>
  <c r="E22" i="115"/>
  <c r="E45" i="115" s="1"/>
  <c r="F22" i="115"/>
  <c r="F45" i="115" s="1"/>
  <c r="G22" i="115"/>
  <c r="G45" i="115" s="1"/>
  <c r="H22" i="115"/>
  <c r="H45" i="115" s="1"/>
  <c r="I22" i="115"/>
  <c r="I45" i="115" s="1"/>
  <c r="J22" i="115"/>
  <c r="J45" i="115" s="1"/>
  <c r="K22" i="115"/>
  <c r="K45" i="115" s="1"/>
  <c r="C4" i="118"/>
  <c r="C4" i="107" s="1"/>
  <c r="D4" i="118"/>
  <c r="D4" i="107" s="1"/>
  <c r="E4" i="118"/>
  <c r="E4" i="107" s="1"/>
  <c r="F4" i="118"/>
  <c r="G4" i="118"/>
  <c r="G29" i="118" s="1"/>
  <c r="H4" i="118"/>
  <c r="I4" i="118"/>
  <c r="I4" i="107" s="1"/>
  <c r="J4" i="118"/>
  <c r="K4" i="118"/>
  <c r="K4" i="107" s="1"/>
  <c r="L4" i="118"/>
  <c r="L4" i="107" s="1"/>
  <c r="M4" i="118"/>
  <c r="M4" i="107" s="1"/>
  <c r="N4" i="118"/>
  <c r="O4" i="118"/>
  <c r="O29" i="118" s="1"/>
  <c r="P4" i="118"/>
  <c r="Q4" i="118"/>
  <c r="Q4" i="107" s="1"/>
  <c r="R4" i="118"/>
  <c r="S4" i="118"/>
  <c r="S4" i="107" s="1"/>
  <c r="T4" i="118"/>
  <c r="T4" i="107" s="1"/>
  <c r="U4" i="118"/>
  <c r="U4" i="107" s="1"/>
  <c r="C5" i="118"/>
  <c r="C5" i="107" s="1"/>
  <c r="D5" i="118"/>
  <c r="D30" i="118" s="1"/>
  <c r="E5" i="118"/>
  <c r="F5" i="118"/>
  <c r="F5" i="107" s="1"/>
  <c r="G5" i="118"/>
  <c r="G30" i="118" s="1"/>
  <c r="H5" i="118"/>
  <c r="H5" i="107" s="1"/>
  <c r="I5" i="118"/>
  <c r="I5" i="107" s="1"/>
  <c r="J5" i="118"/>
  <c r="J5" i="107" s="1"/>
  <c r="K5" i="118"/>
  <c r="L5" i="118"/>
  <c r="L30" i="118" s="1"/>
  <c r="M5" i="118"/>
  <c r="N5" i="118"/>
  <c r="N5" i="107" s="1"/>
  <c r="O5" i="118"/>
  <c r="O30" i="118" s="1"/>
  <c r="P5" i="118"/>
  <c r="P5" i="107" s="1"/>
  <c r="Q5" i="118"/>
  <c r="Q5" i="107" s="1"/>
  <c r="R5" i="118"/>
  <c r="R5" i="107" s="1"/>
  <c r="S5" i="118"/>
  <c r="T5" i="118"/>
  <c r="T30" i="118" s="1"/>
  <c r="U5" i="118"/>
  <c r="C7" i="118"/>
  <c r="C7" i="107" s="1"/>
  <c r="D7" i="118"/>
  <c r="E7" i="118"/>
  <c r="E7" i="107" s="1"/>
  <c r="F7" i="118"/>
  <c r="F7" i="107" s="1"/>
  <c r="G7" i="118"/>
  <c r="G7" i="107" s="1"/>
  <c r="H7" i="118"/>
  <c r="H7" i="107" s="1"/>
  <c r="I7" i="118"/>
  <c r="I32" i="118" s="1"/>
  <c r="J7" i="118"/>
  <c r="K7" i="118"/>
  <c r="K7" i="107" s="1"/>
  <c r="L7" i="118"/>
  <c r="M7" i="118"/>
  <c r="M7" i="107" s="1"/>
  <c r="N7" i="118"/>
  <c r="N7" i="107" s="1"/>
  <c r="C8" i="118"/>
  <c r="C8" i="107" s="1"/>
  <c r="D8" i="118"/>
  <c r="D8" i="107" s="1"/>
  <c r="E8" i="118"/>
  <c r="F8" i="118"/>
  <c r="F33" i="118" s="1"/>
  <c r="G8" i="118"/>
  <c r="H8" i="118"/>
  <c r="H8" i="107" s="1"/>
  <c r="I8" i="118"/>
  <c r="I8" i="107" s="1"/>
  <c r="J8" i="118"/>
  <c r="J8" i="107" s="1"/>
  <c r="K8" i="118"/>
  <c r="K8" i="107" s="1"/>
  <c r="L8" i="118"/>
  <c r="L8" i="107" s="1"/>
  <c r="M8" i="118"/>
  <c r="N8" i="118"/>
  <c r="N33" i="118" s="1"/>
  <c r="C10" i="118"/>
  <c r="C35" i="118" s="1"/>
  <c r="D10" i="118"/>
  <c r="E10" i="118"/>
  <c r="E10" i="107" s="1"/>
  <c r="F10" i="118"/>
  <c r="F35" i="118" s="1"/>
  <c r="G10" i="118"/>
  <c r="G10" i="107" s="1"/>
  <c r="H10" i="118"/>
  <c r="H10" i="107" s="1"/>
  <c r="I10" i="118"/>
  <c r="I10" i="107" s="1"/>
  <c r="J10" i="118"/>
  <c r="J10" i="107" s="1"/>
  <c r="K10" i="118"/>
  <c r="K35" i="118" s="1"/>
  <c r="L10" i="118"/>
  <c r="L35" i="118" s="1"/>
  <c r="M10" i="118"/>
  <c r="M10" i="107" s="1"/>
  <c r="N10" i="118"/>
  <c r="N10" i="107" s="1"/>
  <c r="C11" i="118"/>
  <c r="D11" i="118"/>
  <c r="D11" i="107" s="1"/>
  <c r="E11" i="118"/>
  <c r="E11" i="107" s="1"/>
  <c r="F11" i="118"/>
  <c r="F11" i="107" s="1"/>
  <c r="G11" i="118"/>
  <c r="H11" i="118"/>
  <c r="H36" i="118" s="1"/>
  <c r="I11" i="118"/>
  <c r="I36" i="118" s="1"/>
  <c r="J11" i="118"/>
  <c r="J11" i="107" s="1"/>
  <c r="K11" i="118"/>
  <c r="L11" i="118"/>
  <c r="L11" i="107" s="1"/>
  <c r="M11" i="118"/>
  <c r="M11" i="107" s="1"/>
  <c r="N11" i="118"/>
  <c r="N11" i="107" s="1"/>
  <c r="C13" i="118"/>
  <c r="C13" i="107" s="1"/>
  <c r="D13" i="118"/>
  <c r="D13" i="107" s="1"/>
  <c r="E13" i="118"/>
  <c r="E38" i="118" s="1"/>
  <c r="F13" i="118"/>
  <c r="F38" i="118" s="1"/>
  <c r="G13" i="118"/>
  <c r="G13" i="107" s="1"/>
  <c r="H13" i="118"/>
  <c r="H13" i="107" s="1"/>
  <c r="I13" i="118"/>
  <c r="I13" i="107" s="1"/>
  <c r="J13" i="118"/>
  <c r="J13" i="107" s="1"/>
  <c r="K13" i="118"/>
  <c r="K38" i="118" s="1"/>
  <c r="L13" i="118"/>
  <c r="M13" i="118"/>
  <c r="M38" i="118" s="1"/>
  <c r="N13" i="118"/>
  <c r="N38" i="118" s="1"/>
  <c r="C14" i="118"/>
  <c r="C39" i="118" s="1"/>
  <c r="D14" i="118"/>
  <c r="D14" i="107" s="1"/>
  <c r="E14" i="118"/>
  <c r="F14" i="118"/>
  <c r="F14" i="107" s="1"/>
  <c r="G14" i="118"/>
  <c r="G14" i="107" s="1"/>
  <c r="H14" i="118"/>
  <c r="H14" i="107" s="1"/>
  <c r="I14" i="118"/>
  <c r="I14" i="107" s="1"/>
  <c r="J14" i="118"/>
  <c r="J39" i="118" s="1"/>
  <c r="K14" i="118"/>
  <c r="K39" i="118" s="1"/>
  <c r="L14" i="118"/>
  <c r="L14" i="107" s="1"/>
  <c r="M14" i="118"/>
  <c r="N14" i="118"/>
  <c r="N14" i="107" s="1"/>
  <c r="C16" i="118"/>
  <c r="C16" i="107" s="1"/>
  <c r="D16" i="118"/>
  <c r="D16" i="107" s="1"/>
  <c r="E16" i="118"/>
  <c r="E41" i="118" s="1"/>
  <c r="F16" i="118"/>
  <c r="G16" i="118"/>
  <c r="G41" i="118" s="1"/>
  <c r="H16" i="118"/>
  <c r="H41" i="118" s="1"/>
  <c r="I16" i="118"/>
  <c r="I16" i="107" s="1"/>
  <c r="J16" i="118"/>
  <c r="K16" i="118"/>
  <c r="K16" i="107" s="1"/>
  <c r="L16" i="118"/>
  <c r="L16" i="107" s="1"/>
  <c r="M16" i="118"/>
  <c r="M16" i="107" s="1"/>
  <c r="N16" i="118"/>
  <c r="C17" i="118"/>
  <c r="C17" i="107" s="1"/>
  <c r="D17" i="118"/>
  <c r="D42" i="118" s="1"/>
  <c r="E17" i="118"/>
  <c r="E42" i="118" s="1"/>
  <c r="F17" i="118"/>
  <c r="F17" i="107" s="1"/>
  <c r="G17" i="118"/>
  <c r="H17" i="118"/>
  <c r="H17" i="107" s="1"/>
  <c r="I17" i="118"/>
  <c r="I17" i="107" s="1"/>
  <c r="J17" i="118"/>
  <c r="J17" i="107" s="1"/>
  <c r="K17" i="118"/>
  <c r="K17" i="107" s="1"/>
  <c r="L17" i="118"/>
  <c r="L42" i="118" s="1"/>
  <c r="M17" i="118"/>
  <c r="M42" i="118" s="1"/>
  <c r="N17" i="118"/>
  <c r="N17" i="107" s="1"/>
  <c r="C19" i="118"/>
  <c r="C19" i="107" s="1"/>
  <c r="D19" i="118"/>
  <c r="E19" i="118"/>
  <c r="E19" i="107" s="1"/>
  <c r="F19" i="118"/>
  <c r="F19" i="107" s="1"/>
  <c r="G19" i="118"/>
  <c r="G19" i="107" s="1"/>
  <c r="H19" i="118"/>
  <c r="I19" i="118"/>
  <c r="I44" i="118" s="1"/>
  <c r="J19" i="118"/>
  <c r="J44" i="118" s="1"/>
  <c r="K19" i="118"/>
  <c r="K19" i="107" s="1"/>
  <c r="L19" i="118"/>
  <c r="M19" i="118"/>
  <c r="M19" i="107" s="1"/>
  <c r="N19" i="118"/>
  <c r="N19" i="107" s="1"/>
  <c r="C20" i="118"/>
  <c r="C20" i="107" s="1"/>
  <c r="D20" i="118"/>
  <c r="D20" i="107" s="1"/>
  <c r="E20" i="118"/>
  <c r="E20" i="107" s="1"/>
  <c r="F20" i="118"/>
  <c r="F45" i="118" s="1"/>
  <c r="G20" i="118"/>
  <c r="G45" i="118" s="1"/>
  <c r="H20" i="118"/>
  <c r="H45" i="118" s="1"/>
  <c r="I20" i="118"/>
  <c r="J20" i="118"/>
  <c r="J20" i="107" s="1"/>
  <c r="K20" i="118"/>
  <c r="K45" i="118" s="1"/>
  <c r="L20" i="118"/>
  <c r="L20" i="107" s="1"/>
  <c r="M20" i="118"/>
  <c r="M20" i="107" s="1"/>
  <c r="N20" i="118"/>
  <c r="N45" i="118" s="1"/>
  <c r="C22" i="118"/>
  <c r="C47" i="118" s="1"/>
  <c r="D22" i="118"/>
  <c r="D47" i="118" s="1"/>
  <c r="E22" i="118"/>
  <c r="E22" i="107" s="1"/>
  <c r="F22" i="118"/>
  <c r="G22" i="118"/>
  <c r="G22" i="107" s="1"/>
  <c r="H22" i="118"/>
  <c r="H22" i="107" s="1"/>
  <c r="I22" i="118"/>
  <c r="I22" i="107" s="1"/>
  <c r="J22" i="118"/>
  <c r="K22" i="118"/>
  <c r="K47" i="118" s="1"/>
  <c r="L22" i="118"/>
  <c r="L47" i="118" s="1"/>
  <c r="M22" i="118"/>
  <c r="M22" i="107" s="1"/>
  <c r="N22" i="118"/>
  <c r="C23" i="118"/>
  <c r="D23" i="118"/>
  <c r="D23" i="107" s="1"/>
  <c r="E23" i="118"/>
  <c r="E23" i="107" s="1"/>
  <c r="F23" i="118"/>
  <c r="F23" i="107" s="1"/>
  <c r="G23" i="118"/>
  <c r="H23" i="118"/>
  <c r="H48" i="118" s="1"/>
  <c r="I23" i="118"/>
  <c r="I48" i="118" s="1"/>
  <c r="J23" i="118"/>
  <c r="J23" i="107" s="1"/>
  <c r="K23" i="118"/>
  <c r="L23" i="118"/>
  <c r="L23" i="107" s="1"/>
  <c r="M23" i="118"/>
  <c r="M23" i="107" s="1"/>
  <c r="N23" i="118"/>
  <c r="N23" i="107" s="1"/>
  <c r="C25" i="118"/>
  <c r="C50" i="118" s="1"/>
  <c r="D25" i="118"/>
  <c r="E25" i="118"/>
  <c r="E50" i="118" s="1"/>
  <c r="F25" i="118"/>
  <c r="F50" i="118" s="1"/>
  <c r="G25" i="118"/>
  <c r="G25" i="107" s="1"/>
  <c r="H25" i="118"/>
  <c r="I25" i="118"/>
  <c r="I25" i="107" s="1"/>
  <c r="J25" i="118"/>
  <c r="J25" i="107" s="1"/>
  <c r="K25" i="118"/>
  <c r="K25" i="107" s="1"/>
  <c r="L25" i="118"/>
  <c r="L25" i="107" s="1"/>
  <c r="M25" i="118"/>
  <c r="M50" i="118" s="1"/>
  <c r="N25" i="118"/>
  <c r="N50" i="118" s="1"/>
  <c r="H42" i="118" l="1"/>
  <c r="L41" i="118"/>
  <c r="K41" i="118"/>
  <c r="D33" i="118"/>
  <c r="C38" i="118"/>
  <c r="K50" i="118"/>
  <c r="L48" i="118"/>
  <c r="K32" i="118"/>
  <c r="K44" i="118"/>
  <c r="G39" i="118"/>
  <c r="J50" i="118"/>
  <c r="N36" i="118"/>
  <c r="I41" i="118"/>
  <c r="M48" i="118"/>
  <c r="H47" i="118"/>
  <c r="L36" i="118"/>
  <c r="C30" i="118"/>
  <c r="D36" i="118"/>
  <c r="H38" i="118"/>
  <c r="L45" i="118"/>
  <c r="L33" i="118"/>
  <c r="N32" i="118"/>
  <c r="N30" i="118"/>
  <c r="C41" i="118"/>
  <c r="F36" i="118"/>
  <c r="F30" i="118"/>
  <c r="J45" i="118"/>
  <c r="N39" i="118"/>
  <c r="D45" i="118"/>
  <c r="L39" i="118"/>
  <c r="H35" i="118"/>
  <c r="Q29" i="118"/>
  <c r="F32" i="118"/>
  <c r="F44" i="118"/>
  <c r="J42" i="118"/>
  <c r="I30" i="118"/>
  <c r="I42" i="118"/>
  <c r="E35" i="118"/>
  <c r="N48" i="118"/>
  <c r="F42" i="118"/>
  <c r="H39" i="118"/>
  <c r="H33" i="118"/>
  <c r="O5" i="107"/>
  <c r="F39" i="118"/>
  <c r="F48" i="118"/>
  <c r="J38" i="118"/>
  <c r="K29" i="118"/>
  <c r="E48" i="118"/>
  <c r="N42" i="118"/>
  <c r="D41" i="118"/>
  <c r="I35" i="118"/>
  <c r="C29" i="118"/>
  <c r="J35" i="118"/>
  <c r="L50" i="118"/>
  <c r="D48" i="118"/>
  <c r="D38" i="118"/>
  <c r="E32" i="118"/>
  <c r="E36" i="118"/>
  <c r="M47" i="118"/>
  <c r="N44" i="118"/>
  <c r="I33" i="118"/>
  <c r="Q30" i="118"/>
  <c r="S29" i="118"/>
  <c r="J33" i="118"/>
  <c r="I50" i="118"/>
  <c r="I47" i="118"/>
  <c r="M44" i="118"/>
  <c r="N35" i="118"/>
  <c r="P30" i="118"/>
  <c r="I38" i="118"/>
  <c r="T29" i="118"/>
  <c r="M41" i="118"/>
  <c r="I39" i="118"/>
  <c r="L29" i="118"/>
  <c r="L17" i="107"/>
  <c r="G47" i="118"/>
  <c r="M45" i="118"/>
  <c r="E44" i="118"/>
  <c r="M36" i="118"/>
  <c r="M32" i="118"/>
  <c r="H30" i="118"/>
  <c r="D29" i="118"/>
  <c r="E13" i="107"/>
  <c r="G50" i="118"/>
  <c r="C45" i="118"/>
  <c r="K42" i="118"/>
  <c r="R30" i="118"/>
  <c r="E29" i="118"/>
  <c r="N20" i="107"/>
  <c r="G16" i="107"/>
  <c r="L10" i="107"/>
  <c r="G35" i="118"/>
  <c r="C33" i="118"/>
  <c r="U29" i="118"/>
  <c r="H23" i="107"/>
  <c r="K20" i="107"/>
  <c r="F20" i="107"/>
  <c r="G5" i="107"/>
  <c r="G44" i="118"/>
  <c r="K33" i="118"/>
  <c r="J30" i="118"/>
  <c r="K22" i="107"/>
  <c r="J14" i="107"/>
  <c r="C42" i="118"/>
  <c r="G32" i="118"/>
  <c r="M29" i="118"/>
  <c r="D17" i="107"/>
  <c r="H11" i="107"/>
  <c r="C22" i="107"/>
  <c r="I19" i="107"/>
  <c r="M13" i="107"/>
  <c r="S7" i="118"/>
  <c r="I45" i="118"/>
  <c r="I20" i="107"/>
  <c r="K11" i="107"/>
  <c r="K36" i="118"/>
  <c r="C11" i="107"/>
  <c r="C36" i="118"/>
  <c r="J22" i="107"/>
  <c r="J47" i="118"/>
  <c r="J16" i="107"/>
  <c r="J41" i="118"/>
  <c r="L32" i="118"/>
  <c r="L7" i="107"/>
  <c r="D32" i="118"/>
  <c r="D7" i="107"/>
  <c r="R29" i="118"/>
  <c r="R4" i="107"/>
  <c r="J29" i="118"/>
  <c r="J4" i="107"/>
  <c r="L38" i="118"/>
  <c r="L13" i="107"/>
  <c r="M8" i="107"/>
  <c r="M33" i="118"/>
  <c r="E8" i="107"/>
  <c r="E33" i="118"/>
  <c r="F10" i="107"/>
  <c r="D50" i="118"/>
  <c r="D25" i="107"/>
  <c r="K48" i="118"/>
  <c r="K23" i="107"/>
  <c r="C48" i="118"/>
  <c r="C23" i="107"/>
  <c r="L44" i="118"/>
  <c r="L19" i="107"/>
  <c r="D44" i="118"/>
  <c r="D19" i="107"/>
  <c r="M39" i="118"/>
  <c r="M14" i="107"/>
  <c r="E14" i="107"/>
  <c r="E39" i="118"/>
  <c r="M25" i="107"/>
  <c r="N41" i="118"/>
  <c r="N16" i="107"/>
  <c r="F41" i="118"/>
  <c r="F16" i="107"/>
  <c r="E45" i="118"/>
  <c r="N47" i="118"/>
  <c r="N22" i="107"/>
  <c r="F47" i="118"/>
  <c r="F22" i="107"/>
  <c r="G36" i="118"/>
  <c r="G11" i="107"/>
  <c r="S5" i="107"/>
  <c r="S30" i="118"/>
  <c r="K5" i="107"/>
  <c r="K30" i="118"/>
  <c r="N4" i="107"/>
  <c r="N29" i="118"/>
  <c r="F4" i="107"/>
  <c r="F29" i="118"/>
  <c r="H32" i="118"/>
  <c r="G42" i="118"/>
  <c r="G17" i="107"/>
  <c r="E25" i="107"/>
  <c r="H50" i="118"/>
  <c r="H25" i="107"/>
  <c r="G48" i="118"/>
  <c r="G23" i="107"/>
  <c r="H44" i="118"/>
  <c r="H19" i="107"/>
  <c r="C10" i="107"/>
  <c r="F8" i="107"/>
  <c r="I7" i="107"/>
  <c r="L5" i="107"/>
  <c r="O4" i="107"/>
  <c r="G38" i="118"/>
  <c r="M35" i="118"/>
  <c r="D35" i="118"/>
  <c r="D10" i="107"/>
  <c r="G33" i="118"/>
  <c r="G8" i="107"/>
  <c r="J32" i="118"/>
  <c r="J7" i="107"/>
  <c r="U30" i="118"/>
  <c r="U5" i="107"/>
  <c r="M30" i="118"/>
  <c r="M5" i="107"/>
  <c r="E30" i="118"/>
  <c r="E5" i="107"/>
  <c r="P29" i="118"/>
  <c r="P4" i="107"/>
  <c r="H29" i="118"/>
  <c r="H4" i="107"/>
  <c r="C25" i="107"/>
  <c r="E16" i="107"/>
  <c r="K13" i="107"/>
  <c r="E47" i="118"/>
  <c r="K10" i="107"/>
  <c r="N8" i="107"/>
  <c r="T5" i="107"/>
  <c r="D5" i="107"/>
  <c r="G4" i="107"/>
  <c r="J48" i="118"/>
  <c r="C44" i="118"/>
  <c r="D39" i="118"/>
  <c r="J36" i="118"/>
  <c r="C32" i="118"/>
  <c r="I29" i="118"/>
  <c r="H20" i="107"/>
  <c r="N25" i="107"/>
  <c r="F25" i="107"/>
  <c r="I23" i="107"/>
  <c r="L22" i="107"/>
  <c r="D22" i="107"/>
  <c r="G20" i="107"/>
  <c r="J19" i="107"/>
  <c r="M17" i="107"/>
  <c r="E17" i="107"/>
  <c r="H16" i="107"/>
  <c r="K14" i="107"/>
  <c r="C14" i="107"/>
  <c r="N13" i="107"/>
  <c r="F13" i="107"/>
  <c r="I11" i="107"/>
  <c r="B3" i="143"/>
  <c r="B26" i="143" s="1"/>
  <c r="B4" i="143"/>
  <c r="B27" i="143" s="1"/>
  <c r="B4" i="118"/>
  <c r="B29" i="118" s="1"/>
  <c r="B5" i="118"/>
  <c r="B30" i="118" s="1"/>
  <c r="S22" i="118" l="1"/>
  <c r="S10" i="118"/>
  <c r="S25" i="118"/>
  <c r="S16" i="118"/>
  <c r="S19" i="118"/>
  <c r="S13" i="118"/>
  <c r="S7" i="107"/>
  <c r="S32" i="118"/>
  <c r="S8" i="118"/>
  <c r="B3" i="144"/>
  <c r="B4" i="144"/>
  <c r="B3" i="115"/>
  <c r="B26" i="115" s="1"/>
  <c r="B4" i="115"/>
  <c r="B27" i="115" s="1"/>
  <c r="B5" i="107"/>
  <c r="T7" i="118" l="1"/>
  <c r="S19" i="107"/>
  <c r="S44" i="118"/>
  <c r="S25" i="107"/>
  <c r="S50" i="118"/>
  <c r="S11" i="118"/>
  <c r="S20" i="118"/>
  <c r="S35" i="118"/>
  <c r="S10" i="107"/>
  <c r="S47" i="118"/>
  <c r="S22" i="107"/>
  <c r="S23" i="118"/>
  <c r="S14" i="118"/>
  <c r="S16" i="107"/>
  <c r="S41" i="118"/>
  <c r="S17" i="118"/>
  <c r="S8" i="107"/>
  <c r="S33" i="118"/>
  <c r="S13" i="107"/>
  <c r="S38" i="118"/>
  <c r="B4" i="107"/>
  <c r="S39" i="118" l="1"/>
  <c r="S14" i="107"/>
  <c r="T16" i="118"/>
  <c r="T13" i="118"/>
  <c r="T10" i="118"/>
  <c r="S48" i="118"/>
  <c r="S23" i="107"/>
  <c r="S36" i="118"/>
  <c r="S11" i="107"/>
  <c r="T25" i="118"/>
  <c r="T22" i="118"/>
  <c r="T8" i="118"/>
  <c r="S42" i="118"/>
  <c r="S17" i="107"/>
  <c r="S20" i="107"/>
  <c r="S45" i="118"/>
  <c r="T19" i="118"/>
  <c r="T7" i="107"/>
  <c r="T32" i="118"/>
  <c r="T20" i="118" l="1"/>
  <c r="T38" i="118"/>
  <c r="T13" i="107"/>
  <c r="T35" i="118"/>
  <c r="T10" i="107"/>
  <c r="T47" i="118"/>
  <c r="T22" i="107"/>
  <c r="T16" i="107"/>
  <c r="T41" i="118"/>
  <c r="T8" i="107"/>
  <c r="T33" i="118"/>
  <c r="T23" i="118"/>
  <c r="T44" i="118"/>
  <c r="T19" i="107"/>
  <c r="T25" i="107"/>
  <c r="T50" i="118"/>
  <c r="T17" i="118"/>
  <c r="T11" i="118"/>
  <c r="T14" i="118"/>
  <c r="T42" i="118" l="1"/>
  <c r="T17" i="107"/>
  <c r="T45" i="118"/>
  <c r="T20" i="107"/>
  <c r="T14" i="107"/>
  <c r="T39" i="118"/>
  <c r="T36" i="118"/>
  <c r="T11" i="107"/>
  <c r="P7" i="118"/>
  <c r="T23" i="107"/>
  <c r="T48" i="118"/>
  <c r="P22" i="118" l="1"/>
  <c r="P10" i="118"/>
  <c r="P8" i="118"/>
  <c r="P25" i="118"/>
  <c r="P16" i="118"/>
  <c r="P13" i="118"/>
  <c r="P19" i="118"/>
  <c r="P7" i="107"/>
  <c r="P32" i="118"/>
  <c r="P50" i="118" l="1"/>
  <c r="P25" i="107"/>
  <c r="P8" i="107"/>
  <c r="P33" i="118"/>
  <c r="P35" i="118"/>
  <c r="P10" i="107"/>
  <c r="P44" i="118"/>
  <c r="P19" i="107"/>
  <c r="P14" i="118"/>
  <c r="P47" i="118"/>
  <c r="P22" i="107"/>
  <c r="P11" i="118"/>
  <c r="P17" i="118"/>
  <c r="P23" i="118"/>
  <c r="P41" i="118"/>
  <c r="P16" i="107"/>
  <c r="P20" i="118"/>
  <c r="P13" i="107"/>
  <c r="P38" i="118"/>
  <c r="P36" i="118" l="1"/>
  <c r="P11" i="107"/>
  <c r="P14" i="107"/>
  <c r="P39" i="118"/>
  <c r="P48" i="118"/>
  <c r="P23" i="107"/>
  <c r="P20" i="107"/>
  <c r="P45" i="118"/>
  <c r="P42" i="118"/>
  <c r="P17" i="107"/>
  <c r="R7" i="118"/>
  <c r="R25" i="118" l="1"/>
  <c r="R10" i="118"/>
  <c r="R16" i="118"/>
  <c r="R32" i="118"/>
  <c r="R7" i="107"/>
  <c r="R13" i="118"/>
  <c r="R22" i="118"/>
  <c r="R8" i="118"/>
  <c r="R19" i="118"/>
  <c r="R14" i="118" l="1"/>
  <c r="R23" i="118"/>
  <c r="R8" i="107"/>
  <c r="R33" i="118"/>
  <c r="R13" i="107"/>
  <c r="R38" i="118"/>
  <c r="R50" i="118"/>
  <c r="R25" i="107"/>
  <c r="R11" i="118"/>
  <c r="R20" i="118"/>
  <c r="R16" i="107"/>
  <c r="R41" i="118"/>
  <c r="R22" i="107"/>
  <c r="R47" i="118"/>
  <c r="R17" i="118"/>
  <c r="R44" i="118"/>
  <c r="R19" i="107"/>
  <c r="R10" i="107"/>
  <c r="R35" i="118"/>
  <c r="R17" i="107" l="1"/>
  <c r="R42" i="118"/>
  <c r="U7" i="118"/>
  <c r="R39" i="118"/>
  <c r="R14" i="107"/>
  <c r="Q7" i="118"/>
  <c r="R23" i="107"/>
  <c r="R48" i="118"/>
  <c r="O7" i="118"/>
  <c r="R20" i="107"/>
  <c r="R45" i="118"/>
  <c r="R11" i="107"/>
  <c r="R36" i="118"/>
  <c r="B7" i="118"/>
  <c r="B32" i="118" s="1"/>
  <c r="B6" i="143"/>
  <c r="B29" i="143" s="1"/>
  <c r="B6" i="144"/>
  <c r="B6" i="115"/>
  <c r="B29" i="115" s="1"/>
  <c r="Q32" i="118" l="1"/>
  <c r="Q7" i="107"/>
  <c r="Q22" i="118"/>
  <c r="O22" i="118"/>
  <c r="O7" i="107"/>
  <c r="O32" i="118"/>
  <c r="U22" i="118"/>
  <c r="U7" i="107"/>
  <c r="U32" i="118"/>
  <c r="B22" i="118"/>
  <c r="B47" i="118" s="1"/>
  <c r="B21" i="143"/>
  <c r="B44" i="143" s="1"/>
  <c r="B21" i="115"/>
  <c r="B44" i="115" s="1"/>
  <c r="B21" i="144"/>
  <c r="B7" i="107"/>
  <c r="U22" i="107" l="1"/>
  <c r="U47" i="118"/>
  <c r="O47" i="118"/>
  <c r="O22" i="107"/>
  <c r="Q47" i="118"/>
  <c r="Q22" i="107"/>
  <c r="B22" i="107"/>
  <c r="C4" i="90" l="1"/>
  <c r="C28" i="90" s="1"/>
  <c r="D4" i="90"/>
  <c r="D28" i="90" s="1"/>
  <c r="E4" i="90"/>
  <c r="E28" i="90" s="1"/>
  <c r="F4" i="90"/>
  <c r="F28" i="90" s="1"/>
  <c r="G4" i="90"/>
  <c r="G28" i="90" s="1"/>
  <c r="H4" i="90"/>
  <c r="H28" i="90" s="1"/>
  <c r="I4" i="90"/>
  <c r="I28" i="90" s="1"/>
  <c r="J4" i="90"/>
  <c r="J28" i="90" s="1"/>
  <c r="K4" i="90"/>
  <c r="K28" i="90" s="1"/>
  <c r="L4" i="90"/>
  <c r="L28" i="90" s="1"/>
  <c r="M4" i="90"/>
  <c r="M28" i="90" s="1"/>
  <c r="N4" i="90"/>
  <c r="N28" i="90" s="1"/>
  <c r="O4" i="90"/>
  <c r="O28" i="90" s="1"/>
  <c r="P4" i="90"/>
  <c r="P28" i="90" s="1"/>
  <c r="Q4" i="90"/>
  <c r="Q28" i="90" s="1"/>
  <c r="R4" i="90"/>
  <c r="R28" i="90" s="1"/>
  <c r="S4" i="90"/>
  <c r="S28" i="90" s="1"/>
  <c r="T4" i="90"/>
  <c r="T28" i="90" s="1"/>
  <c r="U4" i="90"/>
  <c r="U28" i="90" s="1"/>
  <c r="V4" i="90"/>
  <c r="V28" i="90" s="1"/>
  <c r="W4" i="90"/>
  <c r="W28" i="90" s="1"/>
  <c r="X4" i="90"/>
  <c r="X28" i="90" s="1"/>
  <c r="Y4" i="90"/>
  <c r="Y28" i="90" s="1"/>
  <c r="Z4" i="90"/>
  <c r="Z28" i="90" s="1"/>
  <c r="AA4" i="90"/>
  <c r="AA28" i="90" s="1"/>
  <c r="AB4" i="90"/>
  <c r="AB28" i="90" s="1"/>
  <c r="AC4" i="90"/>
  <c r="AC28" i="90" s="1"/>
  <c r="AD4" i="90"/>
  <c r="AD28" i="90" s="1"/>
  <c r="AE4" i="90"/>
  <c r="AE28" i="90" s="1"/>
  <c r="AF4" i="90"/>
  <c r="AF28" i="90" s="1"/>
  <c r="AG4" i="90"/>
  <c r="AG28" i="90" s="1"/>
  <c r="AH4" i="90"/>
  <c r="AH28" i="90" s="1"/>
  <c r="AI4" i="90"/>
  <c r="AI28" i="90" s="1"/>
  <c r="AJ4" i="90"/>
  <c r="AJ28" i="90" s="1"/>
  <c r="AK4" i="90"/>
  <c r="AK28" i="90" s="1"/>
  <c r="AL4" i="90"/>
  <c r="AL28" i="90" s="1"/>
  <c r="AM4" i="90"/>
  <c r="AM28" i="90" s="1"/>
  <c r="AN4" i="90"/>
  <c r="AN28" i="90" s="1"/>
  <c r="AO4" i="90"/>
  <c r="AO28" i="90" s="1"/>
  <c r="AP4" i="90"/>
  <c r="AP28" i="90" s="1"/>
  <c r="C5" i="90"/>
  <c r="C29" i="90" s="1"/>
  <c r="D5" i="90"/>
  <c r="D29" i="90" s="1"/>
  <c r="E5" i="90"/>
  <c r="E29" i="90" s="1"/>
  <c r="F5" i="90"/>
  <c r="F29" i="90" s="1"/>
  <c r="G5" i="90"/>
  <c r="G29" i="90" s="1"/>
  <c r="H5" i="90"/>
  <c r="H29" i="90" s="1"/>
  <c r="I5" i="90"/>
  <c r="I29" i="90" s="1"/>
  <c r="J5" i="90"/>
  <c r="J29" i="90" s="1"/>
  <c r="K5" i="90"/>
  <c r="K29" i="90" s="1"/>
  <c r="L5" i="90"/>
  <c r="L29" i="90" s="1"/>
  <c r="M5" i="90"/>
  <c r="M29" i="90" s="1"/>
  <c r="N5" i="90"/>
  <c r="N29" i="90" s="1"/>
  <c r="O5" i="90"/>
  <c r="O29" i="90" s="1"/>
  <c r="P5" i="90"/>
  <c r="P29" i="90" s="1"/>
  <c r="Q5" i="90"/>
  <c r="Q29" i="90" s="1"/>
  <c r="R5" i="90"/>
  <c r="R29" i="90" s="1"/>
  <c r="S5" i="90"/>
  <c r="S29" i="90" s="1"/>
  <c r="T5" i="90"/>
  <c r="T29" i="90" s="1"/>
  <c r="U5" i="90"/>
  <c r="U29" i="90" s="1"/>
  <c r="V5" i="90"/>
  <c r="V29" i="90" s="1"/>
  <c r="W5" i="90"/>
  <c r="W29" i="90" s="1"/>
  <c r="X5" i="90"/>
  <c r="X29" i="90" s="1"/>
  <c r="Y5" i="90"/>
  <c r="Y29" i="90" s="1"/>
  <c r="Z5" i="90"/>
  <c r="Z29" i="90" s="1"/>
  <c r="AA5" i="90"/>
  <c r="AA29" i="90" s="1"/>
  <c r="AB5" i="90"/>
  <c r="AB29" i="90" s="1"/>
  <c r="AC5" i="90"/>
  <c r="AC29" i="90" s="1"/>
  <c r="AD5" i="90"/>
  <c r="AD29" i="90" s="1"/>
  <c r="AE5" i="90"/>
  <c r="AE29" i="90" s="1"/>
  <c r="AF5" i="90"/>
  <c r="AF29" i="90" s="1"/>
  <c r="AG5" i="90"/>
  <c r="AG29" i="90" s="1"/>
  <c r="AH5" i="90"/>
  <c r="AH29" i="90" s="1"/>
  <c r="AI5" i="90"/>
  <c r="AI29" i="90" s="1"/>
  <c r="AJ5" i="90"/>
  <c r="AJ29" i="90" s="1"/>
  <c r="AK5" i="90"/>
  <c r="AK29" i="90" s="1"/>
  <c r="AL5" i="90"/>
  <c r="AL29" i="90" s="1"/>
  <c r="AM5" i="90"/>
  <c r="AM29" i="90" s="1"/>
  <c r="AN5" i="90"/>
  <c r="AN29" i="90" s="1"/>
  <c r="AO5" i="90"/>
  <c r="AO29" i="90" s="1"/>
  <c r="AP5" i="90"/>
  <c r="AP29" i="90" s="1"/>
  <c r="AG7" i="90"/>
  <c r="AG31" i="90" s="1"/>
  <c r="AI7" i="90"/>
  <c r="AI31" i="90" s="1"/>
  <c r="AA7" i="90" l="1"/>
  <c r="AA31" i="90" s="1"/>
  <c r="V7" i="90"/>
  <c r="V31" i="90" s="1"/>
  <c r="W7" i="90"/>
  <c r="W31" i="90" s="1"/>
  <c r="O7" i="90"/>
  <c r="O31" i="90" s="1"/>
  <c r="U7" i="90"/>
  <c r="U31" i="90" s="1"/>
  <c r="S7" i="90"/>
  <c r="S31" i="90" s="1"/>
  <c r="Z7" i="90"/>
  <c r="Z31" i="90" s="1"/>
  <c r="R7" i="90"/>
  <c r="R31" i="90" s="1"/>
  <c r="T7" i="90"/>
  <c r="T31" i="90" s="1"/>
  <c r="Y7" i="90"/>
  <c r="Y31" i="90" s="1"/>
  <c r="Q7" i="90"/>
  <c r="Q31" i="90" s="1"/>
  <c r="N7" i="90"/>
  <c r="N31" i="90" s="1"/>
  <c r="X7" i="90"/>
  <c r="X31" i="90" s="1"/>
  <c r="P7" i="90"/>
  <c r="P31" i="90" s="1"/>
  <c r="B4" i="90" l="1"/>
  <c r="B28" i="90" s="1"/>
  <c r="B5" i="90"/>
  <c r="B29" i="90" s="1"/>
  <c r="C4" i="141" l="1"/>
  <c r="D4" i="141"/>
  <c r="E4" i="141"/>
  <c r="F4" i="141"/>
  <c r="G4" i="141"/>
  <c r="H4" i="141"/>
  <c r="I4" i="141"/>
  <c r="J4" i="141"/>
  <c r="K4" i="141"/>
  <c r="L4" i="141"/>
  <c r="C5" i="141"/>
  <c r="D5" i="141"/>
  <c r="E5" i="141"/>
  <c r="F5" i="141"/>
  <c r="G5" i="141"/>
  <c r="H5" i="141"/>
  <c r="I5" i="141"/>
  <c r="J5" i="141"/>
  <c r="K5" i="141"/>
  <c r="L5" i="141"/>
  <c r="C7" i="141"/>
  <c r="D7" i="141"/>
  <c r="E7" i="141"/>
  <c r="F7" i="141"/>
  <c r="C8" i="141"/>
  <c r="C10" i="141"/>
  <c r="C11" i="141"/>
  <c r="C13" i="141"/>
  <c r="C14" i="141"/>
  <c r="C16" i="141"/>
  <c r="C17" i="141"/>
  <c r="C19" i="141"/>
  <c r="C20" i="141"/>
  <c r="C22" i="141"/>
  <c r="C23" i="141"/>
  <c r="C25" i="141"/>
  <c r="C4" i="140"/>
  <c r="C28" i="140" s="1"/>
  <c r="D4" i="140"/>
  <c r="D28" i="140" s="1"/>
  <c r="E4" i="140"/>
  <c r="E28" i="140" s="1"/>
  <c r="F4" i="140"/>
  <c r="F28" i="140" s="1"/>
  <c r="G4" i="140"/>
  <c r="G28" i="140" s="1"/>
  <c r="H4" i="140"/>
  <c r="H28" i="140" s="1"/>
  <c r="I4" i="140"/>
  <c r="I28" i="140" s="1"/>
  <c r="J4" i="140"/>
  <c r="J28" i="140" s="1"/>
  <c r="K4" i="140"/>
  <c r="K28" i="140" s="1"/>
  <c r="L4" i="140"/>
  <c r="L28" i="140" s="1"/>
  <c r="C5" i="140"/>
  <c r="C29" i="140" s="1"/>
  <c r="D5" i="140"/>
  <c r="D29" i="140" s="1"/>
  <c r="E5" i="140"/>
  <c r="E29" i="140" s="1"/>
  <c r="F5" i="140"/>
  <c r="F29" i="140" s="1"/>
  <c r="G5" i="140"/>
  <c r="G29" i="140" s="1"/>
  <c r="H5" i="140"/>
  <c r="H29" i="140" s="1"/>
  <c r="I5" i="140"/>
  <c r="I29" i="140" s="1"/>
  <c r="J5" i="140"/>
  <c r="J29" i="140" s="1"/>
  <c r="K5" i="140"/>
  <c r="K29" i="140" s="1"/>
  <c r="L5" i="140"/>
  <c r="L29" i="140" s="1"/>
  <c r="C7" i="140"/>
  <c r="C31" i="140" s="1"/>
  <c r="D7" i="140"/>
  <c r="D31" i="140" s="1"/>
  <c r="E7" i="140"/>
  <c r="E31" i="140" s="1"/>
  <c r="F7" i="140"/>
  <c r="F31" i="140" s="1"/>
  <c r="C8" i="140"/>
  <c r="C32" i="140" s="1"/>
  <c r="C10" i="140"/>
  <c r="C34" i="140" s="1"/>
  <c r="C11" i="140"/>
  <c r="C35" i="140" s="1"/>
  <c r="C13" i="140"/>
  <c r="C37" i="140" s="1"/>
  <c r="C14" i="140"/>
  <c r="C38" i="140" s="1"/>
  <c r="C16" i="140"/>
  <c r="C40" i="140" s="1"/>
  <c r="C17" i="140"/>
  <c r="C41" i="140" s="1"/>
  <c r="C19" i="140"/>
  <c r="C43" i="140" s="1"/>
  <c r="C20" i="140"/>
  <c r="C44" i="140" s="1"/>
  <c r="C22" i="140"/>
  <c r="C46" i="140" s="1"/>
  <c r="C23" i="140"/>
  <c r="C47" i="140" s="1"/>
  <c r="C25" i="140"/>
  <c r="C49" i="140" s="1"/>
  <c r="K4" i="139"/>
  <c r="K28" i="139" s="1"/>
  <c r="L4" i="139"/>
  <c r="L28" i="139" s="1"/>
  <c r="K5" i="139"/>
  <c r="L5" i="139"/>
  <c r="C4" i="139"/>
  <c r="C28" i="139" s="1"/>
  <c r="D4" i="139"/>
  <c r="D28" i="139" s="1"/>
  <c r="E4" i="139"/>
  <c r="E28" i="139" s="1"/>
  <c r="F4" i="139"/>
  <c r="F28" i="139" s="1"/>
  <c r="G4" i="139"/>
  <c r="H4" i="139"/>
  <c r="H28" i="139" s="1"/>
  <c r="I4" i="139"/>
  <c r="J4" i="139"/>
  <c r="J28" i="139" s="1"/>
  <c r="C5" i="139"/>
  <c r="C29" i="139" s="1"/>
  <c r="D5" i="139"/>
  <c r="D29" i="139" s="1"/>
  <c r="E5" i="139"/>
  <c r="F5" i="139"/>
  <c r="G5" i="139"/>
  <c r="H5" i="139"/>
  <c r="H29" i="139" s="1"/>
  <c r="I5" i="139"/>
  <c r="J5" i="139"/>
  <c r="C7" i="139"/>
  <c r="C31" i="139" s="1"/>
  <c r="D7" i="139"/>
  <c r="D31" i="139" s="1"/>
  <c r="E7" i="139"/>
  <c r="E31" i="139" s="1"/>
  <c r="F7" i="139"/>
  <c r="F31" i="139" s="1"/>
  <c r="C8" i="139"/>
  <c r="C32" i="139" s="1"/>
  <c r="C10" i="139"/>
  <c r="C34" i="139" s="1"/>
  <c r="C11" i="139"/>
  <c r="C35" i="139" s="1"/>
  <c r="C13" i="139"/>
  <c r="C37" i="139" s="1"/>
  <c r="C14" i="139"/>
  <c r="C38" i="139" s="1"/>
  <c r="C16" i="139"/>
  <c r="C40" i="139" s="1"/>
  <c r="C17" i="139"/>
  <c r="C41" i="139" s="1"/>
  <c r="C19" i="139"/>
  <c r="C43" i="139" s="1"/>
  <c r="C20" i="139"/>
  <c r="C44" i="139" s="1"/>
  <c r="C22" i="139"/>
  <c r="C46" i="139" s="1"/>
  <c r="C23" i="139"/>
  <c r="C47" i="139" s="1"/>
  <c r="C25" i="139"/>
  <c r="C49" i="139" s="1"/>
  <c r="Z8" i="90" l="1"/>
  <c r="Z32" i="90" s="1"/>
  <c r="G28" i="139"/>
  <c r="I29" i="139"/>
  <c r="F29" i="139"/>
  <c r="G29" i="139"/>
  <c r="E29" i="139"/>
  <c r="K29" i="139"/>
  <c r="J29" i="139"/>
  <c r="I28" i="139"/>
  <c r="L29" i="139"/>
  <c r="Z13" i="90" l="1"/>
  <c r="Z37" i="90" s="1"/>
  <c r="Z16" i="90"/>
  <c r="Z40" i="90" s="1"/>
  <c r="Z10" i="90"/>
  <c r="Z34" i="90" s="1"/>
  <c r="Z22" i="90"/>
  <c r="Z46" i="90" s="1"/>
  <c r="Z25" i="90"/>
  <c r="Z49" i="90" s="1"/>
  <c r="Z19" i="90"/>
  <c r="Z43" i="90" s="1"/>
  <c r="Z20" i="90" l="1"/>
  <c r="Z44" i="90" s="1"/>
  <c r="Z23" i="90"/>
  <c r="Z47" i="90" s="1"/>
  <c r="Z14" i="90"/>
  <c r="Z38" i="90" s="1"/>
  <c r="Z17" i="90"/>
  <c r="Z41" i="90" s="1"/>
  <c r="Z11" i="90"/>
  <c r="Z35" i="90" s="1"/>
  <c r="E19" i="141"/>
  <c r="E19" i="139"/>
  <c r="E43" i="139" s="1"/>
  <c r="E19" i="140"/>
  <c r="E43" i="140" s="1"/>
  <c r="D8" i="140"/>
  <c r="D32" i="140" s="1"/>
  <c r="D8" i="139"/>
  <c r="D32" i="139" s="1"/>
  <c r="D8" i="141"/>
  <c r="E25" i="141"/>
  <c r="E25" i="139"/>
  <c r="E49" i="139" s="1"/>
  <c r="E25" i="140"/>
  <c r="E49" i="140" s="1"/>
  <c r="E16" i="140"/>
  <c r="E40" i="140" s="1"/>
  <c r="E16" i="141"/>
  <c r="E16" i="139"/>
  <c r="E40" i="139" s="1"/>
  <c r="E14" i="141"/>
  <c r="E14" i="140"/>
  <c r="E38" i="140" s="1"/>
  <c r="E14" i="139"/>
  <c r="E38" i="139" s="1"/>
  <c r="E10" i="140"/>
  <c r="E34" i="140" s="1"/>
  <c r="E10" i="141"/>
  <c r="E10" i="139"/>
  <c r="E34" i="139" s="1"/>
  <c r="E13" i="139"/>
  <c r="E37" i="139" s="1"/>
  <c r="E13" i="141"/>
  <c r="E13" i="140"/>
  <c r="E37" i="140" s="1"/>
  <c r="E8" i="141"/>
  <c r="E8" i="139"/>
  <c r="E32" i="139" s="1"/>
  <c r="E8" i="140"/>
  <c r="E32" i="140" s="1"/>
  <c r="E17" i="140" l="1"/>
  <c r="E41" i="140" s="1"/>
  <c r="E17" i="141"/>
  <c r="E17" i="139"/>
  <c r="E41" i="139" s="1"/>
  <c r="D13" i="140"/>
  <c r="D37" i="140" s="1"/>
  <c r="D13" i="141"/>
  <c r="D13" i="139"/>
  <c r="D37" i="139" s="1"/>
  <c r="D16" i="141"/>
  <c r="D16" i="140"/>
  <c r="D40" i="140" s="1"/>
  <c r="D16" i="139"/>
  <c r="D40" i="139" s="1"/>
  <c r="D10" i="141"/>
  <c r="D10" i="140"/>
  <c r="D34" i="140" s="1"/>
  <c r="D10" i="139"/>
  <c r="D34" i="139" s="1"/>
  <c r="D19" i="140"/>
  <c r="D43" i="140" s="1"/>
  <c r="D19" i="141"/>
  <c r="D19" i="139"/>
  <c r="D43" i="139" s="1"/>
  <c r="E22" i="140"/>
  <c r="E46" i="140" s="1"/>
  <c r="E22" i="141"/>
  <c r="E22" i="139"/>
  <c r="E46" i="139" s="1"/>
  <c r="E20" i="141"/>
  <c r="E20" i="140"/>
  <c r="E44" i="140" s="1"/>
  <c r="E20" i="139"/>
  <c r="E44" i="139" s="1"/>
  <c r="D25" i="141"/>
  <c r="D25" i="139"/>
  <c r="D49" i="139" s="1"/>
  <c r="D25" i="140"/>
  <c r="D49" i="140" s="1"/>
  <c r="E11" i="140"/>
  <c r="E35" i="140" s="1"/>
  <c r="E11" i="141"/>
  <c r="E11" i="139"/>
  <c r="E35" i="139" s="1"/>
  <c r="D22" i="141" l="1"/>
  <c r="D22" i="140"/>
  <c r="D46" i="140" s="1"/>
  <c r="D22" i="139"/>
  <c r="D46" i="139" s="1"/>
  <c r="D17" i="140"/>
  <c r="D41" i="140" s="1"/>
  <c r="D17" i="141"/>
  <c r="D17" i="139"/>
  <c r="D41" i="139" s="1"/>
  <c r="E23" i="141"/>
  <c r="E23" i="140"/>
  <c r="E47" i="140" s="1"/>
  <c r="E23" i="139"/>
  <c r="E47" i="139" s="1"/>
  <c r="D11" i="140"/>
  <c r="D35" i="140" s="1"/>
  <c r="D11" i="141"/>
  <c r="D11" i="139"/>
  <c r="D35" i="139" s="1"/>
  <c r="D14" i="140"/>
  <c r="D38" i="140" s="1"/>
  <c r="D14" i="139"/>
  <c r="D38" i="139" s="1"/>
  <c r="D14" i="141"/>
  <c r="D20" i="140"/>
  <c r="D44" i="140" s="1"/>
  <c r="D20" i="141"/>
  <c r="D20" i="139"/>
  <c r="D44" i="139" s="1"/>
  <c r="B4" i="141"/>
  <c r="B5" i="141"/>
  <c r="B4" i="140"/>
  <c r="B28" i="140" s="1"/>
  <c r="B5" i="140"/>
  <c r="B29" i="140" s="1"/>
  <c r="B4" i="139"/>
  <c r="B5" i="139"/>
  <c r="D23" i="140" l="1"/>
  <c r="D47" i="140" s="1"/>
  <c r="D23" i="141"/>
  <c r="D23" i="139"/>
  <c r="D47" i="139" s="1"/>
  <c r="B28" i="139"/>
  <c r="B29" i="139"/>
  <c r="AE7" i="90" l="1"/>
  <c r="AE31" i="90" s="1"/>
  <c r="AC7" i="90"/>
  <c r="AC31" i="90" s="1"/>
  <c r="AD7" i="90"/>
  <c r="AD31" i="90" s="1"/>
  <c r="Y19" i="90" l="1"/>
  <c r="Y43" i="90" s="1"/>
  <c r="AE22" i="90"/>
  <c r="AE46" i="90" s="1"/>
  <c r="AC19" i="90"/>
  <c r="AC43" i="90" s="1"/>
  <c r="AD8" i="90"/>
  <c r="AD32" i="90" s="1"/>
  <c r="AC16" i="90"/>
  <c r="AC40" i="90" s="1"/>
  <c r="AD10" i="90"/>
  <c r="AD34" i="90" s="1"/>
  <c r="AC13" i="90"/>
  <c r="AC37" i="90" s="1"/>
  <c r="AE8" i="90"/>
  <c r="AE32" i="90" s="1"/>
  <c r="AC8" i="90"/>
  <c r="AC32" i="90" s="1"/>
  <c r="AE16" i="90"/>
  <c r="AE40" i="90" s="1"/>
  <c r="AE13" i="90"/>
  <c r="AE37" i="90" s="1"/>
  <c r="AD13" i="90"/>
  <c r="AD37" i="90" s="1"/>
  <c r="Y22" i="90"/>
  <c r="Y46" i="90" s="1"/>
  <c r="AD25" i="90"/>
  <c r="AD49" i="90" s="1"/>
  <c r="Y10" i="90"/>
  <c r="Y34" i="90" s="1"/>
  <c r="Y8" i="90"/>
  <c r="Y32" i="90" s="1"/>
  <c r="AC25" i="90"/>
  <c r="AC49" i="90" s="1"/>
  <c r="AD19" i="90"/>
  <c r="AD43" i="90" s="1"/>
  <c r="Y13" i="90"/>
  <c r="Y37" i="90" s="1"/>
  <c r="AC22" i="90"/>
  <c r="AC46" i="90" s="1"/>
  <c r="AD16" i="90"/>
  <c r="AD40" i="90" s="1"/>
  <c r="Y25" i="90"/>
  <c r="Y49" i="90" s="1"/>
  <c r="AC10" i="90"/>
  <c r="AC34" i="90" s="1"/>
  <c r="AD22" i="90"/>
  <c r="AD46" i="90" s="1"/>
  <c r="AE19" i="90"/>
  <c r="AE43" i="90" s="1"/>
  <c r="Y16" i="90"/>
  <c r="Y40" i="90" s="1"/>
  <c r="AE25" i="90"/>
  <c r="AE49" i="90" s="1"/>
  <c r="AE10" i="90"/>
  <c r="AE34" i="90" s="1"/>
  <c r="AE17" i="90" l="1"/>
  <c r="AE41" i="90" s="1"/>
  <c r="AE14" i="90"/>
  <c r="AE38" i="90" s="1"/>
  <c r="AC20" i="90"/>
  <c r="AC44" i="90" s="1"/>
  <c r="AE20" i="90"/>
  <c r="AE44" i="90" s="1"/>
  <c r="AD20" i="90"/>
  <c r="AD44" i="90" s="1"/>
  <c r="AC11" i="90"/>
  <c r="AC35" i="90" s="1"/>
  <c r="AC23" i="90"/>
  <c r="AC47" i="90" s="1"/>
  <c r="AD14" i="90"/>
  <c r="AD38" i="90" s="1"/>
  <c r="AC14" i="90"/>
  <c r="AC38" i="90" s="1"/>
  <c r="AD11" i="90"/>
  <c r="AD35" i="90" s="1"/>
  <c r="AC17" i="90"/>
  <c r="AC41" i="90" s="1"/>
  <c r="AE11" i="90"/>
  <c r="AE35" i="90" s="1"/>
  <c r="Y11" i="90"/>
  <c r="Y35" i="90" s="1"/>
  <c r="Y23" i="90"/>
  <c r="Y47" i="90" s="1"/>
  <c r="AE23" i="90"/>
  <c r="AE47" i="90" s="1"/>
  <c r="Y17" i="90"/>
  <c r="Y41" i="90" s="1"/>
  <c r="Y14" i="90"/>
  <c r="Y38" i="90" s="1"/>
  <c r="Y20" i="90"/>
  <c r="Y44" i="90" s="1"/>
  <c r="AD17" i="90"/>
  <c r="AD41" i="90" s="1"/>
  <c r="AD23" i="90"/>
  <c r="AD47" i="90" s="1"/>
  <c r="O13" i="90" l="1"/>
  <c r="O37" i="90" s="1"/>
  <c r="O16" i="90"/>
  <c r="O40" i="90" s="1"/>
  <c r="O19" i="90"/>
  <c r="O43" i="90" s="1"/>
  <c r="O10" i="90"/>
  <c r="O34" i="90" s="1"/>
  <c r="O25" i="90"/>
  <c r="O49" i="90" s="1"/>
  <c r="O8" i="90"/>
  <c r="O32" i="90" s="1"/>
  <c r="O22" i="90" l="1"/>
  <c r="O46" i="90" s="1"/>
  <c r="O20" i="90"/>
  <c r="O44" i="90" s="1"/>
  <c r="O14" i="90"/>
  <c r="O38" i="90" s="1"/>
  <c r="O11" i="90"/>
  <c r="O35" i="90" s="1"/>
  <c r="O17" i="90"/>
  <c r="O41" i="90" s="1"/>
  <c r="O23" i="90" l="1"/>
  <c r="O47" i="90" s="1"/>
  <c r="B4" i="81"/>
  <c r="B5" i="81"/>
  <c r="B4" i="119"/>
  <c r="B28" i="119" s="1"/>
  <c r="B5" i="119"/>
  <c r="B29" i="119" s="1"/>
  <c r="B4" i="112"/>
  <c r="B28" i="112" s="1"/>
  <c r="B5" i="112"/>
  <c r="B29" i="112" s="1"/>
  <c r="AK7" i="90" l="1"/>
  <c r="AK31" i="90" s="1"/>
  <c r="AF7" i="90"/>
  <c r="AF31" i="90" s="1"/>
  <c r="AB7" i="90"/>
  <c r="AB31" i="90" s="1"/>
  <c r="AJ7" i="90"/>
  <c r="AJ31" i="90" s="1"/>
  <c r="AN7" i="90"/>
  <c r="AN31" i="90" s="1"/>
  <c r="AM7" i="90"/>
  <c r="AM31" i="90" s="1"/>
  <c r="AH7" i="90"/>
  <c r="AH31" i="90" s="1"/>
  <c r="AL7" i="90"/>
  <c r="AL31" i="90" s="1"/>
  <c r="G7" i="141"/>
  <c r="G7" i="140"/>
  <c r="G31" i="140" s="1"/>
  <c r="G7" i="139"/>
  <c r="G31" i="139" s="1"/>
  <c r="H7" i="139"/>
  <c r="H31" i="139" s="1"/>
  <c r="H7" i="141"/>
  <c r="H7" i="140"/>
  <c r="H31" i="140" s="1"/>
  <c r="B7" i="140"/>
  <c r="B31" i="140" s="1"/>
  <c r="B7" i="141"/>
  <c r="B7" i="139"/>
  <c r="B31" i="139" s="1"/>
  <c r="B4" i="114"/>
  <c r="B5" i="114"/>
  <c r="Q25" i="118" l="1"/>
  <c r="O8" i="118"/>
  <c r="O25" i="118"/>
  <c r="Q19" i="118"/>
  <c r="Q8" i="118"/>
  <c r="O16" i="118"/>
  <c r="O19" i="118"/>
  <c r="Q16" i="118"/>
  <c r="O10" i="118"/>
  <c r="Q10" i="118"/>
  <c r="O13" i="118"/>
  <c r="Q13" i="118"/>
  <c r="AG10" i="90"/>
  <c r="AG34" i="90" s="1"/>
  <c r="AG19" i="90"/>
  <c r="AG43" i="90" s="1"/>
  <c r="AG13" i="90"/>
  <c r="AG37" i="90" s="1"/>
  <c r="AG22" i="90"/>
  <c r="AG46" i="90" s="1"/>
  <c r="AG16" i="90"/>
  <c r="AG40" i="90" s="1"/>
  <c r="AI13" i="90"/>
  <c r="AI37" i="90" s="1"/>
  <c r="AI25" i="90"/>
  <c r="AI49" i="90" s="1"/>
  <c r="AG8" i="90"/>
  <c r="AG32" i="90" s="1"/>
  <c r="AI10" i="90"/>
  <c r="AI34" i="90" s="1"/>
  <c r="AI16" i="90"/>
  <c r="AI40" i="90" s="1"/>
  <c r="AI22" i="90"/>
  <c r="AI46" i="90" s="1"/>
  <c r="AG25" i="90"/>
  <c r="AG49" i="90" s="1"/>
  <c r="AI8" i="90"/>
  <c r="AI32" i="90" s="1"/>
  <c r="AI19" i="90"/>
  <c r="AI43" i="90" s="1"/>
  <c r="AJ25" i="90"/>
  <c r="AJ49" i="90" s="1"/>
  <c r="AJ13" i="90"/>
  <c r="AJ37" i="90" s="1"/>
  <c r="AJ16" i="90"/>
  <c r="AJ40" i="90" s="1"/>
  <c r="AH16" i="90"/>
  <c r="AH40" i="90" s="1"/>
  <c r="AJ19" i="90"/>
  <c r="AJ43" i="90" s="1"/>
  <c r="AH22" i="90"/>
  <c r="AH46" i="90" s="1"/>
  <c r="AJ10" i="90"/>
  <c r="AJ34" i="90" s="1"/>
  <c r="AH13" i="90"/>
  <c r="AH37" i="90" s="1"/>
  <c r="AH19" i="90"/>
  <c r="AH43" i="90" s="1"/>
  <c r="AH25" i="90"/>
  <c r="AH49" i="90" s="1"/>
  <c r="AJ8" i="90"/>
  <c r="AJ32" i="90" s="1"/>
  <c r="AH10" i="90"/>
  <c r="AH34" i="90" s="1"/>
  <c r="AJ22" i="90"/>
  <c r="AJ46" i="90" s="1"/>
  <c r="AH8" i="90"/>
  <c r="AH32" i="90" s="1"/>
  <c r="Q17" i="118" l="1"/>
  <c r="O50" i="118"/>
  <c r="O25" i="107"/>
  <c r="O14" i="118"/>
  <c r="Q44" i="118"/>
  <c r="Q19" i="107"/>
  <c r="O11" i="118"/>
  <c r="Q38" i="118"/>
  <c r="Q13" i="107"/>
  <c r="Q10" i="107"/>
  <c r="Q35" i="118"/>
  <c r="Q16" i="107"/>
  <c r="Q41" i="118"/>
  <c r="Q50" i="118"/>
  <c r="Q25" i="107"/>
  <c r="Q14" i="118"/>
  <c r="O17" i="118"/>
  <c r="Q11" i="118"/>
  <c r="Q20" i="118"/>
  <c r="O41" i="118"/>
  <c r="O16" i="107"/>
  <c r="Q33" i="118"/>
  <c r="Q8" i="107"/>
  <c r="O33" i="118"/>
  <c r="O8" i="107"/>
  <c r="O20" i="118"/>
  <c r="O23" i="118"/>
  <c r="Q23" i="118"/>
  <c r="O13" i="107"/>
  <c r="O38" i="118"/>
  <c r="O10" i="107"/>
  <c r="O35" i="118"/>
  <c r="O44" i="118"/>
  <c r="O19" i="107"/>
  <c r="AI17" i="90"/>
  <c r="AI41" i="90" s="1"/>
  <c r="AG14" i="90"/>
  <c r="AG38" i="90" s="1"/>
  <c r="AG17" i="90"/>
  <c r="AG41" i="90" s="1"/>
  <c r="AG20" i="90"/>
  <c r="AG44" i="90" s="1"/>
  <c r="AG11" i="90"/>
  <c r="AG35" i="90" s="1"/>
  <c r="AI20" i="90"/>
  <c r="AI44" i="90" s="1"/>
  <c r="AI11" i="90"/>
  <c r="AI35" i="90" s="1"/>
  <c r="AI23" i="90"/>
  <c r="AI47" i="90" s="1"/>
  <c r="AI14" i="90"/>
  <c r="AI38" i="90" s="1"/>
  <c r="AG23" i="90"/>
  <c r="AG47" i="90" s="1"/>
  <c r="AJ11" i="90"/>
  <c r="AJ35" i="90" s="1"/>
  <c r="AJ14" i="90"/>
  <c r="AJ38" i="90" s="1"/>
  <c r="AH17" i="90"/>
  <c r="AH41" i="90" s="1"/>
  <c r="AH23" i="90"/>
  <c r="AH47" i="90" s="1"/>
  <c r="AJ17" i="90"/>
  <c r="AJ41" i="90" s="1"/>
  <c r="AH11" i="90"/>
  <c r="AH35" i="90" s="1"/>
  <c r="AJ20" i="90"/>
  <c r="AJ44" i="90" s="1"/>
  <c r="AH20" i="90"/>
  <c r="AH44" i="90" s="1"/>
  <c r="AH14" i="90"/>
  <c r="AH38" i="90" s="1"/>
  <c r="AJ23" i="90"/>
  <c r="AJ47" i="90" s="1"/>
  <c r="B4" i="94"/>
  <c r="B5" i="94"/>
  <c r="B4" i="93"/>
  <c r="B17" i="93" s="1"/>
  <c r="B5" i="93"/>
  <c r="B18" i="93" s="1"/>
  <c r="B17" i="81"/>
  <c r="B18" i="81"/>
  <c r="B4" i="121"/>
  <c r="B5" i="121"/>
  <c r="B4" i="120"/>
  <c r="B28" i="120" s="1"/>
  <c r="B5" i="120"/>
  <c r="B29" i="120" s="1"/>
  <c r="B4" i="113"/>
  <c r="B28" i="113" s="1"/>
  <c r="B5" i="113"/>
  <c r="B29" i="113" s="1"/>
  <c r="O48" i="118" l="1"/>
  <c r="O23" i="107"/>
  <c r="O42" i="118"/>
  <c r="O17" i="107"/>
  <c r="Q17" i="107"/>
  <c r="Q42" i="118"/>
  <c r="Q14" i="107"/>
  <c r="Q39" i="118"/>
  <c r="Q45" i="118"/>
  <c r="Q20" i="107"/>
  <c r="O39" i="118"/>
  <c r="O14" i="107"/>
  <c r="O45" i="118"/>
  <c r="O20" i="107"/>
  <c r="Q36" i="118"/>
  <c r="Q11" i="107"/>
  <c r="O11" i="107"/>
  <c r="O36" i="118"/>
  <c r="Q48" i="118"/>
  <c r="Q23" i="107"/>
  <c r="U8" i="118" l="1"/>
  <c r="U10" i="118"/>
  <c r="U13" i="118"/>
  <c r="U16" i="118"/>
  <c r="U19" i="118"/>
  <c r="U25" i="118"/>
  <c r="AK8" i="90"/>
  <c r="AK32" i="90" s="1"/>
  <c r="AM16" i="90"/>
  <c r="AM40" i="90" s="1"/>
  <c r="AK25" i="90"/>
  <c r="AK49" i="90" s="1"/>
  <c r="AK16" i="90"/>
  <c r="AK40" i="90" s="1"/>
  <c r="AN8" i="90"/>
  <c r="AN32" i="90" s="1"/>
  <c r="AM8" i="90"/>
  <c r="AM32" i="90" s="1"/>
  <c r="AN16" i="90"/>
  <c r="AN40" i="90" s="1"/>
  <c r="AN13" i="90"/>
  <c r="AN37" i="90" s="1"/>
  <c r="AL22" i="90"/>
  <c r="AL46" i="90" s="1"/>
  <c r="AF25" i="90"/>
  <c r="AF49" i="90" s="1"/>
  <c r="AK13" i="90"/>
  <c r="AK37" i="90" s="1"/>
  <c r="AM13" i="90"/>
  <c r="AM37" i="90" s="1"/>
  <c r="AM22" i="90"/>
  <c r="AM46" i="90" s="1"/>
  <c r="AM10" i="90"/>
  <c r="AM34" i="90" s="1"/>
  <c r="AM25" i="90"/>
  <c r="AM49" i="90" s="1"/>
  <c r="AF19" i="90"/>
  <c r="AF43" i="90" s="1"/>
  <c r="AN10" i="90"/>
  <c r="AN34" i="90" s="1"/>
  <c r="AK10" i="90"/>
  <c r="AK34" i="90" s="1"/>
  <c r="AL19" i="90"/>
  <c r="AL43" i="90" s="1"/>
  <c r="AL8" i="90"/>
  <c r="AL32" i="90" s="1"/>
  <c r="AL25" i="90"/>
  <c r="AL49" i="90" s="1"/>
  <c r="AK22" i="90"/>
  <c r="AK46" i="90" s="1"/>
  <c r="AM19" i="90"/>
  <c r="AM43" i="90" s="1"/>
  <c r="AK19" i="90"/>
  <c r="AK43" i="90" s="1"/>
  <c r="AL13" i="90"/>
  <c r="AL37" i="90" s="1"/>
  <c r="AF10" i="90"/>
  <c r="AF34" i="90" s="1"/>
  <c r="AF16" i="90"/>
  <c r="AF40" i="90" s="1"/>
  <c r="AN25" i="90"/>
  <c r="AN49" i="90" s="1"/>
  <c r="AN22" i="90"/>
  <c r="AN46" i="90" s="1"/>
  <c r="AF22" i="90"/>
  <c r="AF46" i="90" s="1"/>
  <c r="AL10" i="90"/>
  <c r="AL34" i="90" s="1"/>
  <c r="AF8" i="90"/>
  <c r="AF32" i="90" s="1"/>
  <c r="AN19" i="90"/>
  <c r="AN43" i="90" s="1"/>
  <c r="AF13" i="90"/>
  <c r="AF37" i="90" s="1"/>
  <c r="AL16" i="90"/>
  <c r="AL40" i="90" s="1"/>
  <c r="U14" i="118" l="1"/>
  <c r="U16" i="107"/>
  <c r="U41" i="118"/>
  <c r="U19" i="107"/>
  <c r="U44" i="118"/>
  <c r="U20" i="118"/>
  <c r="U11" i="118"/>
  <c r="U50" i="118"/>
  <c r="U25" i="107"/>
  <c r="U10" i="107"/>
  <c r="U35" i="118"/>
  <c r="U38" i="118"/>
  <c r="U13" i="107"/>
  <c r="U8" i="107"/>
  <c r="U33" i="118"/>
  <c r="AL14" i="90"/>
  <c r="AL38" i="90" s="1"/>
  <c r="AK14" i="90"/>
  <c r="AK38" i="90" s="1"/>
  <c r="AK11" i="90"/>
  <c r="AK35" i="90" s="1"/>
  <c r="AK20" i="90"/>
  <c r="AK44" i="90" s="1"/>
  <c r="AM20" i="90"/>
  <c r="AM44" i="90" s="1"/>
  <c r="AM11" i="90"/>
  <c r="AM35" i="90" s="1"/>
  <c r="AN11" i="90"/>
  <c r="AN35" i="90" s="1"/>
  <c r="AM14" i="90"/>
  <c r="AM38" i="90" s="1"/>
  <c r="AF14" i="90"/>
  <c r="AF38" i="90" s="1"/>
  <c r="AN20" i="90"/>
  <c r="AN44" i="90" s="1"/>
  <c r="AF20" i="90"/>
  <c r="AF44" i="90" s="1"/>
  <c r="AF11" i="90"/>
  <c r="AF35" i="90" s="1"/>
  <c r="AN14" i="90"/>
  <c r="AN38" i="90" s="1"/>
  <c r="AL20" i="90"/>
  <c r="AL44" i="90" s="1"/>
  <c r="AL11" i="90"/>
  <c r="AL35" i="90" s="1"/>
  <c r="U45" i="118" l="1"/>
  <c r="U20" i="107"/>
  <c r="U36" i="118"/>
  <c r="U11" i="107"/>
  <c r="U14" i="107"/>
  <c r="U39" i="118"/>
  <c r="U17" i="118"/>
  <c r="AN17" i="90"/>
  <c r="AN41" i="90" s="1"/>
  <c r="AM17" i="90"/>
  <c r="AM41" i="90" s="1"/>
  <c r="AK17" i="90"/>
  <c r="AK41" i="90" s="1"/>
  <c r="AF17" i="90"/>
  <c r="AF41" i="90" s="1"/>
  <c r="AL17" i="90"/>
  <c r="AL41" i="90" s="1"/>
  <c r="U42" i="118" l="1"/>
  <c r="U17" i="107"/>
  <c r="U23" i="118"/>
  <c r="AL23" i="90"/>
  <c r="AL47" i="90" s="1"/>
  <c r="AK23" i="90"/>
  <c r="AK47" i="90" s="1"/>
  <c r="AF23" i="90"/>
  <c r="AF47" i="90" s="1"/>
  <c r="AM23" i="90"/>
  <c r="AM47" i="90" s="1"/>
  <c r="AN23" i="90"/>
  <c r="AN47" i="90" s="1"/>
  <c r="AI37" i="108"/>
  <c r="AH37" i="108"/>
  <c r="AG37" i="108"/>
  <c r="AF37" i="108"/>
  <c r="AE37" i="108"/>
  <c r="AD37" i="108"/>
  <c r="AC37" i="108"/>
  <c r="AB37" i="108"/>
  <c r="AA37" i="108"/>
  <c r="Z37"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C4" i="108"/>
  <c r="C21" i="108" s="1"/>
  <c r="D4" i="108"/>
  <c r="D21" i="108" s="1"/>
  <c r="E4" i="108"/>
  <c r="F4" i="108"/>
  <c r="F21" i="108" s="1"/>
  <c r="G4" i="108"/>
  <c r="G21" i="108" s="1"/>
  <c r="H4" i="108"/>
  <c r="H21" i="108" s="1"/>
  <c r="I4" i="108"/>
  <c r="I21" i="108" s="1"/>
  <c r="J4" i="108"/>
  <c r="J21" i="108" s="1"/>
  <c r="K4" i="108"/>
  <c r="L4" i="108"/>
  <c r="M4" i="108"/>
  <c r="N4" i="108"/>
  <c r="O4" i="108"/>
  <c r="P4" i="108"/>
  <c r="Q4" i="108"/>
  <c r="R4" i="108"/>
  <c r="S4" i="108"/>
  <c r="T4" i="108"/>
  <c r="U4" i="108"/>
  <c r="V4" i="108"/>
  <c r="W4" i="108"/>
  <c r="X4" i="108"/>
  <c r="Y4" i="108"/>
  <c r="Z4" i="108"/>
  <c r="AA4" i="108"/>
  <c r="AB4" i="108"/>
  <c r="AC4" i="108"/>
  <c r="AD4" i="108"/>
  <c r="AE4" i="108"/>
  <c r="AF4" i="108"/>
  <c r="AG4" i="108"/>
  <c r="AH4" i="108"/>
  <c r="AI4" i="108"/>
  <c r="C5" i="108"/>
  <c r="C22" i="108" s="1"/>
  <c r="D5" i="108"/>
  <c r="E5" i="108"/>
  <c r="E22" i="108" s="1"/>
  <c r="F5" i="108"/>
  <c r="F22" i="108" s="1"/>
  <c r="G5" i="108"/>
  <c r="G22" i="108" s="1"/>
  <c r="H5" i="108"/>
  <c r="H22" i="108" s="1"/>
  <c r="I5" i="108"/>
  <c r="I22" i="108" s="1"/>
  <c r="J5" i="108"/>
  <c r="J22" i="108" s="1"/>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B37" i="108"/>
  <c r="B5" i="108"/>
  <c r="B4" i="108"/>
  <c r="U48" i="118" l="1"/>
  <c r="U23" i="107"/>
  <c r="AI21" i="108"/>
  <c r="AA21" i="108"/>
  <c r="S21" i="108"/>
  <c r="AE22" i="108"/>
  <c r="O21" i="108"/>
  <c r="U22" i="108"/>
  <c r="AI22" i="108"/>
  <c r="AA22" i="108"/>
  <c r="S22" i="108"/>
  <c r="K22" i="108"/>
  <c r="O22" i="108"/>
  <c r="P21" i="108"/>
  <c r="AD21" i="108"/>
  <c r="N21" i="108"/>
  <c r="AH22" i="108"/>
  <c r="Z22" i="108"/>
  <c r="R22" i="108"/>
  <c r="W22" i="108"/>
  <c r="X21" i="108"/>
  <c r="AG22" i="108"/>
  <c r="Y22" i="108"/>
  <c r="Q22" i="108"/>
  <c r="AH21" i="108"/>
  <c r="Z21" i="108"/>
  <c r="R21" i="108"/>
  <c r="AD22" i="108"/>
  <c r="V22" i="108"/>
  <c r="V21" i="108"/>
  <c r="AF22" i="108"/>
  <c r="X22" i="108"/>
  <c r="P22" i="108"/>
  <c r="AG21" i="108"/>
  <c r="Y21" i="108"/>
  <c r="Q21" i="108"/>
  <c r="AB21" i="108"/>
  <c r="T21" i="108"/>
  <c r="W21" i="108"/>
  <c r="K21" i="108"/>
  <c r="L21" i="108"/>
  <c r="N22" i="108"/>
  <c r="L22" i="108"/>
  <c r="M21" i="108"/>
  <c r="D22" i="108"/>
  <c r="AC21" i="108"/>
  <c r="AB22" i="108"/>
  <c r="T22" i="108"/>
  <c r="M22" i="108"/>
  <c r="U21" i="108"/>
  <c r="E21" i="108"/>
  <c r="AC22" i="108"/>
  <c r="AF21" i="108"/>
  <c r="AE21" i="108"/>
  <c r="B5" i="97" l="1"/>
  <c r="B23" i="97" s="1"/>
  <c r="B4" i="98"/>
  <c r="B4" i="97"/>
  <c r="B22" i="97" s="1"/>
  <c r="B5" i="98"/>
  <c r="U4" i="132" l="1"/>
  <c r="U20" i="132" s="1"/>
  <c r="T4" i="132"/>
  <c r="T20" i="132" s="1"/>
  <c r="S4" i="132"/>
  <c r="S20" i="132" s="1"/>
  <c r="R4" i="132"/>
  <c r="R20" i="132" s="1"/>
  <c r="Q4" i="132"/>
  <c r="Q20" i="132" s="1"/>
  <c r="P4" i="132"/>
  <c r="P20" i="132" s="1"/>
  <c r="O4" i="132"/>
  <c r="O20" i="132" s="1"/>
  <c r="N4" i="132"/>
  <c r="N20" i="132" s="1"/>
  <c r="M4" i="132"/>
  <c r="M20" i="132" s="1"/>
  <c r="L4" i="132"/>
  <c r="L20" i="132" s="1"/>
  <c r="K4" i="132"/>
  <c r="K20" i="132" s="1"/>
  <c r="J4" i="132"/>
  <c r="J20" i="132" s="1"/>
  <c r="I4" i="132"/>
  <c r="I20" i="132" s="1"/>
  <c r="H4" i="132"/>
  <c r="H20" i="132" s="1"/>
  <c r="G4" i="132"/>
  <c r="G20" i="132" s="1"/>
  <c r="F4" i="132"/>
  <c r="F20" i="132" s="1"/>
  <c r="E4" i="132"/>
  <c r="E20" i="132" s="1"/>
  <c r="D4" i="132"/>
  <c r="D20" i="132" s="1"/>
  <c r="C4" i="132"/>
  <c r="C20" i="132" s="1"/>
  <c r="B4" i="132"/>
  <c r="B20" i="132" s="1"/>
  <c r="U3" i="132"/>
  <c r="U19" i="132" s="1"/>
  <c r="T3" i="132"/>
  <c r="T19" i="132" s="1"/>
  <c r="S3" i="132"/>
  <c r="S19" i="132" s="1"/>
  <c r="R3" i="132"/>
  <c r="R19" i="132" s="1"/>
  <c r="Q3" i="132"/>
  <c r="Q19" i="132" s="1"/>
  <c r="P3" i="132"/>
  <c r="P19" i="132" s="1"/>
  <c r="O3" i="132"/>
  <c r="O19" i="132" s="1"/>
  <c r="N3" i="132"/>
  <c r="N19" i="132" s="1"/>
  <c r="M3" i="132"/>
  <c r="M19" i="132" s="1"/>
  <c r="L3" i="132"/>
  <c r="L19" i="132" s="1"/>
  <c r="K3" i="132"/>
  <c r="K19" i="132" s="1"/>
  <c r="J3" i="132"/>
  <c r="J19" i="132" s="1"/>
  <c r="I3" i="132"/>
  <c r="I19" i="132" s="1"/>
  <c r="H3" i="132"/>
  <c r="H19" i="132" s="1"/>
  <c r="G3" i="132"/>
  <c r="G19" i="132" s="1"/>
  <c r="F3" i="132"/>
  <c r="F19" i="132" s="1"/>
  <c r="E3" i="132"/>
  <c r="E19" i="132" s="1"/>
  <c r="D3" i="132"/>
  <c r="D19" i="132" s="1"/>
  <c r="C3" i="132"/>
  <c r="C19" i="132" s="1"/>
  <c r="B3" i="132"/>
  <c r="B19" i="132" s="1"/>
  <c r="AT5" i="130"/>
  <c r="AT14" i="130" s="1"/>
  <c r="AS5" i="130"/>
  <c r="AS14" i="130" s="1"/>
  <c r="AR5" i="130"/>
  <c r="AR14" i="130" s="1"/>
  <c r="AQ5" i="130"/>
  <c r="AQ14" i="130" s="1"/>
  <c r="AP5" i="130"/>
  <c r="AP14" i="130" s="1"/>
  <c r="AO5" i="130"/>
  <c r="AO14" i="130" s="1"/>
  <c r="AN5" i="130"/>
  <c r="AN14" i="130" s="1"/>
  <c r="AM5" i="130"/>
  <c r="AM14" i="130" s="1"/>
  <c r="AL5" i="130"/>
  <c r="AL14" i="130" s="1"/>
  <c r="AK5" i="130"/>
  <c r="AK14" i="130" s="1"/>
  <c r="AJ5" i="130"/>
  <c r="AJ14" i="130" s="1"/>
  <c r="AI5" i="130"/>
  <c r="AI14" i="130" s="1"/>
  <c r="AH5" i="130"/>
  <c r="AH14" i="130" s="1"/>
  <c r="AG5" i="130"/>
  <c r="AG14" i="130" s="1"/>
  <c r="AF5" i="130"/>
  <c r="AF14" i="130" s="1"/>
  <c r="AE5" i="130"/>
  <c r="AE14" i="130" s="1"/>
  <c r="AD5" i="130"/>
  <c r="AD14" i="130" s="1"/>
  <c r="AC5" i="130"/>
  <c r="AC14" i="130" s="1"/>
  <c r="AB5" i="130"/>
  <c r="AB14" i="130" s="1"/>
  <c r="AA5" i="130"/>
  <c r="AA14" i="130" s="1"/>
  <c r="Z5" i="130"/>
  <c r="Z14" i="130" s="1"/>
  <c r="Y5" i="130"/>
  <c r="Y14" i="130" s="1"/>
  <c r="X5" i="130"/>
  <c r="X14" i="130" s="1"/>
  <c r="W5" i="130"/>
  <c r="W14" i="130" s="1"/>
  <c r="V5" i="130"/>
  <c r="V14" i="130" s="1"/>
  <c r="U5" i="130"/>
  <c r="U14" i="130" s="1"/>
  <c r="T5" i="130"/>
  <c r="T14" i="130" s="1"/>
  <c r="S5" i="130"/>
  <c r="S14" i="130" s="1"/>
  <c r="R5" i="130"/>
  <c r="R14" i="130" s="1"/>
  <c r="Q5" i="130"/>
  <c r="Q14" i="130" s="1"/>
  <c r="P5" i="130"/>
  <c r="P14" i="130" s="1"/>
  <c r="O5" i="130"/>
  <c r="O14" i="130" s="1"/>
  <c r="N5" i="130"/>
  <c r="N14" i="130" s="1"/>
  <c r="M5" i="130"/>
  <c r="M14" i="130" s="1"/>
  <c r="L5" i="130"/>
  <c r="L14" i="130" s="1"/>
  <c r="K5" i="130"/>
  <c r="K14" i="130" s="1"/>
  <c r="J5" i="130"/>
  <c r="J14" i="130" s="1"/>
  <c r="I5" i="130"/>
  <c r="I14" i="130" s="1"/>
  <c r="H5" i="130"/>
  <c r="H14" i="130" s="1"/>
  <c r="G5" i="130"/>
  <c r="G14" i="130" s="1"/>
  <c r="F5" i="130"/>
  <c r="F14" i="130" s="1"/>
  <c r="E5" i="130"/>
  <c r="E14" i="130" s="1"/>
  <c r="D5" i="130"/>
  <c r="D14" i="130" s="1"/>
  <c r="C5" i="130"/>
  <c r="C14" i="130" s="1"/>
  <c r="B5" i="130"/>
  <c r="B14" i="130" s="1"/>
  <c r="AT4" i="130"/>
  <c r="AT13" i="130" s="1"/>
  <c r="AS4" i="130"/>
  <c r="AS13" i="130" s="1"/>
  <c r="AR4" i="130"/>
  <c r="AR13" i="130" s="1"/>
  <c r="AQ4" i="130"/>
  <c r="AQ13" i="130" s="1"/>
  <c r="AP4" i="130"/>
  <c r="AP13" i="130" s="1"/>
  <c r="AO4" i="130"/>
  <c r="AO13" i="130" s="1"/>
  <c r="AN4" i="130"/>
  <c r="AN13" i="130" s="1"/>
  <c r="AM4" i="130"/>
  <c r="AM13" i="130" s="1"/>
  <c r="AL4" i="130"/>
  <c r="AL13" i="130" s="1"/>
  <c r="AK4" i="130"/>
  <c r="AK13" i="130" s="1"/>
  <c r="AJ4" i="130"/>
  <c r="AJ13" i="130" s="1"/>
  <c r="AI4" i="130"/>
  <c r="AI13" i="130" s="1"/>
  <c r="AH4" i="130"/>
  <c r="AH13" i="130" s="1"/>
  <c r="AG4" i="130"/>
  <c r="AG13" i="130" s="1"/>
  <c r="AF4" i="130"/>
  <c r="AF13" i="130" s="1"/>
  <c r="AE4" i="130"/>
  <c r="AE13" i="130" s="1"/>
  <c r="AD4" i="130"/>
  <c r="AD13" i="130" s="1"/>
  <c r="AC4" i="130"/>
  <c r="AC13" i="130" s="1"/>
  <c r="AB4" i="130"/>
  <c r="AB13" i="130" s="1"/>
  <c r="AA4" i="130"/>
  <c r="AA13" i="130" s="1"/>
  <c r="Z4" i="130"/>
  <c r="Z13" i="130" s="1"/>
  <c r="Y4" i="130"/>
  <c r="Y13" i="130" s="1"/>
  <c r="X4" i="130"/>
  <c r="X13" i="130" s="1"/>
  <c r="W4" i="130"/>
  <c r="W13" i="130" s="1"/>
  <c r="V4" i="130"/>
  <c r="V13" i="130" s="1"/>
  <c r="U4" i="130"/>
  <c r="U13" i="130" s="1"/>
  <c r="T4" i="130"/>
  <c r="T13" i="130" s="1"/>
  <c r="S4" i="130"/>
  <c r="S13" i="130" s="1"/>
  <c r="R4" i="130"/>
  <c r="R13" i="130" s="1"/>
  <c r="Q4" i="130"/>
  <c r="Q13" i="130" s="1"/>
  <c r="P4" i="130"/>
  <c r="P13" i="130" s="1"/>
  <c r="O4" i="130"/>
  <c r="O13" i="130" s="1"/>
  <c r="N4" i="130"/>
  <c r="N13" i="130" s="1"/>
  <c r="M4" i="130"/>
  <c r="M13" i="130" s="1"/>
  <c r="L4" i="130"/>
  <c r="L13" i="130" s="1"/>
  <c r="K4" i="130"/>
  <c r="K13" i="130" s="1"/>
  <c r="J4" i="130"/>
  <c r="J13" i="130" s="1"/>
  <c r="I4" i="130"/>
  <c r="I13" i="130" s="1"/>
  <c r="H4" i="130"/>
  <c r="H13" i="130" s="1"/>
  <c r="G4" i="130"/>
  <c r="G13" i="130" s="1"/>
  <c r="F4" i="130"/>
  <c r="F13" i="130" s="1"/>
  <c r="E4" i="130"/>
  <c r="E13" i="130" s="1"/>
  <c r="D4" i="130"/>
  <c r="D13" i="130" s="1"/>
  <c r="C4" i="130"/>
  <c r="C13" i="130" s="1"/>
  <c r="B4" i="130"/>
  <c r="B13" i="130" s="1"/>
  <c r="AT5" i="129"/>
  <c r="AT21" i="129" s="1"/>
  <c r="AS5" i="129"/>
  <c r="AS21" i="129" s="1"/>
  <c r="AR5" i="129"/>
  <c r="AR21" i="129" s="1"/>
  <c r="AQ5" i="129"/>
  <c r="AQ21" i="129" s="1"/>
  <c r="AP5" i="129"/>
  <c r="AP21" i="129" s="1"/>
  <c r="AO5" i="129"/>
  <c r="AO21" i="129" s="1"/>
  <c r="AN5" i="129"/>
  <c r="AN21" i="129" s="1"/>
  <c r="AM5" i="129"/>
  <c r="AM21" i="129" s="1"/>
  <c r="AL5" i="129"/>
  <c r="AL21" i="129" s="1"/>
  <c r="AK5" i="129"/>
  <c r="AK21" i="129" s="1"/>
  <c r="AJ5" i="129"/>
  <c r="AJ21" i="129" s="1"/>
  <c r="AI5" i="129"/>
  <c r="AI21" i="129" s="1"/>
  <c r="AH5" i="129"/>
  <c r="AH21" i="129" s="1"/>
  <c r="AG5" i="129"/>
  <c r="AG21" i="129" s="1"/>
  <c r="AF5" i="129"/>
  <c r="AF21" i="129" s="1"/>
  <c r="AE5" i="129"/>
  <c r="AE21" i="129" s="1"/>
  <c r="AD5" i="129"/>
  <c r="AD21" i="129" s="1"/>
  <c r="AC5" i="129"/>
  <c r="AC21" i="129" s="1"/>
  <c r="AB5" i="129"/>
  <c r="AB21" i="129" s="1"/>
  <c r="AA5" i="129"/>
  <c r="AA21" i="129" s="1"/>
  <c r="Z5" i="129"/>
  <c r="Z21" i="129" s="1"/>
  <c r="Y5" i="129"/>
  <c r="Y21" i="129" s="1"/>
  <c r="X5" i="129"/>
  <c r="X21" i="129" s="1"/>
  <c r="W5" i="129"/>
  <c r="W21" i="129" s="1"/>
  <c r="V5" i="129"/>
  <c r="V21" i="129" s="1"/>
  <c r="U5" i="129"/>
  <c r="U21" i="129" s="1"/>
  <c r="T5" i="129"/>
  <c r="T21" i="129" s="1"/>
  <c r="S5" i="129"/>
  <c r="S21" i="129" s="1"/>
  <c r="R5" i="129"/>
  <c r="R21" i="129" s="1"/>
  <c r="Q5" i="129"/>
  <c r="Q21" i="129" s="1"/>
  <c r="P5" i="129"/>
  <c r="P21" i="129" s="1"/>
  <c r="O5" i="129"/>
  <c r="O21" i="129" s="1"/>
  <c r="N5" i="129"/>
  <c r="N21" i="129" s="1"/>
  <c r="M5" i="129"/>
  <c r="M21" i="129" s="1"/>
  <c r="L5" i="129"/>
  <c r="L21" i="129" s="1"/>
  <c r="K5" i="129"/>
  <c r="K21" i="129" s="1"/>
  <c r="J5" i="129"/>
  <c r="J21" i="129" s="1"/>
  <c r="I5" i="129"/>
  <c r="I21" i="129" s="1"/>
  <c r="H5" i="129"/>
  <c r="H21" i="129" s="1"/>
  <c r="G5" i="129"/>
  <c r="G21" i="129" s="1"/>
  <c r="F5" i="129"/>
  <c r="F21" i="129" s="1"/>
  <c r="E5" i="129"/>
  <c r="E21" i="129" s="1"/>
  <c r="D5" i="129"/>
  <c r="D21" i="129" s="1"/>
  <c r="C5" i="129"/>
  <c r="C21" i="129" s="1"/>
  <c r="B5" i="129"/>
  <c r="B21" i="129" s="1"/>
  <c r="AT4" i="129"/>
  <c r="AT20" i="129" s="1"/>
  <c r="AS4" i="129"/>
  <c r="AS20" i="129" s="1"/>
  <c r="AR4" i="129"/>
  <c r="AR20" i="129" s="1"/>
  <c r="AQ4" i="129"/>
  <c r="AQ20" i="129" s="1"/>
  <c r="AP4" i="129"/>
  <c r="AP20" i="129" s="1"/>
  <c r="AO4" i="129"/>
  <c r="AO20" i="129" s="1"/>
  <c r="AN4" i="129"/>
  <c r="AN20" i="129" s="1"/>
  <c r="AM4" i="129"/>
  <c r="AM20" i="129" s="1"/>
  <c r="AL4" i="129"/>
  <c r="AL20" i="129" s="1"/>
  <c r="AK4" i="129"/>
  <c r="AK20" i="129" s="1"/>
  <c r="AJ4" i="129"/>
  <c r="AJ20" i="129" s="1"/>
  <c r="AI4" i="129"/>
  <c r="AI20" i="129" s="1"/>
  <c r="AH4" i="129"/>
  <c r="AH20" i="129" s="1"/>
  <c r="AG4" i="129"/>
  <c r="AG20" i="129" s="1"/>
  <c r="AF4" i="129"/>
  <c r="AF20" i="129" s="1"/>
  <c r="AE4" i="129"/>
  <c r="AE20" i="129" s="1"/>
  <c r="AD4" i="129"/>
  <c r="AD20" i="129" s="1"/>
  <c r="AC4" i="129"/>
  <c r="AC20" i="129" s="1"/>
  <c r="AB4" i="129"/>
  <c r="AB20" i="129" s="1"/>
  <c r="AA4" i="129"/>
  <c r="AA20" i="129" s="1"/>
  <c r="Z4" i="129"/>
  <c r="Z20" i="129" s="1"/>
  <c r="Y4" i="129"/>
  <c r="Y20" i="129" s="1"/>
  <c r="X4" i="129"/>
  <c r="X20" i="129" s="1"/>
  <c r="W4" i="129"/>
  <c r="W20" i="129" s="1"/>
  <c r="V4" i="129"/>
  <c r="V20" i="129" s="1"/>
  <c r="U4" i="129"/>
  <c r="U20" i="129" s="1"/>
  <c r="T4" i="129"/>
  <c r="T20" i="129" s="1"/>
  <c r="S4" i="129"/>
  <c r="S20" i="129" s="1"/>
  <c r="R4" i="129"/>
  <c r="R20" i="129" s="1"/>
  <c r="Q4" i="129"/>
  <c r="Q20" i="129" s="1"/>
  <c r="P4" i="129"/>
  <c r="P20" i="129" s="1"/>
  <c r="O4" i="129"/>
  <c r="O20" i="129" s="1"/>
  <c r="N4" i="129"/>
  <c r="N20" i="129" s="1"/>
  <c r="M4" i="129"/>
  <c r="M20" i="129" s="1"/>
  <c r="L4" i="129"/>
  <c r="L20" i="129" s="1"/>
  <c r="K4" i="129"/>
  <c r="K20" i="129" s="1"/>
  <c r="J4" i="129"/>
  <c r="J20" i="129" s="1"/>
  <c r="I4" i="129"/>
  <c r="I20" i="129" s="1"/>
  <c r="H4" i="129"/>
  <c r="H20" i="129" s="1"/>
  <c r="G4" i="129"/>
  <c r="G20" i="129" s="1"/>
  <c r="F4" i="129"/>
  <c r="F20" i="129" s="1"/>
  <c r="E4" i="129"/>
  <c r="E20" i="129" s="1"/>
  <c r="D4" i="129"/>
  <c r="D20" i="129" s="1"/>
  <c r="C4" i="129"/>
  <c r="C20" i="129" s="1"/>
  <c r="B4" i="129"/>
  <c r="B20" i="129" s="1"/>
  <c r="AT5" i="128"/>
  <c r="AT21" i="128" s="1"/>
  <c r="AS5" i="128"/>
  <c r="AS21" i="128" s="1"/>
  <c r="AR5" i="128"/>
  <c r="AR21" i="128" s="1"/>
  <c r="AQ5" i="128"/>
  <c r="AQ21" i="128" s="1"/>
  <c r="AP5" i="128"/>
  <c r="AP21" i="128" s="1"/>
  <c r="AO5" i="128"/>
  <c r="AO21" i="128" s="1"/>
  <c r="AN5" i="128"/>
  <c r="AN21" i="128" s="1"/>
  <c r="AM5" i="128"/>
  <c r="AM21" i="128" s="1"/>
  <c r="AL5" i="128"/>
  <c r="AL21" i="128" s="1"/>
  <c r="AK5" i="128"/>
  <c r="AK21" i="128" s="1"/>
  <c r="AJ5" i="128"/>
  <c r="AJ21" i="128" s="1"/>
  <c r="AI5" i="128"/>
  <c r="AI21" i="128" s="1"/>
  <c r="AH5" i="128"/>
  <c r="AH21" i="128" s="1"/>
  <c r="AG5" i="128"/>
  <c r="AG21" i="128" s="1"/>
  <c r="AF5" i="128"/>
  <c r="AF21" i="128" s="1"/>
  <c r="AE5" i="128"/>
  <c r="AE21" i="128" s="1"/>
  <c r="AD5" i="128"/>
  <c r="AD21" i="128" s="1"/>
  <c r="AC5" i="128"/>
  <c r="AC21" i="128" s="1"/>
  <c r="AB5" i="128"/>
  <c r="AB21" i="128" s="1"/>
  <c r="AA5" i="128"/>
  <c r="AA21" i="128" s="1"/>
  <c r="Z5" i="128"/>
  <c r="Z21" i="128" s="1"/>
  <c r="Y5" i="128"/>
  <c r="Y21" i="128" s="1"/>
  <c r="X5" i="128"/>
  <c r="X21" i="128" s="1"/>
  <c r="W5" i="128"/>
  <c r="W21" i="128" s="1"/>
  <c r="V5" i="128"/>
  <c r="V21" i="128" s="1"/>
  <c r="U5" i="128"/>
  <c r="U21" i="128" s="1"/>
  <c r="T5" i="128"/>
  <c r="T21" i="128" s="1"/>
  <c r="S5" i="128"/>
  <c r="S21" i="128" s="1"/>
  <c r="R5" i="128"/>
  <c r="R21" i="128" s="1"/>
  <c r="Q5" i="128"/>
  <c r="Q21" i="128" s="1"/>
  <c r="P5" i="128"/>
  <c r="P21" i="128" s="1"/>
  <c r="O5" i="128"/>
  <c r="O21" i="128" s="1"/>
  <c r="N5" i="128"/>
  <c r="N21" i="128" s="1"/>
  <c r="M5" i="128"/>
  <c r="M21" i="128" s="1"/>
  <c r="L5" i="128"/>
  <c r="L21" i="128" s="1"/>
  <c r="K5" i="128"/>
  <c r="K21" i="128" s="1"/>
  <c r="J5" i="128"/>
  <c r="J21" i="128" s="1"/>
  <c r="I5" i="128"/>
  <c r="I21" i="128" s="1"/>
  <c r="H5" i="128"/>
  <c r="H21" i="128" s="1"/>
  <c r="G5" i="128"/>
  <c r="G21" i="128" s="1"/>
  <c r="F5" i="128"/>
  <c r="F21" i="128" s="1"/>
  <c r="E5" i="128"/>
  <c r="E21" i="128" s="1"/>
  <c r="D5" i="128"/>
  <c r="D21" i="128" s="1"/>
  <c r="C5" i="128"/>
  <c r="C21" i="128" s="1"/>
  <c r="B5" i="128"/>
  <c r="B21" i="128" s="1"/>
  <c r="AT4" i="128"/>
  <c r="AT20" i="128" s="1"/>
  <c r="AS4" i="128"/>
  <c r="AS20" i="128" s="1"/>
  <c r="AR4" i="128"/>
  <c r="AR20" i="128" s="1"/>
  <c r="AQ4" i="128"/>
  <c r="AQ20" i="128" s="1"/>
  <c r="AP4" i="128"/>
  <c r="AP20" i="128" s="1"/>
  <c r="AO4" i="128"/>
  <c r="AO20" i="128" s="1"/>
  <c r="AN4" i="128"/>
  <c r="AN20" i="128" s="1"/>
  <c r="AM4" i="128"/>
  <c r="AM20" i="128" s="1"/>
  <c r="AL4" i="128"/>
  <c r="AL20" i="128" s="1"/>
  <c r="AK4" i="128"/>
  <c r="AK20" i="128" s="1"/>
  <c r="AJ4" i="128"/>
  <c r="AJ20" i="128" s="1"/>
  <c r="AI4" i="128"/>
  <c r="AI20" i="128" s="1"/>
  <c r="AH4" i="128"/>
  <c r="AH20" i="128" s="1"/>
  <c r="AG4" i="128"/>
  <c r="AG20" i="128" s="1"/>
  <c r="AF4" i="128"/>
  <c r="AF20" i="128" s="1"/>
  <c r="AE4" i="128"/>
  <c r="AE20" i="128" s="1"/>
  <c r="AD4" i="128"/>
  <c r="AD20" i="128" s="1"/>
  <c r="AC4" i="128"/>
  <c r="AC20" i="128" s="1"/>
  <c r="AB4" i="128"/>
  <c r="AB20" i="128" s="1"/>
  <c r="AA4" i="128"/>
  <c r="AA20" i="128" s="1"/>
  <c r="Z4" i="128"/>
  <c r="Z20" i="128" s="1"/>
  <c r="Y4" i="128"/>
  <c r="Y20" i="128" s="1"/>
  <c r="X4" i="128"/>
  <c r="X20" i="128" s="1"/>
  <c r="W4" i="128"/>
  <c r="W20" i="128" s="1"/>
  <c r="V4" i="128"/>
  <c r="V20" i="128" s="1"/>
  <c r="U4" i="128"/>
  <c r="U20" i="128" s="1"/>
  <c r="T4" i="128"/>
  <c r="T20" i="128" s="1"/>
  <c r="S4" i="128"/>
  <c r="S20" i="128" s="1"/>
  <c r="R4" i="128"/>
  <c r="R20" i="128" s="1"/>
  <c r="Q4" i="128"/>
  <c r="Q20" i="128" s="1"/>
  <c r="P4" i="128"/>
  <c r="P20" i="128" s="1"/>
  <c r="O4" i="128"/>
  <c r="O20" i="128" s="1"/>
  <c r="N4" i="128"/>
  <c r="N20" i="128" s="1"/>
  <c r="M4" i="128"/>
  <c r="M20" i="128" s="1"/>
  <c r="L4" i="128"/>
  <c r="L20" i="128" s="1"/>
  <c r="K4" i="128"/>
  <c r="K20" i="128" s="1"/>
  <c r="J4" i="128"/>
  <c r="J20" i="128" s="1"/>
  <c r="I4" i="128"/>
  <c r="I20" i="128" s="1"/>
  <c r="H4" i="128"/>
  <c r="H20" i="128" s="1"/>
  <c r="G4" i="128"/>
  <c r="G20" i="128" s="1"/>
  <c r="F4" i="128"/>
  <c r="F20" i="128" s="1"/>
  <c r="E4" i="128"/>
  <c r="E20" i="128" s="1"/>
  <c r="D4" i="128"/>
  <c r="D20" i="128" s="1"/>
  <c r="C4" i="128"/>
  <c r="C20" i="128" s="1"/>
  <c r="B4" i="128"/>
  <c r="B20" i="128" s="1"/>
  <c r="K7" i="130" l="1"/>
  <c r="K16" i="130" s="1"/>
  <c r="K6" i="132"/>
  <c r="K22" i="132" s="1"/>
  <c r="K7" i="129"/>
  <c r="K23" i="129" s="1"/>
  <c r="K7" i="128"/>
  <c r="K23" i="128" s="1"/>
  <c r="J7" i="130"/>
  <c r="J16" i="130" s="1"/>
  <c r="J6" i="132"/>
  <c r="J22" i="132" s="1"/>
  <c r="J7" i="129"/>
  <c r="J23" i="129" s="1"/>
  <c r="J7" i="128"/>
  <c r="J23" i="128" s="1"/>
  <c r="S7" i="130"/>
  <c r="S16" i="130" s="1"/>
  <c r="S6" i="132"/>
  <c r="S22" i="132" s="1"/>
  <c r="S7" i="128"/>
  <c r="S23" i="128" s="1"/>
  <c r="S7" i="129"/>
  <c r="S23" i="129" s="1"/>
  <c r="I6" i="132"/>
  <c r="I22" i="132" s="1"/>
  <c r="I7" i="130"/>
  <c r="I16" i="130" s="1"/>
  <c r="I7" i="129"/>
  <c r="I23" i="129" s="1"/>
  <c r="I7" i="128"/>
  <c r="I23" i="128" s="1"/>
  <c r="Z7" i="130"/>
  <c r="Z16" i="130" s="1"/>
  <c r="Z7" i="128"/>
  <c r="Z23" i="128" s="1"/>
  <c r="Z7" i="129"/>
  <c r="Z23" i="129" s="1"/>
  <c r="R7" i="130"/>
  <c r="R16" i="130" s="1"/>
  <c r="R6" i="132"/>
  <c r="R22" i="132" s="1"/>
  <c r="R7" i="128"/>
  <c r="R23" i="128" s="1"/>
  <c r="R7" i="129"/>
  <c r="R23" i="129" s="1"/>
  <c r="L7" i="130"/>
  <c r="L16" i="130" s="1"/>
  <c r="L6" i="132"/>
  <c r="L22" i="132" s="1"/>
  <c r="L7" i="129"/>
  <c r="L23" i="129" s="1"/>
  <c r="L7" i="128"/>
  <c r="L23" i="128" s="1"/>
  <c r="Y7" i="130"/>
  <c r="Y16" i="130" s="1"/>
  <c r="Y7" i="129"/>
  <c r="Y23" i="129" s="1"/>
  <c r="Y7" i="128"/>
  <c r="Y23" i="128" s="1"/>
  <c r="Q6" i="132"/>
  <c r="Q22" i="132" s="1"/>
  <c r="Q7" i="129"/>
  <c r="Q23" i="129" s="1"/>
  <c r="Q7" i="130"/>
  <c r="Q16" i="130" s="1"/>
  <c r="Q7" i="128"/>
  <c r="Q23" i="128" s="1"/>
  <c r="H6" i="132"/>
  <c r="H22" i="132" s="1"/>
  <c r="H7" i="130"/>
  <c r="H16" i="130" s="1"/>
  <c r="H7" i="129"/>
  <c r="H23" i="129" s="1"/>
  <c r="H7" i="128"/>
  <c r="H23" i="128" s="1"/>
  <c r="T7" i="130"/>
  <c r="T16" i="130" s="1"/>
  <c r="T6" i="132"/>
  <c r="T22" i="132" s="1"/>
  <c r="T7" i="129"/>
  <c r="T23" i="129" s="1"/>
  <c r="T7" i="128"/>
  <c r="T23" i="128" s="1"/>
  <c r="G7" i="130"/>
  <c r="G16" i="130" s="1"/>
  <c r="G6" i="132"/>
  <c r="G22" i="132" s="1"/>
  <c r="G7" i="129"/>
  <c r="G23" i="129" s="1"/>
  <c r="G7" i="128"/>
  <c r="G23" i="128" s="1"/>
  <c r="O7" i="130"/>
  <c r="O16" i="130" s="1"/>
  <c r="O6" i="132"/>
  <c r="O22" i="132" s="1"/>
  <c r="O7" i="129"/>
  <c r="O23" i="129" s="1"/>
  <c r="O7" i="128"/>
  <c r="O23" i="128" s="1"/>
  <c r="C7" i="130"/>
  <c r="C16" i="130" s="1"/>
  <c r="C6" i="132"/>
  <c r="C22" i="132" s="1"/>
  <c r="C7" i="129"/>
  <c r="C23" i="129" s="1"/>
  <c r="C7" i="128"/>
  <c r="C23" i="128" s="1"/>
  <c r="X7" i="130"/>
  <c r="X16" i="130" s="1"/>
  <c r="X7" i="129"/>
  <c r="X23" i="129" s="1"/>
  <c r="X7" i="128"/>
  <c r="X23" i="128" s="1"/>
  <c r="F7" i="130"/>
  <c r="F16" i="130" s="1"/>
  <c r="F6" i="132"/>
  <c r="F22" i="132" s="1"/>
  <c r="F7" i="129"/>
  <c r="F23" i="129" s="1"/>
  <c r="F7" i="128"/>
  <c r="F23" i="128" s="1"/>
  <c r="P6" i="132"/>
  <c r="P22" i="132" s="1"/>
  <c r="P7" i="130"/>
  <c r="P16" i="130" s="1"/>
  <c r="P7" i="129"/>
  <c r="P23" i="129" s="1"/>
  <c r="P7" i="128"/>
  <c r="P23" i="128" s="1"/>
  <c r="W7" i="130"/>
  <c r="W16" i="130" s="1"/>
  <c r="W7" i="129"/>
  <c r="W23" i="129" s="1"/>
  <c r="W7" i="128"/>
  <c r="W23" i="128" s="1"/>
  <c r="E7" i="130"/>
  <c r="E16" i="130" s="1"/>
  <c r="E6" i="132"/>
  <c r="E22" i="132" s="1"/>
  <c r="E7" i="129"/>
  <c r="E23" i="129" s="1"/>
  <c r="E7" i="128"/>
  <c r="E23" i="128" s="1"/>
  <c r="V7" i="130"/>
  <c r="V16" i="130" s="1"/>
  <c r="V7" i="129"/>
  <c r="V23" i="129" s="1"/>
  <c r="V7" i="128"/>
  <c r="V23" i="128" s="1"/>
  <c r="N7" i="130"/>
  <c r="N16" i="130" s="1"/>
  <c r="N6" i="132"/>
  <c r="N22" i="132" s="1"/>
  <c r="N7" i="129"/>
  <c r="N23" i="129" s="1"/>
  <c r="N7" i="128"/>
  <c r="N23" i="128" s="1"/>
  <c r="B7" i="130"/>
  <c r="B16" i="130" s="1"/>
  <c r="B6" i="132"/>
  <c r="B22" i="132" s="1"/>
  <c r="B7" i="128"/>
  <c r="B23" i="128" s="1"/>
  <c r="B7" i="129"/>
  <c r="B23" i="129" s="1"/>
  <c r="D7" i="130"/>
  <c r="D16" i="130" s="1"/>
  <c r="D6" i="132"/>
  <c r="D22" i="132" s="1"/>
  <c r="D7" i="129"/>
  <c r="D23" i="129" s="1"/>
  <c r="D7" i="128"/>
  <c r="D23" i="128" s="1"/>
  <c r="U7" i="130"/>
  <c r="U16" i="130" s="1"/>
  <c r="U6" i="132"/>
  <c r="U22" i="132" s="1"/>
  <c r="U7" i="129"/>
  <c r="U23" i="129" s="1"/>
  <c r="U7" i="128"/>
  <c r="U23" i="128" s="1"/>
  <c r="M7" i="130"/>
  <c r="M16" i="130" s="1"/>
  <c r="M6" i="132"/>
  <c r="M22" i="132" s="1"/>
  <c r="M7" i="129"/>
  <c r="M23" i="129" s="1"/>
  <c r="M7" i="128"/>
  <c r="M23" i="128" s="1"/>
  <c r="B4" i="116" l="1"/>
  <c r="B20" i="116" s="1"/>
  <c r="C4" i="116"/>
  <c r="C20" i="116" s="1"/>
  <c r="B5" i="116"/>
  <c r="B21" i="116" s="1"/>
  <c r="C5" i="116"/>
  <c r="C21" i="116" s="1"/>
  <c r="B4" i="117" l="1"/>
  <c r="C4" i="117"/>
  <c r="B5" i="117"/>
  <c r="C5" i="117"/>
  <c r="C7" i="116" l="1"/>
  <c r="C23" i="116" s="1"/>
  <c r="B7" i="116"/>
  <c r="B23" i="116" s="1"/>
  <c r="C7" i="117"/>
  <c r="B7" i="117"/>
  <c r="Y9" i="130" l="1"/>
  <c r="Y18" i="130" s="1"/>
  <c r="Y10" i="128"/>
  <c r="Y26" i="128" s="1"/>
  <c r="Y10" i="129"/>
  <c r="Y26" i="129" s="1"/>
  <c r="N9" i="132"/>
  <c r="N25" i="132" s="1"/>
  <c r="N9" i="130"/>
  <c r="N18" i="130" s="1"/>
  <c r="N10" i="129"/>
  <c r="N26" i="129" s="1"/>
  <c r="N10" i="128"/>
  <c r="N26" i="128" s="1"/>
  <c r="X8" i="129"/>
  <c r="X24" i="129" s="1"/>
  <c r="X8" i="128"/>
  <c r="X24" i="128" s="1"/>
  <c r="L7" i="132"/>
  <c r="L23" i="132" s="1"/>
  <c r="L8" i="129"/>
  <c r="L24" i="129" s="1"/>
  <c r="L8" i="128"/>
  <c r="L24" i="128" s="1"/>
  <c r="M9" i="130"/>
  <c r="M18" i="130" s="1"/>
  <c r="M9" i="132"/>
  <c r="M25" i="132" s="1"/>
  <c r="M10" i="129"/>
  <c r="M26" i="129" s="1"/>
  <c r="M10" i="128"/>
  <c r="M26" i="128" s="1"/>
  <c r="C9" i="130"/>
  <c r="C18" i="130" s="1"/>
  <c r="C9" i="132"/>
  <c r="C25" i="132" s="1"/>
  <c r="C10" i="129"/>
  <c r="C26" i="129" s="1"/>
  <c r="C10" i="128"/>
  <c r="C26" i="128" s="1"/>
  <c r="J7" i="132"/>
  <c r="J23" i="132" s="1"/>
  <c r="J8" i="129"/>
  <c r="J24" i="129" s="1"/>
  <c r="J8" i="128"/>
  <c r="J24" i="128" s="1"/>
  <c r="T9" i="132"/>
  <c r="T25" i="132" s="1"/>
  <c r="T9" i="130"/>
  <c r="T18" i="130" s="1"/>
  <c r="T10" i="129"/>
  <c r="T26" i="129" s="1"/>
  <c r="T10" i="128"/>
  <c r="T26" i="128" s="1"/>
  <c r="K9" i="130"/>
  <c r="K18" i="130" s="1"/>
  <c r="K9" i="132"/>
  <c r="K25" i="132" s="1"/>
  <c r="K10" i="129"/>
  <c r="K26" i="129" s="1"/>
  <c r="K10" i="128"/>
  <c r="K26" i="128" s="1"/>
  <c r="B9" i="130"/>
  <c r="B18" i="130" s="1"/>
  <c r="B9" i="132"/>
  <c r="B25" i="132" s="1"/>
  <c r="B10" i="129"/>
  <c r="B26" i="129" s="1"/>
  <c r="B10" i="128"/>
  <c r="B26" i="128" s="1"/>
  <c r="S7" i="132"/>
  <c r="S23" i="132" s="1"/>
  <c r="S8" i="129"/>
  <c r="S24" i="129" s="1"/>
  <c r="S8" i="128"/>
  <c r="S24" i="128" s="1"/>
  <c r="I7" i="132"/>
  <c r="I23" i="132" s="1"/>
  <c r="I8" i="129"/>
  <c r="I24" i="129" s="1"/>
  <c r="I8" i="128"/>
  <c r="I24" i="128" s="1"/>
  <c r="U9" i="132"/>
  <c r="U25" i="132" s="1"/>
  <c r="U9" i="130"/>
  <c r="U18" i="130" s="1"/>
  <c r="U10" i="129"/>
  <c r="U26" i="129" s="1"/>
  <c r="U10" i="128"/>
  <c r="U26" i="128" s="1"/>
  <c r="T7" i="132"/>
  <c r="T23" i="132" s="1"/>
  <c r="T8" i="129"/>
  <c r="T24" i="129" s="1"/>
  <c r="T8" i="128"/>
  <c r="T24" i="128" s="1"/>
  <c r="J9" i="130"/>
  <c r="J18" i="130" s="1"/>
  <c r="J9" i="132"/>
  <c r="J25" i="132" s="1"/>
  <c r="J10" i="129"/>
  <c r="J26" i="129" s="1"/>
  <c r="J10" i="128"/>
  <c r="J26" i="128" s="1"/>
  <c r="E9" i="132"/>
  <c r="E25" i="132" s="1"/>
  <c r="E9" i="130"/>
  <c r="E18" i="130" s="1"/>
  <c r="E10" i="129"/>
  <c r="E26" i="129" s="1"/>
  <c r="E10" i="128"/>
  <c r="E26" i="128" s="1"/>
  <c r="C7" i="132"/>
  <c r="C23" i="132" s="1"/>
  <c r="C8" i="129"/>
  <c r="C24" i="129" s="1"/>
  <c r="C8" i="128"/>
  <c r="C24" i="128" s="1"/>
  <c r="X9" i="130"/>
  <c r="X18" i="130" s="1"/>
  <c r="X10" i="128"/>
  <c r="X26" i="128" s="1"/>
  <c r="X10" i="129"/>
  <c r="X26" i="129" s="1"/>
  <c r="U7" i="132"/>
  <c r="U23" i="132" s="1"/>
  <c r="U8" i="128"/>
  <c r="U24" i="128" s="1"/>
  <c r="U8" i="129"/>
  <c r="U24" i="129" s="1"/>
  <c r="B7" i="132"/>
  <c r="B23" i="132" s="1"/>
  <c r="B8" i="129"/>
  <c r="B24" i="129" s="1"/>
  <c r="B8" i="128"/>
  <c r="B24" i="128" s="1"/>
  <c r="L9" i="130"/>
  <c r="L18" i="130" s="1"/>
  <c r="L9" i="132"/>
  <c r="L25" i="132" s="1"/>
  <c r="L10" i="129"/>
  <c r="L26" i="129" s="1"/>
  <c r="L10" i="128"/>
  <c r="L26" i="128" s="1"/>
  <c r="S9" i="130"/>
  <c r="S18" i="130" s="1"/>
  <c r="S9" i="132"/>
  <c r="S25" i="132" s="1"/>
  <c r="S10" i="129"/>
  <c r="S26" i="129" s="1"/>
  <c r="S10" i="128"/>
  <c r="S26" i="128" s="1"/>
  <c r="Q7" i="132"/>
  <c r="Q23" i="132" s="1"/>
  <c r="Q8" i="129"/>
  <c r="Q24" i="129" s="1"/>
  <c r="Q8" i="128"/>
  <c r="Q24" i="128" s="1"/>
  <c r="H7" i="132"/>
  <c r="H23" i="132" s="1"/>
  <c r="H8" i="129"/>
  <c r="H24" i="129" s="1"/>
  <c r="H8" i="128"/>
  <c r="H24" i="128" s="1"/>
  <c r="R9" i="130"/>
  <c r="R18" i="130" s="1"/>
  <c r="R9" i="132"/>
  <c r="R25" i="132" s="1"/>
  <c r="R10" i="129"/>
  <c r="R26" i="129" s="1"/>
  <c r="R10" i="128"/>
  <c r="R26" i="128" s="1"/>
  <c r="I9" i="132"/>
  <c r="I25" i="132" s="1"/>
  <c r="I9" i="130"/>
  <c r="I18" i="130" s="1"/>
  <c r="I10" i="129"/>
  <c r="I26" i="129" s="1"/>
  <c r="I10" i="128"/>
  <c r="I26" i="128" s="1"/>
  <c r="P7" i="132"/>
  <c r="P23" i="132" s="1"/>
  <c r="P8" i="129"/>
  <c r="P24" i="129" s="1"/>
  <c r="P8" i="128"/>
  <c r="P24" i="128" s="1"/>
  <c r="F7" i="132"/>
  <c r="F23" i="132" s="1"/>
  <c r="F8" i="128"/>
  <c r="F24" i="128" s="1"/>
  <c r="F8" i="129"/>
  <c r="F24" i="129" s="1"/>
  <c r="V8" i="129"/>
  <c r="V24" i="129" s="1"/>
  <c r="V8" i="128"/>
  <c r="V24" i="128" s="1"/>
  <c r="D9" i="132"/>
  <c r="D25" i="132" s="1"/>
  <c r="D9" i="130"/>
  <c r="D18" i="130" s="1"/>
  <c r="D10" i="129"/>
  <c r="D26" i="129" s="1"/>
  <c r="D10" i="128"/>
  <c r="D26" i="128" s="1"/>
  <c r="Q9" i="132"/>
  <c r="Q25" i="132" s="1"/>
  <c r="Q9" i="130"/>
  <c r="Q18" i="130" s="1"/>
  <c r="Q10" i="129"/>
  <c r="Q26" i="129" s="1"/>
  <c r="Q10" i="128"/>
  <c r="Q26" i="128" s="1"/>
  <c r="H9" i="132"/>
  <c r="H25" i="132" s="1"/>
  <c r="H9" i="130"/>
  <c r="H18" i="130" s="1"/>
  <c r="H10" i="128"/>
  <c r="H26" i="128" s="1"/>
  <c r="H10" i="129"/>
  <c r="H26" i="129" s="1"/>
  <c r="Z8" i="129"/>
  <c r="Z24" i="129" s="1"/>
  <c r="Z8" i="128"/>
  <c r="Z24" i="128" s="1"/>
  <c r="N7" i="132"/>
  <c r="N23" i="132" s="1"/>
  <c r="N8" i="129"/>
  <c r="N24" i="129" s="1"/>
  <c r="N8" i="128"/>
  <c r="N24" i="128" s="1"/>
  <c r="E7" i="132"/>
  <c r="E23" i="132" s="1"/>
  <c r="E8" i="128"/>
  <c r="E24" i="128" s="1"/>
  <c r="E8" i="129"/>
  <c r="E24" i="129" s="1"/>
  <c r="G7" i="132"/>
  <c r="G23" i="132" s="1"/>
  <c r="G8" i="129"/>
  <c r="G24" i="129" s="1"/>
  <c r="G8" i="128"/>
  <c r="G24" i="128" s="1"/>
  <c r="K7" i="132"/>
  <c r="K23" i="132" s="1"/>
  <c r="K8" i="129"/>
  <c r="K24" i="129" s="1"/>
  <c r="K8" i="128"/>
  <c r="K24" i="128" s="1"/>
  <c r="Z9" i="130"/>
  <c r="Z18" i="130" s="1"/>
  <c r="Z10" i="129"/>
  <c r="Z26" i="129" s="1"/>
  <c r="Z10" i="128"/>
  <c r="Z26" i="128" s="1"/>
  <c r="P9" i="132"/>
  <c r="P25" i="132" s="1"/>
  <c r="P9" i="130"/>
  <c r="P18" i="130" s="1"/>
  <c r="P10" i="129"/>
  <c r="P26" i="129" s="1"/>
  <c r="P10" i="128"/>
  <c r="P26" i="128" s="1"/>
  <c r="F9" i="132"/>
  <c r="F25" i="132" s="1"/>
  <c r="F9" i="130"/>
  <c r="F18" i="130" s="1"/>
  <c r="F10" i="129"/>
  <c r="F26" i="129" s="1"/>
  <c r="F10" i="128"/>
  <c r="F26" i="128" s="1"/>
  <c r="Y8" i="129"/>
  <c r="Y24" i="129" s="1"/>
  <c r="Y8" i="128"/>
  <c r="Y24" i="128" s="1"/>
  <c r="M7" i="132"/>
  <c r="M23" i="132" s="1"/>
  <c r="M8" i="128"/>
  <c r="M24" i="128" s="1"/>
  <c r="M8" i="129"/>
  <c r="M24" i="129" s="1"/>
  <c r="D7" i="132"/>
  <c r="D23" i="132" s="1"/>
  <c r="D8" i="129"/>
  <c r="D24" i="129" s="1"/>
  <c r="D8" i="128"/>
  <c r="D24" i="128" s="1"/>
  <c r="C8" i="116"/>
  <c r="C24" i="116" s="1"/>
  <c r="B8" i="116"/>
  <c r="B24" i="116" s="1"/>
  <c r="B10" i="116"/>
  <c r="B26" i="116" s="1"/>
  <c r="B10" i="117"/>
  <c r="C8" i="117"/>
  <c r="B8" i="117"/>
  <c r="Q12" i="132" l="1"/>
  <c r="Q28" i="132" s="1"/>
  <c r="Q11" i="130"/>
  <c r="Q20" i="130" s="1"/>
  <c r="Q13" i="129"/>
  <c r="Q29" i="129" s="1"/>
  <c r="Q13" i="128"/>
  <c r="Q29" i="128" s="1"/>
  <c r="P12" i="132"/>
  <c r="P28" i="132" s="1"/>
  <c r="P11" i="130"/>
  <c r="P20" i="130" s="1"/>
  <c r="P13" i="129"/>
  <c r="P29" i="129" s="1"/>
  <c r="P13" i="128"/>
  <c r="P29" i="128" s="1"/>
  <c r="L11" i="130"/>
  <c r="L20" i="130" s="1"/>
  <c r="L12" i="132"/>
  <c r="L28" i="132" s="1"/>
  <c r="L13" i="129"/>
  <c r="L29" i="129" s="1"/>
  <c r="L13" i="128"/>
  <c r="L29" i="128" s="1"/>
  <c r="I10" i="132"/>
  <c r="I26" i="132" s="1"/>
  <c r="I11" i="129"/>
  <c r="I27" i="129" s="1"/>
  <c r="I11" i="128"/>
  <c r="I27" i="128" s="1"/>
  <c r="N12" i="132"/>
  <c r="N28" i="132" s="1"/>
  <c r="N11" i="130"/>
  <c r="N20" i="130" s="1"/>
  <c r="N13" i="128"/>
  <c r="N29" i="128" s="1"/>
  <c r="N13" i="129"/>
  <c r="N29" i="129" s="1"/>
  <c r="F11" i="129"/>
  <c r="F27" i="129" s="1"/>
  <c r="F10" i="132"/>
  <c r="F26" i="132" s="1"/>
  <c r="F11" i="128"/>
  <c r="F27" i="128" s="1"/>
  <c r="H10" i="132"/>
  <c r="H26" i="132" s="1"/>
  <c r="H11" i="129"/>
  <c r="H27" i="129" s="1"/>
  <c r="H11" i="128"/>
  <c r="H27" i="128" s="1"/>
  <c r="J10" i="132"/>
  <c r="J26" i="132" s="1"/>
  <c r="J11" i="129"/>
  <c r="J27" i="129" s="1"/>
  <c r="J11" i="128"/>
  <c r="J27" i="128" s="1"/>
  <c r="B11" i="130"/>
  <c r="B20" i="130" s="1"/>
  <c r="B13" i="129"/>
  <c r="B29" i="129" s="1"/>
  <c r="B12" i="132"/>
  <c r="B28" i="132" s="1"/>
  <c r="B13" i="128"/>
  <c r="B29" i="128" s="1"/>
  <c r="F12" i="132"/>
  <c r="F28" i="132" s="1"/>
  <c r="F11" i="130"/>
  <c r="F20" i="130" s="1"/>
  <c r="F13" i="128"/>
  <c r="F29" i="128" s="1"/>
  <c r="F13" i="129"/>
  <c r="F29" i="129" s="1"/>
  <c r="E10" i="132"/>
  <c r="E26" i="132" s="1"/>
  <c r="E11" i="129"/>
  <c r="E27" i="129" s="1"/>
  <c r="E11" i="128"/>
  <c r="E27" i="128" s="1"/>
  <c r="P10" i="132"/>
  <c r="P26" i="132" s="1"/>
  <c r="P11" i="129"/>
  <c r="P27" i="129" s="1"/>
  <c r="P11" i="128"/>
  <c r="P27" i="128" s="1"/>
  <c r="Z11" i="129"/>
  <c r="Z27" i="129" s="1"/>
  <c r="Z11" i="128"/>
  <c r="Z27" i="128" s="1"/>
  <c r="T11" i="130"/>
  <c r="T20" i="130" s="1"/>
  <c r="T12" i="132"/>
  <c r="T28" i="132" s="1"/>
  <c r="T13" i="129"/>
  <c r="T29" i="129" s="1"/>
  <c r="T13" i="128"/>
  <c r="T29" i="128" s="1"/>
  <c r="R11" i="130"/>
  <c r="R20" i="130" s="1"/>
  <c r="R13" i="129"/>
  <c r="R29" i="129" s="1"/>
  <c r="R12" i="132"/>
  <c r="R28" i="132" s="1"/>
  <c r="R13" i="128"/>
  <c r="R29" i="128" s="1"/>
  <c r="N10" i="132"/>
  <c r="N26" i="132" s="1"/>
  <c r="N11" i="129"/>
  <c r="N27" i="129" s="1"/>
  <c r="N11" i="128"/>
  <c r="N27" i="128" s="1"/>
  <c r="M11" i="130"/>
  <c r="M20" i="130" s="1"/>
  <c r="M12" i="132"/>
  <c r="M28" i="132" s="1"/>
  <c r="M13" i="129"/>
  <c r="M29" i="129" s="1"/>
  <c r="M13" i="128"/>
  <c r="M29" i="128" s="1"/>
  <c r="D11" i="130"/>
  <c r="D20" i="130" s="1"/>
  <c r="D12" i="132"/>
  <c r="D28" i="132" s="1"/>
  <c r="D13" i="129"/>
  <c r="D29" i="129" s="1"/>
  <c r="D13" i="128"/>
  <c r="D29" i="128" s="1"/>
  <c r="K11" i="130"/>
  <c r="K20" i="130" s="1"/>
  <c r="K12" i="132"/>
  <c r="K28" i="132" s="1"/>
  <c r="K13" i="129"/>
  <c r="K29" i="129" s="1"/>
  <c r="K13" i="128"/>
  <c r="K29" i="128" s="1"/>
  <c r="R10" i="132"/>
  <c r="R26" i="132" s="1"/>
  <c r="R11" i="129"/>
  <c r="R27" i="129" s="1"/>
  <c r="R11" i="128"/>
  <c r="R27" i="128" s="1"/>
  <c r="V9" i="130"/>
  <c r="V18" i="130" s="1"/>
  <c r="V10" i="129"/>
  <c r="V26" i="129" s="1"/>
  <c r="V10" i="128"/>
  <c r="V26" i="128" s="1"/>
  <c r="Y11" i="129"/>
  <c r="Y27" i="129" s="1"/>
  <c r="Y11" i="128"/>
  <c r="Y27" i="128" s="1"/>
  <c r="D10" i="132"/>
  <c r="D26" i="132" s="1"/>
  <c r="D11" i="129"/>
  <c r="D27" i="129" s="1"/>
  <c r="D11" i="128"/>
  <c r="D27" i="128" s="1"/>
  <c r="Q10" i="132"/>
  <c r="Q26" i="132" s="1"/>
  <c r="Q11" i="129"/>
  <c r="Q27" i="129" s="1"/>
  <c r="Q11" i="128"/>
  <c r="Q27" i="128" s="1"/>
  <c r="C11" i="130"/>
  <c r="C20" i="130" s="1"/>
  <c r="C12" i="132"/>
  <c r="C28" i="132" s="1"/>
  <c r="C13" i="129"/>
  <c r="C29" i="129" s="1"/>
  <c r="C13" i="128"/>
  <c r="C29" i="128" s="1"/>
  <c r="E11" i="130"/>
  <c r="E20" i="130" s="1"/>
  <c r="E12" i="132"/>
  <c r="E28" i="132" s="1"/>
  <c r="E13" i="129"/>
  <c r="E29" i="129" s="1"/>
  <c r="E13" i="128"/>
  <c r="E29" i="128" s="1"/>
  <c r="H12" i="132"/>
  <c r="H28" i="132" s="1"/>
  <c r="H11" i="130"/>
  <c r="H20" i="130" s="1"/>
  <c r="H13" i="129"/>
  <c r="H29" i="129" s="1"/>
  <c r="H13" i="128"/>
  <c r="H29" i="128" s="1"/>
  <c r="K10" i="132"/>
  <c r="K26" i="132" s="1"/>
  <c r="K11" i="128"/>
  <c r="K27" i="128" s="1"/>
  <c r="K11" i="129"/>
  <c r="K27" i="129" s="1"/>
  <c r="Y11" i="130"/>
  <c r="Y20" i="130" s="1"/>
  <c r="Y13" i="129"/>
  <c r="Y29" i="129" s="1"/>
  <c r="Y13" i="128"/>
  <c r="Y29" i="128" s="1"/>
  <c r="S11" i="130"/>
  <c r="S20" i="130" s="1"/>
  <c r="S12" i="132"/>
  <c r="S28" i="132" s="1"/>
  <c r="S13" i="129"/>
  <c r="S29" i="129" s="1"/>
  <c r="S13" i="128"/>
  <c r="S29" i="128" s="1"/>
  <c r="R7" i="132"/>
  <c r="R23" i="132" s="1"/>
  <c r="R8" i="129"/>
  <c r="R24" i="129" s="1"/>
  <c r="R8" i="128"/>
  <c r="R24" i="128" s="1"/>
  <c r="C10" i="132"/>
  <c r="C26" i="132" s="1"/>
  <c r="C11" i="129"/>
  <c r="C27" i="129" s="1"/>
  <c r="C11" i="128"/>
  <c r="C27" i="128" s="1"/>
  <c r="U10" i="132"/>
  <c r="U26" i="132" s="1"/>
  <c r="U11" i="129"/>
  <c r="U27" i="129" s="1"/>
  <c r="U11" i="128"/>
  <c r="U27" i="128" s="1"/>
  <c r="M10" i="132"/>
  <c r="M26" i="132" s="1"/>
  <c r="M11" i="129"/>
  <c r="M27" i="129" s="1"/>
  <c r="M11" i="128"/>
  <c r="M27" i="128" s="1"/>
  <c r="U11" i="130"/>
  <c r="U20" i="130" s="1"/>
  <c r="U12" i="132"/>
  <c r="U28" i="132" s="1"/>
  <c r="U13" i="129"/>
  <c r="U29" i="129" s="1"/>
  <c r="U13" i="128"/>
  <c r="U29" i="128" s="1"/>
  <c r="J11" i="130"/>
  <c r="J20" i="130" s="1"/>
  <c r="J12" i="132"/>
  <c r="J28" i="132" s="1"/>
  <c r="J13" i="129"/>
  <c r="J29" i="129" s="1"/>
  <c r="J13" i="128"/>
  <c r="J29" i="128" s="1"/>
  <c r="T10" i="132"/>
  <c r="T26" i="132" s="1"/>
  <c r="T11" i="129"/>
  <c r="T27" i="129" s="1"/>
  <c r="T11" i="128"/>
  <c r="T27" i="128" s="1"/>
  <c r="B10" i="132"/>
  <c r="B26" i="132" s="1"/>
  <c r="B11" i="129"/>
  <c r="B27" i="129" s="1"/>
  <c r="B11" i="128"/>
  <c r="B27" i="128" s="1"/>
  <c r="X11" i="129"/>
  <c r="X27" i="129" s="1"/>
  <c r="X11" i="128"/>
  <c r="X27" i="128" s="1"/>
  <c r="O7" i="132"/>
  <c r="O23" i="132" s="1"/>
  <c r="O8" i="129"/>
  <c r="O24" i="129" s="1"/>
  <c r="O8" i="128"/>
  <c r="O24" i="128" s="1"/>
  <c r="W9" i="130"/>
  <c r="W18" i="130" s="1"/>
  <c r="W10" i="129"/>
  <c r="W26" i="129" s="1"/>
  <c r="W10" i="128"/>
  <c r="W26" i="128" s="1"/>
  <c r="S10" i="132"/>
  <c r="S26" i="132" s="1"/>
  <c r="S11" i="128"/>
  <c r="S27" i="128" s="1"/>
  <c r="S11" i="129"/>
  <c r="S27" i="129" s="1"/>
  <c r="G9" i="132"/>
  <c r="G25" i="132" s="1"/>
  <c r="G9" i="130"/>
  <c r="G18" i="130" s="1"/>
  <c r="G10" i="129"/>
  <c r="G26" i="129" s="1"/>
  <c r="G10" i="128"/>
  <c r="G26" i="128" s="1"/>
  <c r="O9" i="132"/>
  <c r="O25" i="132" s="1"/>
  <c r="O9" i="130"/>
  <c r="O18" i="130" s="1"/>
  <c r="O10" i="129"/>
  <c r="O26" i="129" s="1"/>
  <c r="O10" i="128"/>
  <c r="O26" i="128" s="1"/>
  <c r="L10" i="132"/>
  <c r="L26" i="132" s="1"/>
  <c r="L11" i="128"/>
  <c r="L27" i="128" s="1"/>
  <c r="L11" i="129"/>
  <c r="L27" i="129" s="1"/>
  <c r="W8" i="129"/>
  <c r="W24" i="129" s="1"/>
  <c r="W8" i="128"/>
  <c r="W24" i="128" s="1"/>
  <c r="Z11" i="130"/>
  <c r="Z20" i="130" s="1"/>
  <c r="Z13" i="129"/>
  <c r="Z29" i="129" s="1"/>
  <c r="Z13" i="128"/>
  <c r="Z29" i="128" s="1"/>
  <c r="I12" i="132"/>
  <c r="I28" i="132" s="1"/>
  <c r="I11" i="130"/>
  <c r="I20" i="130" s="1"/>
  <c r="I13" i="129"/>
  <c r="I29" i="129" s="1"/>
  <c r="I13" i="128"/>
  <c r="I29" i="128" s="1"/>
  <c r="X11" i="130"/>
  <c r="X20" i="130" s="1"/>
  <c r="X13" i="129"/>
  <c r="X29" i="129" s="1"/>
  <c r="X13" i="128"/>
  <c r="X29" i="128" s="1"/>
  <c r="B13" i="116"/>
  <c r="B29" i="116" s="1"/>
  <c r="C10" i="116"/>
  <c r="C26" i="116" s="1"/>
  <c r="B11" i="116"/>
  <c r="B27" i="116" s="1"/>
  <c r="C10" i="117"/>
  <c r="B11" i="117"/>
  <c r="B13" i="117"/>
  <c r="O10" i="132" l="1"/>
  <c r="O26" i="132" s="1"/>
  <c r="O11" i="129"/>
  <c r="O27" i="129" s="1"/>
  <c r="O11" i="128"/>
  <c r="O27" i="128" s="1"/>
  <c r="X16" i="129"/>
  <c r="X32" i="129" s="1"/>
  <c r="X16" i="128"/>
  <c r="X32" i="128" s="1"/>
  <c r="F15" i="132"/>
  <c r="F31" i="132" s="1"/>
  <c r="F16" i="129"/>
  <c r="F32" i="129" s="1"/>
  <c r="F16" i="128"/>
  <c r="F32" i="128" s="1"/>
  <c r="S13" i="132"/>
  <c r="S29" i="132" s="1"/>
  <c r="S14" i="129"/>
  <c r="S30" i="129" s="1"/>
  <c r="S14" i="128"/>
  <c r="S30" i="128" s="1"/>
  <c r="X14" i="129"/>
  <c r="X30" i="129" s="1"/>
  <c r="X14" i="128"/>
  <c r="X30" i="128" s="1"/>
  <c r="W11" i="129"/>
  <c r="W27" i="129" s="1"/>
  <c r="W11" i="128"/>
  <c r="W27" i="128" s="1"/>
  <c r="D13" i="132"/>
  <c r="D29" i="132" s="1"/>
  <c r="D14" i="129"/>
  <c r="D30" i="129" s="1"/>
  <c r="D14" i="128"/>
  <c r="D30" i="128" s="1"/>
  <c r="S15" i="132"/>
  <c r="S31" i="132" s="1"/>
  <c r="S16" i="129"/>
  <c r="S32" i="129" s="1"/>
  <c r="S16" i="128"/>
  <c r="S32" i="128" s="1"/>
  <c r="U13" i="132"/>
  <c r="U29" i="132" s="1"/>
  <c r="U14" i="129"/>
  <c r="U30" i="129" s="1"/>
  <c r="U14" i="128"/>
  <c r="U30" i="128" s="1"/>
  <c r="M15" i="132"/>
  <c r="M31" i="132" s="1"/>
  <c r="M16" i="129"/>
  <c r="M32" i="129" s="1"/>
  <c r="M16" i="128"/>
  <c r="M32" i="128" s="1"/>
  <c r="R15" i="132"/>
  <c r="R31" i="132" s="1"/>
  <c r="R16" i="129"/>
  <c r="R32" i="129" s="1"/>
  <c r="R16" i="128"/>
  <c r="R32" i="128" s="1"/>
  <c r="Q15" i="132"/>
  <c r="Q31" i="132" s="1"/>
  <c r="Q16" i="129"/>
  <c r="Q32" i="129" s="1"/>
  <c r="Q16" i="128"/>
  <c r="Q32" i="128" s="1"/>
  <c r="O12" i="132"/>
  <c r="O28" i="132" s="1"/>
  <c r="O11" i="130"/>
  <c r="O20" i="130" s="1"/>
  <c r="O13" i="129"/>
  <c r="O29" i="129" s="1"/>
  <c r="O13" i="128"/>
  <c r="O29" i="128" s="1"/>
  <c r="W11" i="130"/>
  <c r="W20" i="130" s="1"/>
  <c r="W13" i="129"/>
  <c r="W29" i="129" s="1"/>
  <c r="W13" i="128"/>
  <c r="W29" i="128" s="1"/>
  <c r="V11" i="130"/>
  <c r="V20" i="130" s="1"/>
  <c r="V13" i="129"/>
  <c r="V29" i="129" s="1"/>
  <c r="V13" i="128"/>
  <c r="V29" i="128" s="1"/>
  <c r="V11" i="129"/>
  <c r="V27" i="129" s="1"/>
  <c r="V11" i="128"/>
  <c r="V27" i="128" s="1"/>
  <c r="M13" i="132"/>
  <c r="M29" i="132" s="1"/>
  <c r="M14" i="129"/>
  <c r="M30" i="129" s="1"/>
  <c r="M14" i="128"/>
  <c r="M30" i="128" s="1"/>
  <c r="C15" i="132"/>
  <c r="C31" i="132" s="1"/>
  <c r="C16" i="129"/>
  <c r="C32" i="129" s="1"/>
  <c r="C16" i="128"/>
  <c r="C32" i="128" s="1"/>
  <c r="P13" i="132"/>
  <c r="P29" i="132" s="1"/>
  <c r="P14" i="129"/>
  <c r="P30" i="129" s="1"/>
  <c r="P14" i="128"/>
  <c r="P30" i="128" s="1"/>
  <c r="Z16" i="129"/>
  <c r="Z32" i="129" s="1"/>
  <c r="Z16" i="128"/>
  <c r="Z32" i="128" s="1"/>
  <c r="B13" i="132"/>
  <c r="B29" i="132" s="1"/>
  <c r="B14" i="129"/>
  <c r="B30" i="129" s="1"/>
  <c r="B14" i="128"/>
  <c r="B30" i="128" s="1"/>
  <c r="N15" i="132"/>
  <c r="N31" i="132" s="1"/>
  <c r="N16" i="129"/>
  <c r="N32" i="129" s="1"/>
  <c r="N16" i="128"/>
  <c r="N32" i="128" s="1"/>
  <c r="P15" i="132"/>
  <c r="P31" i="132" s="1"/>
  <c r="P16" i="129"/>
  <c r="P32" i="129" s="1"/>
  <c r="P16" i="128"/>
  <c r="P32" i="128" s="1"/>
  <c r="T13" i="132"/>
  <c r="T29" i="132" s="1"/>
  <c r="T14" i="129"/>
  <c r="T30" i="129" s="1"/>
  <c r="T14" i="128"/>
  <c r="T30" i="128" s="1"/>
  <c r="H13" i="132"/>
  <c r="H29" i="132" s="1"/>
  <c r="H14" i="129"/>
  <c r="H30" i="129" s="1"/>
  <c r="H14" i="128"/>
  <c r="H30" i="128" s="1"/>
  <c r="E13" i="132"/>
  <c r="E29" i="132" s="1"/>
  <c r="E14" i="129"/>
  <c r="E30" i="129" s="1"/>
  <c r="E14" i="128"/>
  <c r="E30" i="128" s="1"/>
  <c r="R13" i="132"/>
  <c r="R29" i="132" s="1"/>
  <c r="R14" i="128"/>
  <c r="R30" i="128" s="1"/>
  <c r="R14" i="129"/>
  <c r="R30" i="129" s="1"/>
  <c r="J13" i="132"/>
  <c r="J29" i="132" s="1"/>
  <c r="J14" i="129"/>
  <c r="J30" i="129" s="1"/>
  <c r="J14" i="128"/>
  <c r="J30" i="128" s="1"/>
  <c r="F13" i="132"/>
  <c r="F29" i="132" s="1"/>
  <c r="F14" i="129"/>
  <c r="F30" i="129" s="1"/>
  <c r="F14" i="128"/>
  <c r="F30" i="128" s="1"/>
  <c r="B15" i="132"/>
  <c r="B31" i="132" s="1"/>
  <c r="B16" i="129"/>
  <c r="B32" i="129" s="1"/>
  <c r="B16" i="128"/>
  <c r="B32" i="128" s="1"/>
  <c r="D15" i="132"/>
  <c r="D31" i="132" s="1"/>
  <c r="D16" i="128"/>
  <c r="D32" i="128" s="1"/>
  <c r="D16" i="129"/>
  <c r="D32" i="129" s="1"/>
  <c r="C13" i="132"/>
  <c r="C29" i="132" s="1"/>
  <c r="C14" i="129"/>
  <c r="C30" i="129" s="1"/>
  <c r="C14" i="128"/>
  <c r="C30" i="128" s="1"/>
  <c r="N14" i="129"/>
  <c r="N30" i="129" s="1"/>
  <c r="N13" i="132"/>
  <c r="N29" i="132" s="1"/>
  <c r="N14" i="128"/>
  <c r="N30" i="128" s="1"/>
  <c r="T15" i="132"/>
  <c r="T31" i="132" s="1"/>
  <c r="T16" i="128"/>
  <c r="T32" i="128" s="1"/>
  <c r="T16" i="129"/>
  <c r="T32" i="129" s="1"/>
  <c r="K15" i="132"/>
  <c r="K31" i="132" s="1"/>
  <c r="K16" i="129"/>
  <c r="K32" i="129" s="1"/>
  <c r="K16" i="128"/>
  <c r="K32" i="128" s="1"/>
  <c r="E15" i="132"/>
  <c r="E31" i="132" s="1"/>
  <c r="E16" i="128"/>
  <c r="E32" i="128" s="1"/>
  <c r="E16" i="129"/>
  <c r="E32" i="129" s="1"/>
  <c r="L15" i="132"/>
  <c r="L31" i="132" s="1"/>
  <c r="L16" i="128"/>
  <c r="L32" i="128" s="1"/>
  <c r="L16" i="129"/>
  <c r="L32" i="129" s="1"/>
  <c r="G10" i="132"/>
  <c r="G26" i="132" s="1"/>
  <c r="G11" i="129"/>
  <c r="G27" i="129" s="1"/>
  <c r="G11" i="128"/>
  <c r="G27" i="128" s="1"/>
  <c r="Y14" i="128"/>
  <c r="Y30" i="128" s="1"/>
  <c r="Y14" i="129"/>
  <c r="Y30" i="129" s="1"/>
  <c r="K13" i="132"/>
  <c r="K29" i="132" s="1"/>
  <c r="K14" i="129"/>
  <c r="K30" i="129" s="1"/>
  <c r="K14" i="128"/>
  <c r="K30" i="128" s="1"/>
  <c r="Z14" i="129"/>
  <c r="Z30" i="129" s="1"/>
  <c r="Z14" i="128"/>
  <c r="Z30" i="128" s="1"/>
  <c r="J16" i="129"/>
  <c r="J32" i="129" s="1"/>
  <c r="J15" i="132"/>
  <c r="J31" i="132" s="1"/>
  <c r="J16" i="128"/>
  <c r="J32" i="128" s="1"/>
  <c r="I15" i="132"/>
  <c r="I31" i="132" s="1"/>
  <c r="I16" i="129"/>
  <c r="I32" i="129" s="1"/>
  <c r="I16" i="128"/>
  <c r="I32" i="128" s="1"/>
  <c r="L13" i="132"/>
  <c r="L29" i="132" s="1"/>
  <c r="L14" i="129"/>
  <c r="L30" i="129" s="1"/>
  <c r="L14" i="128"/>
  <c r="L30" i="128" s="1"/>
  <c r="G12" i="132"/>
  <c r="G28" i="132" s="1"/>
  <c r="G11" i="130"/>
  <c r="G20" i="130" s="1"/>
  <c r="G13" i="129"/>
  <c r="G29" i="129" s="1"/>
  <c r="G13" i="128"/>
  <c r="G29" i="128" s="1"/>
  <c r="Y16" i="129"/>
  <c r="Y32" i="129" s="1"/>
  <c r="Y16" i="128"/>
  <c r="Y32" i="128" s="1"/>
  <c r="H15" i="132"/>
  <c r="H31" i="132" s="1"/>
  <c r="H16" i="129"/>
  <c r="H32" i="129" s="1"/>
  <c r="H16" i="128"/>
  <c r="H32" i="128" s="1"/>
  <c r="U15" i="132"/>
  <c r="U31" i="132" s="1"/>
  <c r="U16" i="129"/>
  <c r="U32" i="129" s="1"/>
  <c r="U16" i="128"/>
  <c r="U32" i="128" s="1"/>
  <c r="Q13" i="132"/>
  <c r="Q29" i="132" s="1"/>
  <c r="Q14" i="128"/>
  <c r="Q30" i="128" s="1"/>
  <c r="Q14" i="129"/>
  <c r="Q30" i="129" s="1"/>
  <c r="I13" i="132"/>
  <c r="I29" i="132" s="1"/>
  <c r="I14" i="129"/>
  <c r="I30" i="129" s="1"/>
  <c r="I14" i="128"/>
  <c r="I30" i="128" s="1"/>
  <c r="B16" i="116"/>
  <c r="B32" i="116" s="1"/>
  <c r="C13" i="116"/>
  <c r="C29" i="116" s="1"/>
  <c r="C11" i="116"/>
  <c r="C27" i="116" s="1"/>
  <c r="B14" i="116"/>
  <c r="B30" i="116" s="1"/>
  <c r="C11" i="117"/>
  <c r="C13" i="117"/>
  <c r="B14" i="117"/>
  <c r="B16" i="117"/>
  <c r="O13" i="132" l="1"/>
  <c r="O29" i="132" s="1"/>
  <c r="O14" i="129"/>
  <c r="O30" i="129" s="1"/>
  <c r="O14" i="128"/>
  <c r="O30" i="128" s="1"/>
  <c r="H16" i="132"/>
  <c r="H32" i="132" s="1"/>
  <c r="H17" i="129"/>
  <c r="H33" i="129" s="1"/>
  <c r="H17" i="128"/>
  <c r="H33" i="128" s="1"/>
  <c r="Y17" i="129"/>
  <c r="Y33" i="129" s="1"/>
  <c r="Y17" i="128"/>
  <c r="Y33" i="128" s="1"/>
  <c r="U16" i="132"/>
  <c r="U32" i="132" s="1"/>
  <c r="U17" i="129"/>
  <c r="U33" i="129" s="1"/>
  <c r="U17" i="128"/>
  <c r="U33" i="128" s="1"/>
  <c r="O15" i="132"/>
  <c r="O31" i="132" s="1"/>
  <c r="O16" i="129"/>
  <c r="O32" i="129" s="1"/>
  <c r="O16" i="128"/>
  <c r="O32" i="128" s="1"/>
  <c r="E16" i="132"/>
  <c r="E32" i="132" s="1"/>
  <c r="E17" i="129"/>
  <c r="E33" i="129" s="1"/>
  <c r="E17" i="128"/>
  <c r="E33" i="128" s="1"/>
  <c r="K16" i="132"/>
  <c r="K32" i="132" s="1"/>
  <c r="K17" i="129"/>
  <c r="K33" i="129" s="1"/>
  <c r="K17" i="128"/>
  <c r="K33" i="128" s="1"/>
  <c r="X17" i="129"/>
  <c r="X33" i="129" s="1"/>
  <c r="X17" i="128"/>
  <c r="X33" i="128" s="1"/>
  <c r="G13" i="132"/>
  <c r="G29" i="132" s="1"/>
  <c r="G14" i="129"/>
  <c r="G30" i="129" s="1"/>
  <c r="G14" i="128"/>
  <c r="G30" i="128" s="1"/>
  <c r="C16" i="132"/>
  <c r="C32" i="132" s="1"/>
  <c r="C17" i="129"/>
  <c r="C33" i="129" s="1"/>
  <c r="C17" i="128"/>
  <c r="C33" i="128" s="1"/>
  <c r="M16" i="132"/>
  <c r="M32" i="132" s="1"/>
  <c r="M17" i="129"/>
  <c r="M33" i="129" s="1"/>
  <c r="M17" i="128"/>
  <c r="M33" i="128" s="1"/>
  <c r="G15" i="132"/>
  <c r="G31" i="132" s="1"/>
  <c r="G16" i="129"/>
  <c r="G32" i="129" s="1"/>
  <c r="G16" i="128"/>
  <c r="G32" i="128" s="1"/>
  <c r="B16" i="132"/>
  <c r="B32" i="132" s="1"/>
  <c r="B17" i="129"/>
  <c r="B33" i="129" s="1"/>
  <c r="B17" i="128"/>
  <c r="B33" i="128" s="1"/>
  <c r="N16" i="132"/>
  <c r="N32" i="132" s="1"/>
  <c r="N17" i="129"/>
  <c r="N33" i="129" s="1"/>
  <c r="N17" i="128"/>
  <c r="N33" i="128" s="1"/>
  <c r="P16" i="132"/>
  <c r="P32" i="132" s="1"/>
  <c r="P17" i="129"/>
  <c r="P33" i="129" s="1"/>
  <c r="P17" i="128"/>
  <c r="P33" i="128" s="1"/>
  <c r="S16" i="132"/>
  <c r="S32" i="132" s="1"/>
  <c r="S17" i="129"/>
  <c r="S33" i="129" s="1"/>
  <c r="S17" i="128"/>
  <c r="S33" i="128" s="1"/>
  <c r="J16" i="132"/>
  <c r="J32" i="132" s="1"/>
  <c r="J17" i="129"/>
  <c r="J33" i="129" s="1"/>
  <c r="J17" i="128"/>
  <c r="J33" i="128" s="1"/>
  <c r="Q16" i="132"/>
  <c r="Q32" i="132" s="1"/>
  <c r="Q17" i="129"/>
  <c r="Q33" i="129" s="1"/>
  <c r="Q17" i="128"/>
  <c r="Q33" i="128" s="1"/>
  <c r="V16" i="129"/>
  <c r="V32" i="129" s="1"/>
  <c r="V16" i="128"/>
  <c r="V32" i="128" s="1"/>
  <c r="V14" i="129"/>
  <c r="V30" i="129" s="1"/>
  <c r="V14" i="128"/>
  <c r="V30" i="128" s="1"/>
  <c r="W16" i="129"/>
  <c r="W32" i="129" s="1"/>
  <c r="W16" i="128"/>
  <c r="W32" i="128" s="1"/>
  <c r="I16" i="132"/>
  <c r="I32" i="132" s="1"/>
  <c r="I17" i="129"/>
  <c r="I33" i="129" s="1"/>
  <c r="I17" i="128"/>
  <c r="I33" i="128" s="1"/>
  <c r="L16" i="132"/>
  <c r="L32" i="132" s="1"/>
  <c r="L17" i="129"/>
  <c r="L33" i="129" s="1"/>
  <c r="L17" i="128"/>
  <c r="L33" i="128" s="1"/>
  <c r="W14" i="129"/>
  <c r="W30" i="129" s="1"/>
  <c r="W14" i="128"/>
  <c r="W30" i="128" s="1"/>
  <c r="F17" i="129"/>
  <c r="F33" i="129" s="1"/>
  <c r="F16" i="132"/>
  <c r="F32" i="132" s="1"/>
  <c r="F17" i="128"/>
  <c r="F33" i="128" s="1"/>
  <c r="D16" i="132"/>
  <c r="D32" i="132" s="1"/>
  <c r="D17" i="129"/>
  <c r="D33" i="129" s="1"/>
  <c r="D17" i="128"/>
  <c r="D33" i="128" s="1"/>
  <c r="T16" i="132"/>
  <c r="T32" i="132" s="1"/>
  <c r="T17" i="129"/>
  <c r="T33" i="129" s="1"/>
  <c r="T17" i="128"/>
  <c r="T33" i="128" s="1"/>
  <c r="Z17" i="129"/>
  <c r="Z33" i="129" s="1"/>
  <c r="Z17" i="128"/>
  <c r="Z33" i="128" s="1"/>
  <c r="R16" i="132"/>
  <c r="R32" i="132" s="1"/>
  <c r="R17" i="129"/>
  <c r="R33" i="129" s="1"/>
  <c r="R17" i="128"/>
  <c r="R33" i="128" s="1"/>
  <c r="C14" i="116"/>
  <c r="C30" i="116" s="1"/>
  <c r="C16" i="116"/>
  <c r="C32" i="116" s="1"/>
  <c r="B17" i="116"/>
  <c r="B33" i="116" s="1"/>
  <c r="B17" i="117"/>
  <c r="C14" i="117"/>
  <c r="C16" i="117"/>
  <c r="G16" i="132" l="1"/>
  <c r="G32" i="132" s="1"/>
  <c r="G17" i="128"/>
  <c r="G33" i="128" s="1"/>
  <c r="G17" i="129"/>
  <c r="G33" i="129" s="1"/>
  <c r="O16" i="132"/>
  <c r="O32" i="132" s="1"/>
  <c r="O17" i="129"/>
  <c r="O33" i="129" s="1"/>
  <c r="O17" i="128"/>
  <c r="O33" i="128" s="1"/>
  <c r="V17" i="129"/>
  <c r="V33" i="129" s="1"/>
  <c r="V17" i="128"/>
  <c r="V33" i="128" s="1"/>
  <c r="W17" i="129"/>
  <c r="W33" i="129" s="1"/>
  <c r="W17" i="128"/>
  <c r="W33" i="128" s="1"/>
  <c r="C17" i="116"/>
  <c r="C33" i="116" s="1"/>
  <c r="C17" i="117"/>
  <c r="X4" i="92" l="1"/>
  <c r="Y4" i="92"/>
  <c r="Z4" i="92"/>
  <c r="AA4" i="92"/>
  <c r="AB4" i="92"/>
  <c r="X5" i="92"/>
  <c r="Y5" i="92"/>
  <c r="Z5" i="92"/>
  <c r="AA5" i="92"/>
  <c r="AB5" i="92"/>
  <c r="L4" i="102" l="1"/>
  <c r="M4" i="102"/>
  <c r="N4" i="102"/>
  <c r="O4" i="102"/>
  <c r="P4" i="102"/>
  <c r="L5" i="102"/>
  <c r="M5" i="102"/>
  <c r="N5" i="102"/>
  <c r="O5" i="102"/>
  <c r="P5" i="102"/>
  <c r="L4" i="101"/>
  <c r="L20" i="101" s="1"/>
  <c r="M4" i="101"/>
  <c r="M20" i="101" s="1"/>
  <c r="N4" i="101"/>
  <c r="N20" i="101" s="1"/>
  <c r="O4" i="101"/>
  <c r="O20" i="101" s="1"/>
  <c r="P4" i="101"/>
  <c r="P20" i="101" s="1"/>
  <c r="L5" i="101"/>
  <c r="L21" i="101" s="1"/>
  <c r="M5" i="101"/>
  <c r="M21" i="101" s="1"/>
  <c r="N5" i="101"/>
  <c r="N21" i="101" s="1"/>
  <c r="O5" i="101"/>
  <c r="O21" i="101" s="1"/>
  <c r="P5" i="101"/>
  <c r="P21" i="101" s="1"/>
  <c r="L4" i="88"/>
  <c r="L20" i="88" s="1"/>
  <c r="M4" i="88"/>
  <c r="M20" i="88" s="1"/>
  <c r="N4" i="88"/>
  <c r="N20" i="88" s="1"/>
  <c r="O4" i="88"/>
  <c r="O20" i="88" s="1"/>
  <c r="P4" i="88"/>
  <c r="P20" i="88" s="1"/>
  <c r="L5" i="88"/>
  <c r="L21" i="88" s="1"/>
  <c r="M5" i="88"/>
  <c r="M21" i="88" s="1"/>
  <c r="N5" i="88"/>
  <c r="N21" i="88" s="1"/>
  <c r="O5" i="88"/>
  <c r="O21" i="88" s="1"/>
  <c r="P5" i="88"/>
  <c r="P21" i="88" s="1"/>
  <c r="L4" i="100"/>
  <c r="M4" i="100"/>
  <c r="N4" i="100"/>
  <c r="O4" i="100"/>
  <c r="P4" i="100"/>
  <c r="L5" i="100"/>
  <c r="M5" i="100"/>
  <c r="N5" i="100"/>
  <c r="O5" i="100"/>
  <c r="P5" i="100"/>
  <c r="L4" i="99"/>
  <c r="L20" i="99" s="1"/>
  <c r="M4" i="99"/>
  <c r="M20" i="99" s="1"/>
  <c r="N4" i="99"/>
  <c r="N20" i="99" s="1"/>
  <c r="O4" i="99"/>
  <c r="O20" i="99" s="1"/>
  <c r="P4" i="99"/>
  <c r="P20" i="99" s="1"/>
  <c r="L5" i="99"/>
  <c r="L21" i="99" s="1"/>
  <c r="M5" i="99"/>
  <c r="M21" i="99" s="1"/>
  <c r="N5" i="99"/>
  <c r="N21" i="99" s="1"/>
  <c r="O5" i="99"/>
  <c r="O21" i="99" s="1"/>
  <c r="P5" i="99"/>
  <c r="P21" i="99" s="1"/>
  <c r="P4" i="87"/>
  <c r="P20" i="87" s="1"/>
  <c r="P5" i="87"/>
  <c r="P21" i="87" s="1"/>
  <c r="O4" i="87"/>
  <c r="O20" i="87" s="1"/>
  <c r="O5" i="87"/>
  <c r="O21" i="87" s="1"/>
  <c r="L4" i="87"/>
  <c r="L20" i="87" s="1"/>
  <c r="M4" i="87"/>
  <c r="M20" i="87" s="1"/>
  <c r="N4" i="87"/>
  <c r="N20" i="87" s="1"/>
  <c r="L5" i="87"/>
  <c r="L21" i="87" s="1"/>
  <c r="M5" i="87"/>
  <c r="M21" i="87" s="1"/>
  <c r="N5" i="87"/>
  <c r="N21" i="87" s="1"/>
  <c r="T4" i="92"/>
  <c r="U4" i="92"/>
  <c r="V4" i="92"/>
  <c r="W4" i="92"/>
  <c r="T5" i="92"/>
  <c r="U5" i="92"/>
  <c r="V5" i="92"/>
  <c r="W5" i="92"/>
  <c r="X7" i="92" l="1"/>
  <c r="Y7" i="92"/>
  <c r="AA7" i="92" l="1"/>
  <c r="Z7" i="92"/>
  <c r="AB7" i="92"/>
  <c r="M7" i="102"/>
  <c r="M7" i="100"/>
  <c r="M7" i="88"/>
  <c r="M23" i="88" s="1"/>
  <c r="M7" i="87"/>
  <c r="M23" i="87" s="1"/>
  <c r="M7" i="101"/>
  <c r="M23" i="101" s="1"/>
  <c r="M7" i="99"/>
  <c r="M23" i="99" s="1"/>
  <c r="U7" i="92"/>
  <c r="L7" i="88"/>
  <c r="L23" i="88" s="1"/>
  <c r="L7" i="87"/>
  <c r="L23" i="87" s="1"/>
  <c r="L7" i="101"/>
  <c r="L23" i="101" s="1"/>
  <c r="L7" i="99"/>
  <c r="L23" i="99" s="1"/>
  <c r="L7" i="102"/>
  <c r="L7" i="100"/>
  <c r="T7" i="92"/>
  <c r="P7" i="88"/>
  <c r="P23" i="88" s="1"/>
  <c r="P7" i="101"/>
  <c r="P23" i="101" s="1"/>
  <c r="P7" i="99"/>
  <c r="P23" i="99" s="1"/>
  <c r="P7" i="87"/>
  <c r="P23" i="87" s="1"/>
  <c r="P7" i="102"/>
  <c r="P7" i="100"/>
  <c r="N7" i="102"/>
  <c r="N7" i="100"/>
  <c r="N7" i="88"/>
  <c r="N23" i="88" s="1"/>
  <c r="N7" i="87"/>
  <c r="N23" i="87" s="1"/>
  <c r="N7" i="101"/>
  <c r="N23" i="101" s="1"/>
  <c r="N7" i="99"/>
  <c r="N23" i="99" s="1"/>
  <c r="V7" i="92"/>
  <c r="O7" i="101"/>
  <c r="O23" i="101" s="1"/>
  <c r="O7" i="99"/>
  <c r="O23" i="99" s="1"/>
  <c r="O7" i="87"/>
  <c r="O23" i="87" s="1"/>
  <c r="O7" i="102"/>
  <c r="O7" i="100"/>
  <c r="O7" i="88"/>
  <c r="O23" i="88" s="1"/>
  <c r="W7" i="92"/>
  <c r="K4" i="102"/>
  <c r="K5" i="102"/>
  <c r="L8" i="102" l="1"/>
  <c r="L8" i="100"/>
  <c r="L8" i="88"/>
  <c r="L24" i="88" s="1"/>
  <c r="L8" i="101"/>
  <c r="L24" i="101" s="1"/>
  <c r="L8" i="99"/>
  <c r="L24" i="99" s="1"/>
  <c r="L8" i="87"/>
  <c r="L24" i="87" s="1"/>
  <c r="T8" i="92"/>
  <c r="M8" i="87"/>
  <c r="M24" i="87" s="1"/>
  <c r="M8" i="102"/>
  <c r="M8" i="100"/>
  <c r="M8" i="88"/>
  <c r="M24" i="88" s="1"/>
  <c r="M8" i="101"/>
  <c r="M24" i="101" s="1"/>
  <c r="M8" i="99"/>
  <c r="M24" i="99" s="1"/>
  <c r="U8" i="92"/>
  <c r="L10" i="102"/>
  <c r="L10" i="100"/>
  <c r="L10" i="88"/>
  <c r="L26" i="88" s="1"/>
  <c r="L10" i="87"/>
  <c r="L26" i="87" s="1"/>
  <c r="L10" i="101"/>
  <c r="L26" i="101" s="1"/>
  <c r="L10" i="99"/>
  <c r="L26" i="99" s="1"/>
  <c r="T10" i="92"/>
  <c r="M10" i="101"/>
  <c r="M26" i="101" s="1"/>
  <c r="M10" i="99"/>
  <c r="M26" i="99" s="1"/>
  <c r="M10" i="102"/>
  <c r="M10" i="100"/>
  <c r="M10" i="88"/>
  <c r="M26" i="88" s="1"/>
  <c r="M10" i="87"/>
  <c r="M26" i="87" s="1"/>
  <c r="U10" i="92"/>
  <c r="K4" i="99"/>
  <c r="K20" i="99" s="1"/>
  <c r="K5" i="99"/>
  <c r="K21" i="99" s="1"/>
  <c r="J4" i="87"/>
  <c r="J20" i="87" s="1"/>
  <c r="K4" i="87"/>
  <c r="K20" i="87" s="1"/>
  <c r="J5" i="87"/>
  <c r="J21" i="87" s="1"/>
  <c r="K5" i="87"/>
  <c r="K21" i="87" s="1"/>
  <c r="L13" i="88" l="1"/>
  <c r="L29" i="88" s="1"/>
  <c r="L13" i="87"/>
  <c r="L29" i="87" s="1"/>
  <c r="L13" i="101"/>
  <c r="L29" i="101" s="1"/>
  <c r="L13" i="99"/>
  <c r="L29" i="99" s="1"/>
  <c r="L13" i="102"/>
  <c r="L13" i="100"/>
  <c r="T13" i="92"/>
  <c r="L11" i="101"/>
  <c r="L27" i="101" s="1"/>
  <c r="L11" i="99"/>
  <c r="L27" i="99" s="1"/>
  <c r="L11" i="87"/>
  <c r="L27" i="87" s="1"/>
  <c r="L11" i="102"/>
  <c r="L11" i="100"/>
  <c r="L11" i="88"/>
  <c r="L27" i="88" s="1"/>
  <c r="T11" i="92"/>
  <c r="M11" i="88"/>
  <c r="M27" i="88" s="1"/>
  <c r="M11" i="101"/>
  <c r="M27" i="101" s="1"/>
  <c r="M11" i="99"/>
  <c r="M27" i="99" s="1"/>
  <c r="M11" i="87"/>
  <c r="M27" i="87" s="1"/>
  <c r="M11" i="102"/>
  <c r="M11" i="100"/>
  <c r="U11" i="92"/>
  <c r="M13" i="102"/>
  <c r="M13" i="100"/>
  <c r="M13" i="88"/>
  <c r="M29" i="88" s="1"/>
  <c r="M13" i="87"/>
  <c r="M29" i="87" s="1"/>
  <c r="M13" i="101"/>
  <c r="M29" i="101" s="1"/>
  <c r="M13" i="99"/>
  <c r="M29" i="99" s="1"/>
  <c r="U13" i="92"/>
  <c r="L14" i="102" l="1"/>
  <c r="L14" i="100"/>
  <c r="L14" i="88"/>
  <c r="L30" i="88" s="1"/>
  <c r="L14" i="101"/>
  <c r="L30" i="101" s="1"/>
  <c r="L14" i="99"/>
  <c r="L30" i="99" s="1"/>
  <c r="L14" i="87"/>
  <c r="L30" i="87" s="1"/>
  <c r="T14" i="92"/>
  <c r="M16" i="101"/>
  <c r="M32" i="101" s="1"/>
  <c r="M16" i="99"/>
  <c r="M32" i="99" s="1"/>
  <c r="M16" i="102"/>
  <c r="M16" i="100"/>
  <c r="M16" i="88"/>
  <c r="M32" i="88" s="1"/>
  <c r="M16" i="87"/>
  <c r="M32" i="87" s="1"/>
  <c r="U16" i="92"/>
  <c r="M14" i="87"/>
  <c r="M30" i="87" s="1"/>
  <c r="M14" i="102"/>
  <c r="M14" i="100"/>
  <c r="M14" i="88"/>
  <c r="M30" i="88" s="1"/>
  <c r="M14" i="101"/>
  <c r="M30" i="101" s="1"/>
  <c r="M14" i="99"/>
  <c r="M30" i="99" s="1"/>
  <c r="U14" i="92"/>
  <c r="L16" i="102"/>
  <c r="L16" i="100"/>
  <c r="L16" i="88"/>
  <c r="L32" i="88" s="1"/>
  <c r="L16" i="87"/>
  <c r="L32" i="87" s="1"/>
  <c r="L16" i="101"/>
  <c r="L32" i="101" s="1"/>
  <c r="L16" i="99"/>
  <c r="L32" i="99" s="1"/>
  <c r="T16" i="92"/>
  <c r="K7" i="102"/>
  <c r="K7" i="99"/>
  <c r="K23" i="99" s="1"/>
  <c r="K7" i="87"/>
  <c r="K23" i="87" s="1"/>
  <c r="J7" i="87"/>
  <c r="J23" i="87" s="1"/>
  <c r="L17" i="101" l="1"/>
  <c r="L33" i="101" s="1"/>
  <c r="L17" i="99"/>
  <c r="L33" i="99" s="1"/>
  <c r="L17" i="87"/>
  <c r="L33" i="87" s="1"/>
  <c r="L17" i="102"/>
  <c r="L17" i="100"/>
  <c r="L17" i="88"/>
  <c r="L33" i="88" s="1"/>
  <c r="T17" i="92"/>
  <c r="M17" i="88"/>
  <c r="M33" i="88" s="1"/>
  <c r="M17" i="101"/>
  <c r="M33" i="101" s="1"/>
  <c r="M17" i="99"/>
  <c r="M33" i="99" s="1"/>
  <c r="M17" i="87"/>
  <c r="M33" i="87" s="1"/>
  <c r="M17" i="102"/>
  <c r="M17" i="100"/>
  <c r="U17" i="92"/>
  <c r="F4" i="101" l="1"/>
  <c r="F20" i="101" s="1"/>
  <c r="G4" i="101"/>
  <c r="G20" i="101" s="1"/>
  <c r="H4" i="101"/>
  <c r="H20" i="101" s="1"/>
  <c r="I4" i="101"/>
  <c r="I20" i="101" s="1"/>
  <c r="J4" i="101"/>
  <c r="J20" i="101" s="1"/>
  <c r="K4" i="101"/>
  <c r="K20" i="101" s="1"/>
  <c r="F5" i="101"/>
  <c r="F21" i="101" s="1"/>
  <c r="G5" i="101"/>
  <c r="G21" i="101" s="1"/>
  <c r="H5" i="101"/>
  <c r="H21" i="101" s="1"/>
  <c r="I5" i="101"/>
  <c r="I21" i="101" s="1"/>
  <c r="J5" i="101"/>
  <c r="J21" i="101" s="1"/>
  <c r="K5" i="101"/>
  <c r="K21" i="101" s="1"/>
  <c r="F4" i="88"/>
  <c r="F20" i="88" s="1"/>
  <c r="G4" i="88"/>
  <c r="G20" i="88" s="1"/>
  <c r="H4" i="88"/>
  <c r="H20" i="88" s="1"/>
  <c r="I4" i="88"/>
  <c r="I20" i="88" s="1"/>
  <c r="J4" i="88"/>
  <c r="J20" i="88" s="1"/>
  <c r="K4" i="88"/>
  <c r="K20" i="88" s="1"/>
  <c r="F5" i="88"/>
  <c r="F21" i="88" s="1"/>
  <c r="G5" i="88"/>
  <c r="G21" i="88" s="1"/>
  <c r="H5" i="88"/>
  <c r="H21" i="88" s="1"/>
  <c r="I5" i="88"/>
  <c r="I21" i="88" s="1"/>
  <c r="J5" i="88"/>
  <c r="J21" i="88" s="1"/>
  <c r="K5" i="88"/>
  <c r="K21" i="88" s="1"/>
  <c r="F4" i="100"/>
  <c r="G4" i="100"/>
  <c r="H4" i="100"/>
  <c r="I4" i="100"/>
  <c r="J4" i="100"/>
  <c r="K4" i="100"/>
  <c r="F5" i="100"/>
  <c r="G5" i="100"/>
  <c r="H5" i="100"/>
  <c r="I5" i="100"/>
  <c r="J5" i="100"/>
  <c r="K5" i="100"/>
  <c r="F4" i="99"/>
  <c r="F20" i="99" s="1"/>
  <c r="G4" i="99"/>
  <c r="G20" i="99" s="1"/>
  <c r="H4" i="99"/>
  <c r="H20" i="99" s="1"/>
  <c r="I4" i="99"/>
  <c r="I20" i="99" s="1"/>
  <c r="J4" i="99"/>
  <c r="J20" i="99" s="1"/>
  <c r="F5" i="99"/>
  <c r="F21" i="99" s="1"/>
  <c r="G5" i="99"/>
  <c r="G21" i="99" s="1"/>
  <c r="H5" i="99"/>
  <c r="H21" i="99" s="1"/>
  <c r="I5" i="99"/>
  <c r="I21" i="99" s="1"/>
  <c r="J5" i="99"/>
  <c r="J21" i="99" s="1"/>
  <c r="F4" i="87"/>
  <c r="F20" i="87" s="1"/>
  <c r="G4" i="87"/>
  <c r="G20" i="87" s="1"/>
  <c r="H4" i="87"/>
  <c r="H20" i="87" s="1"/>
  <c r="I4" i="87"/>
  <c r="I20" i="87" s="1"/>
  <c r="F5" i="87"/>
  <c r="F21" i="87" s="1"/>
  <c r="G5" i="87"/>
  <c r="G21" i="87" s="1"/>
  <c r="H5" i="87"/>
  <c r="H21" i="87" s="1"/>
  <c r="I5" i="87"/>
  <c r="I21" i="87" s="1"/>
  <c r="E4" i="102" l="1"/>
  <c r="F4" i="102"/>
  <c r="G4" i="102"/>
  <c r="H4" i="102"/>
  <c r="I4" i="102"/>
  <c r="J4" i="102"/>
  <c r="E5" i="102"/>
  <c r="F5" i="102"/>
  <c r="G5" i="102"/>
  <c r="H5" i="102"/>
  <c r="I5" i="102"/>
  <c r="J5" i="102"/>
  <c r="E4" i="87"/>
  <c r="E20" i="87" s="1"/>
  <c r="E5" i="87"/>
  <c r="E21" i="87" s="1"/>
  <c r="M4" i="92"/>
  <c r="N4" i="92"/>
  <c r="O4" i="92"/>
  <c r="P4" i="92"/>
  <c r="Q4" i="92"/>
  <c r="R4" i="92"/>
  <c r="S4" i="92"/>
  <c r="M5" i="92"/>
  <c r="N5" i="92"/>
  <c r="O5" i="92"/>
  <c r="P5" i="92"/>
  <c r="Q5" i="92"/>
  <c r="R5" i="92"/>
  <c r="S5" i="92"/>
  <c r="D4" i="102" l="1"/>
  <c r="D5" i="102"/>
  <c r="D4" i="101"/>
  <c r="D20" i="101" s="1"/>
  <c r="E4" i="101"/>
  <c r="E20" i="101" s="1"/>
  <c r="D5" i="101"/>
  <c r="D21" i="101" s="1"/>
  <c r="E5" i="101"/>
  <c r="E21" i="101" s="1"/>
  <c r="D4" i="88"/>
  <c r="D20" i="88" s="1"/>
  <c r="E4" i="88"/>
  <c r="E20" i="88" s="1"/>
  <c r="D5" i="88"/>
  <c r="D21" i="88" s="1"/>
  <c r="E5" i="88"/>
  <c r="E21" i="88" s="1"/>
  <c r="D4" i="100"/>
  <c r="E4" i="100"/>
  <c r="D5" i="100"/>
  <c r="E5" i="100"/>
  <c r="D4" i="99"/>
  <c r="D20" i="99" s="1"/>
  <c r="E4" i="99"/>
  <c r="E20" i="99" s="1"/>
  <c r="D5" i="99"/>
  <c r="D21" i="99" s="1"/>
  <c r="E5" i="99"/>
  <c r="E21" i="99" s="1"/>
  <c r="D4" i="87"/>
  <c r="D20" i="87" s="1"/>
  <c r="D5" i="87"/>
  <c r="D21" i="87" s="1"/>
  <c r="L4" i="92"/>
  <c r="L5" i="92"/>
  <c r="H7" i="100" l="1"/>
  <c r="H7" i="101"/>
  <c r="H23" i="101" s="1"/>
  <c r="H7" i="88"/>
  <c r="H23" i="88" s="1"/>
  <c r="H7" i="87"/>
  <c r="H23" i="87" s="1"/>
  <c r="H7" i="99"/>
  <c r="H23" i="99" s="1"/>
  <c r="K7" i="88"/>
  <c r="K23" i="88" s="1"/>
  <c r="K7" i="100"/>
  <c r="K7" i="101"/>
  <c r="K23" i="101" s="1"/>
  <c r="G7" i="88"/>
  <c r="G23" i="88" s="1"/>
  <c r="G7" i="101"/>
  <c r="G23" i="101" s="1"/>
  <c r="G7" i="99"/>
  <c r="G23" i="99" s="1"/>
  <c r="G7" i="87"/>
  <c r="G23" i="87" s="1"/>
  <c r="G7" i="100"/>
  <c r="I7" i="101"/>
  <c r="I23" i="101" s="1"/>
  <c r="I7" i="100"/>
  <c r="I7" i="99"/>
  <c r="I23" i="99" s="1"/>
  <c r="I7" i="88"/>
  <c r="I23" i="88" s="1"/>
  <c r="I7" i="87"/>
  <c r="I23" i="87" s="1"/>
  <c r="J7" i="88"/>
  <c r="J23" i="88" s="1"/>
  <c r="J7" i="101"/>
  <c r="J23" i="101" s="1"/>
  <c r="J7" i="99"/>
  <c r="J23" i="99" s="1"/>
  <c r="J7" i="100"/>
  <c r="F7" i="88"/>
  <c r="F23" i="88" s="1"/>
  <c r="F7" i="101"/>
  <c r="F23" i="101" s="1"/>
  <c r="F7" i="99"/>
  <c r="F23" i="99" s="1"/>
  <c r="F7" i="87"/>
  <c r="F23" i="87" s="1"/>
  <c r="F7" i="100"/>
  <c r="J7" i="102"/>
  <c r="R7" i="92"/>
  <c r="I7" i="102"/>
  <c r="Q7" i="92"/>
  <c r="E10" i="100"/>
  <c r="E7" i="102"/>
  <c r="E7" i="87"/>
  <c r="E23" i="87" s="1"/>
  <c r="M7" i="92"/>
  <c r="H7" i="102"/>
  <c r="P7" i="92"/>
  <c r="F7" i="102"/>
  <c r="N7" i="92"/>
  <c r="S7" i="92"/>
  <c r="G7" i="102"/>
  <c r="O7" i="92"/>
  <c r="D7" i="88"/>
  <c r="D23" i="88" s="1"/>
  <c r="D7" i="99"/>
  <c r="D23" i="99" s="1"/>
  <c r="D7" i="102"/>
  <c r="D7" i="87"/>
  <c r="D23" i="87" s="1"/>
  <c r="D7" i="100"/>
  <c r="D7" i="101"/>
  <c r="D23" i="101" s="1"/>
  <c r="L7" i="92"/>
  <c r="E7" i="100"/>
  <c r="E7" i="101"/>
  <c r="E23" i="101" s="1"/>
  <c r="E7" i="99"/>
  <c r="E23" i="99" s="1"/>
  <c r="E7" i="88"/>
  <c r="E23" i="88" s="1"/>
  <c r="AA8" i="92" l="1"/>
  <c r="AA10" i="92"/>
  <c r="E10" i="88"/>
  <c r="E26" i="88" s="1"/>
  <c r="E10" i="101"/>
  <c r="E26" i="101" s="1"/>
  <c r="E10" i="99"/>
  <c r="E26" i="99" s="1"/>
  <c r="E8" i="102"/>
  <c r="E8" i="87"/>
  <c r="E24" i="87" s="1"/>
  <c r="M8" i="92"/>
  <c r="E10" i="87"/>
  <c r="E26" i="87" s="1"/>
  <c r="E10" i="102"/>
  <c r="M10" i="92"/>
  <c r="D13" i="99"/>
  <c r="D29" i="99" s="1"/>
  <c r="D11" i="102"/>
  <c r="D11" i="100"/>
  <c r="D11" i="88"/>
  <c r="D27" i="88" s="1"/>
  <c r="D11" i="87"/>
  <c r="D27" i="87" s="1"/>
  <c r="D11" i="101"/>
  <c r="D27" i="101" s="1"/>
  <c r="D11" i="99"/>
  <c r="D27" i="99" s="1"/>
  <c r="L11" i="92"/>
  <c r="E8" i="88"/>
  <c r="E24" i="88" s="1"/>
  <c r="E8" i="99"/>
  <c r="E24" i="99" s="1"/>
  <c r="E8" i="100"/>
  <c r="E8" i="101"/>
  <c r="E24" i="101" s="1"/>
  <c r="D10" i="100"/>
  <c r="D10" i="101"/>
  <c r="D26" i="101" s="1"/>
  <c r="D10" i="87"/>
  <c r="D26" i="87" s="1"/>
  <c r="D10" i="88"/>
  <c r="D26" i="88" s="1"/>
  <c r="D10" i="102"/>
  <c r="D10" i="99"/>
  <c r="D26" i="99" s="1"/>
  <c r="L10" i="92"/>
  <c r="D8" i="101"/>
  <c r="D24" i="101" s="1"/>
  <c r="D8" i="87"/>
  <c r="D24" i="87" s="1"/>
  <c r="D8" i="88"/>
  <c r="D24" i="88" s="1"/>
  <c r="D8" i="99"/>
  <c r="D24" i="99" s="1"/>
  <c r="D8" i="100"/>
  <c r="L8" i="92"/>
  <c r="D8" i="102"/>
  <c r="E11" i="99" l="1"/>
  <c r="E27" i="99" s="1"/>
  <c r="AA13" i="92"/>
  <c r="AA11" i="92"/>
  <c r="E13" i="101"/>
  <c r="E29" i="101" s="1"/>
  <c r="E13" i="88"/>
  <c r="E29" i="88" s="1"/>
  <c r="E13" i="99"/>
  <c r="E29" i="99" s="1"/>
  <c r="E13" i="100"/>
  <c r="E13" i="102"/>
  <c r="E11" i="102"/>
  <c r="E11" i="101"/>
  <c r="E27" i="101" s="1"/>
  <c r="M11" i="92"/>
  <c r="E11" i="88"/>
  <c r="E27" i="88" s="1"/>
  <c r="E11" i="100"/>
  <c r="E11" i="87"/>
  <c r="E27" i="87" s="1"/>
  <c r="M13" i="92"/>
  <c r="E13" i="87"/>
  <c r="E29" i="87" s="1"/>
  <c r="D13" i="101"/>
  <c r="D29" i="101" s="1"/>
  <c r="D13" i="88"/>
  <c r="D29" i="88" s="1"/>
  <c r="D13" i="87"/>
  <c r="D29" i="87" s="1"/>
  <c r="D16" i="102"/>
  <c r="D13" i="100"/>
  <c r="D13" i="102"/>
  <c r="L13" i="92"/>
  <c r="E16" i="100" l="1"/>
  <c r="M16" i="92"/>
  <c r="E16" i="102"/>
  <c r="E16" i="87"/>
  <c r="E32" i="87" s="1"/>
  <c r="E16" i="99"/>
  <c r="E32" i="99" s="1"/>
  <c r="E16" i="88"/>
  <c r="E32" i="88" s="1"/>
  <c r="E16" i="101"/>
  <c r="E32" i="101" s="1"/>
  <c r="E14" i="100"/>
  <c r="E14" i="101"/>
  <c r="E30" i="101" s="1"/>
  <c r="M14" i="92"/>
  <c r="E14" i="99"/>
  <c r="E30" i="99" s="1"/>
  <c r="E14" i="87"/>
  <c r="E30" i="87" s="1"/>
  <c r="E14" i="88"/>
  <c r="E30" i="88" s="1"/>
  <c r="D16" i="88"/>
  <c r="D32" i="88" s="1"/>
  <c r="E14" i="102"/>
  <c r="AA16" i="92"/>
  <c r="AA14" i="92"/>
  <c r="D17" i="102"/>
  <c r="D16" i="99"/>
  <c r="D32" i="99" s="1"/>
  <c r="D14" i="87"/>
  <c r="D30" i="87" s="1"/>
  <c r="D16" i="100"/>
  <c r="E17" i="87"/>
  <c r="E33" i="87" s="1"/>
  <c r="E17" i="102"/>
  <c r="M17" i="92"/>
  <c r="D14" i="100"/>
  <c r="L14" i="92"/>
  <c r="D14" i="102"/>
  <c r="D14" i="101"/>
  <c r="D30" i="101" s="1"/>
  <c r="D14" i="99"/>
  <c r="D30" i="99" s="1"/>
  <c r="L16" i="92"/>
  <c r="D16" i="101"/>
  <c r="D32" i="101" s="1"/>
  <c r="D14" i="88"/>
  <c r="D30" i="88" s="1"/>
  <c r="D16" i="87"/>
  <c r="D32" i="87" s="1"/>
  <c r="D17" i="101"/>
  <c r="D33" i="101" s="1"/>
  <c r="D17" i="88"/>
  <c r="D33" i="88" s="1"/>
  <c r="E17" i="100"/>
  <c r="E17" i="101"/>
  <c r="E33" i="101" s="1"/>
  <c r="E17" i="99"/>
  <c r="E33" i="99" s="1"/>
  <c r="E17" i="88"/>
  <c r="E33" i="88" s="1"/>
  <c r="AA17" i="92" l="1"/>
  <c r="D17" i="100"/>
  <c r="L17" i="92"/>
  <c r="D17" i="87"/>
  <c r="D33" i="87" s="1"/>
  <c r="D17" i="99"/>
  <c r="D33" i="99" s="1"/>
  <c r="C4" i="102" l="1"/>
  <c r="C5" i="102"/>
  <c r="C4" i="101"/>
  <c r="C20" i="101" s="1"/>
  <c r="C5" i="101"/>
  <c r="C21" i="101" s="1"/>
  <c r="C4" i="88"/>
  <c r="C20" i="88" s="1"/>
  <c r="C5" i="88"/>
  <c r="C21" i="88" s="1"/>
  <c r="C4" i="100"/>
  <c r="C5" i="100"/>
  <c r="C4" i="99"/>
  <c r="C20" i="99" s="1"/>
  <c r="C5" i="99"/>
  <c r="C21" i="99" s="1"/>
  <c r="C4" i="87"/>
  <c r="C20" i="87" s="1"/>
  <c r="C5" i="87"/>
  <c r="C21" i="87" s="1"/>
  <c r="K4" i="92"/>
  <c r="K5" i="92"/>
  <c r="B21" i="108" l="1"/>
  <c r="B22" i="108"/>
  <c r="C7" i="102"/>
  <c r="C7" i="88"/>
  <c r="C23" i="88" s="1"/>
  <c r="C7" i="101"/>
  <c r="C23" i="101" s="1"/>
  <c r="C7" i="99"/>
  <c r="C23" i="99" s="1"/>
  <c r="C7" i="100"/>
  <c r="C7" i="87"/>
  <c r="C23" i="87" s="1"/>
  <c r="K7" i="92"/>
  <c r="C10" i="101" l="1"/>
  <c r="C26" i="101" s="1"/>
  <c r="C10" i="102"/>
  <c r="C10" i="88"/>
  <c r="C26" i="88" s="1"/>
  <c r="C10" i="100"/>
  <c r="C10" i="99"/>
  <c r="C26" i="99" s="1"/>
  <c r="K10" i="92"/>
  <c r="C10" i="87"/>
  <c r="C26" i="87" s="1"/>
  <c r="C11" i="102"/>
  <c r="C11" i="101"/>
  <c r="C27" i="101" s="1"/>
  <c r="C11" i="88"/>
  <c r="C27" i="88" s="1"/>
  <c r="C11" i="100"/>
  <c r="C11" i="99"/>
  <c r="C27" i="99" s="1"/>
  <c r="C11" i="87"/>
  <c r="C27" i="87" s="1"/>
  <c r="K11" i="92"/>
  <c r="C8" i="88"/>
  <c r="C24" i="88" s="1"/>
  <c r="C8" i="101"/>
  <c r="C24" i="101" s="1"/>
  <c r="C8" i="100"/>
  <c r="C8" i="102"/>
  <c r="C8" i="87"/>
  <c r="C24" i="87" s="1"/>
  <c r="K8" i="92"/>
  <c r="C8" i="99"/>
  <c r="C24" i="99" s="1"/>
  <c r="C13" i="102" l="1"/>
  <c r="C13" i="88"/>
  <c r="C29" i="88" s="1"/>
  <c r="C13" i="101"/>
  <c r="C29" i="101" s="1"/>
  <c r="C13" i="99"/>
  <c r="C29" i="99" s="1"/>
  <c r="C13" i="100"/>
  <c r="K13" i="92"/>
  <c r="C13" i="87"/>
  <c r="C29" i="87" s="1"/>
  <c r="C16" i="101" l="1"/>
  <c r="C32" i="101" s="1"/>
  <c r="C16" i="88"/>
  <c r="C32" i="88" s="1"/>
  <c r="C16" i="102"/>
  <c r="C16" i="100"/>
  <c r="C16" i="99"/>
  <c r="C32" i="99" s="1"/>
  <c r="C16" i="87"/>
  <c r="C32" i="87" s="1"/>
  <c r="K16" i="92"/>
  <c r="C14" i="101"/>
  <c r="C30" i="101" s="1"/>
  <c r="C14" i="88"/>
  <c r="C30" i="88" s="1"/>
  <c r="C14" i="102"/>
  <c r="C14" i="100"/>
  <c r="C14" i="87"/>
  <c r="C30" i="87" s="1"/>
  <c r="C14" i="99"/>
  <c r="C30" i="99" s="1"/>
  <c r="K14" i="92"/>
  <c r="C17" i="102" l="1"/>
  <c r="C17" i="101"/>
  <c r="C33" i="101" s="1"/>
  <c r="C17" i="88"/>
  <c r="C33" i="88" s="1"/>
  <c r="C17" i="100"/>
  <c r="C17" i="99"/>
  <c r="C33" i="99" s="1"/>
  <c r="C17" i="87"/>
  <c r="C33" i="87" s="1"/>
  <c r="K17" i="92"/>
  <c r="B5" i="102" l="1"/>
  <c r="B4" i="102"/>
  <c r="B5" i="101"/>
  <c r="B21" i="101" s="1"/>
  <c r="B4" i="101"/>
  <c r="B20" i="101" s="1"/>
  <c r="B4" i="88"/>
  <c r="B20" i="88" s="1"/>
  <c r="B5" i="88"/>
  <c r="B21" i="88" s="1"/>
  <c r="B5" i="100"/>
  <c r="B4" i="100"/>
  <c r="B5" i="99"/>
  <c r="B21" i="99" s="1"/>
  <c r="B4" i="99"/>
  <c r="B20" i="99" s="1"/>
  <c r="B5" i="87"/>
  <c r="B21" i="87" s="1"/>
  <c r="B4" i="87"/>
  <c r="B20" i="87" s="1"/>
  <c r="C7" i="92"/>
  <c r="B7" i="92"/>
  <c r="J5" i="92"/>
  <c r="I5" i="92"/>
  <c r="H5" i="92"/>
  <c r="G5" i="92"/>
  <c r="F5" i="92"/>
  <c r="E5" i="92"/>
  <c r="D5" i="92"/>
  <c r="C5" i="92"/>
  <c r="B5" i="92"/>
  <c r="J4" i="92"/>
  <c r="I4" i="92"/>
  <c r="H4" i="92"/>
  <c r="G4" i="92"/>
  <c r="F4" i="92"/>
  <c r="E4" i="92"/>
  <c r="D4" i="92"/>
  <c r="B8" i="87"/>
  <c r="B24" i="87" s="1"/>
  <c r="B7" i="87" l="1"/>
  <c r="B23" i="87" s="1"/>
  <c r="C10" i="92"/>
  <c r="F8" i="92"/>
  <c r="H7" i="92"/>
  <c r="B8" i="92"/>
  <c r="G7" i="92"/>
  <c r="B10" i="92"/>
  <c r="E8" i="92"/>
  <c r="G8" i="92"/>
  <c r="I10" i="92"/>
  <c r="D7" i="92"/>
  <c r="B7" i="88"/>
  <c r="B23" i="88" s="1"/>
  <c r="B7" i="99"/>
  <c r="B23" i="99" s="1"/>
  <c r="B7" i="100"/>
  <c r="B7" i="102"/>
  <c r="B7" i="101"/>
  <c r="B23" i="101" s="1"/>
  <c r="J7" i="92"/>
  <c r="F7" i="92"/>
  <c r="B8" i="88"/>
  <c r="B24" i="88" s="1"/>
  <c r="B8" i="100"/>
  <c r="J8" i="92"/>
  <c r="B8" i="102"/>
  <c r="B8" i="101"/>
  <c r="B24" i="101" s="1"/>
  <c r="B8" i="99"/>
  <c r="B24" i="99" s="1"/>
  <c r="H10" i="92"/>
  <c r="C8" i="92"/>
  <c r="E10" i="92"/>
  <c r="G10" i="92"/>
  <c r="I7" i="92"/>
  <c r="E7" i="92"/>
  <c r="E11" i="92" l="1"/>
  <c r="B10" i="101"/>
  <c r="B26" i="101" s="1"/>
  <c r="E13" i="92"/>
  <c r="B10" i="102"/>
  <c r="B10" i="99"/>
  <c r="B26" i="99" s="1"/>
  <c r="B10" i="88"/>
  <c r="B26" i="88" s="1"/>
  <c r="B10" i="100"/>
  <c r="J10" i="92"/>
  <c r="D10" i="92"/>
  <c r="I8" i="92"/>
  <c r="F10" i="92"/>
  <c r="B10" i="87"/>
  <c r="B26" i="87" s="1"/>
  <c r="B11" i="92"/>
  <c r="G11" i="92"/>
  <c r="H13" i="92"/>
  <c r="I13" i="92"/>
  <c r="G13" i="92"/>
  <c r="C13" i="92"/>
  <c r="H8" i="92"/>
  <c r="I11" i="92"/>
  <c r="D8" i="92"/>
  <c r="H11" i="92"/>
  <c r="B13" i="92"/>
  <c r="C11" i="92"/>
  <c r="E14" i="92" l="1"/>
  <c r="E16" i="92"/>
  <c r="D11" i="92"/>
  <c r="F13" i="92"/>
  <c r="B11" i="102"/>
  <c r="B11" i="99"/>
  <c r="B27" i="99" s="1"/>
  <c r="B11" i="101"/>
  <c r="B27" i="101" s="1"/>
  <c r="B11" i="100"/>
  <c r="B11" i="87"/>
  <c r="B27" i="87" s="1"/>
  <c r="B11" i="88"/>
  <c r="B27" i="88" s="1"/>
  <c r="J11" i="92"/>
  <c r="F11" i="92"/>
  <c r="B13" i="99"/>
  <c r="B29" i="99" s="1"/>
  <c r="B13" i="87"/>
  <c r="B29" i="87" s="1"/>
  <c r="B13" i="101"/>
  <c r="B29" i="101" s="1"/>
  <c r="B13" i="88"/>
  <c r="B29" i="88" s="1"/>
  <c r="B13" i="102"/>
  <c r="B13" i="100"/>
  <c r="J13" i="92"/>
  <c r="D13" i="92"/>
  <c r="H16" i="92"/>
  <c r="G14" i="92"/>
  <c r="I14" i="92"/>
  <c r="B14" i="92"/>
  <c r="C14" i="92"/>
  <c r="G16" i="92"/>
  <c r="B16" i="92"/>
  <c r="I16" i="92"/>
  <c r="H14" i="92"/>
  <c r="C16" i="92"/>
  <c r="E17" i="92" l="1"/>
  <c r="D14" i="92"/>
  <c r="D16" i="92"/>
  <c r="F16" i="92"/>
  <c r="B16" i="101"/>
  <c r="B32" i="101" s="1"/>
  <c r="B16" i="99"/>
  <c r="B32" i="99" s="1"/>
  <c r="B16" i="100"/>
  <c r="J16" i="92"/>
  <c r="B16" i="88"/>
  <c r="B32" i="88" s="1"/>
  <c r="B16" i="102"/>
  <c r="B16" i="87"/>
  <c r="B32" i="87" s="1"/>
  <c r="B14" i="88"/>
  <c r="B30" i="88" s="1"/>
  <c r="B14" i="101"/>
  <c r="B30" i="101" s="1"/>
  <c r="B14" i="87"/>
  <c r="B30" i="87" s="1"/>
  <c r="B14" i="102"/>
  <c r="B14" i="100"/>
  <c r="J14" i="92"/>
  <c r="B14" i="99"/>
  <c r="B30" i="99" s="1"/>
  <c r="F14" i="92"/>
  <c r="B17" i="92"/>
  <c r="I17" i="92"/>
  <c r="C17" i="92"/>
  <c r="G17" i="92"/>
  <c r="H17" i="92"/>
  <c r="B17" i="102" l="1"/>
  <c r="J17" i="92"/>
  <c r="B17" i="100"/>
  <c r="B17" i="88"/>
  <c r="B33" i="88" s="1"/>
  <c r="B17" i="99"/>
  <c r="B33" i="99" s="1"/>
  <c r="B17" i="101"/>
  <c r="B33" i="101" s="1"/>
  <c r="B17" i="87"/>
  <c r="B33" i="87" s="1"/>
  <c r="F17" i="92"/>
  <c r="D17" i="92"/>
  <c r="X8" i="92" l="1"/>
  <c r="X10" i="92"/>
  <c r="Y10" i="92"/>
  <c r="Y8" i="92"/>
  <c r="Z10" i="92" l="1"/>
  <c r="AB8" i="92"/>
  <c r="Z8" i="92"/>
  <c r="AB10" i="92"/>
  <c r="O8" i="88"/>
  <c r="O24" i="88" s="1"/>
  <c r="O8" i="101"/>
  <c r="O24" i="101" s="1"/>
  <c r="O8" i="99"/>
  <c r="O24" i="99" s="1"/>
  <c r="O8" i="87"/>
  <c r="O24" i="87" s="1"/>
  <c r="O8" i="102"/>
  <c r="O8" i="100"/>
  <c r="W8" i="92"/>
  <c r="P8" i="102"/>
  <c r="P8" i="100"/>
  <c r="P8" i="88"/>
  <c r="P24" i="88" s="1"/>
  <c r="P8" i="101"/>
  <c r="P24" i="101" s="1"/>
  <c r="P8" i="99"/>
  <c r="P24" i="99" s="1"/>
  <c r="P8" i="87"/>
  <c r="P24" i="87" s="1"/>
  <c r="N8" i="101"/>
  <c r="N24" i="101" s="1"/>
  <c r="N8" i="99"/>
  <c r="N24" i="99" s="1"/>
  <c r="N8" i="87"/>
  <c r="N24" i="87" s="1"/>
  <c r="N8" i="102"/>
  <c r="N8" i="100"/>
  <c r="N8" i="88"/>
  <c r="N24" i="88" s="1"/>
  <c r="V8" i="92"/>
  <c r="O10" i="102"/>
  <c r="O10" i="100"/>
  <c r="O10" i="88"/>
  <c r="O26" i="88" s="1"/>
  <c r="O10" i="101"/>
  <c r="O26" i="101" s="1"/>
  <c r="O10" i="99"/>
  <c r="O26" i="99" s="1"/>
  <c r="O10" i="87"/>
  <c r="O26" i="87" s="1"/>
  <c r="W10" i="92"/>
  <c r="P10" i="102"/>
  <c r="P10" i="100"/>
  <c r="P10" i="88"/>
  <c r="P26" i="88" s="1"/>
  <c r="P10" i="101"/>
  <c r="P26" i="101" s="1"/>
  <c r="P10" i="99"/>
  <c r="P26" i="99" s="1"/>
  <c r="P10" i="87"/>
  <c r="P26" i="87" s="1"/>
  <c r="N10" i="88"/>
  <c r="N26" i="88" s="1"/>
  <c r="N10" i="87"/>
  <c r="N26" i="87" s="1"/>
  <c r="N10" i="101"/>
  <c r="N26" i="101" s="1"/>
  <c r="N10" i="99"/>
  <c r="N26" i="99" s="1"/>
  <c r="N10" i="102"/>
  <c r="N10" i="100"/>
  <c r="V10" i="92"/>
  <c r="J8" i="87"/>
  <c r="J24" i="87" s="1"/>
  <c r="K10" i="102"/>
  <c r="K10" i="99"/>
  <c r="K26" i="99" s="1"/>
  <c r="K10" i="87"/>
  <c r="K26" i="87" s="1"/>
  <c r="J10" i="87"/>
  <c r="J26" i="87" s="1"/>
  <c r="K8" i="102"/>
  <c r="K8" i="99"/>
  <c r="K24" i="99" s="1"/>
  <c r="K8" i="87"/>
  <c r="K24" i="87" s="1"/>
  <c r="G10" i="101"/>
  <c r="G26" i="101" s="1"/>
  <c r="G10" i="100"/>
  <c r="G10" i="99"/>
  <c r="G26" i="99" s="1"/>
  <c r="G10" i="88"/>
  <c r="G26" i="88" s="1"/>
  <c r="G10" i="87"/>
  <c r="G26" i="87" s="1"/>
  <c r="H8" i="101"/>
  <c r="H24" i="101" s="1"/>
  <c r="H8" i="100"/>
  <c r="H8" i="99"/>
  <c r="H24" i="99" s="1"/>
  <c r="H8" i="88"/>
  <c r="H24" i="88" s="1"/>
  <c r="H8" i="87"/>
  <c r="H24" i="87" s="1"/>
  <c r="I10" i="88"/>
  <c r="I26" i="88" s="1"/>
  <c r="I10" i="99"/>
  <c r="I26" i="99" s="1"/>
  <c r="I10" i="100"/>
  <c r="I10" i="87"/>
  <c r="I26" i="87" s="1"/>
  <c r="I10" i="101"/>
  <c r="I26" i="101" s="1"/>
  <c r="H10" i="88"/>
  <c r="H26" i="88" s="1"/>
  <c r="H10" i="101"/>
  <c r="H26" i="101" s="1"/>
  <c r="H10" i="99"/>
  <c r="H26" i="99" s="1"/>
  <c r="H10" i="87"/>
  <c r="H26" i="87" s="1"/>
  <c r="H10" i="100"/>
  <c r="F8" i="88"/>
  <c r="F24" i="88" s="1"/>
  <c r="F8" i="101"/>
  <c r="F24" i="101" s="1"/>
  <c r="F8" i="99"/>
  <c r="F24" i="99" s="1"/>
  <c r="F8" i="87"/>
  <c r="F24" i="87" s="1"/>
  <c r="F8" i="100"/>
  <c r="J8" i="88"/>
  <c r="J24" i="88" s="1"/>
  <c r="J8" i="99"/>
  <c r="J24" i="99" s="1"/>
  <c r="J8" i="100"/>
  <c r="J8" i="101"/>
  <c r="J24" i="101" s="1"/>
  <c r="F10" i="100"/>
  <c r="F10" i="101"/>
  <c r="F26" i="101" s="1"/>
  <c r="F10" i="88"/>
  <c r="F26" i="88" s="1"/>
  <c r="F10" i="87"/>
  <c r="F26" i="87" s="1"/>
  <c r="F10" i="99"/>
  <c r="F26" i="99" s="1"/>
  <c r="I8" i="88"/>
  <c r="I24" i="88" s="1"/>
  <c r="I8" i="101"/>
  <c r="I24" i="101" s="1"/>
  <c r="I8" i="99"/>
  <c r="I24" i="99" s="1"/>
  <c r="I8" i="87"/>
  <c r="I24" i="87" s="1"/>
  <c r="I8" i="100"/>
  <c r="G8" i="100"/>
  <c r="G8" i="101"/>
  <c r="G24" i="101" s="1"/>
  <c r="G8" i="88"/>
  <c r="G24" i="88" s="1"/>
  <c r="G8" i="99"/>
  <c r="G24" i="99" s="1"/>
  <c r="G8" i="87"/>
  <c r="G24" i="87" s="1"/>
  <c r="K10" i="101"/>
  <c r="K26" i="101" s="1"/>
  <c r="K10" i="88"/>
  <c r="K26" i="88" s="1"/>
  <c r="K10" i="100"/>
  <c r="J10" i="100"/>
  <c r="J10" i="101"/>
  <c r="J26" i="101" s="1"/>
  <c r="J10" i="99"/>
  <c r="J26" i="99" s="1"/>
  <c r="J10" i="88"/>
  <c r="J26" i="88" s="1"/>
  <c r="K8" i="100"/>
  <c r="K8" i="88"/>
  <c r="K24" i="88" s="1"/>
  <c r="K8" i="101"/>
  <c r="K24" i="101" s="1"/>
  <c r="H10" i="102"/>
  <c r="P10" i="92"/>
  <c r="F8" i="102"/>
  <c r="N8" i="92"/>
  <c r="I10" i="102"/>
  <c r="Q10" i="92"/>
  <c r="F10" i="102"/>
  <c r="N10" i="92"/>
  <c r="I8" i="102"/>
  <c r="Q8" i="92"/>
  <c r="H8" i="102"/>
  <c r="P8" i="92"/>
  <c r="J8" i="102"/>
  <c r="R8" i="92"/>
  <c r="S10" i="92"/>
  <c r="G10" i="102"/>
  <c r="O10" i="92"/>
  <c r="J10" i="102"/>
  <c r="R10" i="92"/>
  <c r="S8" i="92"/>
  <c r="G8" i="102"/>
  <c r="O8" i="92"/>
  <c r="Y11" i="92"/>
  <c r="Y13" i="92"/>
  <c r="X13" i="92"/>
  <c r="X11" i="92"/>
  <c r="Z13" i="92" l="1"/>
  <c r="AB11" i="92"/>
  <c r="Z11" i="92"/>
  <c r="AB13" i="92"/>
  <c r="N11" i="102"/>
  <c r="N11" i="100"/>
  <c r="N11" i="88"/>
  <c r="N27" i="88" s="1"/>
  <c r="N11" i="101"/>
  <c r="N27" i="101" s="1"/>
  <c r="N11" i="99"/>
  <c r="N27" i="99" s="1"/>
  <c r="N11" i="87"/>
  <c r="N27" i="87" s="1"/>
  <c r="V11" i="92"/>
  <c r="P13" i="88"/>
  <c r="P29" i="88" s="1"/>
  <c r="P13" i="101"/>
  <c r="P29" i="101" s="1"/>
  <c r="P13" i="99"/>
  <c r="P29" i="99" s="1"/>
  <c r="P13" i="87"/>
  <c r="P29" i="87" s="1"/>
  <c r="P13" i="102"/>
  <c r="P13" i="100"/>
  <c r="P11" i="101"/>
  <c r="P27" i="101" s="1"/>
  <c r="P11" i="99"/>
  <c r="P27" i="99" s="1"/>
  <c r="P11" i="87"/>
  <c r="P27" i="87" s="1"/>
  <c r="P11" i="102"/>
  <c r="P11" i="100"/>
  <c r="P11" i="88"/>
  <c r="P27" i="88" s="1"/>
  <c r="O11" i="102"/>
  <c r="O11" i="100"/>
  <c r="O11" i="88"/>
  <c r="O27" i="88" s="1"/>
  <c r="O11" i="101"/>
  <c r="O27" i="101" s="1"/>
  <c r="O11" i="99"/>
  <c r="O27" i="99" s="1"/>
  <c r="O11" i="87"/>
  <c r="O27" i="87" s="1"/>
  <c r="W11" i="92"/>
  <c r="N13" i="102"/>
  <c r="N13" i="100"/>
  <c r="N13" i="88"/>
  <c r="N29" i="88" s="1"/>
  <c r="N13" i="87"/>
  <c r="N29" i="87" s="1"/>
  <c r="N13" i="101"/>
  <c r="N29" i="101" s="1"/>
  <c r="N13" i="99"/>
  <c r="N29" i="99" s="1"/>
  <c r="V13" i="92"/>
  <c r="O13" i="101"/>
  <c r="O29" i="101" s="1"/>
  <c r="O13" i="99"/>
  <c r="O29" i="99" s="1"/>
  <c r="O13" i="87"/>
  <c r="O29" i="87" s="1"/>
  <c r="O13" i="102"/>
  <c r="O13" i="100"/>
  <c r="O13" i="88"/>
  <c r="O29" i="88" s="1"/>
  <c r="W13" i="92"/>
  <c r="J11" i="87"/>
  <c r="J27" i="87" s="1"/>
  <c r="J13" i="87"/>
  <c r="J29" i="87" s="1"/>
  <c r="K11" i="102"/>
  <c r="K11" i="99"/>
  <c r="K27" i="99" s="1"/>
  <c r="K11" i="87"/>
  <c r="K27" i="87" s="1"/>
  <c r="K13" i="102"/>
  <c r="K13" i="99"/>
  <c r="K29" i="99" s="1"/>
  <c r="K13" i="87"/>
  <c r="K29" i="87" s="1"/>
  <c r="J11" i="101"/>
  <c r="J27" i="101" s="1"/>
  <c r="J11" i="88"/>
  <c r="J27" i="88" s="1"/>
  <c r="J11" i="100"/>
  <c r="J11" i="99"/>
  <c r="J27" i="99" s="1"/>
  <c r="I11" i="100"/>
  <c r="I11" i="88"/>
  <c r="I27" i="88" s="1"/>
  <c r="I11" i="99"/>
  <c r="I27" i="99" s="1"/>
  <c r="I11" i="101"/>
  <c r="I27" i="101" s="1"/>
  <c r="I11" i="87"/>
  <c r="I27" i="87" s="1"/>
  <c r="K11" i="88"/>
  <c r="K27" i="88" s="1"/>
  <c r="K11" i="101"/>
  <c r="K27" i="101" s="1"/>
  <c r="K11" i="100"/>
  <c r="G13" i="88"/>
  <c r="G29" i="88" s="1"/>
  <c r="G13" i="99"/>
  <c r="G29" i="99" s="1"/>
  <c r="G13" i="100"/>
  <c r="G13" i="87"/>
  <c r="G29" i="87" s="1"/>
  <c r="G13" i="101"/>
  <c r="G29" i="101" s="1"/>
  <c r="J13" i="88"/>
  <c r="J29" i="88" s="1"/>
  <c r="J13" i="101"/>
  <c r="J29" i="101" s="1"/>
  <c r="J13" i="99"/>
  <c r="J29" i="99" s="1"/>
  <c r="J13" i="100"/>
  <c r="H13" i="100"/>
  <c r="H13" i="101"/>
  <c r="H29" i="101" s="1"/>
  <c r="H13" i="99"/>
  <c r="H29" i="99" s="1"/>
  <c r="H13" i="88"/>
  <c r="H29" i="88" s="1"/>
  <c r="H13" i="87"/>
  <c r="H29" i="87" s="1"/>
  <c r="F13" i="88"/>
  <c r="F29" i="88" s="1"/>
  <c r="F13" i="101"/>
  <c r="F29" i="101" s="1"/>
  <c r="F13" i="99"/>
  <c r="F29" i="99" s="1"/>
  <c r="F13" i="87"/>
  <c r="F29" i="87" s="1"/>
  <c r="F13" i="100"/>
  <c r="K13" i="88"/>
  <c r="K29" i="88" s="1"/>
  <c r="K13" i="101"/>
  <c r="K29" i="101" s="1"/>
  <c r="K13" i="100"/>
  <c r="G11" i="88"/>
  <c r="G27" i="88" s="1"/>
  <c r="G11" i="101"/>
  <c r="G27" i="101" s="1"/>
  <c r="G11" i="99"/>
  <c r="G27" i="99" s="1"/>
  <c r="G11" i="87"/>
  <c r="G27" i="87" s="1"/>
  <c r="G11" i="100"/>
  <c r="H11" i="88"/>
  <c r="H27" i="88" s="1"/>
  <c r="H11" i="99"/>
  <c r="H27" i="99" s="1"/>
  <c r="H11" i="100"/>
  <c r="H11" i="101"/>
  <c r="H27" i="101" s="1"/>
  <c r="H11" i="87"/>
  <c r="H27" i="87" s="1"/>
  <c r="F11" i="101"/>
  <c r="F27" i="101" s="1"/>
  <c r="F11" i="100"/>
  <c r="F11" i="99"/>
  <c r="F27" i="99" s="1"/>
  <c r="F11" i="87"/>
  <c r="F27" i="87" s="1"/>
  <c r="F11" i="88"/>
  <c r="F27" i="88" s="1"/>
  <c r="I13" i="101"/>
  <c r="I29" i="101" s="1"/>
  <c r="I13" i="88"/>
  <c r="I29" i="88" s="1"/>
  <c r="I13" i="100"/>
  <c r="I13" i="87"/>
  <c r="I29" i="87" s="1"/>
  <c r="I13" i="99"/>
  <c r="I29" i="99" s="1"/>
  <c r="H11" i="102"/>
  <c r="P11" i="92"/>
  <c r="I13" i="102"/>
  <c r="Q13" i="92"/>
  <c r="F11" i="102"/>
  <c r="N11" i="92"/>
  <c r="J11" i="102"/>
  <c r="R11" i="92"/>
  <c r="I11" i="102"/>
  <c r="Q11" i="92"/>
  <c r="S11" i="92"/>
  <c r="G13" i="102"/>
  <c r="O13" i="92"/>
  <c r="J13" i="102"/>
  <c r="R13" i="92"/>
  <c r="H13" i="102"/>
  <c r="P13" i="92"/>
  <c r="F13" i="102"/>
  <c r="N13" i="92"/>
  <c r="S13" i="92"/>
  <c r="G11" i="102"/>
  <c r="O11" i="92"/>
  <c r="Y14" i="92"/>
  <c r="X14" i="92"/>
  <c r="X16" i="92"/>
  <c r="Y16" i="92" l="1"/>
  <c r="AB16" i="92"/>
  <c r="Z14" i="92"/>
  <c r="Z16" i="92"/>
  <c r="AB14" i="92"/>
  <c r="P14" i="102"/>
  <c r="P14" i="100"/>
  <c r="P14" i="88"/>
  <c r="P30" i="88" s="1"/>
  <c r="P14" i="101"/>
  <c r="P30" i="101" s="1"/>
  <c r="P14" i="99"/>
  <c r="P30" i="99" s="1"/>
  <c r="P14" i="87"/>
  <c r="P30" i="87" s="1"/>
  <c r="O14" i="88"/>
  <c r="O30" i="88" s="1"/>
  <c r="O14" i="101"/>
  <c r="O30" i="101" s="1"/>
  <c r="O14" i="99"/>
  <c r="O30" i="99" s="1"/>
  <c r="O14" i="87"/>
  <c r="O30" i="87" s="1"/>
  <c r="O14" i="102"/>
  <c r="O14" i="100"/>
  <c r="W14" i="92"/>
  <c r="N14" i="101"/>
  <c r="N30" i="101" s="1"/>
  <c r="N14" i="99"/>
  <c r="N30" i="99" s="1"/>
  <c r="N14" i="87"/>
  <c r="N30" i="87" s="1"/>
  <c r="N14" i="102"/>
  <c r="N14" i="100"/>
  <c r="N14" i="88"/>
  <c r="N30" i="88" s="1"/>
  <c r="V14" i="92"/>
  <c r="P16" i="102"/>
  <c r="P16" i="100"/>
  <c r="P16" i="88"/>
  <c r="P32" i="88" s="1"/>
  <c r="P16" i="101"/>
  <c r="P32" i="101" s="1"/>
  <c r="P16" i="99"/>
  <c r="P32" i="99" s="1"/>
  <c r="P16" i="87"/>
  <c r="P32" i="87" s="1"/>
  <c r="O16" i="102"/>
  <c r="O16" i="100"/>
  <c r="O16" i="88"/>
  <c r="O32" i="88" s="1"/>
  <c r="O16" i="101"/>
  <c r="O32" i="101" s="1"/>
  <c r="O16" i="99"/>
  <c r="O32" i="99" s="1"/>
  <c r="O16" i="87"/>
  <c r="O32" i="87" s="1"/>
  <c r="W16" i="92"/>
  <c r="N16" i="88"/>
  <c r="N32" i="88" s="1"/>
  <c r="N16" i="87"/>
  <c r="N32" i="87" s="1"/>
  <c r="N16" i="101"/>
  <c r="N32" i="101" s="1"/>
  <c r="N16" i="99"/>
  <c r="N32" i="99" s="1"/>
  <c r="N16" i="102"/>
  <c r="N16" i="100"/>
  <c r="V16" i="92"/>
  <c r="J16" i="87"/>
  <c r="J32" i="87" s="1"/>
  <c r="K16" i="102"/>
  <c r="K16" i="99"/>
  <c r="K32" i="99" s="1"/>
  <c r="K16" i="87"/>
  <c r="K32" i="87" s="1"/>
  <c r="J14" i="87"/>
  <c r="J30" i="87" s="1"/>
  <c r="K14" i="102"/>
  <c r="K14" i="99"/>
  <c r="K30" i="99" s="1"/>
  <c r="K14" i="87"/>
  <c r="K30" i="87" s="1"/>
  <c r="K14" i="100"/>
  <c r="K14" i="101"/>
  <c r="K30" i="101" s="1"/>
  <c r="K14" i="88"/>
  <c r="K30" i="88" s="1"/>
  <c r="G16" i="101"/>
  <c r="G32" i="101" s="1"/>
  <c r="G16" i="88"/>
  <c r="G32" i="88" s="1"/>
  <c r="G16" i="100"/>
  <c r="G16" i="87"/>
  <c r="G32" i="87" s="1"/>
  <c r="G16" i="99"/>
  <c r="G32" i="99" s="1"/>
  <c r="H14" i="101"/>
  <c r="H30" i="101" s="1"/>
  <c r="H14" i="88"/>
  <c r="H30" i="88" s="1"/>
  <c r="H14" i="100"/>
  <c r="H14" i="87"/>
  <c r="H30" i="87" s="1"/>
  <c r="H14" i="99"/>
  <c r="H30" i="99" s="1"/>
  <c r="H16" i="88"/>
  <c r="H32" i="88" s="1"/>
  <c r="H16" i="101"/>
  <c r="H32" i="101" s="1"/>
  <c r="H16" i="99"/>
  <c r="H32" i="99" s="1"/>
  <c r="H16" i="87"/>
  <c r="H32" i="87" s="1"/>
  <c r="H16" i="100"/>
  <c r="F14" i="88"/>
  <c r="F30" i="88" s="1"/>
  <c r="F14" i="99"/>
  <c r="F30" i="99" s="1"/>
  <c r="F14" i="100"/>
  <c r="F14" i="101"/>
  <c r="F30" i="101" s="1"/>
  <c r="F14" i="87"/>
  <c r="F30" i="87" s="1"/>
  <c r="J14" i="88"/>
  <c r="J30" i="88" s="1"/>
  <c r="J14" i="101"/>
  <c r="J30" i="101" s="1"/>
  <c r="J14" i="99"/>
  <c r="J30" i="99" s="1"/>
  <c r="J14" i="100"/>
  <c r="K16" i="101"/>
  <c r="K32" i="101" s="1"/>
  <c r="K16" i="100"/>
  <c r="K16" i="88"/>
  <c r="K32" i="88" s="1"/>
  <c r="J16" i="100"/>
  <c r="J16" i="101"/>
  <c r="J32" i="101" s="1"/>
  <c r="J16" i="88"/>
  <c r="J32" i="88" s="1"/>
  <c r="J16" i="99"/>
  <c r="J32" i="99" s="1"/>
  <c r="I14" i="88"/>
  <c r="I30" i="88" s="1"/>
  <c r="I14" i="101"/>
  <c r="I30" i="101" s="1"/>
  <c r="I14" i="99"/>
  <c r="I30" i="99" s="1"/>
  <c r="I14" i="87"/>
  <c r="I30" i="87" s="1"/>
  <c r="I14" i="100"/>
  <c r="F16" i="100"/>
  <c r="F16" i="101"/>
  <c r="F32" i="101" s="1"/>
  <c r="F16" i="99"/>
  <c r="F32" i="99" s="1"/>
  <c r="F16" i="88"/>
  <c r="F32" i="88" s="1"/>
  <c r="F16" i="87"/>
  <c r="F32" i="87" s="1"/>
  <c r="G14" i="100"/>
  <c r="G14" i="88"/>
  <c r="G30" i="88" s="1"/>
  <c r="G14" i="99"/>
  <c r="G30" i="99" s="1"/>
  <c r="G14" i="87"/>
  <c r="G30" i="87" s="1"/>
  <c r="G14" i="101"/>
  <c r="G30" i="101" s="1"/>
  <c r="I16" i="88"/>
  <c r="I32" i="88" s="1"/>
  <c r="I16" i="101"/>
  <c r="I32" i="101" s="1"/>
  <c r="I16" i="99"/>
  <c r="I32" i="99" s="1"/>
  <c r="I16" i="87"/>
  <c r="I32" i="87" s="1"/>
  <c r="I16" i="100"/>
  <c r="G14" i="102"/>
  <c r="O14" i="92"/>
  <c r="F14" i="102"/>
  <c r="N14" i="92"/>
  <c r="H14" i="102"/>
  <c r="P14" i="92"/>
  <c r="F16" i="102"/>
  <c r="N16" i="92"/>
  <c r="J14" i="102"/>
  <c r="R14" i="92"/>
  <c r="H16" i="102"/>
  <c r="P16" i="92"/>
  <c r="I16" i="102"/>
  <c r="Q16" i="92"/>
  <c r="I14" i="102"/>
  <c r="Q14" i="92"/>
  <c r="S14" i="92"/>
  <c r="G16" i="102"/>
  <c r="O16" i="92"/>
  <c r="J16" i="102"/>
  <c r="R16" i="92"/>
  <c r="S16" i="92"/>
  <c r="X17" i="92"/>
  <c r="Y17" i="92"/>
  <c r="Z17" i="92" l="1"/>
  <c r="AB17" i="92"/>
  <c r="P17" i="101"/>
  <c r="P33" i="101" s="1"/>
  <c r="P17" i="99"/>
  <c r="P33" i="99" s="1"/>
  <c r="P17" i="87"/>
  <c r="P33" i="87" s="1"/>
  <c r="P17" i="102"/>
  <c r="P17" i="100"/>
  <c r="P17" i="88"/>
  <c r="P33" i="88" s="1"/>
  <c r="N17" i="102"/>
  <c r="N17" i="100"/>
  <c r="N17" i="88"/>
  <c r="N33" i="88" s="1"/>
  <c r="N17" i="101"/>
  <c r="N33" i="101" s="1"/>
  <c r="N17" i="99"/>
  <c r="N33" i="99" s="1"/>
  <c r="N17" i="87"/>
  <c r="N33" i="87" s="1"/>
  <c r="V17" i="92"/>
  <c r="O17" i="102"/>
  <c r="O17" i="100"/>
  <c r="O17" i="88"/>
  <c r="O33" i="88" s="1"/>
  <c r="O17" i="101"/>
  <c r="O33" i="101" s="1"/>
  <c r="O17" i="99"/>
  <c r="O33" i="99" s="1"/>
  <c r="O17" i="87"/>
  <c r="O33" i="87" s="1"/>
  <c r="W17" i="92"/>
  <c r="J17" i="87"/>
  <c r="J33" i="87" s="1"/>
  <c r="K17" i="102"/>
  <c r="K17" i="99"/>
  <c r="K33" i="99" s="1"/>
  <c r="K17" i="87"/>
  <c r="K33" i="87" s="1"/>
  <c r="F17" i="101"/>
  <c r="F33" i="101" s="1"/>
  <c r="F17" i="88"/>
  <c r="F33" i="88" s="1"/>
  <c r="F17" i="100"/>
  <c r="F17" i="87"/>
  <c r="F33" i="87" s="1"/>
  <c r="F17" i="99"/>
  <c r="F33" i="99" s="1"/>
  <c r="K17" i="88"/>
  <c r="K33" i="88" s="1"/>
  <c r="K17" i="101"/>
  <c r="K33" i="101" s="1"/>
  <c r="K17" i="100"/>
  <c r="I17" i="100"/>
  <c r="I17" i="101"/>
  <c r="I33" i="101" s="1"/>
  <c r="I17" i="88"/>
  <c r="I33" i="88" s="1"/>
  <c r="I17" i="87"/>
  <c r="I33" i="87" s="1"/>
  <c r="I17" i="99"/>
  <c r="I33" i="99" s="1"/>
  <c r="H17" i="88"/>
  <c r="H33" i="88" s="1"/>
  <c r="H17" i="101"/>
  <c r="H33" i="101" s="1"/>
  <c r="H17" i="99"/>
  <c r="H33" i="99" s="1"/>
  <c r="H17" i="87"/>
  <c r="H33" i="87" s="1"/>
  <c r="H17" i="100"/>
  <c r="J17" i="101"/>
  <c r="J33" i="101" s="1"/>
  <c r="J17" i="100"/>
  <c r="J17" i="99"/>
  <c r="J33" i="99" s="1"/>
  <c r="J17" i="88"/>
  <c r="J33" i="88" s="1"/>
  <c r="G17" i="88"/>
  <c r="G33" i="88" s="1"/>
  <c r="G17" i="101"/>
  <c r="G33" i="101" s="1"/>
  <c r="G17" i="99"/>
  <c r="G33" i="99" s="1"/>
  <c r="G17" i="87"/>
  <c r="G33" i="87" s="1"/>
  <c r="G17" i="100"/>
  <c r="I17" i="102"/>
  <c r="Q17" i="92"/>
  <c r="H17" i="102"/>
  <c r="P17" i="92"/>
  <c r="S17" i="92"/>
  <c r="G17" i="102"/>
  <c r="O17" i="92"/>
  <c r="J17" i="102"/>
  <c r="R17" i="92"/>
  <c r="F17" i="102"/>
  <c r="N17" i="92"/>
  <c r="B7" i="143" l="1"/>
  <c r="B30" i="143" s="1"/>
  <c r="B8" i="118"/>
  <c r="B33" i="118" s="1"/>
  <c r="B18" i="143"/>
  <c r="B41" i="143" s="1"/>
  <c r="B19" i="118"/>
  <c r="B44" i="118" s="1"/>
  <c r="B10" i="118"/>
  <c r="B35" i="118" s="1"/>
  <c r="B9" i="143"/>
  <c r="B32" i="143" s="1"/>
  <c r="B12" i="143"/>
  <c r="B35" i="143" s="1"/>
  <c r="B13" i="118"/>
  <c r="B38" i="118" s="1"/>
  <c r="B25" i="118"/>
  <c r="B50" i="118" s="1"/>
  <c r="B16" i="118"/>
  <c r="B41" i="118" s="1"/>
  <c r="B15" i="143"/>
  <c r="B38" i="143" s="1"/>
  <c r="B18" i="144"/>
  <c r="B18" i="115"/>
  <c r="B41" i="115" s="1"/>
  <c r="B9" i="144"/>
  <c r="B9" i="115"/>
  <c r="B32" i="115" s="1"/>
  <c r="B7" i="144"/>
  <c r="B7" i="115"/>
  <c r="B30" i="115" s="1"/>
  <c r="B12" i="144"/>
  <c r="B12" i="115"/>
  <c r="B35" i="115" s="1"/>
  <c r="B15" i="144"/>
  <c r="B15" i="115"/>
  <c r="B38" i="115" s="1"/>
  <c r="AB22" i="90"/>
  <c r="AB46" i="90" s="1"/>
  <c r="AB8" i="90"/>
  <c r="AB32" i="90" s="1"/>
  <c r="AA25" i="90"/>
  <c r="AA49" i="90" s="1"/>
  <c r="AA16" i="90"/>
  <c r="AA40" i="90" s="1"/>
  <c r="X8" i="90"/>
  <c r="X32" i="90" s="1"/>
  <c r="AB10" i="90"/>
  <c r="AB34" i="90" s="1"/>
  <c r="AB19" i="90"/>
  <c r="AB43" i="90" s="1"/>
  <c r="AB25" i="90"/>
  <c r="AB49" i="90" s="1"/>
  <c r="AB13" i="90"/>
  <c r="AB37" i="90" s="1"/>
  <c r="AB16" i="90"/>
  <c r="AB40" i="90" s="1"/>
  <c r="AA10" i="90"/>
  <c r="AA34" i="90" s="1"/>
  <c r="X16" i="90"/>
  <c r="X40" i="90" s="1"/>
  <c r="X10" i="90"/>
  <c r="X34" i="90" s="1"/>
  <c r="AA8" i="90"/>
  <c r="AA32" i="90" s="1"/>
  <c r="X19" i="90"/>
  <c r="X43" i="90" s="1"/>
  <c r="AA19" i="90"/>
  <c r="AA43" i="90" s="1"/>
  <c r="X25" i="90"/>
  <c r="X49" i="90" s="1"/>
  <c r="X22" i="90"/>
  <c r="X46" i="90" s="1"/>
  <c r="AA22" i="90"/>
  <c r="AA46" i="90" s="1"/>
  <c r="X13" i="90"/>
  <c r="X37" i="90" s="1"/>
  <c r="AA13" i="90"/>
  <c r="AA37" i="90" s="1"/>
  <c r="B11" i="118" l="1"/>
  <c r="B36" i="118" s="1"/>
  <c r="B10" i="143"/>
  <c r="B33" i="143" s="1"/>
  <c r="B13" i="143"/>
  <c r="B36" i="143" s="1"/>
  <c r="B14" i="118"/>
  <c r="B39" i="118" s="1"/>
  <c r="B19" i="143"/>
  <c r="B42" i="143" s="1"/>
  <c r="B20" i="118"/>
  <c r="B45" i="118" s="1"/>
  <c r="B8" i="107"/>
  <c r="B16" i="107"/>
  <c r="B19" i="107"/>
  <c r="B10" i="144"/>
  <c r="B10" i="115"/>
  <c r="B33" i="115" s="1"/>
  <c r="B13" i="115"/>
  <c r="B36" i="115" s="1"/>
  <c r="B13" i="144"/>
  <c r="B25" i="107"/>
  <c r="B10" i="107"/>
  <c r="B19" i="144"/>
  <c r="B19" i="115"/>
  <c r="B42" i="115" s="1"/>
  <c r="B13" i="107"/>
  <c r="AB11" i="90"/>
  <c r="AB35" i="90" s="1"/>
  <c r="AB20" i="90"/>
  <c r="AB44" i="90" s="1"/>
  <c r="X11" i="90"/>
  <c r="X35" i="90" s="1"/>
  <c r="AA20" i="90"/>
  <c r="AA44" i="90" s="1"/>
  <c r="AA11" i="90"/>
  <c r="AA35" i="90" s="1"/>
  <c r="X14" i="90"/>
  <c r="X38" i="90" s="1"/>
  <c r="X20" i="90"/>
  <c r="X44" i="90" s="1"/>
  <c r="AB14" i="90"/>
  <c r="AB38" i="90" s="1"/>
  <c r="AA14" i="90"/>
  <c r="AA38" i="90" s="1"/>
  <c r="B17" i="118" l="1"/>
  <c r="B42" i="118" s="1"/>
  <c r="B16" i="143"/>
  <c r="B39" i="143" s="1"/>
  <c r="B20" i="107"/>
  <c r="B11" i="107"/>
  <c r="B14" i="107"/>
  <c r="B16" i="144"/>
  <c r="B16" i="115"/>
  <c r="B39" i="115" s="1"/>
  <c r="AA17" i="90"/>
  <c r="AA41" i="90" s="1"/>
  <c r="X17" i="90"/>
  <c r="X41" i="90" s="1"/>
  <c r="AB17" i="90"/>
  <c r="AB41" i="90" s="1"/>
  <c r="B22" i="143" l="1"/>
  <c r="B45" i="143" s="1"/>
  <c r="B23" i="118"/>
  <c r="B48" i="118" s="1"/>
  <c r="B17" i="107"/>
  <c r="B22" i="144"/>
  <c r="B22" i="115"/>
  <c r="B45" i="115" s="1"/>
  <c r="AB23" i="90"/>
  <c r="AB47" i="90" s="1"/>
  <c r="X23" i="90"/>
  <c r="X47" i="90" s="1"/>
  <c r="AA23" i="90"/>
  <c r="AA47" i="90" s="1"/>
  <c r="AD7" i="108"/>
  <c r="AD24" i="108" s="1"/>
  <c r="T7" i="108"/>
  <c r="T24" i="108" s="1"/>
  <c r="Q7" i="108"/>
  <c r="Q24" i="108" s="1"/>
  <c r="AA7" i="108"/>
  <c r="AA24" i="108" s="1"/>
  <c r="AE7" i="108"/>
  <c r="AE24" i="108" s="1"/>
  <c r="AH7" i="108"/>
  <c r="AH24" i="108" s="1"/>
  <c r="R7" i="108"/>
  <c r="R24" i="108" s="1"/>
  <c r="AB7" i="108"/>
  <c r="AB24" i="108" s="1"/>
  <c r="AC7" i="108"/>
  <c r="AC24" i="108" s="1"/>
  <c r="AG7" i="108"/>
  <c r="AG24" i="108" s="1"/>
  <c r="S7" i="108"/>
  <c r="S24" i="108" s="1"/>
  <c r="AF7" i="108"/>
  <c r="AF24" i="108" s="1"/>
  <c r="AI7" i="108"/>
  <c r="AI24" i="108" s="1"/>
  <c r="B23" i="107" l="1"/>
  <c r="R16" i="90"/>
  <c r="R40" i="90" s="1"/>
  <c r="N16" i="90"/>
  <c r="N40" i="90" s="1"/>
  <c r="U25" i="90"/>
  <c r="U49" i="90" s="1"/>
  <c r="P19" i="90"/>
  <c r="P43" i="90" s="1"/>
  <c r="Q13" i="90"/>
  <c r="Q37" i="90" s="1"/>
  <c r="N13" i="90"/>
  <c r="N37" i="90" s="1"/>
  <c r="S19" i="90"/>
  <c r="S43" i="90" s="1"/>
  <c r="Q16" i="90"/>
  <c r="Q40" i="90" s="1"/>
  <c r="T10" i="90"/>
  <c r="T34" i="90" s="1"/>
  <c r="P8" i="90"/>
  <c r="P32" i="90" s="1"/>
  <c r="V8" i="90"/>
  <c r="V32" i="90" s="1"/>
  <c r="S13" i="90"/>
  <c r="S37" i="90" s="1"/>
  <c r="T25" i="90"/>
  <c r="T49" i="90" s="1"/>
  <c r="P10" i="90"/>
  <c r="P34" i="90" s="1"/>
  <c r="V25" i="90"/>
  <c r="V49" i="90" s="1"/>
  <c r="N25" i="90"/>
  <c r="N49" i="90" s="1"/>
  <c r="S16" i="90"/>
  <c r="S40" i="90" s="1"/>
  <c r="P16" i="90"/>
  <c r="P40" i="90" s="1"/>
  <c r="W13" i="90"/>
  <c r="W37" i="90" s="1"/>
  <c r="N19" i="90"/>
  <c r="N43" i="90" s="1"/>
  <c r="V13" i="90"/>
  <c r="V37" i="90" s="1"/>
  <c r="N10" i="90"/>
  <c r="N34" i="90" s="1"/>
  <c r="R10" i="90"/>
  <c r="R34" i="90" s="1"/>
  <c r="V16" i="90"/>
  <c r="V40" i="90" s="1"/>
  <c r="T13" i="90"/>
  <c r="T37" i="90" s="1"/>
  <c r="W19" i="90"/>
  <c r="W43" i="90" s="1"/>
  <c r="U8" i="90"/>
  <c r="U32" i="90" s="1"/>
  <c r="W8" i="90"/>
  <c r="W32" i="90" s="1"/>
  <c r="W25" i="90"/>
  <c r="W49" i="90" s="1"/>
  <c r="Q8" i="90"/>
  <c r="Q32" i="90" s="1"/>
  <c r="S8" i="90"/>
  <c r="S32" i="90" s="1"/>
  <c r="N8" i="90"/>
  <c r="N32" i="90" s="1"/>
  <c r="V19" i="90"/>
  <c r="V43" i="90" s="1"/>
  <c r="T16" i="90"/>
  <c r="T40" i="90" s="1"/>
  <c r="U13" i="90"/>
  <c r="U37" i="90" s="1"/>
  <c r="P25" i="90"/>
  <c r="P49" i="90" s="1"/>
  <c r="P13" i="90"/>
  <c r="P37" i="90" s="1"/>
  <c r="W10" i="90"/>
  <c r="W34" i="90" s="1"/>
  <c r="Q10" i="90"/>
  <c r="Q34" i="90" s="1"/>
  <c r="S10" i="90"/>
  <c r="S34" i="90" s="1"/>
  <c r="R25" i="90"/>
  <c r="R49" i="90" s="1"/>
  <c r="R19" i="90"/>
  <c r="R43" i="90" s="1"/>
  <c r="T19" i="90"/>
  <c r="T43" i="90" s="1"/>
  <c r="U16" i="90"/>
  <c r="U40" i="90" s="1"/>
  <c r="T8" i="90"/>
  <c r="T32" i="90" s="1"/>
  <c r="V10" i="90"/>
  <c r="V34" i="90" s="1"/>
  <c r="R8" i="90"/>
  <c r="R32" i="90" s="1"/>
  <c r="W16" i="90"/>
  <c r="W40" i="90" s="1"/>
  <c r="U10" i="90"/>
  <c r="U34" i="90" s="1"/>
  <c r="Q25" i="90"/>
  <c r="Q49" i="90" s="1"/>
  <c r="S25" i="90"/>
  <c r="S49" i="90" s="1"/>
  <c r="R13" i="90"/>
  <c r="R37" i="90" s="1"/>
  <c r="Q19" i="90"/>
  <c r="Q43" i="90" s="1"/>
  <c r="U19" i="90"/>
  <c r="U43" i="90" s="1"/>
  <c r="F16" i="140"/>
  <c r="F40" i="140" s="1"/>
  <c r="F16" i="141"/>
  <c r="F16" i="139"/>
  <c r="F40" i="139" s="1"/>
  <c r="F25" i="140"/>
  <c r="F49" i="140" s="1"/>
  <c r="F25" i="139"/>
  <c r="F49" i="139" s="1"/>
  <c r="F25" i="141"/>
  <c r="F19" i="140"/>
  <c r="F43" i="140" s="1"/>
  <c r="F19" i="139"/>
  <c r="F43" i="139" s="1"/>
  <c r="F19" i="141"/>
  <c r="H10" i="139"/>
  <c r="H34" i="139" s="1"/>
  <c r="H10" i="140"/>
  <c r="H34" i="140" s="1"/>
  <c r="H10" i="141"/>
  <c r="H16" i="139"/>
  <c r="H40" i="139" s="1"/>
  <c r="H16" i="140"/>
  <c r="H40" i="140" s="1"/>
  <c r="H16" i="141"/>
  <c r="H25" i="139"/>
  <c r="H49" i="139" s="1"/>
  <c r="H25" i="141"/>
  <c r="H25" i="140"/>
  <c r="H49" i="140" s="1"/>
  <c r="H13" i="139"/>
  <c r="H37" i="139" s="1"/>
  <c r="H13" i="141"/>
  <c r="H13" i="140"/>
  <c r="H37" i="140" s="1"/>
  <c r="H8" i="139"/>
  <c r="H32" i="139" s="1"/>
  <c r="H8" i="140"/>
  <c r="H32" i="140" s="1"/>
  <c r="H8" i="141"/>
  <c r="H19" i="139"/>
  <c r="H43" i="139" s="1"/>
  <c r="H19" i="141"/>
  <c r="H19" i="140"/>
  <c r="H43" i="140" s="1"/>
  <c r="G8" i="140"/>
  <c r="G32" i="140" s="1"/>
  <c r="G8" i="141"/>
  <c r="G8" i="139"/>
  <c r="G32" i="139" s="1"/>
  <c r="G13" i="141"/>
  <c r="G13" i="140"/>
  <c r="G37" i="140" s="1"/>
  <c r="G13" i="139"/>
  <c r="G37" i="139" s="1"/>
  <c r="F13" i="140"/>
  <c r="F37" i="140" s="1"/>
  <c r="F13" i="139"/>
  <c r="F37" i="139" s="1"/>
  <c r="F13" i="141"/>
  <c r="G10" i="140"/>
  <c r="G34" i="140" s="1"/>
  <c r="G10" i="141"/>
  <c r="G10" i="139"/>
  <c r="G34" i="139" s="1"/>
  <c r="F10" i="140"/>
  <c r="F34" i="140" s="1"/>
  <c r="F10" i="141"/>
  <c r="F10" i="139"/>
  <c r="F34" i="139" s="1"/>
  <c r="G16" i="140"/>
  <c r="G40" i="140" s="1"/>
  <c r="G16" i="141"/>
  <c r="G16" i="139"/>
  <c r="G40" i="139" s="1"/>
  <c r="G25" i="141"/>
  <c r="G25" i="140"/>
  <c r="G49" i="140" s="1"/>
  <c r="G25" i="139"/>
  <c r="G49" i="139" s="1"/>
  <c r="F8" i="141"/>
  <c r="F8" i="139"/>
  <c r="F32" i="139" s="1"/>
  <c r="F8" i="140"/>
  <c r="F32" i="140" s="1"/>
  <c r="G19" i="141"/>
  <c r="G19" i="140"/>
  <c r="G43" i="140" s="1"/>
  <c r="G19" i="139"/>
  <c r="G43" i="139" s="1"/>
  <c r="S10" i="108"/>
  <c r="S27" i="108" s="1"/>
  <c r="AB8" i="108"/>
  <c r="AB25" i="108" s="1"/>
  <c r="AB10" i="108"/>
  <c r="AB27" i="108" s="1"/>
  <c r="R10" i="108"/>
  <c r="R27" i="108" s="1"/>
  <c r="AD8" i="108"/>
  <c r="AD25" i="108" s="1"/>
  <c r="R8" i="108"/>
  <c r="R25" i="108" s="1"/>
  <c r="AD10" i="108"/>
  <c r="AD27" i="108" s="1"/>
  <c r="AI8" i="108"/>
  <c r="AI25" i="108" s="1"/>
  <c r="AF8" i="108"/>
  <c r="AF25" i="108" s="1"/>
  <c r="AA10" i="108"/>
  <c r="AA27" i="108" s="1"/>
  <c r="Q8" i="108"/>
  <c r="Q25" i="108" s="1"/>
  <c r="AI10" i="108"/>
  <c r="AI27" i="108" s="1"/>
  <c r="AF10" i="108"/>
  <c r="AF27" i="108" s="1"/>
  <c r="AG10" i="108"/>
  <c r="AG27" i="108" s="1"/>
  <c r="AC10" i="108"/>
  <c r="AC27" i="108" s="1"/>
  <c r="AH10" i="108"/>
  <c r="AH27" i="108" s="1"/>
  <c r="Q10" i="108"/>
  <c r="Q27" i="108" s="1"/>
  <c r="AG8" i="108"/>
  <c r="AG25" i="108" s="1"/>
  <c r="AC8" i="108"/>
  <c r="AC25" i="108" s="1"/>
  <c r="AH8" i="108"/>
  <c r="AH25" i="108" s="1"/>
  <c r="AE8" i="108"/>
  <c r="AE25" i="108" s="1"/>
  <c r="AA8" i="108"/>
  <c r="AA25" i="108" s="1"/>
  <c r="T8" i="108"/>
  <c r="T25" i="108" s="1"/>
  <c r="S8" i="108"/>
  <c r="S25" i="108" s="1"/>
  <c r="AE10" i="108"/>
  <c r="AE27" i="108" s="1"/>
  <c r="T10" i="108"/>
  <c r="T27" i="108" s="1"/>
  <c r="N11" i="90" l="1"/>
  <c r="N35" i="90" s="1"/>
  <c r="P14" i="90"/>
  <c r="P38" i="90" s="1"/>
  <c r="N14" i="90"/>
  <c r="N38" i="90" s="1"/>
  <c r="P20" i="90"/>
  <c r="P44" i="90" s="1"/>
  <c r="Q11" i="90"/>
  <c r="Q35" i="90" s="1"/>
  <c r="P11" i="90"/>
  <c r="P35" i="90" s="1"/>
  <c r="S14" i="90"/>
  <c r="S38" i="90" s="1"/>
  <c r="S20" i="90"/>
  <c r="S44" i="90" s="1"/>
  <c r="W11" i="90"/>
  <c r="W35" i="90" s="1"/>
  <c r="V14" i="90"/>
  <c r="V38" i="90" s="1"/>
  <c r="Q20" i="90"/>
  <c r="Q44" i="90" s="1"/>
  <c r="T20" i="90"/>
  <c r="T44" i="90" s="1"/>
  <c r="V20" i="90"/>
  <c r="V44" i="90" s="1"/>
  <c r="Q14" i="90"/>
  <c r="Q38" i="90" s="1"/>
  <c r="S11" i="90"/>
  <c r="S35" i="90" s="1"/>
  <c r="U11" i="90"/>
  <c r="U35" i="90" s="1"/>
  <c r="N20" i="90"/>
  <c r="N44" i="90" s="1"/>
  <c r="U14" i="90"/>
  <c r="U38" i="90" s="1"/>
  <c r="R14" i="90"/>
  <c r="R38" i="90" s="1"/>
  <c r="U20" i="90"/>
  <c r="U44" i="90" s="1"/>
  <c r="W14" i="90"/>
  <c r="W38" i="90" s="1"/>
  <c r="R20" i="90"/>
  <c r="R44" i="90" s="1"/>
  <c r="V11" i="90"/>
  <c r="V35" i="90" s="1"/>
  <c r="T11" i="90"/>
  <c r="T35" i="90" s="1"/>
  <c r="R11" i="90"/>
  <c r="R35" i="90" s="1"/>
  <c r="W20" i="90"/>
  <c r="W44" i="90" s="1"/>
  <c r="T14" i="90"/>
  <c r="T38" i="90" s="1"/>
  <c r="G14" i="140"/>
  <c r="G38" i="140" s="1"/>
  <c r="G14" i="141"/>
  <c r="G14" i="139"/>
  <c r="G38" i="139" s="1"/>
  <c r="F11" i="140"/>
  <c r="F35" i="140" s="1"/>
  <c r="F11" i="141"/>
  <c r="F11" i="139"/>
  <c r="F35" i="139" s="1"/>
  <c r="H14" i="139"/>
  <c r="H38" i="139" s="1"/>
  <c r="H14" i="140"/>
  <c r="H38" i="140" s="1"/>
  <c r="H14" i="141"/>
  <c r="H11" i="139"/>
  <c r="H35" i="139" s="1"/>
  <c r="H11" i="140"/>
  <c r="H35" i="140" s="1"/>
  <c r="H11" i="141"/>
  <c r="H20" i="139"/>
  <c r="H44" i="139" s="1"/>
  <c r="H20" i="140"/>
  <c r="H44" i="140" s="1"/>
  <c r="H20" i="141"/>
  <c r="F20" i="141"/>
  <c r="F20" i="140"/>
  <c r="F44" i="140" s="1"/>
  <c r="F20" i="139"/>
  <c r="F44" i="139" s="1"/>
  <c r="G11" i="141"/>
  <c r="G11" i="139"/>
  <c r="G35" i="139" s="1"/>
  <c r="G11" i="140"/>
  <c r="G35" i="140" s="1"/>
  <c r="G20" i="140"/>
  <c r="G44" i="140" s="1"/>
  <c r="G20" i="141"/>
  <c r="G20" i="139"/>
  <c r="G44" i="139" s="1"/>
  <c r="F14" i="141"/>
  <c r="F14" i="139"/>
  <c r="F38" i="139" s="1"/>
  <c r="F14" i="140"/>
  <c r="F38" i="140" s="1"/>
  <c r="T11" i="108"/>
  <c r="T28" i="108" s="1"/>
  <c r="AE11" i="108"/>
  <c r="AE28" i="108" s="1"/>
  <c r="AA13" i="108"/>
  <c r="AA30" i="108" s="1"/>
  <c r="Q13" i="108"/>
  <c r="Q30" i="108" s="1"/>
  <c r="AC13" i="108"/>
  <c r="AC30" i="108" s="1"/>
  <c r="AG11" i="108"/>
  <c r="AG28" i="108" s="1"/>
  <c r="R11" i="108"/>
  <c r="R28" i="108" s="1"/>
  <c r="AB11" i="108"/>
  <c r="AB28" i="108" s="1"/>
  <c r="T13" i="108"/>
  <c r="T30" i="108" s="1"/>
  <c r="AH11" i="108"/>
  <c r="AH28" i="108" s="1"/>
  <c r="AF13" i="108"/>
  <c r="AF30" i="108" s="1"/>
  <c r="AA11" i="108"/>
  <c r="AA28" i="108" s="1"/>
  <c r="S13" i="108"/>
  <c r="S30" i="108" s="1"/>
  <c r="AD11" i="108"/>
  <c r="AD28" i="108" s="1"/>
  <c r="R13" i="108"/>
  <c r="R30" i="108" s="1"/>
  <c r="AG13" i="108"/>
  <c r="AG30" i="108" s="1"/>
  <c r="AD13" i="108"/>
  <c r="AD30" i="108" s="1"/>
  <c r="Q11" i="108"/>
  <c r="Q28" i="108" s="1"/>
  <c r="AH13" i="108"/>
  <c r="AH30" i="108" s="1"/>
  <c r="AF11" i="108"/>
  <c r="AF28" i="108" s="1"/>
  <c r="AI13" i="108"/>
  <c r="AI30" i="108" s="1"/>
  <c r="AB13" i="108"/>
  <c r="AB30" i="108" s="1"/>
  <c r="S11" i="108"/>
  <c r="S28" i="108" s="1"/>
  <c r="AE13" i="108"/>
  <c r="AE30" i="108" s="1"/>
  <c r="AC11" i="108"/>
  <c r="AC28" i="108" s="1"/>
  <c r="AI11" i="108"/>
  <c r="AI28" i="108" s="1"/>
  <c r="U22" i="90" l="1"/>
  <c r="U46" i="90" s="1"/>
  <c r="S22" i="90"/>
  <c r="S46" i="90" s="1"/>
  <c r="V22" i="90"/>
  <c r="V46" i="90" s="1"/>
  <c r="W22" i="90"/>
  <c r="W46" i="90" s="1"/>
  <c r="U17" i="90"/>
  <c r="U41" i="90" s="1"/>
  <c r="N22" i="90"/>
  <c r="N46" i="90" s="1"/>
  <c r="S17" i="90"/>
  <c r="S41" i="90" s="1"/>
  <c r="N17" i="90"/>
  <c r="N41" i="90" s="1"/>
  <c r="W17" i="90"/>
  <c r="W41" i="90" s="1"/>
  <c r="Q17" i="90"/>
  <c r="Q41" i="90" s="1"/>
  <c r="P17" i="90"/>
  <c r="P41" i="90" s="1"/>
  <c r="R17" i="90"/>
  <c r="R41" i="90" s="1"/>
  <c r="T22" i="90"/>
  <c r="T46" i="90" s="1"/>
  <c r="Q22" i="90"/>
  <c r="Q46" i="90" s="1"/>
  <c r="R22" i="90"/>
  <c r="R46" i="90" s="1"/>
  <c r="P22" i="90"/>
  <c r="P46" i="90" s="1"/>
  <c r="V17" i="90"/>
  <c r="V41" i="90" s="1"/>
  <c r="T17" i="90"/>
  <c r="T41" i="90" s="1"/>
  <c r="G17" i="141"/>
  <c r="G17" i="140"/>
  <c r="G41" i="140" s="1"/>
  <c r="G17" i="139"/>
  <c r="G41" i="139" s="1"/>
  <c r="H22" i="139"/>
  <c r="H46" i="139" s="1"/>
  <c r="H22" i="140"/>
  <c r="H46" i="140" s="1"/>
  <c r="H22" i="141"/>
  <c r="H17" i="139"/>
  <c r="H41" i="139" s="1"/>
  <c r="H17" i="140"/>
  <c r="H41" i="140" s="1"/>
  <c r="H17" i="141"/>
  <c r="G22" i="141"/>
  <c r="G22" i="139"/>
  <c r="G46" i="139" s="1"/>
  <c r="G22" i="140"/>
  <c r="G46" i="140" s="1"/>
  <c r="F22" i="140"/>
  <c r="F46" i="140" s="1"/>
  <c r="F22" i="141"/>
  <c r="F22" i="139"/>
  <c r="F46" i="139" s="1"/>
  <c r="F17" i="140"/>
  <c r="F41" i="140" s="1"/>
  <c r="F17" i="141"/>
  <c r="F17" i="139"/>
  <c r="F41" i="139" s="1"/>
  <c r="AI14" i="108"/>
  <c r="AI31" i="108" s="1"/>
  <c r="R16" i="108"/>
  <c r="R33" i="108" s="1"/>
  <c r="T14" i="108"/>
  <c r="T31" i="108" s="1"/>
  <c r="AH16" i="108"/>
  <c r="AH33" i="108" s="1"/>
  <c r="AG16" i="108"/>
  <c r="AG33" i="108" s="1"/>
  <c r="AF14" i="108"/>
  <c r="AF31" i="108" s="1"/>
  <c r="Q16" i="108"/>
  <c r="Q33" i="108" s="1"/>
  <c r="AA16" i="108"/>
  <c r="AA33" i="108" s="1"/>
  <c r="AE16" i="108"/>
  <c r="AE33" i="108" s="1"/>
  <c r="AI16" i="108"/>
  <c r="AI33" i="108" s="1"/>
  <c r="AG14" i="108"/>
  <c r="AG31" i="108" s="1"/>
  <c r="AD14" i="108"/>
  <c r="AD31" i="108" s="1"/>
  <c r="R14" i="108"/>
  <c r="R31" i="108" s="1"/>
  <c r="T16" i="108"/>
  <c r="T33" i="108" s="1"/>
  <c r="AA14" i="108"/>
  <c r="AA31" i="108" s="1"/>
  <c r="AD16" i="108"/>
  <c r="AD33" i="108" s="1"/>
  <c r="S16" i="108"/>
  <c r="S33" i="108" s="1"/>
  <c r="AC14" i="108"/>
  <c r="AC31" i="108" s="1"/>
  <c r="AB14" i="108"/>
  <c r="AB31" i="108" s="1"/>
  <c r="AH14" i="108"/>
  <c r="AH31" i="108" s="1"/>
  <c r="AF16" i="108"/>
  <c r="AF33" i="108" s="1"/>
  <c r="AC16" i="108"/>
  <c r="AC33" i="108" s="1"/>
  <c r="AE14" i="108"/>
  <c r="AE31" i="108" s="1"/>
  <c r="AB16" i="108"/>
  <c r="AB33" i="108" s="1"/>
  <c r="S14" i="108"/>
  <c r="S31" i="108" s="1"/>
  <c r="Q14" i="108"/>
  <c r="Q31" i="108" s="1"/>
  <c r="T23" i="90" l="1"/>
  <c r="T47" i="90" s="1"/>
  <c r="V23" i="90"/>
  <c r="V47" i="90" s="1"/>
  <c r="S23" i="90"/>
  <c r="S47" i="90" s="1"/>
  <c r="R23" i="90"/>
  <c r="R47" i="90" s="1"/>
  <c r="Q23" i="90"/>
  <c r="Q47" i="90" s="1"/>
  <c r="U23" i="90"/>
  <c r="U47" i="90" s="1"/>
  <c r="W23" i="90"/>
  <c r="W47" i="90" s="1"/>
  <c r="N23" i="90"/>
  <c r="N47" i="90" s="1"/>
  <c r="P23" i="90"/>
  <c r="P47" i="90" s="1"/>
  <c r="G23" i="141"/>
  <c r="G23" i="139"/>
  <c r="G47" i="139" s="1"/>
  <c r="G23" i="140"/>
  <c r="G47" i="140" s="1"/>
  <c r="H23" i="139"/>
  <c r="H47" i="139" s="1"/>
  <c r="H23" i="140"/>
  <c r="H47" i="140" s="1"/>
  <c r="H23" i="141"/>
  <c r="F23" i="140"/>
  <c r="F47" i="140" s="1"/>
  <c r="F23" i="141"/>
  <c r="F23" i="139"/>
  <c r="F47" i="139" s="1"/>
  <c r="AC17" i="108"/>
  <c r="AC34" i="108" s="1"/>
  <c r="AI17" i="108"/>
  <c r="AI34" i="108" s="1"/>
  <c r="AA17" i="108"/>
  <c r="AA34" i="108" s="1"/>
  <c r="Q17" i="108"/>
  <c r="Q34" i="108" s="1"/>
  <c r="AF17" i="108"/>
  <c r="AF34" i="108" s="1"/>
  <c r="T17" i="108"/>
  <c r="T34" i="108" s="1"/>
  <c r="AH17" i="108"/>
  <c r="AH34" i="108" s="1"/>
  <c r="AE17" i="108"/>
  <c r="AE34" i="108" s="1"/>
  <c r="S17" i="108"/>
  <c r="S34" i="108" s="1"/>
  <c r="R17" i="108"/>
  <c r="R34" i="108" s="1"/>
  <c r="AB17" i="108"/>
  <c r="AB34" i="108" s="1"/>
  <c r="AD17" i="108"/>
  <c r="AD34" i="108" s="1"/>
  <c r="AG17" i="108"/>
  <c r="AG34" i="108" s="1"/>
  <c r="O7" i="108" l="1"/>
  <c r="O24" i="108" s="1"/>
  <c r="N7" i="108"/>
  <c r="N24" i="108" s="1"/>
  <c r="L7" i="108"/>
  <c r="L24" i="108" s="1"/>
  <c r="H7" i="108"/>
  <c r="H24" i="108" s="1"/>
  <c r="J7" i="108"/>
  <c r="J24" i="108" s="1"/>
  <c r="G7" i="108"/>
  <c r="G24" i="108" s="1"/>
  <c r="I7" i="108"/>
  <c r="I24" i="108" s="1"/>
  <c r="P7" i="108"/>
  <c r="P24" i="108" s="1"/>
  <c r="K7" i="108"/>
  <c r="K24" i="108" s="1"/>
  <c r="M7" i="108"/>
  <c r="M24" i="108" s="1"/>
  <c r="B8" i="140" l="1"/>
  <c r="B32" i="140" s="1"/>
  <c r="B8" i="141"/>
  <c r="B8" i="139"/>
  <c r="B32" i="139" s="1"/>
  <c r="B10" i="141"/>
  <c r="B10" i="140"/>
  <c r="B34" i="140" s="1"/>
  <c r="B10" i="139"/>
  <c r="B34" i="139" s="1"/>
  <c r="B25" i="140"/>
  <c r="B49" i="140" s="1"/>
  <c r="B25" i="141"/>
  <c r="B25" i="139"/>
  <c r="B49" i="139" s="1"/>
  <c r="B13" i="140"/>
  <c r="B37" i="140" s="1"/>
  <c r="B13" i="141"/>
  <c r="B13" i="139"/>
  <c r="B37" i="139" s="1"/>
  <c r="B16" i="141"/>
  <c r="B16" i="140"/>
  <c r="B40" i="140" s="1"/>
  <c r="B16" i="139"/>
  <c r="B40" i="139" s="1"/>
  <c r="B19" i="140"/>
  <c r="B43" i="140" s="1"/>
  <c r="B19" i="141"/>
  <c r="B19" i="139"/>
  <c r="B43" i="139" s="1"/>
  <c r="K10" i="108"/>
  <c r="K27" i="108" s="1"/>
  <c r="P10" i="108"/>
  <c r="P27" i="108" s="1"/>
  <c r="H10" i="108"/>
  <c r="H27" i="108" s="1"/>
  <c r="L8" i="108"/>
  <c r="L25" i="108" s="1"/>
  <c r="N10" i="108"/>
  <c r="N27" i="108" s="1"/>
  <c r="O10" i="108"/>
  <c r="O27" i="108" s="1"/>
  <c r="I10" i="108"/>
  <c r="I27" i="108" s="1"/>
  <c r="J10" i="108"/>
  <c r="J27" i="108" s="1"/>
  <c r="O8" i="108"/>
  <c r="O25" i="108" s="1"/>
  <c r="M10" i="108"/>
  <c r="M27" i="108" s="1"/>
  <c r="I8" i="108"/>
  <c r="I25" i="108" s="1"/>
  <c r="J8" i="108"/>
  <c r="J25" i="108" s="1"/>
  <c r="G10" i="108"/>
  <c r="G27" i="108" s="1"/>
  <c r="M8" i="108"/>
  <c r="M25" i="108" s="1"/>
  <c r="K8" i="108"/>
  <c r="K25" i="108" s="1"/>
  <c r="P8" i="108"/>
  <c r="P25" i="108" s="1"/>
  <c r="G8" i="108"/>
  <c r="G25" i="108" s="1"/>
  <c r="H8" i="108"/>
  <c r="H25" i="108" s="1"/>
  <c r="L10" i="108"/>
  <c r="L27" i="108" s="1"/>
  <c r="N8" i="108"/>
  <c r="N25" i="108" s="1"/>
  <c r="B20" i="140" l="1"/>
  <c r="B44" i="140" s="1"/>
  <c r="B20" i="141"/>
  <c r="B20" i="139"/>
  <c r="B44" i="139" s="1"/>
  <c r="B14" i="140"/>
  <c r="B38" i="140" s="1"/>
  <c r="B14" i="141"/>
  <c r="B14" i="139"/>
  <c r="B38" i="139" s="1"/>
  <c r="B11" i="141"/>
  <c r="B11" i="140"/>
  <c r="B35" i="140" s="1"/>
  <c r="B11" i="139"/>
  <c r="B35" i="139" s="1"/>
  <c r="M11" i="108"/>
  <c r="M28" i="108" s="1"/>
  <c r="I11" i="108"/>
  <c r="I28" i="108" s="1"/>
  <c r="N11" i="108"/>
  <c r="N28" i="108" s="1"/>
  <c r="P13" i="108"/>
  <c r="P30" i="108" s="1"/>
  <c r="O11" i="108"/>
  <c r="O28" i="108" s="1"/>
  <c r="I13" i="108"/>
  <c r="I30" i="108" s="1"/>
  <c r="H11" i="108"/>
  <c r="H28" i="108" s="1"/>
  <c r="J13" i="108"/>
  <c r="J30" i="108" s="1"/>
  <c r="H13" i="108"/>
  <c r="H30" i="108" s="1"/>
  <c r="L13" i="108"/>
  <c r="L30" i="108" s="1"/>
  <c r="G11" i="108"/>
  <c r="G28" i="108" s="1"/>
  <c r="N13" i="108"/>
  <c r="N30" i="108" s="1"/>
  <c r="K11" i="108"/>
  <c r="K28" i="108" s="1"/>
  <c r="O13" i="108"/>
  <c r="O30" i="108" s="1"/>
  <c r="K13" i="108"/>
  <c r="K30" i="108" s="1"/>
  <c r="L11" i="108"/>
  <c r="L28" i="108" s="1"/>
  <c r="G13" i="108"/>
  <c r="G30" i="108" s="1"/>
  <c r="M13" i="108"/>
  <c r="M30" i="108" s="1"/>
  <c r="J11" i="108"/>
  <c r="J28" i="108" s="1"/>
  <c r="P11" i="108"/>
  <c r="P28" i="108" s="1"/>
  <c r="B22" i="141" l="1"/>
  <c r="B22" i="140"/>
  <c r="B46" i="140" s="1"/>
  <c r="B22" i="139"/>
  <c r="B46" i="139" s="1"/>
  <c r="B17" i="141"/>
  <c r="B17" i="140"/>
  <c r="B41" i="140" s="1"/>
  <c r="B17" i="139"/>
  <c r="B41" i="139" s="1"/>
  <c r="M16" i="108"/>
  <c r="M33" i="108" s="1"/>
  <c r="N14" i="108"/>
  <c r="N31" i="108" s="1"/>
  <c r="J16" i="108"/>
  <c r="J33" i="108" s="1"/>
  <c r="M14" i="108"/>
  <c r="M31" i="108" s="1"/>
  <c r="G14" i="108"/>
  <c r="G31" i="108" s="1"/>
  <c r="G16" i="108"/>
  <c r="G33" i="108" s="1"/>
  <c r="O16" i="108"/>
  <c r="O33" i="108" s="1"/>
  <c r="L16" i="108"/>
  <c r="L33" i="108" s="1"/>
  <c r="I16" i="108"/>
  <c r="I33" i="108" s="1"/>
  <c r="N16" i="108"/>
  <c r="N33" i="108" s="1"/>
  <c r="L14" i="108"/>
  <c r="L31" i="108" s="1"/>
  <c r="P16" i="108"/>
  <c r="P33" i="108" s="1"/>
  <c r="K16" i="108"/>
  <c r="K33" i="108" s="1"/>
  <c r="I14" i="108"/>
  <c r="I31" i="108" s="1"/>
  <c r="H16" i="108"/>
  <c r="H33" i="108" s="1"/>
  <c r="J14" i="108"/>
  <c r="J31" i="108" s="1"/>
  <c r="K14" i="108"/>
  <c r="K31" i="108" s="1"/>
  <c r="O14" i="108"/>
  <c r="O31" i="108" s="1"/>
  <c r="H14" i="108"/>
  <c r="H31" i="108" s="1"/>
  <c r="P14" i="108"/>
  <c r="P31" i="108" s="1"/>
  <c r="B23" i="141" l="1"/>
  <c r="B23" i="140"/>
  <c r="B47" i="140" s="1"/>
  <c r="B23" i="139"/>
  <c r="B47" i="139" s="1"/>
  <c r="J17" i="108"/>
  <c r="J34" i="108" s="1"/>
  <c r="H17" i="108"/>
  <c r="H34" i="108" s="1"/>
  <c r="M17" i="108"/>
  <c r="M34" i="108" s="1"/>
  <c r="L17" i="108"/>
  <c r="L34" i="108" s="1"/>
  <c r="P17" i="108"/>
  <c r="P34" i="108" s="1"/>
  <c r="N17" i="108"/>
  <c r="N34" i="108" s="1"/>
  <c r="O17" i="108"/>
  <c r="O34" i="108" s="1"/>
  <c r="I17" i="108"/>
  <c r="I34" i="108" s="1"/>
  <c r="K17" i="108"/>
  <c r="K34" i="108" s="1"/>
  <c r="G17" i="108"/>
  <c r="G34" i="108" s="1"/>
  <c r="AF7" i="128" l="1"/>
  <c r="AF23" i="128" s="1"/>
  <c r="AF7" i="129"/>
  <c r="AF23" i="129" s="1"/>
  <c r="AF7" i="130"/>
  <c r="AF16" i="130" s="1"/>
  <c r="AG7" i="129"/>
  <c r="AG23" i="129" s="1"/>
  <c r="AG7" i="130"/>
  <c r="AG16" i="130" s="1"/>
  <c r="AG7" i="128"/>
  <c r="AG23" i="128" s="1"/>
  <c r="AJ7" i="130"/>
  <c r="AJ16" i="130" s="1"/>
  <c r="AJ7" i="129"/>
  <c r="AJ23" i="129" s="1"/>
  <c r="AJ7" i="128"/>
  <c r="AJ23" i="128" s="1"/>
  <c r="D7" i="108"/>
  <c r="D24" i="108" s="1"/>
  <c r="AH7" i="130"/>
  <c r="AH16" i="130" s="1"/>
  <c r="AH7" i="128"/>
  <c r="AH23" i="128" s="1"/>
  <c r="AH7" i="129"/>
  <c r="AH23" i="129" s="1"/>
  <c r="AP7" i="130"/>
  <c r="AP16" i="130" s="1"/>
  <c r="AP7" i="129"/>
  <c r="AP23" i="129" s="1"/>
  <c r="AP7" i="128"/>
  <c r="AP23" i="128" s="1"/>
  <c r="AN7" i="130"/>
  <c r="AN16" i="130" s="1"/>
  <c r="AN7" i="129"/>
  <c r="AN23" i="129" s="1"/>
  <c r="AN7" i="128"/>
  <c r="AN23" i="128" s="1"/>
  <c r="AK7" i="130"/>
  <c r="AK16" i="130" s="1"/>
  <c r="AK7" i="129"/>
  <c r="AK23" i="129" s="1"/>
  <c r="AK7" i="128"/>
  <c r="AK23" i="128" s="1"/>
  <c r="AI7" i="128"/>
  <c r="AI23" i="128" s="1"/>
  <c r="AI7" i="130"/>
  <c r="AI16" i="130" s="1"/>
  <c r="AI7" i="129"/>
  <c r="AI23" i="129" s="1"/>
  <c r="B7" i="108"/>
  <c r="B24" i="108" s="1"/>
  <c r="AS7" i="130"/>
  <c r="AS16" i="130" s="1"/>
  <c r="AS7" i="129"/>
  <c r="AS23" i="129" s="1"/>
  <c r="AS7" i="128"/>
  <c r="AS23" i="128" s="1"/>
  <c r="AL7" i="130"/>
  <c r="AL16" i="130" s="1"/>
  <c r="AL7" i="129"/>
  <c r="AL23" i="129" s="1"/>
  <c r="AL7" i="128"/>
  <c r="AL23" i="128" s="1"/>
  <c r="AO7" i="130"/>
  <c r="AO16" i="130" s="1"/>
  <c r="AO7" i="129"/>
  <c r="AO23" i="129" s="1"/>
  <c r="AO7" i="128"/>
  <c r="AO23" i="128" s="1"/>
  <c r="AR7" i="129"/>
  <c r="AR23" i="129" s="1"/>
  <c r="AR7" i="128"/>
  <c r="AR23" i="128" s="1"/>
  <c r="AR7" i="130"/>
  <c r="AR16" i="130" s="1"/>
  <c r="C7" i="108"/>
  <c r="C24" i="108" s="1"/>
  <c r="AT7" i="128"/>
  <c r="AT23" i="128" s="1"/>
  <c r="AT7" i="129"/>
  <c r="AT23" i="129" s="1"/>
  <c r="AT7" i="130"/>
  <c r="AT16" i="130" s="1"/>
  <c r="AM7" i="130"/>
  <c r="AM16" i="130" s="1"/>
  <c r="AM7" i="129"/>
  <c r="AM23" i="129" s="1"/>
  <c r="AM7" i="128"/>
  <c r="AM23" i="128" s="1"/>
  <c r="AQ7" i="129"/>
  <c r="AQ23" i="129" s="1"/>
  <c r="AQ7" i="128"/>
  <c r="AQ23" i="128" s="1"/>
  <c r="AQ7" i="130"/>
  <c r="AQ16" i="130" s="1"/>
  <c r="AA7" i="130" l="1"/>
  <c r="AA16" i="130" s="1"/>
  <c r="AA7" i="129"/>
  <c r="AA23" i="129" s="1"/>
  <c r="AA7" i="128"/>
  <c r="AA23" i="128" s="1"/>
  <c r="AO9" i="130"/>
  <c r="AO18" i="130" s="1"/>
  <c r="AO10" i="129"/>
  <c r="AO26" i="129" s="1"/>
  <c r="AO10" i="128"/>
  <c r="AO26" i="128" s="1"/>
  <c r="AK8" i="128"/>
  <c r="AK24" i="128" s="1"/>
  <c r="AK8" i="129"/>
  <c r="AK24" i="129" s="1"/>
  <c r="AH10" i="129"/>
  <c r="AH26" i="129" s="1"/>
  <c r="AH10" i="128"/>
  <c r="AH26" i="128" s="1"/>
  <c r="AH9" i="130"/>
  <c r="AH18" i="130" s="1"/>
  <c r="AE7" i="130"/>
  <c r="AE16" i="130" s="1"/>
  <c r="AE7" i="129"/>
  <c r="AE23" i="129" s="1"/>
  <c r="AE7" i="128"/>
  <c r="AE23" i="128" s="1"/>
  <c r="D8" i="108"/>
  <c r="D25" i="108" s="1"/>
  <c r="AG9" i="130"/>
  <c r="AG18" i="130" s="1"/>
  <c r="AG10" i="129"/>
  <c r="AG26" i="129" s="1"/>
  <c r="AG10" i="128"/>
  <c r="AG26" i="128" s="1"/>
  <c r="AF8" i="129"/>
  <c r="AF24" i="129" s="1"/>
  <c r="AF8" i="128"/>
  <c r="AF24" i="128" s="1"/>
  <c r="AO8" i="129"/>
  <c r="AO24" i="129" s="1"/>
  <c r="AO8" i="128"/>
  <c r="AO24" i="128" s="1"/>
  <c r="AG8" i="129"/>
  <c r="AG24" i="129" s="1"/>
  <c r="AG8" i="128"/>
  <c r="AG24" i="128" s="1"/>
  <c r="AF9" i="130"/>
  <c r="AF18" i="130" s="1"/>
  <c r="AF10" i="128"/>
  <c r="AF26" i="128" s="1"/>
  <c r="AF10" i="129"/>
  <c r="AF26" i="129" s="1"/>
  <c r="AM10" i="128"/>
  <c r="AM26" i="128" s="1"/>
  <c r="AM10" i="129"/>
  <c r="AM26" i="129" s="1"/>
  <c r="AM9" i="130"/>
  <c r="AM18" i="130" s="1"/>
  <c r="AL10" i="128"/>
  <c r="AL26" i="128" s="1"/>
  <c r="AL9" i="130"/>
  <c r="AL18" i="130" s="1"/>
  <c r="AL10" i="129"/>
  <c r="AL26" i="129" s="1"/>
  <c r="AS10" i="129"/>
  <c r="AS26" i="129" s="1"/>
  <c r="AS10" i="128"/>
  <c r="AS26" i="128" s="1"/>
  <c r="B10" i="108"/>
  <c r="B27" i="108" s="1"/>
  <c r="AS9" i="130"/>
  <c r="AS18" i="130" s="1"/>
  <c r="AK9" i="130"/>
  <c r="AK18" i="130" s="1"/>
  <c r="AK10" i="129"/>
  <c r="AK26" i="129" s="1"/>
  <c r="AK10" i="128"/>
  <c r="AK26" i="128" s="1"/>
  <c r="AH8" i="129"/>
  <c r="AH24" i="129" s="1"/>
  <c r="AH8" i="128"/>
  <c r="AH24" i="128" s="1"/>
  <c r="AQ10" i="129"/>
  <c r="AQ26" i="129" s="1"/>
  <c r="AQ10" i="128"/>
  <c r="AQ26" i="128" s="1"/>
  <c r="AQ9" i="130"/>
  <c r="AQ18" i="130" s="1"/>
  <c r="AM8" i="129"/>
  <c r="AM24" i="129" s="1"/>
  <c r="AM8" i="128"/>
  <c r="AM24" i="128" s="1"/>
  <c r="B7" i="97"/>
  <c r="B25" i="97" s="1"/>
  <c r="B7" i="98"/>
  <c r="C10" i="108"/>
  <c r="C27" i="108" s="1"/>
  <c r="AT9" i="130"/>
  <c r="AT18" i="130" s="1"/>
  <c r="AT10" i="129"/>
  <c r="AT26" i="129" s="1"/>
  <c r="AT10" i="128"/>
  <c r="AT26" i="128" s="1"/>
  <c r="AR9" i="130"/>
  <c r="AR18" i="130" s="1"/>
  <c r="AR10" i="129"/>
  <c r="AR26" i="129" s="1"/>
  <c r="AR10" i="128"/>
  <c r="AR26" i="128" s="1"/>
  <c r="AL8" i="129"/>
  <c r="AL24" i="129" s="1"/>
  <c r="AL8" i="128"/>
  <c r="AL24" i="128" s="1"/>
  <c r="B8" i="108"/>
  <c r="B25" i="108" s="1"/>
  <c r="AS8" i="128"/>
  <c r="AS24" i="128" s="1"/>
  <c r="AS8" i="129"/>
  <c r="AS24" i="129" s="1"/>
  <c r="AI8" i="129"/>
  <c r="AI24" i="129" s="1"/>
  <c r="AI8" i="128"/>
  <c r="AI24" i="128" s="1"/>
  <c r="D10" i="108"/>
  <c r="D27" i="108" s="1"/>
  <c r="AJ10" i="129"/>
  <c r="AJ26" i="129" s="1"/>
  <c r="AJ9" i="130"/>
  <c r="AJ18" i="130" s="1"/>
  <c r="AJ10" i="128"/>
  <c r="AJ26" i="128" s="1"/>
  <c r="AC7" i="129"/>
  <c r="AC23" i="129" s="1"/>
  <c r="AC7" i="130"/>
  <c r="AC16" i="130" s="1"/>
  <c r="AC7" i="128"/>
  <c r="AC23" i="128" s="1"/>
  <c r="AQ8" i="129"/>
  <c r="AQ24" i="129" s="1"/>
  <c r="AQ8" i="128"/>
  <c r="AQ24" i="128" s="1"/>
  <c r="AB7" i="130"/>
  <c r="AB16" i="130" s="1"/>
  <c r="AB7" i="129"/>
  <c r="AB23" i="129" s="1"/>
  <c r="AB7" i="128"/>
  <c r="AB23" i="128" s="1"/>
  <c r="AR8" i="129"/>
  <c r="AR24" i="129" s="1"/>
  <c r="AR8" i="128"/>
  <c r="AR24" i="128" s="1"/>
  <c r="AI9" i="130"/>
  <c r="AI18" i="130" s="1"/>
  <c r="AI10" i="129"/>
  <c r="AI26" i="129" s="1"/>
  <c r="AI10" i="128"/>
  <c r="AI26" i="128" s="1"/>
  <c r="AD7" i="130"/>
  <c r="AD16" i="130" s="1"/>
  <c r="AD7" i="129"/>
  <c r="AD23" i="129" s="1"/>
  <c r="AD7" i="128"/>
  <c r="AD23" i="128" s="1"/>
  <c r="AJ8" i="129"/>
  <c r="AJ24" i="129" s="1"/>
  <c r="AJ8" i="128"/>
  <c r="AJ24" i="128" s="1"/>
  <c r="AP8" i="128"/>
  <c r="AP24" i="128" s="1"/>
  <c r="AP8" i="129"/>
  <c r="AP24" i="129" s="1"/>
  <c r="C8" i="108"/>
  <c r="C25" i="108" s="1"/>
  <c r="AT8" i="129"/>
  <c r="AT24" i="129" s="1"/>
  <c r="AT8" i="128"/>
  <c r="AT24" i="128" s="1"/>
  <c r="AN8" i="128"/>
  <c r="AN24" i="128" s="1"/>
  <c r="AN8" i="129"/>
  <c r="AN24" i="129" s="1"/>
  <c r="AN9" i="130"/>
  <c r="AN18" i="130" s="1"/>
  <c r="AN10" i="128"/>
  <c r="AN26" i="128" s="1"/>
  <c r="AN10" i="129"/>
  <c r="AN26" i="129" s="1"/>
  <c r="AP9" i="130"/>
  <c r="AP18" i="130" s="1"/>
  <c r="AP10" i="129"/>
  <c r="AP26" i="129" s="1"/>
  <c r="AP10" i="128"/>
  <c r="AP26" i="128" s="1"/>
  <c r="AN11" i="128" l="1"/>
  <c r="AN27" i="128" s="1"/>
  <c r="AN11" i="129"/>
  <c r="AN27" i="129" s="1"/>
  <c r="AD8" i="128"/>
  <c r="AD24" i="128" s="1"/>
  <c r="AD8" i="129"/>
  <c r="AD24" i="129" s="1"/>
  <c r="AR11" i="128"/>
  <c r="AR27" i="128" s="1"/>
  <c r="AR11" i="129"/>
  <c r="AR27" i="129" s="1"/>
  <c r="AL11" i="130"/>
  <c r="AL20" i="130" s="1"/>
  <c r="AL13" i="128"/>
  <c r="AL29" i="128" s="1"/>
  <c r="AL13" i="129"/>
  <c r="AL29" i="129" s="1"/>
  <c r="B10" i="98"/>
  <c r="B10" i="97"/>
  <c r="B28" i="97" s="1"/>
  <c r="AE8" i="129"/>
  <c r="AE24" i="129" s="1"/>
  <c r="AE8" i="128"/>
  <c r="AE24" i="128" s="1"/>
  <c r="AP11" i="130"/>
  <c r="AP20" i="130" s="1"/>
  <c r="AP13" i="129"/>
  <c r="AP29" i="129" s="1"/>
  <c r="AP13" i="128"/>
  <c r="AP29" i="128" s="1"/>
  <c r="AI11" i="128"/>
  <c r="AI27" i="128" s="1"/>
  <c r="AI11" i="129"/>
  <c r="AI27" i="129" s="1"/>
  <c r="AT11" i="129"/>
  <c r="AT27" i="129" s="1"/>
  <c r="AT11" i="128"/>
  <c r="AT27" i="128" s="1"/>
  <c r="C11" i="108"/>
  <c r="C28" i="108" s="1"/>
  <c r="AE9" i="130"/>
  <c r="AE18" i="130" s="1"/>
  <c r="AE10" i="129"/>
  <c r="AE26" i="129" s="1"/>
  <c r="AE10" i="128"/>
  <c r="AE26" i="128" s="1"/>
  <c r="AH13" i="129"/>
  <c r="AH29" i="129" s="1"/>
  <c r="AH13" i="128"/>
  <c r="AH29" i="128" s="1"/>
  <c r="AH11" i="130"/>
  <c r="AH20" i="130" s="1"/>
  <c r="AN11" i="130"/>
  <c r="AN20" i="130" s="1"/>
  <c r="AN13" i="129"/>
  <c r="AN29" i="129" s="1"/>
  <c r="AN13" i="128"/>
  <c r="AN29" i="128" s="1"/>
  <c r="AJ11" i="130"/>
  <c r="AJ20" i="130" s="1"/>
  <c r="AJ13" i="129"/>
  <c r="AJ29" i="129" s="1"/>
  <c r="AJ13" i="128"/>
  <c r="AJ29" i="128" s="1"/>
  <c r="AK11" i="129"/>
  <c r="AK27" i="129" s="1"/>
  <c r="AK11" i="128"/>
  <c r="AK27" i="128" s="1"/>
  <c r="AS11" i="129"/>
  <c r="AS27" i="129" s="1"/>
  <c r="AS11" i="128"/>
  <c r="AS27" i="128" s="1"/>
  <c r="B11" i="108"/>
  <c r="B28" i="108" s="1"/>
  <c r="AL11" i="129"/>
  <c r="AL27" i="129" s="1"/>
  <c r="AL11" i="128"/>
  <c r="AL27" i="128" s="1"/>
  <c r="AM11" i="129"/>
  <c r="AM27" i="129" s="1"/>
  <c r="AM11" i="128"/>
  <c r="AM27" i="128" s="1"/>
  <c r="AM11" i="130"/>
  <c r="AM20" i="130" s="1"/>
  <c r="AM13" i="129"/>
  <c r="AM29" i="129" s="1"/>
  <c r="AM13" i="128"/>
  <c r="AM29" i="128" s="1"/>
  <c r="D11" i="108"/>
  <c r="D28" i="108" s="1"/>
  <c r="B8" i="98"/>
  <c r="B8" i="97"/>
  <c r="B26" i="97" s="1"/>
  <c r="AH11" i="129"/>
  <c r="AH27" i="129" s="1"/>
  <c r="AH11" i="128"/>
  <c r="AH27" i="128" s="1"/>
  <c r="AA8" i="129"/>
  <c r="AA24" i="129" s="1"/>
  <c r="AA8" i="128"/>
  <c r="AA24" i="128" s="1"/>
  <c r="AB9" i="130"/>
  <c r="AB18" i="130" s="1"/>
  <c r="AB10" i="129"/>
  <c r="AB26" i="129" s="1"/>
  <c r="AB10" i="128"/>
  <c r="AB26" i="128" s="1"/>
  <c r="AC10" i="128"/>
  <c r="AC26" i="128" s="1"/>
  <c r="AC9" i="130"/>
  <c r="AC18" i="130" s="1"/>
  <c r="AC10" i="129"/>
  <c r="AC26" i="129" s="1"/>
  <c r="AQ13" i="128"/>
  <c r="AQ29" i="128" s="1"/>
  <c r="AQ11" i="130"/>
  <c r="AQ20" i="130" s="1"/>
  <c r="AQ13" i="129"/>
  <c r="AQ29" i="129" s="1"/>
  <c r="AF11" i="129"/>
  <c r="AF27" i="129" s="1"/>
  <c r="AF11" i="128"/>
  <c r="AF27" i="128" s="1"/>
  <c r="AO11" i="129"/>
  <c r="AO27" i="129" s="1"/>
  <c r="AO11" i="128"/>
  <c r="AO27" i="128" s="1"/>
  <c r="AA10" i="129"/>
  <c r="AA26" i="129" s="1"/>
  <c r="AA10" i="128"/>
  <c r="AA26" i="128" s="1"/>
  <c r="AA9" i="130"/>
  <c r="AA18" i="130" s="1"/>
  <c r="AI11" i="130"/>
  <c r="AI20" i="130" s="1"/>
  <c r="AI13" i="129"/>
  <c r="AI29" i="129" s="1"/>
  <c r="AI13" i="128"/>
  <c r="AI29" i="128" s="1"/>
  <c r="AB8" i="129"/>
  <c r="AB24" i="129" s="1"/>
  <c r="AB8" i="128"/>
  <c r="AB24" i="128" s="1"/>
  <c r="AC8" i="129"/>
  <c r="AC24" i="129" s="1"/>
  <c r="AC8" i="128"/>
  <c r="AC24" i="128" s="1"/>
  <c r="AR11" i="130"/>
  <c r="AR20" i="130" s="1"/>
  <c r="AR13" i="129"/>
  <c r="AR29" i="129" s="1"/>
  <c r="AR13" i="128"/>
  <c r="AR29" i="128" s="1"/>
  <c r="AT11" i="130"/>
  <c r="AT20" i="130" s="1"/>
  <c r="C13" i="108"/>
  <c r="C30" i="108" s="1"/>
  <c r="AT13" i="128"/>
  <c r="AT29" i="128" s="1"/>
  <c r="AT13" i="129"/>
  <c r="AT29" i="129" s="1"/>
  <c r="AQ11" i="128"/>
  <c r="AQ27" i="128" s="1"/>
  <c r="AQ11" i="129"/>
  <c r="AQ27" i="129" s="1"/>
  <c r="AF13" i="129"/>
  <c r="AF29" i="129" s="1"/>
  <c r="AF13" i="128"/>
  <c r="AF29" i="128" s="1"/>
  <c r="AF11" i="130"/>
  <c r="AF20" i="130" s="1"/>
  <c r="AG11" i="129"/>
  <c r="AG27" i="129" s="1"/>
  <c r="AG11" i="128"/>
  <c r="AG27" i="128" s="1"/>
  <c r="AG11" i="130"/>
  <c r="AG20" i="130" s="1"/>
  <c r="AG13" i="129"/>
  <c r="AG29" i="129" s="1"/>
  <c r="AG13" i="128"/>
  <c r="AG29" i="128" s="1"/>
  <c r="B19" i="98"/>
  <c r="B19" i="97"/>
  <c r="B37" i="97" s="1"/>
  <c r="AP11" i="128"/>
  <c r="AP27" i="128" s="1"/>
  <c r="AP11" i="129"/>
  <c r="AP27" i="129" s="1"/>
  <c r="AD9" i="130"/>
  <c r="AD18" i="130" s="1"/>
  <c r="AD10" i="129"/>
  <c r="AD26" i="129" s="1"/>
  <c r="AD10" i="128"/>
  <c r="AD26" i="128" s="1"/>
  <c r="AJ11" i="129"/>
  <c r="AJ27" i="129" s="1"/>
  <c r="AJ11" i="128"/>
  <c r="AJ27" i="128" s="1"/>
  <c r="D13" i="108"/>
  <c r="D30" i="108" s="1"/>
  <c r="AK11" i="130"/>
  <c r="AK20" i="130" s="1"/>
  <c r="AK13" i="129"/>
  <c r="AK29" i="129" s="1"/>
  <c r="AK13" i="128"/>
  <c r="AK29" i="128" s="1"/>
  <c r="AS11" i="130"/>
  <c r="AS20" i="130" s="1"/>
  <c r="B13" i="108"/>
  <c r="B30" i="108" s="1"/>
  <c r="AS13" i="129"/>
  <c r="AS29" i="129" s="1"/>
  <c r="AS13" i="128"/>
  <c r="AS29" i="128" s="1"/>
  <c r="AO11" i="130"/>
  <c r="AO20" i="130" s="1"/>
  <c r="AO13" i="129"/>
  <c r="AO29" i="129" s="1"/>
  <c r="AO13" i="128"/>
  <c r="AO29" i="128" s="1"/>
  <c r="AD11" i="129" l="1"/>
  <c r="AD27" i="129" s="1"/>
  <c r="AD11" i="128"/>
  <c r="AD27" i="128" s="1"/>
  <c r="AF14" i="129"/>
  <c r="AF30" i="129" s="1"/>
  <c r="AF14" i="128"/>
  <c r="AF30" i="128" s="1"/>
  <c r="AI16" i="129"/>
  <c r="AI32" i="129" s="1"/>
  <c r="AI16" i="128"/>
  <c r="AI32" i="128" s="1"/>
  <c r="AM14" i="128"/>
  <c r="AM30" i="128" s="1"/>
  <c r="AM14" i="129"/>
  <c r="AM30" i="129" s="1"/>
  <c r="AE11" i="130"/>
  <c r="AE20" i="130" s="1"/>
  <c r="AE13" i="128"/>
  <c r="AE29" i="128" s="1"/>
  <c r="AE13" i="129"/>
  <c r="AE29" i="129" s="1"/>
  <c r="AO16" i="129"/>
  <c r="AO32" i="129" s="1"/>
  <c r="AO16" i="128"/>
  <c r="AO32" i="128" s="1"/>
  <c r="D14" i="108"/>
  <c r="D31" i="108" s="1"/>
  <c r="AI14" i="129"/>
  <c r="AI30" i="129" s="1"/>
  <c r="AI14" i="128"/>
  <c r="AI30" i="128" s="1"/>
  <c r="AA11" i="130"/>
  <c r="AA20" i="130" s="1"/>
  <c r="AA13" i="129"/>
  <c r="AA29" i="129" s="1"/>
  <c r="AA13" i="128"/>
  <c r="AA29" i="128" s="1"/>
  <c r="AQ16" i="129"/>
  <c r="AQ32" i="129" s="1"/>
  <c r="AQ16" i="128"/>
  <c r="AQ32" i="128" s="1"/>
  <c r="B13" i="98"/>
  <c r="B13" i="97"/>
  <c r="B31" i="97" s="1"/>
  <c r="AP14" i="129"/>
  <c r="AP30" i="129" s="1"/>
  <c r="AP14" i="128"/>
  <c r="AP30" i="128" s="1"/>
  <c r="AK16" i="128"/>
  <c r="AK32" i="128" s="1"/>
  <c r="AK16" i="129"/>
  <c r="AK32" i="129" s="1"/>
  <c r="AC11" i="129"/>
  <c r="AC27" i="129" s="1"/>
  <c r="AC11" i="128"/>
  <c r="AC27" i="128" s="1"/>
  <c r="AC11" i="130"/>
  <c r="AC20" i="130" s="1"/>
  <c r="AC13" i="129"/>
  <c r="AC29" i="129" s="1"/>
  <c r="AC13" i="128"/>
  <c r="AC29" i="128" s="1"/>
  <c r="AN14" i="128"/>
  <c r="AN30" i="128" s="1"/>
  <c r="AN14" i="129"/>
  <c r="AN30" i="129" s="1"/>
  <c r="AH16" i="128"/>
  <c r="AH32" i="128" s="1"/>
  <c r="AH16" i="129"/>
  <c r="AH32" i="129" s="1"/>
  <c r="AO14" i="129"/>
  <c r="AO30" i="129" s="1"/>
  <c r="AO14" i="128"/>
  <c r="AO30" i="128" s="1"/>
  <c r="AK14" i="128"/>
  <c r="AK30" i="128" s="1"/>
  <c r="AK14" i="129"/>
  <c r="AK30" i="129" s="1"/>
  <c r="AM16" i="129"/>
  <c r="AM32" i="129" s="1"/>
  <c r="AM16" i="128"/>
  <c r="AM32" i="128" s="1"/>
  <c r="AJ16" i="129"/>
  <c r="AJ32" i="129" s="1"/>
  <c r="AJ16" i="128"/>
  <c r="AJ32" i="128" s="1"/>
  <c r="D16" i="108"/>
  <c r="D33" i="108" s="1"/>
  <c r="AA11" i="128"/>
  <c r="AA27" i="128" s="1"/>
  <c r="AA11" i="129"/>
  <c r="AA27" i="129" s="1"/>
  <c r="AB13" i="128"/>
  <c r="AB29" i="128" s="1"/>
  <c r="AB11" i="130"/>
  <c r="AB20" i="130" s="1"/>
  <c r="AB13" i="129"/>
  <c r="AB29" i="129" s="1"/>
  <c r="AJ14" i="129"/>
  <c r="AJ30" i="129" s="1"/>
  <c r="AJ14" i="128"/>
  <c r="AJ30" i="128" s="1"/>
  <c r="AE11" i="129"/>
  <c r="AE27" i="129" s="1"/>
  <c r="AE11" i="128"/>
  <c r="AE27" i="128" s="1"/>
  <c r="AP16" i="129"/>
  <c r="AP32" i="129" s="1"/>
  <c r="AP16" i="128"/>
  <c r="AP32" i="128" s="1"/>
  <c r="AL16" i="129"/>
  <c r="AL32" i="129" s="1"/>
  <c r="AL16" i="128"/>
  <c r="AL32" i="128" s="1"/>
  <c r="B16" i="108"/>
  <c r="B33" i="108" s="1"/>
  <c r="AS16" i="129"/>
  <c r="AS32" i="129" s="1"/>
  <c r="AS16" i="128"/>
  <c r="AS32" i="128" s="1"/>
  <c r="AD11" i="130"/>
  <c r="AD20" i="130" s="1"/>
  <c r="AD13" i="128"/>
  <c r="AD29" i="128" s="1"/>
  <c r="AD13" i="129"/>
  <c r="AD29" i="129" s="1"/>
  <c r="AG14" i="128"/>
  <c r="AG30" i="128" s="1"/>
  <c r="AG14" i="129"/>
  <c r="AG30" i="129" s="1"/>
  <c r="AF16" i="129"/>
  <c r="AF32" i="129" s="1"/>
  <c r="AF16" i="128"/>
  <c r="AF32" i="128" s="1"/>
  <c r="AT14" i="129"/>
  <c r="AT30" i="129" s="1"/>
  <c r="AT14" i="128"/>
  <c r="AT30" i="128" s="1"/>
  <c r="C14" i="108"/>
  <c r="C31" i="108" s="1"/>
  <c r="AR14" i="129"/>
  <c r="AR30" i="129" s="1"/>
  <c r="AR14" i="128"/>
  <c r="AR30" i="128" s="1"/>
  <c r="AS14" i="129"/>
  <c r="AS30" i="129" s="1"/>
  <c r="AS14" i="128"/>
  <c r="AS30" i="128" s="1"/>
  <c r="B14" i="108"/>
  <c r="B31" i="108" s="1"/>
  <c r="AG16" i="129"/>
  <c r="AG32" i="129" s="1"/>
  <c r="AG16" i="128"/>
  <c r="AG32" i="128" s="1"/>
  <c r="AT16" i="128"/>
  <c r="AT32" i="128" s="1"/>
  <c r="AT16" i="129"/>
  <c r="AT32" i="129" s="1"/>
  <c r="C16" i="108"/>
  <c r="C33" i="108" s="1"/>
  <c r="AR16" i="128"/>
  <c r="AR32" i="128" s="1"/>
  <c r="AR16" i="129"/>
  <c r="AR32" i="129" s="1"/>
  <c r="AB11" i="128"/>
  <c r="AB27" i="128" s="1"/>
  <c r="AB11" i="129"/>
  <c r="AB27" i="129" s="1"/>
  <c r="B11" i="98"/>
  <c r="B11" i="97"/>
  <c r="B29" i="97" s="1"/>
  <c r="AN16" i="128"/>
  <c r="AN32" i="128" s="1"/>
  <c r="AN16" i="129"/>
  <c r="AN32" i="129" s="1"/>
  <c r="AQ14" i="128"/>
  <c r="AQ30" i="128" s="1"/>
  <c r="AQ14" i="129"/>
  <c r="AQ30" i="129" s="1"/>
  <c r="AH14" i="129"/>
  <c r="AH30" i="129" s="1"/>
  <c r="AH14" i="128"/>
  <c r="AH30" i="128" s="1"/>
  <c r="AL14" i="128"/>
  <c r="AL30" i="128" s="1"/>
  <c r="AL14" i="129"/>
  <c r="AL30" i="129" s="1"/>
  <c r="AS17" i="129" l="1"/>
  <c r="AS33" i="129" s="1"/>
  <c r="AS17" i="128"/>
  <c r="AS33" i="128" s="1"/>
  <c r="B17" i="108"/>
  <c r="B34" i="108" s="1"/>
  <c r="AK17" i="128"/>
  <c r="AK33" i="128" s="1"/>
  <c r="AK17" i="129"/>
  <c r="AK33" i="129" s="1"/>
  <c r="AO17" i="129"/>
  <c r="AO33" i="129" s="1"/>
  <c r="AO17" i="128"/>
  <c r="AO33" i="128" s="1"/>
  <c r="AD16" i="128"/>
  <c r="AD32" i="128" s="1"/>
  <c r="AD16" i="129"/>
  <c r="AD32" i="129" s="1"/>
  <c r="AL17" i="129"/>
  <c r="AL33" i="129" s="1"/>
  <c r="AL17" i="128"/>
  <c r="AL33" i="128" s="1"/>
  <c r="AR17" i="128"/>
  <c r="AR33" i="128" s="1"/>
  <c r="AR17" i="129"/>
  <c r="AR33" i="129" s="1"/>
  <c r="B14" i="97"/>
  <c r="B32" i="97" s="1"/>
  <c r="B14" i="98"/>
  <c r="AB16" i="129"/>
  <c r="AB32" i="129" s="1"/>
  <c r="AB16" i="128"/>
  <c r="AB32" i="128" s="1"/>
  <c r="D17" i="108"/>
  <c r="D34" i="108" s="1"/>
  <c r="AQ17" i="128"/>
  <c r="AQ33" i="128" s="1"/>
  <c r="AQ17" i="129"/>
  <c r="AQ33" i="129" s="1"/>
  <c r="AA14" i="129"/>
  <c r="AA30" i="129" s="1"/>
  <c r="AA14" i="128"/>
  <c r="AA30" i="128" s="1"/>
  <c r="AN17" i="129"/>
  <c r="AN33" i="129" s="1"/>
  <c r="AN17" i="128"/>
  <c r="AN33" i="128" s="1"/>
  <c r="AC16" i="129"/>
  <c r="AC32" i="129" s="1"/>
  <c r="AC16" i="128"/>
  <c r="AC32" i="128" s="1"/>
  <c r="AE16" i="128"/>
  <c r="AE32" i="128" s="1"/>
  <c r="AE16" i="129"/>
  <c r="AE32" i="129" s="1"/>
  <c r="AI17" i="129"/>
  <c r="AI33" i="129" s="1"/>
  <c r="AI17" i="128"/>
  <c r="AI33" i="128" s="1"/>
  <c r="AF17" i="129"/>
  <c r="AF33" i="129" s="1"/>
  <c r="AF17" i="128"/>
  <c r="AF33" i="128" s="1"/>
  <c r="AP17" i="128"/>
  <c r="AP33" i="128" s="1"/>
  <c r="AP17" i="129"/>
  <c r="AP33" i="129" s="1"/>
  <c r="AM17" i="128"/>
  <c r="AM33" i="128" s="1"/>
  <c r="AM17" i="129"/>
  <c r="AM33" i="129" s="1"/>
  <c r="AE14" i="129"/>
  <c r="AE30" i="129" s="1"/>
  <c r="AE14" i="128"/>
  <c r="AE30" i="128" s="1"/>
  <c r="C17" i="108"/>
  <c r="C34" i="108" s="1"/>
  <c r="AT17" i="128"/>
  <c r="AT33" i="128" s="1"/>
  <c r="AT17" i="129"/>
  <c r="AT33" i="129" s="1"/>
  <c r="AD14" i="129"/>
  <c r="AD30" i="129" s="1"/>
  <c r="AD14" i="128"/>
  <c r="AD30" i="128" s="1"/>
  <c r="AB14" i="129"/>
  <c r="AB30" i="129" s="1"/>
  <c r="AB14" i="128"/>
  <c r="AB30" i="128" s="1"/>
  <c r="AJ17" i="129"/>
  <c r="AJ33" i="129" s="1"/>
  <c r="AJ17" i="128"/>
  <c r="AJ33" i="128" s="1"/>
  <c r="AG17" i="129"/>
  <c r="AG33" i="129" s="1"/>
  <c r="AG17" i="128"/>
  <c r="AG33" i="128" s="1"/>
  <c r="B16" i="97"/>
  <c r="B34" i="97" s="1"/>
  <c r="B16" i="98"/>
  <c r="AH17" i="129"/>
  <c r="AH33" i="129" s="1"/>
  <c r="AH17" i="128"/>
  <c r="AH33" i="128" s="1"/>
  <c r="AC14" i="129"/>
  <c r="AC30" i="129" s="1"/>
  <c r="AC14" i="128"/>
  <c r="AC30" i="128" s="1"/>
  <c r="AA16" i="129"/>
  <c r="AA32" i="129" s="1"/>
  <c r="AA16" i="128"/>
  <c r="AA32" i="128" s="1"/>
  <c r="AA17" i="129" l="1"/>
  <c r="AA33" i="129" s="1"/>
  <c r="AA17" i="128"/>
  <c r="AA33" i="128" s="1"/>
  <c r="AC17" i="128"/>
  <c r="AC33" i="128" s="1"/>
  <c r="AC17" i="129"/>
  <c r="AC33" i="129" s="1"/>
  <c r="AE17" i="129"/>
  <c r="AE33" i="129" s="1"/>
  <c r="AE17" i="128"/>
  <c r="AE33" i="128" s="1"/>
  <c r="B17" i="97"/>
  <c r="B35" i="97" s="1"/>
  <c r="B17" i="98"/>
  <c r="AB17" i="129"/>
  <c r="AB33" i="129" s="1"/>
  <c r="AB17" i="128"/>
  <c r="AB33" i="128" s="1"/>
  <c r="AD17" i="129"/>
  <c r="AD33" i="129" s="1"/>
  <c r="AD17" i="128"/>
  <c r="AD33" i="128" s="1"/>
  <c r="B7" i="114" l="1"/>
  <c r="B7" i="112"/>
  <c r="B31" i="112" s="1"/>
  <c r="B7" i="119"/>
  <c r="B31" i="119" s="1"/>
  <c r="B7" i="81"/>
  <c r="B20" i="81" s="1"/>
  <c r="B7" i="94"/>
  <c r="B7" i="121"/>
  <c r="B7" i="93"/>
  <c r="B20" i="93" s="1"/>
  <c r="B7" i="120"/>
  <c r="B31" i="120" s="1"/>
  <c r="B7" i="113"/>
  <c r="B31" i="113" s="1"/>
  <c r="E7" i="108"/>
  <c r="E24" i="108" s="1"/>
  <c r="F7" i="108"/>
  <c r="F24" i="108" s="1"/>
  <c r="B13" i="119" l="1"/>
  <c r="B37" i="119" s="1"/>
  <c r="B13" i="120"/>
  <c r="B37" i="120" s="1"/>
  <c r="B11" i="81"/>
  <c r="B24" i="81" s="1"/>
  <c r="B13" i="113"/>
  <c r="B37" i="113" s="1"/>
  <c r="B13" i="121"/>
  <c r="B13" i="112"/>
  <c r="B37" i="112" s="1"/>
  <c r="B11" i="94"/>
  <c r="B11" i="93"/>
  <c r="B24" i="93" s="1"/>
  <c r="B13" i="114"/>
  <c r="B22" i="119"/>
  <c r="B46" i="119" s="1"/>
  <c r="B22" i="113"/>
  <c r="B46" i="113" s="1"/>
  <c r="B22" i="114"/>
  <c r="B22" i="112"/>
  <c r="B46" i="112" s="1"/>
  <c r="B22" i="120"/>
  <c r="B46" i="120" s="1"/>
  <c r="B22" i="121"/>
  <c r="F8" i="108"/>
  <c r="F25" i="108" s="1"/>
  <c r="F10" i="108"/>
  <c r="F27" i="108" s="1"/>
  <c r="E13" i="108"/>
  <c r="E30" i="108" s="1"/>
  <c r="B8" i="112"/>
  <c r="B32" i="112" s="1"/>
  <c r="B8" i="114"/>
  <c r="B8" i="121"/>
  <c r="B8" i="120"/>
  <c r="B32" i="120" s="1"/>
  <c r="B8" i="113"/>
  <c r="B32" i="113" s="1"/>
  <c r="B8" i="119"/>
  <c r="B32" i="119" s="1"/>
  <c r="B25" i="114"/>
  <c r="B25" i="113"/>
  <c r="B49" i="113" s="1"/>
  <c r="B25" i="112"/>
  <c r="B49" i="112" s="1"/>
  <c r="B25" i="121"/>
  <c r="B25" i="120"/>
  <c r="B49" i="120" s="1"/>
  <c r="B25" i="119"/>
  <c r="B49" i="119" s="1"/>
  <c r="F13" i="108"/>
  <c r="F30" i="108" s="1"/>
  <c r="B19" i="120"/>
  <c r="B43" i="120" s="1"/>
  <c r="B19" i="119"/>
  <c r="B43" i="119" s="1"/>
  <c r="B15" i="94"/>
  <c r="B15" i="93"/>
  <c r="B28" i="93" s="1"/>
  <c r="B19" i="114"/>
  <c r="B19" i="113"/>
  <c r="B43" i="113" s="1"/>
  <c r="B19" i="112"/>
  <c r="B43" i="112" s="1"/>
  <c r="B15" i="81"/>
  <c r="B28" i="81" s="1"/>
  <c r="B19" i="121"/>
  <c r="E10" i="108"/>
  <c r="E27" i="108" s="1"/>
  <c r="B16" i="120"/>
  <c r="B40" i="120" s="1"/>
  <c r="B16" i="112"/>
  <c r="B40" i="112" s="1"/>
  <c r="B16" i="121"/>
  <c r="B16" i="114"/>
  <c r="B16" i="113"/>
  <c r="B40" i="113" s="1"/>
  <c r="B16" i="119"/>
  <c r="B40" i="119" s="1"/>
  <c r="B13" i="94"/>
  <c r="B13" i="93"/>
  <c r="B26" i="93" s="1"/>
  <c r="B13" i="81"/>
  <c r="B26" i="81" s="1"/>
  <c r="E8" i="108"/>
  <c r="E25" i="108" s="1"/>
  <c r="B10" i="112"/>
  <c r="B34" i="112" s="1"/>
  <c r="B10" i="113"/>
  <c r="B34" i="113" s="1"/>
  <c r="B10" i="120"/>
  <c r="B34" i="120" s="1"/>
  <c r="B9" i="81"/>
  <c r="B22" i="81" s="1"/>
  <c r="B9" i="94"/>
  <c r="B10" i="119"/>
  <c r="B34" i="119" s="1"/>
  <c r="B10" i="114"/>
  <c r="B9" i="93"/>
  <c r="B22" i="93" s="1"/>
  <c r="B10" i="121"/>
  <c r="F14" i="108" l="1"/>
  <c r="F31" i="108" s="1"/>
  <c r="E14" i="108"/>
  <c r="E31" i="108" s="1"/>
  <c r="F11" i="108"/>
  <c r="F28" i="108" s="1"/>
  <c r="E16" i="108"/>
  <c r="E33" i="108" s="1"/>
  <c r="B14" i="119"/>
  <c r="B38" i="119" s="1"/>
  <c r="B14" i="114"/>
  <c r="B14" i="112"/>
  <c r="B38" i="112" s="1"/>
  <c r="B14" i="120"/>
  <c r="B38" i="120" s="1"/>
  <c r="B14" i="121"/>
  <c r="B14" i="113"/>
  <c r="B38" i="113" s="1"/>
  <c r="B20" i="112"/>
  <c r="B44" i="112" s="1"/>
  <c r="B20" i="121"/>
  <c r="B20" i="114"/>
  <c r="B20" i="120"/>
  <c r="B44" i="120" s="1"/>
  <c r="B20" i="113"/>
  <c r="B44" i="113" s="1"/>
  <c r="B20" i="119"/>
  <c r="B44" i="119" s="1"/>
  <c r="B23" i="120"/>
  <c r="B47" i="120" s="1"/>
  <c r="B23" i="113"/>
  <c r="B47" i="113" s="1"/>
  <c r="B23" i="114"/>
  <c r="B23" i="121"/>
  <c r="B23" i="119"/>
  <c r="B47" i="119" s="1"/>
  <c r="B23" i="112"/>
  <c r="B47" i="112" s="1"/>
  <c r="B11" i="121"/>
  <c r="B11" i="119"/>
  <c r="B35" i="119" s="1"/>
  <c r="B11" i="120"/>
  <c r="B35" i="120" s="1"/>
  <c r="B11" i="112"/>
  <c r="B35" i="112" s="1"/>
  <c r="B11" i="114"/>
  <c r="B11" i="113"/>
  <c r="B35" i="113" s="1"/>
  <c r="E11" i="108"/>
  <c r="E28" i="108" s="1"/>
  <c r="F16" i="108"/>
  <c r="F33" i="108" s="1"/>
  <c r="B17" i="113"/>
  <c r="B41" i="113" s="1"/>
  <c r="B17" i="119"/>
  <c r="B41" i="119" s="1"/>
  <c r="B17" i="112"/>
  <c r="B41" i="112" s="1"/>
  <c r="B17" i="121"/>
  <c r="B17" i="114"/>
  <c r="B17" i="120"/>
  <c r="B41" i="120" s="1"/>
  <c r="E17" i="108" l="1"/>
  <c r="E34" i="108" s="1"/>
  <c r="F17" i="108"/>
  <c r="F34" i="108" s="1"/>
  <c r="M7" i="90" l="1"/>
  <c r="M31" i="90" s="1"/>
  <c r="F7" i="90"/>
  <c r="F31" i="90" s="1"/>
  <c r="G7" i="90"/>
  <c r="G31" i="90" s="1"/>
  <c r="K7" i="90"/>
  <c r="K31" i="90" s="1"/>
  <c r="I7" i="90"/>
  <c r="I31" i="90" s="1"/>
  <c r="E7" i="90"/>
  <c r="E31" i="90" s="1"/>
  <c r="L7" i="90"/>
  <c r="L31" i="90" s="1"/>
  <c r="J7" i="90"/>
  <c r="J31" i="90" s="1"/>
  <c r="D7" i="90"/>
  <c r="D31" i="90" s="1"/>
  <c r="C7" i="90"/>
  <c r="C31" i="90" s="1"/>
  <c r="H7" i="90"/>
  <c r="H31" i="90" s="1"/>
  <c r="J7" i="139"/>
  <c r="J31" i="139" s="1"/>
  <c r="J7" i="140"/>
  <c r="J31" i="140" s="1"/>
  <c r="J7" i="141"/>
  <c r="Y7" i="108"/>
  <c r="Y24" i="108" s="1"/>
  <c r="Z7" i="108"/>
  <c r="Z24" i="108" s="1"/>
  <c r="W7" i="108"/>
  <c r="W24" i="108" s="1"/>
  <c r="L7" i="139"/>
  <c r="L31" i="139" s="1"/>
  <c r="L7" i="140"/>
  <c r="L31" i="140" s="1"/>
  <c r="L7" i="141"/>
  <c r="B7" i="90"/>
  <c r="B31" i="90" s="1"/>
  <c r="I7" i="140"/>
  <c r="I31" i="140" s="1"/>
  <c r="I7" i="139"/>
  <c r="I31" i="139" s="1"/>
  <c r="I7" i="141"/>
  <c r="X7" i="108"/>
  <c r="X24" i="108" s="1"/>
  <c r="K7" i="140"/>
  <c r="K31" i="140" s="1"/>
  <c r="K7" i="141"/>
  <c r="K7" i="139"/>
  <c r="K31" i="139" s="1"/>
  <c r="U7" i="108"/>
  <c r="U24" i="108" s="1"/>
  <c r="V7" i="108"/>
  <c r="V24" i="108" s="1"/>
  <c r="F19" i="90" l="1"/>
  <c r="F43" i="90" s="1"/>
  <c r="D10" i="90"/>
  <c r="D34" i="90" s="1"/>
  <c r="E19" i="90"/>
  <c r="E43" i="90" s="1"/>
  <c r="I16" i="90"/>
  <c r="I40" i="90" s="1"/>
  <c r="C13" i="90"/>
  <c r="C37" i="90" s="1"/>
  <c r="F8" i="90"/>
  <c r="F32" i="90" s="1"/>
  <c r="D8" i="90"/>
  <c r="D32" i="90" s="1"/>
  <c r="K25" i="90"/>
  <c r="K49" i="90" s="1"/>
  <c r="J25" i="90"/>
  <c r="J49" i="90" s="1"/>
  <c r="M10" i="90"/>
  <c r="M34" i="90" s="1"/>
  <c r="H8" i="90"/>
  <c r="H32" i="90" s="1"/>
  <c r="G16" i="90"/>
  <c r="G40" i="90" s="1"/>
  <c r="L8" i="90"/>
  <c r="L32" i="90" s="1"/>
  <c r="F16" i="90"/>
  <c r="F40" i="90" s="1"/>
  <c r="D25" i="90"/>
  <c r="D49" i="90" s="1"/>
  <c r="K8" i="90"/>
  <c r="K32" i="90" s="1"/>
  <c r="E16" i="90"/>
  <c r="E40" i="90" s="1"/>
  <c r="E25" i="90"/>
  <c r="E49" i="90" s="1"/>
  <c r="I25" i="90"/>
  <c r="I49" i="90" s="1"/>
  <c r="J10" i="90"/>
  <c r="J34" i="90" s="1"/>
  <c r="M8" i="90"/>
  <c r="M32" i="90" s="1"/>
  <c r="G8" i="90"/>
  <c r="G32" i="90" s="1"/>
  <c r="C16" i="90"/>
  <c r="C40" i="90" s="1"/>
  <c r="F10" i="90"/>
  <c r="F34" i="90" s="1"/>
  <c r="E13" i="90"/>
  <c r="E37" i="90" s="1"/>
  <c r="I8" i="90"/>
  <c r="I32" i="90" s="1"/>
  <c r="H19" i="90"/>
  <c r="H43" i="90" s="1"/>
  <c r="L25" i="90"/>
  <c r="L49" i="90" s="1"/>
  <c r="C25" i="90"/>
  <c r="C49" i="90" s="1"/>
  <c r="F25" i="90"/>
  <c r="F49" i="90" s="1"/>
  <c r="D16" i="90"/>
  <c r="D40" i="90" s="1"/>
  <c r="K13" i="90"/>
  <c r="K37" i="90" s="1"/>
  <c r="M25" i="90"/>
  <c r="M49" i="90" s="1"/>
  <c r="H25" i="90"/>
  <c r="H49" i="90" s="1"/>
  <c r="G13" i="90"/>
  <c r="G37" i="90" s="1"/>
  <c r="L19" i="90"/>
  <c r="L43" i="90" s="1"/>
  <c r="K10" i="90"/>
  <c r="K34" i="90" s="1"/>
  <c r="E8" i="90"/>
  <c r="E32" i="90" s="1"/>
  <c r="J8" i="90"/>
  <c r="J32" i="90" s="1"/>
  <c r="M13" i="90"/>
  <c r="M37" i="90" s="1"/>
  <c r="H13" i="90"/>
  <c r="H37" i="90" s="1"/>
  <c r="L10" i="90"/>
  <c r="L34" i="90" s="1"/>
  <c r="K16" i="90"/>
  <c r="K40" i="90" s="1"/>
  <c r="E10" i="90"/>
  <c r="E34" i="90" s="1"/>
  <c r="I19" i="90"/>
  <c r="I43" i="90" s="1"/>
  <c r="J13" i="90"/>
  <c r="J37" i="90" s="1"/>
  <c r="M16" i="90"/>
  <c r="M40" i="90" s="1"/>
  <c r="H16" i="90"/>
  <c r="H40" i="90" s="1"/>
  <c r="G19" i="90"/>
  <c r="G43" i="90" s="1"/>
  <c r="L13" i="90"/>
  <c r="L37" i="90" s="1"/>
  <c r="C19" i="90"/>
  <c r="C43" i="90" s="1"/>
  <c r="F13" i="90"/>
  <c r="F37" i="90" s="1"/>
  <c r="D19" i="90"/>
  <c r="D43" i="90" s="1"/>
  <c r="I13" i="90"/>
  <c r="I37" i="90" s="1"/>
  <c r="J16" i="90"/>
  <c r="J40" i="90" s="1"/>
  <c r="G10" i="90"/>
  <c r="G34" i="90" s="1"/>
  <c r="C10" i="90"/>
  <c r="C34" i="90" s="1"/>
  <c r="D13" i="90"/>
  <c r="D37" i="90" s="1"/>
  <c r="K19" i="90"/>
  <c r="K43" i="90" s="1"/>
  <c r="I10" i="90"/>
  <c r="I34" i="90" s="1"/>
  <c r="J19" i="90"/>
  <c r="J43" i="90" s="1"/>
  <c r="M19" i="90"/>
  <c r="M43" i="90" s="1"/>
  <c r="H10" i="90"/>
  <c r="H34" i="90" s="1"/>
  <c r="G25" i="90"/>
  <c r="G49" i="90" s="1"/>
  <c r="L16" i="90"/>
  <c r="L40" i="90" s="1"/>
  <c r="C8" i="90"/>
  <c r="C32" i="90" s="1"/>
  <c r="K19" i="139"/>
  <c r="K43" i="139" s="1"/>
  <c r="K19" i="141"/>
  <c r="K19" i="140"/>
  <c r="K43" i="140" s="1"/>
  <c r="X8" i="108"/>
  <c r="X25" i="108" s="1"/>
  <c r="Z13" i="108"/>
  <c r="Z30" i="108" s="1"/>
  <c r="K13" i="139"/>
  <c r="K37" i="139" s="1"/>
  <c r="K13" i="140"/>
  <c r="K37" i="140" s="1"/>
  <c r="K13" i="141"/>
  <c r="J16" i="140"/>
  <c r="J40" i="140" s="1"/>
  <c r="J16" i="139"/>
  <c r="J40" i="139" s="1"/>
  <c r="J16" i="141"/>
  <c r="W10" i="108"/>
  <c r="W27" i="108" s="1"/>
  <c r="V8" i="108"/>
  <c r="V25" i="108" s="1"/>
  <c r="K10" i="141"/>
  <c r="U10" i="108"/>
  <c r="U27" i="108" s="1"/>
  <c r="K10" i="139"/>
  <c r="K34" i="139" s="1"/>
  <c r="K10" i="140"/>
  <c r="K34" i="140" s="1"/>
  <c r="L13" i="140"/>
  <c r="L37" i="140" s="1"/>
  <c r="L13" i="139"/>
  <c r="L37" i="139" s="1"/>
  <c r="L13" i="141"/>
  <c r="W13" i="108"/>
  <c r="W30" i="108" s="1"/>
  <c r="J25" i="139"/>
  <c r="J49" i="139" s="1"/>
  <c r="J25" i="140"/>
  <c r="J49" i="140" s="1"/>
  <c r="J25" i="141"/>
  <c r="L25" i="139"/>
  <c r="L49" i="139" s="1"/>
  <c r="L25" i="140"/>
  <c r="L49" i="140" s="1"/>
  <c r="L25" i="141"/>
  <c r="V13" i="108"/>
  <c r="V30" i="108" s="1"/>
  <c r="K8" i="140"/>
  <c r="K32" i="140" s="1"/>
  <c r="K8" i="141"/>
  <c r="K8" i="139"/>
  <c r="K32" i="139" s="1"/>
  <c r="U8" i="108"/>
  <c r="U25" i="108" s="1"/>
  <c r="X13" i="108"/>
  <c r="X30" i="108" s="1"/>
  <c r="I13" i="139"/>
  <c r="I37" i="139" s="1"/>
  <c r="B13" i="90"/>
  <c r="B37" i="90" s="1"/>
  <c r="I13" i="141"/>
  <c r="I13" i="140"/>
  <c r="I37" i="140" s="1"/>
  <c r="V10" i="108"/>
  <c r="V27" i="108" s="1"/>
  <c r="K25" i="141"/>
  <c r="K25" i="139"/>
  <c r="K49" i="139" s="1"/>
  <c r="K25" i="140"/>
  <c r="K49" i="140" s="1"/>
  <c r="I10" i="140"/>
  <c r="I34" i="140" s="1"/>
  <c r="B10" i="90"/>
  <c r="B34" i="90" s="1"/>
  <c r="I10" i="139"/>
  <c r="I34" i="139" s="1"/>
  <c r="I10" i="141"/>
  <c r="B25" i="90"/>
  <c r="B49" i="90" s="1"/>
  <c r="I25" i="139"/>
  <c r="I49" i="139" s="1"/>
  <c r="I25" i="141"/>
  <c r="I25" i="140"/>
  <c r="I49" i="140" s="1"/>
  <c r="L19" i="139"/>
  <c r="L43" i="139" s="1"/>
  <c r="L19" i="140"/>
  <c r="L43" i="140" s="1"/>
  <c r="L19" i="141"/>
  <c r="L10" i="141"/>
  <c r="L10" i="139"/>
  <c r="L34" i="139" s="1"/>
  <c r="L10" i="140"/>
  <c r="L34" i="140" s="1"/>
  <c r="Z10" i="108"/>
  <c r="Z27" i="108" s="1"/>
  <c r="J19" i="140"/>
  <c r="J43" i="140" s="1"/>
  <c r="J19" i="141"/>
  <c r="J19" i="139"/>
  <c r="J43" i="139" s="1"/>
  <c r="B19" i="90"/>
  <c r="B43" i="90" s="1"/>
  <c r="I19" i="140"/>
  <c r="I43" i="140" s="1"/>
  <c r="I19" i="141"/>
  <c r="I19" i="139"/>
  <c r="I43" i="139" s="1"/>
  <c r="W8" i="108"/>
  <c r="W25" i="108" s="1"/>
  <c r="Z8" i="108"/>
  <c r="Z25" i="108" s="1"/>
  <c r="Y13" i="108"/>
  <c r="Y30" i="108" s="1"/>
  <c r="J10" i="139"/>
  <c r="J34" i="139" s="1"/>
  <c r="J10" i="140"/>
  <c r="J34" i="140" s="1"/>
  <c r="J10" i="141"/>
  <c r="K16" i="141"/>
  <c r="K16" i="139"/>
  <c r="K40" i="139" s="1"/>
  <c r="K16" i="140"/>
  <c r="K40" i="140" s="1"/>
  <c r="U13" i="108"/>
  <c r="U30" i="108" s="1"/>
  <c r="X10" i="108"/>
  <c r="X27" i="108" s="1"/>
  <c r="B8" i="90"/>
  <c r="B32" i="90" s="1"/>
  <c r="I8" i="140"/>
  <c r="I32" i="140" s="1"/>
  <c r="I8" i="141"/>
  <c r="I8" i="139"/>
  <c r="I32" i="139" s="1"/>
  <c r="Y10" i="108"/>
  <c r="Y27" i="108" s="1"/>
  <c r="I16" i="139"/>
  <c r="I40" i="139" s="1"/>
  <c r="I16" i="141"/>
  <c r="I16" i="140"/>
  <c r="I40" i="140" s="1"/>
  <c r="B16" i="90"/>
  <c r="B40" i="90" s="1"/>
  <c r="L16" i="139"/>
  <c r="L40" i="139" s="1"/>
  <c r="L16" i="140"/>
  <c r="L40" i="140" s="1"/>
  <c r="L16" i="141"/>
  <c r="L8" i="141"/>
  <c r="L8" i="140"/>
  <c r="L32" i="140" s="1"/>
  <c r="L8" i="139"/>
  <c r="L32" i="139" s="1"/>
  <c r="Y8" i="108"/>
  <c r="Y25" i="108" s="1"/>
  <c r="J13" i="139"/>
  <c r="J37" i="139" s="1"/>
  <c r="J13" i="141"/>
  <c r="J13" i="140"/>
  <c r="J37" i="140" s="1"/>
  <c r="J8" i="141"/>
  <c r="J8" i="139"/>
  <c r="J32" i="139" s="1"/>
  <c r="J8" i="140"/>
  <c r="J32" i="140" s="1"/>
  <c r="E22" i="90" l="1"/>
  <c r="E46" i="90" s="1"/>
  <c r="G14" i="90"/>
  <c r="G38" i="90" s="1"/>
  <c r="H14" i="90"/>
  <c r="H38" i="90" s="1"/>
  <c r="C11" i="90"/>
  <c r="C35" i="90" s="1"/>
  <c r="K17" i="90"/>
  <c r="K41" i="90" s="1"/>
  <c r="L20" i="90"/>
  <c r="L44" i="90" s="1"/>
  <c r="I22" i="90"/>
  <c r="I46" i="90" s="1"/>
  <c r="H20" i="90"/>
  <c r="H44" i="90" s="1"/>
  <c r="J17" i="90"/>
  <c r="J41" i="90" s="1"/>
  <c r="L17" i="90"/>
  <c r="L41" i="90" s="1"/>
  <c r="H22" i="90"/>
  <c r="H46" i="90" s="1"/>
  <c r="I20" i="90"/>
  <c r="I44" i="90" s="1"/>
  <c r="K22" i="90"/>
  <c r="K46" i="90" s="1"/>
  <c r="H11" i="90"/>
  <c r="H35" i="90" s="1"/>
  <c r="D11" i="90"/>
  <c r="D35" i="90" s="1"/>
  <c r="F20" i="90"/>
  <c r="F44" i="90" s="1"/>
  <c r="D20" i="90"/>
  <c r="D44" i="90" s="1"/>
  <c r="C14" i="90"/>
  <c r="C38" i="90" s="1"/>
  <c r="F14" i="90"/>
  <c r="F38" i="90" s="1"/>
  <c r="J22" i="90"/>
  <c r="J46" i="90" s="1"/>
  <c r="K11" i="90"/>
  <c r="K35" i="90" s="1"/>
  <c r="K20" i="90"/>
  <c r="K44" i="90" s="1"/>
  <c r="E11" i="90"/>
  <c r="E35" i="90" s="1"/>
  <c r="E20" i="90"/>
  <c r="E44" i="90" s="1"/>
  <c r="I17" i="90"/>
  <c r="I41" i="90" s="1"/>
  <c r="G20" i="90"/>
  <c r="G44" i="90" s="1"/>
  <c r="D14" i="90"/>
  <c r="D38" i="90" s="1"/>
  <c r="M11" i="90"/>
  <c r="M35" i="90" s="1"/>
  <c r="M14" i="90"/>
  <c r="M38" i="90" s="1"/>
  <c r="F17" i="90"/>
  <c r="F41" i="90" s="1"/>
  <c r="M20" i="90"/>
  <c r="M44" i="90" s="1"/>
  <c r="M17" i="90"/>
  <c r="M41" i="90" s="1"/>
  <c r="I14" i="90"/>
  <c r="I38" i="90" s="1"/>
  <c r="E14" i="90"/>
  <c r="E38" i="90" s="1"/>
  <c r="G17" i="90"/>
  <c r="G41" i="90" s="1"/>
  <c r="L22" i="90"/>
  <c r="L46" i="90" s="1"/>
  <c r="C20" i="90"/>
  <c r="C44" i="90" s="1"/>
  <c r="F11" i="90"/>
  <c r="F35" i="90" s="1"/>
  <c r="F22" i="90"/>
  <c r="F46" i="90" s="1"/>
  <c r="G11" i="90"/>
  <c r="G35" i="90" s="1"/>
  <c r="K14" i="90"/>
  <c r="K38" i="90" s="1"/>
  <c r="C17" i="90"/>
  <c r="C41" i="90" s="1"/>
  <c r="M22" i="90"/>
  <c r="M46" i="90" s="1"/>
  <c r="D17" i="90"/>
  <c r="D41" i="90" s="1"/>
  <c r="J20" i="90"/>
  <c r="J44" i="90" s="1"/>
  <c r="L11" i="90"/>
  <c r="L35" i="90" s="1"/>
  <c r="D22" i="90"/>
  <c r="D46" i="90" s="1"/>
  <c r="H17" i="90"/>
  <c r="H41" i="90" s="1"/>
  <c r="I11" i="90"/>
  <c r="I35" i="90" s="1"/>
  <c r="C22" i="90"/>
  <c r="C46" i="90" s="1"/>
  <c r="G22" i="90"/>
  <c r="G46" i="90" s="1"/>
  <c r="E17" i="90"/>
  <c r="E41" i="90" s="1"/>
  <c r="J14" i="90"/>
  <c r="J38" i="90" s="1"/>
  <c r="L14" i="90"/>
  <c r="L38" i="90" s="1"/>
  <c r="J11" i="90"/>
  <c r="J35" i="90" s="1"/>
  <c r="J14" i="140"/>
  <c r="J38" i="140" s="1"/>
  <c r="J14" i="139"/>
  <c r="J38" i="139" s="1"/>
  <c r="J14" i="141"/>
  <c r="X11" i="108"/>
  <c r="X28" i="108" s="1"/>
  <c r="J11" i="139"/>
  <c r="J35" i="139" s="1"/>
  <c r="J11" i="140"/>
  <c r="J35" i="140" s="1"/>
  <c r="J11" i="141"/>
  <c r="Y16" i="108"/>
  <c r="Y33" i="108" s="1"/>
  <c r="J20" i="140"/>
  <c r="J44" i="140" s="1"/>
  <c r="J20" i="139"/>
  <c r="J44" i="139" s="1"/>
  <c r="J20" i="141"/>
  <c r="Z11" i="108"/>
  <c r="Z28" i="108" s="1"/>
  <c r="V11" i="108"/>
  <c r="V28" i="108" s="1"/>
  <c r="I14" i="141"/>
  <c r="I14" i="139"/>
  <c r="I38" i="139" s="1"/>
  <c r="B14" i="90"/>
  <c r="B38" i="90" s="1"/>
  <c r="I14" i="140"/>
  <c r="I38" i="140" s="1"/>
  <c r="W16" i="108"/>
  <c r="W33" i="108" s="1"/>
  <c r="K14" i="139"/>
  <c r="K38" i="139" s="1"/>
  <c r="K14" i="141"/>
  <c r="K14" i="140"/>
  <c r="K38" i="140" s="1"/>
  <c r="Z14" i="108"/>
  <c r="Z31" i="108" s="1"/>
  <c r="L17" i="141"/>
  <c r="L17" i="139"/>
  <c r="L41" i="139" s="1"/>
  <c r="L17" i="140"/>
  <c r="L41" i="140" s="1"/>
  <c r="Y11" i="108"/>
  <c r="Y28" i="108" s="1"/>
  <c r="I11" i="140"/>
  <c r="I35" i="140" s="1"/>
  <c r="B11" i="90"/>
  <c r="B35" i="90" s="1"/>
  <c r="I11" i="139"/>
  <c r="I35" i="139" s="1"/>
  <c r="I11" i="141"/>
  <c r="W14" i="108"/>
  <c r="W31" i="108" s="1"/>
  <c r="W11" i="108"/>
  <c r="W28" i="108" s="1"/>
  <c r="J22" i="140"/>
  <c r="J46" i="140" s="1"/>
  <c r="J22" i="141"/>
  <c r="J22" i="139"/>
  <c r="J46" i="139" s="1"/>
  <c r="Z16" i="108"/>
  <c r="Z33" i="108" s="1"/>
  <c r="L20" i="140"/>
  <c r="L44" i="140" s="1"/>
  <c r="L20" i="139"/>
  <c r="L44" i="139" s="1"/>
  <c r="L20" i="141"/>
  <c r="L22" i="140"/>
  <c r="L46" i="140" s="1"/>
  <c r="L22" i="141"/>
  <c r="L22" i="139"/>
  <c r="L46" i="139" s="1"/>
  <c r="K17" i="141"/>
  <c r="U14" i="108"/>
  <c r="U31" i="108" s="1"/>
  <c r="K17" i="139"/>
  <c r="K41" i="139" s="1"/>
  <c r="K17" i="140"/>
  <c r="K41" i="140" s="1"/>
  <c r="I20" i="141"/>
  <c r="I20" i="140"/>
  <c r="I44" i="140" s="1"/>
  <c r="I20" i="139"/>
  <c r="I44" i="139" s="1"/>
  <c r="B20" i="90"/>
  <c r="B44" i="90" s="1"/>
  <c r="L11" i="141"/>
  <c r="L11" i="139"/>
  <c r="L35" i="139" s="1"/>
  <c r="L11" i="140"/>
  <c r="L35" i="140" s="1"/>
  <c r="V14" i="108"/>
  <c r="V31" i="108" s="1"/>
  <c r="L14" i="139"/>
  <c r="L38" i="139" s="1"/>
  <c r="L14" i="140"/>
  <c r="L38" i="140" s="1"/>
  <c r="L14" i="141"/>
  <c r="K11" i="141"/>
  <c r="K11" i="139"/>
  <c r="K35" i="139" s="1"/>
  <c r="U11" i="108"/>
  <c r="U28" i="108" s="1"/>
  <c r="K11" i="140"/>
  <c r="K35" i="140" s="1"/>
  <c r="X16" i="108"/>
  <c r="X33" i="108" s="1"/>
  <c r="V16" i="108"/>
  <c r="V33" i="108" s="1"/>
  <c r="K20" i="139"/>
  <c r="K44" i="139" s="1"/>
  <c r="K20" i="140"/>
  <c r="K44" i="140" s="1"/>
  <c r="K20" i="141"/>
  <c r="I22" i="139"/>
  <c r="I46" i="139" s="1"/>
  <c r="I22" i="140"/>
  <c r="I46" i="140" s="1"/>
  <c r="B22" i="90"/>
  <c r="B46" i="90" s="1"/>
  <c r="I22" i="141"/>
  <c r="U16" i="108"/>
  <c r="U33" i="108" s="1"/>
  <c r="K22" i="141"/>
  <c r="K22" i="140"/>
  <c r="K46" i="140" s="1"/>
  <c r="K22" i="139"/>
  <c r="K46" i="139" s="1"/>
  <c r="X14" i="108"/>
  <c r="X31" i="108" s="1"/>
  <c r="B17" i="90"/>
  <c r="B41" i="90" s="1"/>
  <c r="I17" i="139"/>
  <c r="I41" i="139" s="1"/>
  <c r="I17" i="140"/>
  <c r="I41" i="140" s="1"/>
  <c r="I17" i="141"/>
  <c r="Y14" i="108"/>
  <c r="Y31" i="108" s="1"/>
  <c r="J17" i="141"/>
  <c r="J17" i="140"/>
  <c r="J41" i="140" s="1"/>
  <c r="J17" i="139"/>
  <c r="J41" i="139" s="1"/>
  <c r="K23" i="90" l="1"/>
  <c r="K47" i="90" s="1"/>
  <c r="J23" i="90"/>
  <c r="J47" i="90" s="1"/>
  <c r="H23" i="90"/>
  <c r="H47" i="90" s="1"/>
  <c r="L23" i="90"/>
  <c r="L47" i="90" s="1"/>
  <c r="D23" i="90"/>
  <c r="D47" i="90" s="1"/>
  <c r="F23" i="90"/>
  <c r="F47" i="90" s="1"/>
  <c r="E23" i="90"/>
  <c r="E47" i="90" s="1"/>
  <c r="G23" i="90"/>
  <c r="G47" i="90" s="1"/>
  <c r="C23" i="90"/>
  <c r="C47" i="90" s="1"/>
  <c r="I23" i="90"/>
  <c r="I47" i="90" s="1"/>
  <c r="M23" i="90"/>
  <c r="M47" i="90" s="1"/>
  <c r="K23" i="139"/>
  <c r="K47" i="139" s="1"/>
  <c r="K23" i="140"/>
  <c r="K47" i="140" s="1"/>
  <c r="K23" i="141"/>
  <c r="U17" i="108"/>
  <c r="U34" i="108" s="1"/>
  <c r="Z17" i="108"/>
  <c r="Z34" i="108" s="1"/>
  <c r="Y17" i="108"/>
  <c r="Y34" i="108" s="1"/>
  <c r="B23" i="90"/>
  <c r="B47" i="90" s="1"/>
  <c r="I23" i="140"/>
  <c r="I47" i="140" s="1"/>
  <c r="I23" i="139"/>
  <c r="I47" i="139" s="1"/>
  <c r="I23" i="141"/>
  <c r="L23" i="139"/>
  <c r="L47" i="139" s="1"/>
  <c r="L23" i="140"/>
  <c r="L47" i="140" s="1"/>
  <c r="L23" i="141"/>
  <c r="V17" i="108"/>
  <c r="V34" i="108" s="1"/>
  <c r="X17" i="108"/>
  <c r="X34" i="108" s="1"/>
  <c r="J23" i="139"/>
  <c r="J47" i="139" s="1"/>
  <c r="J23" i="140"/>
  <c r="J47" i="140" s="1"/>
  <c r="J23" i="141"/>
  <c r="W17" i="108"/>
  <c r="W34" i="108" s="1"/>
  <c r="AP7" i="90" l="1"/>
  <c r="AP31" i="90" s="1"/>
  <c r="AO7" i="90"/>
  <c r="AO31" i="90" s="1"/>
  <c r="AO13" i="90" l="1"/>
  <c r="AO37" i="90" s="1"/>
  <c r="AO22" i="90"/>
  <c r="AO46" i="90" s="1"/>
  <c r="AP25" i="90"/>
  <c r="AP49" i="90" s="1"/>
  <c r="AP10" i="90"/>
  <c r="AP34" i="90" s="1"/>
  <c r="AO25" i="90"/>
  <c r="AO49" i="90" s="1"/>
  <c r="AO19" i="90"/>
  <c r="AO43" i="90" s="1"/>
  <c r="AP22" i="90"/>
  <c r="AP46" i="90" s="1"/>
  <c r="AP19" i="90"/>
  <c r="AP43" i="90" s="1"/>
  <c r="AP8" i="90"/>
  <c r="AP32" i="90" s="1"/>
  <c r="AO10" i="90"/>
  <c r="AO34" i="90" s="1"/>
  <c r="AP13" i="90"/>
  <c r="AP37" i="90" s="1"/>
  <c r="AO8" i="90"/>
  <c r="AO32" i="90" s="1"/>
  <c r="AP16" i="90"/>
  <c r="AP40" i="90" s="1"/>
  <c r="AO16" i="90"/>
  <c r="AO40" i="90" s="1"/>
  <c r="AP23" i="90" l="1"/>
  <c r="AP47" i="90" s="1"/>
  <c r="AP20" i="90"/>
  <c r="AP44" i="90" s="1"/>
  <c r="AP14" i="90"/>
  <c r="AP38" i="90" s="1"/>
  <c r="AP17" i="90"/>
  <c r="AP41" i="90" s="1"/>
  <c r="AO14" i="90"/>
  <c r="AO38" i="90" s="1"/>
  <c r="AP11" i="90"/>
  <c r="AP35" i="90" s="1"/>
  <c r="AO11" i="90"/>
  <c r="AO35" i="90" s="1"/>
  <c r="AO17" i="90"/>
  <c r="AO41" i="90" s="1"/>
  <c r="AO23" i="90"/>
  <c r="AO47" i="90" s="1"/>
  <c r="AO20" i="90"/>
  <c r="AO44" i="90" s="1"/>
</calcChain>
</file>

<file path=xl/sharedStrings.xml><?xml version="1.0" encoding="utf-8"?>
<sst xmlns="http://schemas.openxmlformats.org/spreadsheetml/2006/main" count="2808" uniqueCount="275">
  <si>
    <t>Люкс</t>
  </si>
  <si>
    <t>от 1 до 6</t>
  </si>
  <si>
    <t>Супериор Кинг/Твин (вид на внутренний двор)/ Superior King,Twin (yard view)</t>
  </si>
  <si>
    <t>Супериор Кинг/Твин (вид на город)/ Superior King, Twin (city view)</t>
  </si>
  <si>
    <t>Супериор Кинг/Твин (вид на горы)/ Superior King, Twin (mountain view)</t>
  </si>
  <si>
    <t>Люкс/ Suite</t>
  </si>
  <si>
    <t>Президентский Люкс/ Presidential Suite</t>
  </si>
  <si>
    <t>Новотель Красная Поляна Сочи 5*/ Novotel Resort Krasnaya Polyana Sochi 5*</t>
  </si>
  <si>
    <t>Тариф "C завтраками"/ "Bed and breakfast" rates</t>
  </si>
  <si>
    <t>Открытые тарифы/ Open rates</t>
  </si>
  <si>
    <t>Нетто тарифы/ Net rates</t>
  </si>
  <si>
    <t>C завтраками/ Bed and breakfast</t>
  </si>
  <si>
    <t>В стоимость включено/ Rates include:</t>
  </si>
  <si>
    <t>Бесплатный беспроводной интернет на всей территории отеля/ Wi-Fi;</t>
  </si>
  <si>
    <t>Чай/кофе, вода в номера/tea and coffee in the room;</t>
  </si>
  <si>
    <t>НДС 20% (в рублях) за номер в сутки/ VAT 20%</t>
  </si>
  <si>
    <t>Условия аннуляции/ Cancellation policy:</t>
  </si>
  <si>
    <t>Условия/Conditions:</t>
  </si>
  <si>
    <t>Подъем до уровня +960 м./ Free of charge access to a cable car "Krasnaya Polyana" К-1  (Polyana 540 - Polyana 960);</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</si>
  <si>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</si>
  <si>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Новотель Резорт Красная Поляна Сочи 5*/ Novotel Resort Krasnaya Polyana Sochi 5*</t>
  </si>
  <si>
    <t>Супериор Кинг/Твин, вид на внутренний двор</t>
  </si>
  <si>
    <t>Супериор Кинг/Твин, боковой вид на горы</t>
  </si>
  <si>
    <t>Супериор Кинг/Твин, вид на горы</t>
  </si>
  <si>
    <t>Условия/ Conditions:</t>
  </si>
  <si>
    <t>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t>
  </si>
  <si>
    <t>Тариф "Без питания"/ "Room only" rates</t>
  </si>
  <si>
    <t>Тариф "Раннее бронирование" на базе завтраков/ "Early booking" rates (BB) 15% discount</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</si>
  <si>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</si>
  <si>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</si>
  <si>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</si>
  <si>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</si>
  <si>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</si>
  <si>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</si>
  <si>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</si>
  <si>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</si>
  <si>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</si>
  <si>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</si>
  <si>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</si>
  <si>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t>
    </r>
    <r>
      <rPr>
        <sz val="9"/>
        <color indexed="10"/>
        <rFont val="Times New Roman"/>
        <family val="1"/>
        <charset val="204"/>
      </rPr>
      <t xml:space="preserve">
</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</si>
  <si>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</si>
  <si>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</si>
  <si>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</si>
  <si>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</si>
  <si>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</si>
  <si>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</si>
  <si>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</si>
  <si>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</si>
  <si>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</si>
  <si>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</si>
  <si>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</si>
  <si>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</si>
  <si>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</si>
  <si>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</si>
  <si>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</si>
  <si>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</si>
  <si>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</si>
  <si>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</si>
  <si>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Открытые тарифы/ Open rates -10%</t>
  </si>
  <si>
    <t>Спортивный дневной ски-пасс</t>
  </si>
  <si>
    <t xml:space="preserve">NETTO  RATES </t>
  </si>
  <si>
    <t>Тариф "Раннее бронирование" на базе завтраков/ "Early booking" rates (BB) 10% discount</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</si>
  <si>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</si>
  <si>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</si>
  <si>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</si>
  <si>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</si>
  <si>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</si>
  <si>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</si>
  <si>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</si>
  <si>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</si>
  <si>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</si>
  <si>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</si>
  <si>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</si>
  <si>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 xml:space="preserve">Купонная книга на бесплатные активности курорта и скидки в СПА центры. / Coupon book for free spa activities and discounts to spa centers. </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</si>
  <si>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</si>
  <si>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</si>
  <si>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5. Прокат скейтборда или роликов на 1 час в Академии райдеров (действует на всех гостей) / Skateboard or rollerblading for 1 hour at the Rider Academy(valid for all guests);</t>
  </si>
  <si>
    <t>3.Поход с гидом Бюро приключений 100К (действует на всех гостей) / Нiking along the eco-trails with a guide (valid for all guests);</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</si>
  <si>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</si>
  <si>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</si>
  <si>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</si>
  <si>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</si>
  <si>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</si>
  <si>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</si>
  <si>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</si>
  <si>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</si>
  <si>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</si>
  <si>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</si>
  <si>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</si>
  <si>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</si>
  <si>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</si>
  <si>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</si>
  <si>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</si>
  <si>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</si>
  <si>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</si>
  <si>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</si>
  <si>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</si>
  <si>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</si>
  <si>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</si>
  <si>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</si>
  <si>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</si>
  <si>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</si>
  <si>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</si>
  <si>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</si>
  <si>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</si>
  <si>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</si>
  <si>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</si>
  <si>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</si>
  <si>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</si>
  <si>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</si>
  <si>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</si>
  <si>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</si>
  <si>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</si>
  <si>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</si>
  <si>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</si>
  <si>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</si>
  <si>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</si>
  <si>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r>
      <t xml:space="preserve">Дополнительно ЕДИНОРАЗОВО в стоимость заявки добавляются прогулочные ски-пассы  для каждого взрослого, стоимость - </t>
    </r>
    <r>
      <rPr>
        <b/>
        <sz val="11"/>
        <color theme="1"/>
        <rFont val="Calibri"/>
        <family val="2"/>
      </rPr>
      <t>1300</t>
    </r>
    <r>
      <rPr>
        <sz val="11"/>
        <color theme="1"/>
        <rFont val="Calibri"/>
        <family val="2"/>
        <charset val="204"/>
      </rPr>
      <t xml:space="preserve"> взрослый .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adults to the application immediately.</t>
    </r>
  </si>
  <si>
    <t>"Зарядись Энергией Гор"</t>
  </si>
  <si>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</si>
  <si>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</si>
  <si>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</si>
  <si>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</si>
  <si>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</si>
  <si>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</si>
  <si>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</si>
  <si>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</si>
  <si>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</si>
  <si>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</si>
  <si>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</si>
  <si>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</si>
  <si>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</si>
  <si>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</si>
  <si>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</si>
  <si>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*Тариф доступен за исключением ряда дат - периоды скрыты в тарифных сетках / *Rate is available except for a range of dates - periods are hidden in the rate sheets </t>
  </si>
  <si>
    <t>Тариф не доступен до 30.09.22, включительно / The rate is not available until 30.09.22, inclusively</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</si>
  <si>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</si>
  <si>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</si>
  <si>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</si>
  <si>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</si>
  <si>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</si>
  <si>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</si>
  <si>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Супериор Кинг/Твин (вид во внутренний двор)/ Superior King,Twin (yard view)</t>
  </si>
  <si>
    <t>Супериор Кинг/Твин (вид на бассейн) Superior King, Twin (pool view)</t>
  </si>
  <si>
    <t>Супериор Кинг/Твин (боковой вид на горы) Superior King, Twin (side mountain view)</t>
  </si>
  <si>
    <t>Делюкс/ Deluxe</t>
  </si>
  <si>
    <t>Минимальное количество ночей проживания в дату заезда - Min stay for arrival date*</t>
  </si>
  <si>
    <t>Ограничения  / Restrictions</t>
  </si>
  <si>
    <t>24.02.23 - min stay 5 nights / 24.02.23 - min stay 5 nights</t>
  </si>
  <si>
    <t>18.02.23-21.02.23, включительно - min stay 5 nights / 18.02.23-21.02.23, included - min stay 5 nights</t>
  </si>
  <si>
    <t>22.02.23 - 23.02.23 включительно, запрет заезда в указанную дату / close to arrival for the period 22.02.23 - 23.02.23, included</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</si>
  <si>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</si>
  <si>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На период 18.02.23-25.02.23 Базовый тариф не доступен, тариф невозвратный со 100% оплатой.</t>
  </si>
  <si>
    <r>
      <rPr>
        <sz val="9"/>
        <color theme="1"/>
        <rFont val="Times New Roman"/>
        <family val="1"/>
      </rPr>
      <t>Период бронирования</t>
    </r>
    <r>
      <rPr>
        <b/>
        <sz val="9"/>
        <color theme="1"/>
        <rFont val="Times New Roman"/>
        <family val="1"/>
        <charset val="204"/>
      </rPr>
      <t xml:space="preserve">: 11.01.2023 - </t>
    </r>
    <r>
      <rPr>
        <b/>
        <sz val="9"/>
        <color theme="1"/>
        <rFont val="Times New Roman"/>
        <family val="1"/>
      </rPr>
      <t>13.02.2023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:11.01.2023 - 13.02.2023</t>
    </r>
  </si>
  <si>
    <r>
      <t xml:space="preserve">Период проживания: </t>
    </r>
    <r>
      <rPr>
        <b/>
        <sz val="9"/>
        <color theme="1"/>
        <rFont val="Times New Roman"/>
        <family val="1"/>
        <charset val="204"/>
      </rPr>
      <t xml:space="preserve">с 16.01.2023 - </t>
    </r>
    <r>
      <rPr>
        <b/>
        <sz val="9"/>
        <color theme="1"/>
        <rFont val="Times New Roman"/>
        <family val="1"/>
      </rPr>
      <t>16.02.2023</t>
    </r>
    <r>
      <rPr>
        <b/>
        <sz val="9"/>
        <color theme="1"/>
        <rFont val="Times New Roman"/>
        <family val="1"/>
        <charset val="204"/>
      </rPr>
      <t xml:space="preserve"> </t>
    </r>
    <r>
      <rPr>
        <sz val="9"/>
        <color theme="1"/>
        <rFont val="Times New Roman"/>
        <family val="1"/>
        <charset val="204"/>
      </rPr>
      <t>/ Period of stay:</t>
    </r>
    <r>
      <rPr>
        <b/>
        <sz val="9"/>
        <color theme="1"/>
        <rFont val="Times New Roman"/>
        <family val="1"/>
      </rPr>
      <t xml:space="preserve"> 16.01.2023 - 16.02.2023</t>
    </r>
  </si>
  <si>
    <t xml:space="preserve">Предоплата за первые сутки продивания, тариф невозвратный </t>
  </si>
  <si>
    <t>Новотель Резорт и Спа Красная Поляна Сочи / Novotel Resort &amp; SPA Krasnaya Polyana Sochi 5*</t>
  </si>
  <si>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</si>
  <si>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</si>
  <si>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</si>
  <si>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</si>
  <si>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</si>
  <si>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</si>
  <si>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</si>
  <si>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</si>
  <si>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</si>
  <si>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</si>
  <si>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Период проживания: </t>
    </r>
    <r>
      <rPr>
        <b/>
        <sz val="9"/>
        <rFont val="Times New Roman"/>
        <family val="1"/>
        <charset val="204"/>
      </rPr>
      <t xml:space="preserve">с 24.03.2023 - 16.04.2023 </t>
    </r>
    <r>
      <rPr>
        <sz val="9"/>
        <rFont val="Times New Roman"/>
        <family val="1"/>
        <charset val="204"/>
      </rPr>
      <t xml:space="preserve">/ Period of stay: </t>
    </r>
    <r>
      <rPr>
        <b/>
        <sz val="9"/>
        <rFont val="Times New Roman"/>
        <family val="1"/>
        <charset val="204"/>
      </rPr>
      <t>24.03.2023 - 16.04.2023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</si>
  <si>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</si>
  <si>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xml:space="preserve">: 08.02.2023 - 15.04.2023 /  </t>
    </r>
    <r>
      <rPr>
        <sz val="9"/>
        <color theme="1"/>
        <rFont val="Times New Roman"/>
        <family val="1"/>
      </rPr>
      <t>Period of sales</t>
    </r>
    <r>
      <rPr>
        <b/>
        <sz val="9"/>
        <color theme="1"/>
        <rFont val="Times New Roman"/>
        <family val="1"/>
        <charset val="204"/>
      </rPr>
      <t>: 08.02.2023 - 15.04.2023</t>
    </r>
  </si>
  <si>
    <t>На период 22.02.23-25.02.23 Базовый тариф не доступен,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</si>
  <si>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</si>
  <si>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</si>
  <si>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</si>
  <si>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.09.2023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15.03.2023 - 29.09.2023</t>
    </r>
  </si>
  <si>
    <r>
      <t xml:space="preserve">Период проживания: </t>
    </r>
    <r>
      <rPr>
        <b/>
        <sz val="9"/>
        <color theme="1"/>
        <rFont val="Times New Roman"/>
        <family val="1"/>
        <charset val="204"/>
      </rPr>
      <t xml:space="preserve">с 01.07.2023 - 30.09.2023 </t>
    </r>
    <r>
      <rPr>
        <sz val="9"/>
        <color theme="1"/>
        <rFont val="Times New Roman"/>
        <family val="1"/>
        <charset val="204"/>
      </rPr>
      <t xml:space="preserve">/ Period of stay: </t>
    </r>
    <r>
      <rPr>
        <b/>
        <sz val="9"/>
        <color theme="1"/>
        <rFont val="Times New Roman"/>
        <family val="1"/>
        <charset val="204"/>
      </rPr>
      <t>01.07.2023 - 30.09.2023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</si>
  <si>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</si>
  <si>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</si>
  <si>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</si>
  <si>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</si>
  <si>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</si>
  <si>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</si>
  <si>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</si>
  <si>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</si>
  <si>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</si>
  <si>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</si>
  <si>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</si>
  <si>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</si>
  <si>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</si>
  <si>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Трансфер на пляж курорта</t>
  </si>
  <si>
    <t>Купонная книга с 10 бесплатными активностями курорта и скидками на другие акции</t>
  </si>
  <si>
    <t xml:space="preserve">Новотель Резорт и спа Красная Поляна  / Novotel Resort and spa Krasnaya Polyana </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</si>
  <si>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</si>
  <si>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</si>
  <si>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"Наполни свое лето"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</si>
  <si>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</si>
  <si>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</si>
  <si>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</si>
  <si>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</si>
  <si>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</si>
  <si>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</si>
  <si>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</si>
  <si>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</si>
  <si>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</si>
  <si>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</si>
  <si>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купонную книгу на бесплатные активности курорта</t>
  </si>
  <si>
    <t>посещение СПА-комплекса и открытого бассейна отеля Новотель Резорт и спа</t>
  </si>
  <si>
    <t>Бесплатное размещение 2 детей возрастом до 15 лет, включая завтрак и доп.место /  Free accommodation for 2 children under 15 years old, including breakfast and extra bed.</t>
  </si>
  <si>
    <r>
      <rPr>
        <sz val="9"/>
        <color theme="1"/>
        <rFont val="Times New Roman"/>
        <family val="1"/>
      </rPr>
      <t>Период бронирования</t>
    </r>
    <r>
      <rPr>
        <b/>
        <sz val="9"/>
        <color theme="1"/>
        <rFont val="Times New Roman"/>
        <family val="1"/>
      </rPr>
      <t xml:space="preserve">: 12.03.2023 - 29.06.2023 /  </t>
    </r>
    <r>
      <rPr>
        <sz val="9"/>
        <color theme="1"/>
        <rFont val="Times New Roman"/>
        <family val="1"/>
      </rPr>
      <t>Period of sales</t>
    </r>
    <r>
      <rPr>
        <b/>
        <sz val="9"/>
        <color theme="1"/>
        <rFont val="Times New Roman"/>
        <family val="1"/>
      </rPr>
      <t>: 12.03.2023 - 29.06.2023</t>
    </r>
  </si>
  <si>
    <r>
      <t xml:space="preserve">Период проживания: </t>
    </r>
    <r>
      <rPr>
        <b/>
        <sz val="9"/>
        <color theme="1"/>
        <rFont val="Times New Roman"/>
        <family val="1"/>
      </rPr>
      <t xml:space="preserve">с 12.03.2023 - 30.06.2023 </t>
    </r>
    <r>
      <rPr>
        <sz val="9"/>
        <color theme="1"/>
        <rFont val="Times New Roman"/>
        <family val="1"/>
      </rPr>
      <t>/ Period of stay:</t>
    </r>
    <r>
      <rPr>
        <b/>
        <sz val="9"/>
        <color theme="1"/>
        <rFont val="Times New Roman"/>
        <family val="1"/>
      </rPr>
      <t xml:space="preserve"> 12.03.2023 - 30.06.2023</t>
    </r>
  </si>
  <si>
    <r>
      <rPr>
        <b/>
        <sz val="9"/>
        <color theme="1"/>
        <rFont val="Times New Roman"/>
        <family val="1"/>
      </rPr>
      <t>Тариф действует за исключением периода</t>
    </r>
    <r>
      <rPr>
        <b/>
        <sz val="9"/>
        <color rgb="FFFF0000"/>
        <rFont val="Times New Roman"/>
        <family val="1"/>
      </rPr>
      <t xml:space="preserve"> 29.05.23-02.06.23</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</si>
  <si>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</si>
  <si>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</si>
  <si>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</si>
  <si>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</si>
  <si>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</si>
  <si>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</si>
  <si>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</si>
  <si>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</si>
  <si>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</si>
  <si>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</si>
  <si>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Мин срок бронирования до заезда: 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</si>
  <si>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</si>
  <si>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</si>
  <si>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</si>
  <si>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</si>
  <si>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</si>
  <si>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</si>
  <si>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</si>
  <si>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</si>
  <si>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</si>
  <si>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Посещение СПА-комплекса и открытого бассейна отеля Новотель Резорт и спа</t>
  </si>
  <si>
    <t>Подъем на канатной дороге до уровня 960м</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</si>
  <si>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</si>
  <si>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</si>
  <si>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</si>
  <si>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</si>
  <si>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</si>
  <si>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</si>
  <si>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</si>
  <si>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</si>
  <si>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</si>
  <si>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16 лет, включая завтрак и доп.место /  Free accommodation for 2 children under 16 years old, including breakfast and extra bed.</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</si>
  <si>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</si>
  <si>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</si>
  <si>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</si>
  <si>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</si>
  <si>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</si>
  <si>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</si>
  <si>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rPr>
        <sz val="9"/>
        <color theme="1"/>
        <rFont val="Times New Roman"/>
        <family val="1"/>
      </rPr>
      <t>Период бронирования</t>
    </r>
    <r>
      <rPr>
        <b/>
        <sz val="9"/>
        <color theme="1"/>
        <rFont val="Times New Roman"/>
        <family val="1"/>
      </rPr>
      <t xml:space="preserve">: 07.08.2024 - 27.09.2024 /  </t>
    </r>
    <r>
      <rPr>
        <sz val="9"/>
        <color theme="1"/>
        <rFont val="Times New Roman"/>
        <family val="1"/>
      </rPr>
      <t>Period of sales</t>
    </r>
    <r>
      <rPr>
        <b/>
        <sz val="9"/>
        <color theme="1"/>
        <rFont val="Times New Roman"/>
        <family val="1"/>
      </rPr>
      <t>: 07.08.2024 - 27.09.2024</t>
    </r>
  </si>
  <si>
    <r>
      <t xml:space="preserve">Период проживания: </t>
    </r>
    <r>
      <rPr>
        <b/>
        <sz val="9"/>
        <color theme="1"/>
        <rFont val="Times New Roman"/>
        <family val="1"/>
      </rPr>
      <t xml:space="preserve">с 20.09.2024 - 01.10.2024  </t>
    </r>
    <r>
      <rPr>
        <sz val="9"/>
        <color theme="1"/>
        <rFont val="Times New Roman"/>
        <family val="1"/>
      </rPr>
      <t xml:space="preserve">/ Period of stay: </t>
    </r>
    <r>
      <rPr>
        <b/>
        <sz val="9"/>
        <color theme="1"/>
        <rFont val="Times New Roman"/>
        <family val="1"/>
      </rPr>
      <t>с 20.09.2024 - 01.10.2024</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</si>
  <si>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</si>
  <si>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</si>
  <si>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</si>
  <si>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</si>
  <si>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8"/>
        <color indexed="10"/>
        <rFont val="Times New Roman"/>
        <family val="1"/>
      </rPr>
      <t xml:space="preserve">
</t>
    </r>
  </si>
  <si>
    <r>
      <rPr>
        <sz val="8"/>
        <color theme="1"/>
        <rFont val="Times New Roman"/>
        <family val="1"/>
      </rPr>
      <t>Период бронирования</t>
    </r>
    <r>
      <rPr>
        <b/>
        <sz val="8"/>
        <color theme="1"/>
        <rFont val="Times New Roman"/>
        <family val="1"/>
      </rPr>
      <t xml:space="preserve">: 15.03.2023 - 29.09.2023 /  </t>
    </r>
    <r>
      <rPr>
        <sz val="8"/>
        <color theme="1"/>
        <rFont val="Times New Roman"/>
        <family val="1"/>
      </rPr>
      <t>Period of sales</t>
    </r>
    <r>
      <rPr>
        <b/>
        <sz val="8"/>
        <color theme="1"/>
        <rFont val="Times New Roman"/>
        <family val="1"/>
      </rPr>
      <t>: 15.03.2023 - 29.09.2023</t>
    </r>
  </si>
  <si>
    <r>
      <t xml:space="preserve">Период проживания: </t>
    </r>
    <r>
      <rPr>
        <b/>
        <sz val="8"/>
        <color theme="1"/>
        <rFont val="Times New Roman"/>
        <family val="1"/>
      </rPr>
      <t xml:space="preserve">с 01.07.2023 - 30.09.2023 </t>
    </r>
    <r>
      <rPr>
        <sz val="8"/>
        <color theme="1"/>
        <rFont val="Times New Roman"/>
        <family val="1"/>
      </rPr>
      <t xml:space="preserve">/ Period of stay: </t>
    </r>
    <r>
      <rPr>
        <b/>
        <sz val="8"/>
        <color theme="1"/>
        <rFont val="Times New Roman"/>
        <family val="1"/>
      </rPr>
      <t>01.07.2023 - 30.09.2023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</si>
  <si>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8"/>
        <color theme="1"/>
        <rFont val="Times New Roman"/>
        <family val="1"/>
      </rPr>
      <t>29.12.2024-08.01.2025, включительно</t>
    </r>
    <r>
      <rPr>
        <sz val="8"/>
        <color theme="1"/>
        <rFont val="Times New Roman"/>
        <family val="1"/>
      </rPr>
      <t xml:space="preserve">, -  бесплатная отмена бронирования за </t>
    </r>
    <r>
      <rPr>
        <b/>
        <sz val="8"/>
        <color theme="1"/>
        <rFont val="Times New Roman"/>
        <family val="1"/>
      </rPr>
      <t>45</t>
    </r>
    <r>
      <rPr>
        <sz val="8"/>
        <color theme="1"/>
        <rFont val="Times New Roman"/>
        <family val="1"/>
      </rPr>
      <t xml:space="preserve"> дней до заезда. Бронирование должно быть </t>
    </r>
    <r>
      <rPr>
        <b/>
        <sz val="8"/>
        <color theme="1"/>
        <rFont val="Times New Roman"/>
        <family val="1"/>
      </rPr>
      <t>100%</t>
    </r>
    <r>
      <rPr>
        <sz val="8"/>
        <color theme="1"/>
        <rFont val="Times New Roman"/>
        <family val="1"/>
      </rPr>
      <t xml:space="preserve"> предоплаченным Заказчиком. Отмена после указанного времени – штраф в </t>
    </r>
    <r>
      <rPr>
        <b/>
        <sz val="8"/>
        <color theme="1"/>
        <rFont val="Times New Roman"/>
        <family val="1"/>
      </rPr>
      <t>100%</t>
    </r>
    <r>
      <rPr>
        <sz val="8"/>
        <color theme="1"/>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8"/>
        <color theme="1"/>
        <rFont val="Times New Roman"/>
        <family val="1"/>
      </rPr>
      <t>29.12.2024-08.01.2025 inclusive</t>
    </r>
    <r>
      <rPr>
        <sz val="8"/>
        <color theme="1"/>
        <rFont val="Times New Roman"/>
        <family val="1"/>
      </rPr>
      <t xml:space="preserve">, - free cancellation </t>
    </r>
    <r>
      <rPr>
        <b/>
        <sz val="8"/>
        <color theme="1"/>
        <rFont val="Times New Roman"/>
        <family val="1"/>
      </rPr>
      <t>45</t>
    </r>
    <r>
      <rPr>
        <sz val="8"/>
        <color theme="1"/>
        <rFont val="Times New Roman"/>
        <family val="1"/>
      </rPr>
      <t xml:space="preserve"> days before arrival. Reservation must be </t>
    </r>
    <r>
      <rPr>
        <b/>
        <sz val="8"/>
        <color theme="1"/>
        <rFont val="Times New Roman"/>
        <family val="1"/>
      </rPr>
      <t>100%</t>
    </r>
    <r>
      <rPr>
        <sz val="8"/>
        <color theme="1"/>
        <rFont val="Times New Roman"/>
        <family val="1"/>
      </rPr>
      <t xml:space="preserve"> prepaid by the Customer. Cancellation after the specified time - a penalty - </t>
    </r>
    <r>
      <rPr>
        <b/>
        <sz val="8"/>
        <color theme="1"/>
        <rFont val="Times New Roman"/>
        <family val="1"/>
      </rPr>
      <t>100%</t>
    </r>
    <r>
      <rPr>
        <sz val="8"/>
        <color theme="1"/>
        <rFont val="Times New Roman"/>
        <family val="1"/>
      </rPr>
      <t xml:space="preserve"> of the cost of the reservation.</t>
    </r>
    <r>
      <rPr>
        <sz val="8"/>
        <color indexed="8"/>
        <rFont val="Times New Roman"/>
        <family val="1"/>
      </rPr>
      <t xml:space="preserve">
</t>
    </r>
  </si>
  <si>
    <r>
      <t xml:space="preserve">Мин срок бронирования до заезда: </t>
    </r>
    <r>
      <rPr>
        <b/>
        <sz val="8"/>
        <color theme="1"/>
        <rFont val="Times New Roman"/>
        <family val="1"/>
      </rPr>
      <t>03</t>
    </r>
    <r>
      <rPr>
        <sz val="8"/>
        <color indexed="8"/>
        <rFont val="Times New Roman"/>
        <family val="1"/>
      </rPr>
      <t xml:space="preserve"> дней/ Min. Booking period before arrival: </t>
    </r>
    <r>
      <rPr>
        <b/>
        <sz val="8"/>
        <color indexed="8"/>
        <rFont val="Times New Roman"/>
        <family val="1"/>
      </rPr>
      <t>03</t>
    </r>
    <r>
      <rPr>
        <sz val="8"/>
        <color indexed="8"/>
        <rFont val="Times New Roman"/>
        <family val="1"/>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</si>
  <si>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8"/>
        <color indexed="8"/>
        <rFont val="Times New Roman"/>
        <family val="1"/>
      </rPr>
      <t xml:space="preserve">100% </t>
    </r>
    <r>
      <rPr>
        <sz val="8"/>
        <color indexed="8"/>
        <rFont val="Times New Roman"/>
        <family val="1"/>
      </rPr>
      <t xml:space="preserve">от стоимости бронирования, совершенного Заказчиком/
"Early booking" rates are non-refundable. In case of reduction or cancellation of the reservation, a penalty - </t>
    </r>
    <r>
      <rPr>
        <b/>
        <sz val="8"/>
        <color indexed="8"/>
        <rFont val="Times New Roman"/>
        <family val="1"/>
      </rPr>
      <t>100%</t>
    </r>
    <r>
      <rPr>
        <sz val="8"/>
        <color indexed="8"/>
        <rFont val="Times New Roman"/>
        <family val="1"/>
      </rPr>
      <t xml:space="preserve"> of the cost of the reservation.</t>
    </r>
  </si>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</sst>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b/>
      <sz val="9"/>
      <name val="Times New Roman"/>
      <family val="1"/>
      <charset val="204"/>
    </font>
    <font>
      <b/>
      <sz val="9"/>
      <color indexed="8"/>
      <name val="Times New Roman"/>
      <family val="1"/>
      <charset val="204"/>
    </font>
    <font>
      <sz val="9"/>
      <color indexed="8"/>
      <name val="Times New Roman"/>
      <family val="1"/>
      <charset val="204"/>
    </font>
    <font>
      <b/>
      <sz val="9"/>
      <name val="Times New Roman"/>
      <family val="1"/>
    </font>
    <font>
      <sz val="9"/>
      <name val="Times New Roman"/>
      <family val="1"/>
    </font>
    <font>
      <sz val="9"/>
      <color indexed="10"/>
      <name val="Times New Roman"/>
      <family val="1"/>
      <charset val="204"/>
    </font>
    <font>
      <b/>
      <sz val="8"/>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sz val="10"/>
      <name val="Times New Roman"/>
      <family val="1"/>
      <charset val="204"/>
    </font>
    <font>
      <i/>
      <sz val="10"/>
      <name val="Times New Roman"/>
      <family val="1"/>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b/>
      <sz val="9"/>
      <color theme="1"/>
      <name val="Times New Roman"/>
      <family val="1"/>
      <charset val="204"/>
    </font>
    <font>
      <b/>
      <sz val="9"/>
      <color rgb="FFFF0000"/>
      <name val="Times New Roman"/>
      <family val="1"/>
      <charset val="204"/>
    </font>
    <font>
      <b/>
      <sz val="8"/>
      <color theme="1"/>
      <name val="Times New Roman"/>
      <family val="1"/>
      <charset val="204"/>
    </font>
    <font>
      <b/>
      <sz val="9"/>
      <color rgb="FFFF0000"/>
      <name val="Times New Roman"/>
      <family val="1"/>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sz val="11"/>
      <color theme="1"/>
      <name val="Calibri"/>
      <family val="2"/>
      <charset val="204"/>
    </font>
    <font>
      <b/>
      <sz val="11"/>
      <color rgb="FFFF0000"/>
      <name val="Calibri"/>
      <family val="2"/>
      <charset val="204"/>
    </font>
    <font>
      <b/>
      <sz val="9"/>
      <color theme="1"/>
      <name val="Times New Roman"/>
      <family val="1"/>
    </font>
    <font>
      <b/>
      <sz val="11"/>
      <color rgb="FFFF0000"/>
      <name val="Times New Roman"/>
      <family val="1"/>
    </font>
    <font>
      <b/>
      <i/>
      <sz val="8"/>
      <color rgb="FF000000"/>
      <name val="Verdana"/>
      <family val="2"/>
      <charset val="204"/>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sz val="11"/>
      <color theme="1"/>
      <name val="Calibri"/>
      <family val="2"/>
      <scheme val="minor"/>
    </font>
    <font>
      <b/>
      <sz val="10"/>
      <color theme="1"/>
      <name val="Times New Roman"/>
      <family val="1"/>
    </font>
    <font>
      <b/>
      <sz val="12"/>
      <color rgb="FFFF0000"/>
      <name val="Times New Roman"/>
      <family val="1"/>
    </font>
    <font>
      <sz val="9"/>
      <color rgb="FFFF0000"/>
      <name val="Times New Roman"/>
      <family val="1"/>
    </font>
    <font>
      <b/>
      <sz val="9"/>
      <color rgb="FF000000"/>
      <name val="Verdana"/>
      <family val="2"/>
    </font>
    <font>
      <sz val="9"/>
      <color rgb="FF000000"/>
      <name val="Verdana"/>
      <family val="2"/>
    </font>
    <font>
      <b/>
      <sz val="11"/>
      <name val="Calibri"/>
      <family val="2"/>
      <charset val="204"/>
    </font>
    <font>
      <b/>
      <i/>
      <sz val="9"/>
      <color theme="1"/>
      <name val="Times New Roman"/>
      <family val="1"/>
      <charset val="204"/>
    </font>
    <font>
      <b/>
      <sz val="8"/>
      <name val="Calibri"/>
      <family val="2"/>
      <scheme val="minor"/>
    </font>
    <font>
      <b/>
      <sz val="8"/>
      <name val="Times New Roman"/>
      <family val="1"/>
    </font>
    <font>
      <sz val="8"/>
      <name val="Times New Roman"/>
      <family val="1"/>
    </font>
    <font>
      <b/>
      <sz val="8"/>
      <color theme="1"/>
      <name val="Times New Roman"/>
      <family val="1"/>
    </font>
    <font>
      <sz val="8"/>
      <color theme="1"/>
      <name val="Times New Roman"/>
      <family val="1"/>
    </font>
    <font>
      <sz val="8"/>
      <color indexed="8"/>
      <name val="Times New Roman"/>
      <family val="1"/>
    </font>
    <font>
      <sz val="8"/>
      <color indexed="10"/>
      <name val="Times New Roman"/>
      <family val="1"/>
    </font>
    <font>
      <b/>
      <sz val="8"/>
      <color indexed="8"/>
      <name val="Times New Roman"/>
      <family val="1"/>
    </font>
    <font>
      <sz val="8"/>
      <name val="Times New Roman"/>
      <family val="1"/>
      <charset val="204"/>
    </font>
    <font>
      <sz val="8"/>
      <color theme="1"/>
      <name val="Times New Roman"/>
      <family val="1"/>
      <charset val="204"/>
    </font>
    <font>
      <b/>
      <sz val="10"/>
      <color theme="1"/>
      <name val="Times New Roman"/>
      <family val="1"/>
      <charset val="204"/>
    </font>
    <font>
      <sz val="9"/>
      <color rgb="FFFF0000"/>
      <name val="Times New Roman"/>
      <family val="1"/>
      <charset val="204"/>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BFE8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42" fillId="0" borderId="0"/>
    <xf numFmtId="0" fontId="1" fillId="0" borderId="0"/>
  </cellStyleXfs>
  <cellXfs count="268">
    <xf numFmtId="0" fontId="0" fillId="0" borderId="0" xfId="0"/>
    <xf numFmtId="0" fontId="0" fillId="0" borderId="0" xfId="0" applyFill="1" applyBorder="1"/>
    <xf numFmtId="0" fontId="3" fillId="0" borderId="0" xfId="0" applyFont="1"/>
    <xf numFmtId="0" fontId="4" fillId="0" borderId="0" xfId="0" applyFont="1" applyFill="1"/>
    <xf numFmtId="0" fontId="3" fillId="0" borderId="0" xfId="0" applyFont="1" applyFill="1"/>
    <xf numFmtId="0" fontId="22" fillId="0" borderId="0" xfId="0" applyFont="1" applyFill="1"/>
    <xf numFmtId="0" fontId="3" fillId="0" borderId="1" xfId="0" applyFont="1" applyFill="1" applyBorder="1" applyAlignment="1">
      <alignment horizontal="right"/>
    </xf>
    <xf numFmtId="0" fontId="3" fillId="0" borderId="1" xfId="0" applyFont="1" applyFill="1" applyBorder="1"/>
    <xf numFmtId="0" fontId="23" fillId="0" borderId="0" xfId="0" applyFont="1" applyFill="1" applyAlignment="1">
      <alignment horizontal="center"/>
    </xf>
    <xf numFmtId="0" fontId="0" fillId="0" borderId="0" xfId="0" applyFill="1"/>
    <xf numFmtId="0" fontId="2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7" fillId="0" borderId="0" xfId="0" applyFont="1" applyFill="1"/>
    <xf numFmtId="0" fontId="8" fillId="0" borderId="0" xfId="0" applyFont="1" applyFill="1"/>
    <xf numFmtId="0" fontId="7" fillId="0" borderId="3" xfId="0" applyFont="1" applyFill="1" applyBorder="1" applyAlignment="1">
      <alignment horizontal="left"/>
    </xf>
    <xf numFmtId="0" fontId="7" fillId="0" borderId="0" xfId="0" applyFont="1" applyFill="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22" fillId="0" borderId="0" xfId="0" applyFont="1" applyFill="1" applyAlignment="1">
      <alignment vertical="center" wrapText="1"/>
    </xf>
    <xf numFmtId="0" fontId="7" fillId="0" borderId="0" xfId="1" applyFont="1" applyFill="1" applyAlignment="1">
      <alignment horizontal="left" vertical="center"/>
    </xf>
    <xf numFmtId="0" fontId="7" fillId="0" borderId="0" xfId="0" applyFont="1" applyFill="1" applyAlignment="1">
      <alignment horizontal="left" vertical="center"/>
    </xf>
    <xf numFmtId="0" fontId="4" fillId="0" borderId="3" xfId="0" applyFont="1" applyFill="1" applyBorder="1" applyAlignment="1">
      <alignment horizontal="left"/>
    </xf>
    <xf numFmtId="0" fontId="23" fillId="0" borderId="1" xfId="0" applyFont="1" applyFill="1" applyBorder="1" applyAlignment="1">
      <alignment horizontal="center" vertical="center" wrapText="1"/>
    </xf>
    <xf numFmtId="0" fontId="23" fillId="0" borderId="0" xfId="0" applyFont="1" applyFill="1"/>
    <xf numFmtId="0" fontId="4" fillId="0" borderId="0" xfId="1" applyFont="1" applyFill="1" applyAlignment="1">
      <alignment horizontal="left" vertical="center"/>
    </xf>
    <xf numFmtId="0" fontId="22" fillId="0" borderId="0" xfId="1" applyFont="1" applyFill="1" applyAlignment="1">
      <alignment horizontal="left" vertical="center"/>
    </xf>
    <xf numFmtId="0" fontId="23" fillId="0" borderId="0" xfId="0" applyFont="1" applyFill="1" applyAlignment="1">
      <alignment horizontal="left" vertical="center"/>
    </xf>
    <xf numFmtId="14" fontId="4"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3" fillId="0" borderId="0" xfId="0" applyFont="1" applyFill="1" applyBorder="1" applyAlignment="1">
      <alignment horizontal="right"/>
    </xf>
    <xf numFmtId="0" fontId="24" fillId="0" borderId="3" xfId="0" applyFont="1" applyFill="1" applyBorder="1" applyAlignment="1">
      <alignment horizontal="left"/>
    </xf>
    <xf numFmtId="0" fontId="24" fillId="0" borderId="0" xfId="0" applyFont="1" applyFill="1"/>
    <xf numFmtId="0" fontId="8" fillId="0" borderId="0" xfId="0" applyFont="1" applyFill="1" applyBorder="1" applyAlignment="1">
      <alignment horizontal="right" vertical="center"/>
    </xf>
    <xf numFmtId="0" fontId="23" fillId="0" borderId="4" xfId="0" applyFont="1" applyFill="1" applyBorder="1" applyAlignment="1">
      <alignment vertical="center"/>
    </xf>
    <xf numFmtId="0" fontId="3" fillId="0" borderId="1" xfId="0" applyFont="1" applyFill="1" applyBorder="1" applyAlignment="1">
      <alignment horizontal="right" vertical="center"/>
    </xf>
    <xf numFmtId="1" fontId="3" fillId="0" borderId="1" xfId="0" applyNumberFormat="1" applyFont="1" applyFill="1" applyBorder="1" applyAlignment="1">
      <alignment vertical="center"/>
    </xf>
    <xf numFmtId="9" fontId="24" fillId="0" borderId="4" xfId="0" applyNumberFormat="1" applyFont="1" applyFill="1" applyBorder="1" applyAlignment="1">
      <alignment horizontal="left" vertical="center"/>
    </xf>
    <xf numFmtId="0" fontId="25" fillId="0" borderId="2" xfId="0" applyFont="1" applyFill="1" applyBorder="1" applyAlignment="1">
      <alignment horizontal="center" vertical="center" wrapText="1"/>
    </xf>
    <xf numFmtId="14" fontId="10" fillId="0" borderId="1" xfId="0" applyNumberFormat="1" applyFont="1" applyFill="1" applyBorder="1" applyAlignment="1">
      <alignment horizontal="center" wrapText="1"/>
    </xf>
    <xf numFmtId="0" fontId="3" fillId="0" borderId="0" xfId="0" applyFont="1" applyFill="1" applyAlignment="1">
      <alignment horizontal="left" vertical="center" wrapText="1"/>
    </xf>
    <xf numFmtId="0" fontId="7" fillId="0" borderId="4" xfId="0" applyFont="1" applyFill="1" applyBorder="1" applyAlignment="1">
      <alignment horizontal="left"/>
    </xf>
    <xf numFmtId="0" fontId="3" fillId="0" borderId="1" xfId="0" applyFont="1" applyFill="1" applyBorder="1" applyAlignment="1">
      <alignment horizontal="left" vertical="top" wrapText="1"/>
    </xf>
    <xf numFmtId="0" fontId="22" fillId="0" borderId="0" xfId="1" applyFont="1" applyFill="1" applyAlignment="1">
      <alignment horizontal="left" vertical="top" wrapText="1"/>
    </xf>
    <xf numFmtId="0" fontId="27" fillId="0" borderId="0" xfId="0" applyFont="1" applyFill="1" applyAlignment="1">
      <alignment horizontal="left" vertical="center" wrapText="1" indent="1"/>
    </xf>
    <xf numFmtId="0" fontId="23" fillId="0" borderId="0" xfId="0" applyFont="1" applyFill="1" applyAlignment="1">
      <alignment horizontal="left" vertical="center" wrapText="1"/>
    </xf>
    <xf numFmtId="0" fontId="22" fillId="0" borderId="0" xfId="0" applyFont="1" applyFill="1" applyAlignment="1">
      <alignment horizontal="left" vertical="center" wrapText="1"/>
    </xf>
    <xf numFmtId="14" fontId="23" fillId="0" borderId="1" xfId="0" applyNumberFormat="1" applyFont="1" applyFill="1" applyBorder="1" applyAlignment="1">
      <alignment horizontal="center" vertical="center" wrapText="1"/>
    </xf>
    <xf numFmtId="1" fontId="3" fillId="0" borderId="1" xfId="0" applyNumberFormat="1" applyFont="1" applyFill="1" applyBorder="1"/>
    <xf numFmtId="1" fontId="3" fillId="0" borderId="0" xfId="0" applyNumberFormat="1" applyFont="1" applyFill="1" applyBorder="1"/>
    <xf numFmtId="14" fontId="7" fillId="0" borderId="1" xfId="0" applyNumberFormat="1" applyFont="1" applyFill="1" applyBorder="1" applyAlignment="1">
      <alignment vertical="center" wrapText="1"/>
    </xf>
    <xf numFmtId="0" fontId="8" fillId="0" borderId="0" xfId="0" applyFont="1" applyFill="1" applyBorder="1" applyAlignment="1">
      <alignment vertical="center"/>
    </xf>
    <xf numFmtId="14" fontId="10" fillId="0" borderId="1" xfId="0" applyNumberFormat="1"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8" fillId="3" borderId="1" xfId="0" applyFont="1" applyFill="1" applyBorder="1" applyAlignment="1">
      <alignment horizontal="left" vertical="center" wrapText="1"/>
    </xf>
    <xf numFmtId="0" fontId="18" fillId="0" borderId="1" xfId="0" applyFont="1" applyBorder="1"/>
    <xf numFmtId="0" fontId="27" fillId="0" borderId="1" xfId="0" applyFont="1" applyBorder="1" applyAlignment="1">
      <alignment vertical="center" wrapText="1"/>
    </xf>
    <xf numFmtId="0" fontId="21" fillId="4" borderId="0" xfId="0" applyFont="1" applyFill="1"/>
    <xf numFmtId="0" fontId="22" fillId="0" borderId="0" xfId="0" applyFont="1" applyAlignment="1">
      <alignment horizontal="righ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3" fillId="3" borderId="0" xfId="0" applyFont="1" applyFill="1"/>
    <xf numFmtId="0" fontId="20" fillId="0" borderId="0" xfId="0" applyFont="1"/>
    <xf numFmtId="0" fontId="3" fillId="0" borderId="0" xfId="0" applyFont="1" applyAlignment="1">
      <alignment vertical="top" wrapText="1"/>
    </xf>
    <xf numFmtId="0" fontId="20" fillId="0" borderId="0" xfId="0" applyFont="1" applyAlignment="1">
      <alignment wrapText="1"/>
    </xf>
    <xf numFmtId="0" fontId="4" fillId="3" borderId="0" xfId="1" applyFont="1" applyFill="1" applyAlignment="1">
      <alignment horizontal="left" vertical="center"/>
    </xf>
    <xf numFmtId="0" fontId="4" fillId="3" borderId="1" xfId="1" applyFont="1" applyFill="1" applyBorder="1" applyAlignment="1">
      <alignment horizontal="left" vertical="center" wrapText="1"/>
    </xf>
    <xf numFmtId="0" fontId="20" fillId="0" borderId="0" xfId="0" applyFont="1" applyFill="1" applyBorder="1"/>
    <xf numFmtId="0" fontId="18" fillId="0" borderId="1" xfId="0" applyFont="1" applyBorder="1" applyAlignment="1">
      <alignment horizontal="left" vertical="center" wrapText="1" indent="1"/>
    </xf>
    <xf numFmtId="0" fontId="22" fillId="0" borderId="0" xfId="0" applyFont="1" applyFill="1" applyBorder="1" applyAlignment="1">
      <alignment vertical="center"/>
    </xf>
    <xf numFmtId="0" fontId="20" fillId="0" borderId="0" xfId="0" applyFont="1" applyFill="1"/>
    <xf numFmtId="0" fontId="27" fillId="0" borderId="0" xfId="0" applyFont="1" applyBorder="1" applyAlignment="1">
      <alignment vertical="center" wrapText="1"/>
    </xf>
    <xf numFmtId="0" fontId="29" fillId="5" borderId="1" xfId="0" applyFont="1" applyFill="1" applyBorder="1" applyAlignment="1">
      <alignment vertical="center" wrapText="1"/>
    </xf>
    <xf numFmtId="0" fontId="27" fillId="0" borderId="1" xfId="0" applyFont="1" applyBorder="1" applyAlignment="1">
      <alignment wrapText="1"/>
    </xf>
    <xf numFmtId="0" fontId="27" fillId="0" borderId="0" xfId="0" applyFont="1" applyAlignment="1">
      <alignment wrapText="1"/>
    </xf>
    <xf numFmtId="1" fontId="8" fillId="0"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22" fillId="0" borderId="5" xfId="0" applyFont="1" applyBorder="1" applyAlignment="1">
      <alignment horizontal="left" vertical="center" wrapText="1"/>
    </xf>
    <xf numFmtId="0" fontId="3" fillId="7" borderId="0" xfId="0" applyFont="1" applyFill="1"/>
    <xf numFmtId="0" fontId="3" fillId="8" borderId="0" xfId="0" applyFont="1" applyFill="1"/>
    <xf numFmtId="0" fontId="7" fillId="9" borderId="0" xfId="0" applyFont="1" applyFill="1" applyAlignment="1">
      <alignment horizontal="left" vertical="center"/>
    </xf>
    <xf numFmtId="0" fontId="7" fillId="9" borderId="0" xfId="1" applyFont="1" applyFill="1" applyAlignment="1">
      <alignment horizontal="left" vertical="center"/>
    </xf>
    <xf numFmtId="14" fontId="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indent="1"/>
    </xf>
    <xf numFmtId="0" fontId="18" fillId="0" borderId="1" xfId="0" applyFont="1" applyFill="1" applyBorder="1"/>
    <xf numFmtId="0" fontId="4" fillId="3" borderId="0" xfId="0" applyFont="1" applyFill="1" applyBorder="1" applyAlignment="1"/>
    <xf numFmtId="0" fontId="23" fillId="3" borderId="9" xfId="0" applyFont="1" applyFill="1" applyBorder="1"/>
    <xf numFmtId="0" fontId="22" fillId="6" borderId="0" xfId="0" applyFont="1" applyFill="1"/>
    <xf numFmtId="0" fontId="23" fillId="3" borderId="9" xfId="0" applyFont="1" applyFill="1" applyBorder="1" applyAlignment="1">
      <alignment horizontal="left"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4" fillId="0" borderId="0" xfId="0" applyFont="1" applyFill="1" applyAlignment="1">
      <alignment wrapText="1"/>
    </xf>
    <xf numFmtId="0" fontId="4" fillId="3" borderId="0" xfId="4" applyFont="1" applyFill="1" applyBorder="1" applyAlignment="1"/>
    <xf numFmtId="0" fontId="3" fillId="10" borderId="0" xfId="0" applyFont="1" applyFill="1"/>
    <xf numFmtId="0" fontId="27" fillId="2"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4" fillId="7" borderId="0" xfId="0" applyFont="1" applyFill="1" applyBorder="1" applyAlignment="1"/>
    <xf numFmtId="0" fontId="23" fillId="7" borderId="1" xfId="0" applyFont="1" applyFill="1" applyBorder="1" applyAlignment="1">
      <alignment wrapText="1"/>
    </xf>
    <xf numFmtId="0" fontId="33" fillId="7" borderId="9" xfId="0" applyFont="1" applyFill="1" applyBorder="1" applyAlignment="1">
      <alignment horizontal="left" vertical="center"/>
    </xf>
    <xf numFmtId="0" fontId="3" fillId="7" borderId="1" xfId="0" applyFont="1" applyFill="1" applyBorder="1" applyAlignment="1">
      <alignment wrapText="1"/>
    </xf>
    <xf numFmtId="0" fontId="28" fillId="7" borderId="1" xfId="0" applyFont="1" applyFill="1" applyBorder="1" applyAlignment="1">
      <alignment horizontal="left" vertical="center" wrapText="1"/>
    </xf>
    <xf numFmtId="0" fontId="27" fillId="7" borderId="1" xfId="0" applyFont="1" applyFill="1" applyBorder="1" applyAlignment="1">
      <alignment vertical="center" wrapText="1"/>
    </xf>
    <xf numFmtId="0" fontId="4" fillId="7" borderId="0" xfId="1" applyFont="1" applyFill="1" applyAlignment="1">
      <alignment horizontal="left" vertical="center"/>
    </xf>
    <xf numFmtId="0" fontId="7" fillId="9" borderId="3" xfId="0" applyFont="1" applyFill="1" applyBorder="1" applyAlignment="1">
      <alignment horizontal="left"/>
    </xf>
    <xf numFmtId="0" fontId="7" fillId="9" borderId="4" xfId="0" applyFont="1" applyFill="1" applyBorder="1" applyAlignment="1">
      <alignment horizontal="left"/>
    </xf>
    <xf numFmtId="0" fontId="7" fillId="3" borderId="10" xfId="1" applyFont="1" applyFill="1" applyBorder="1" applyAlignment="1">
      <alignment horizontal="left" vertical="center"/>
    </xf>
    <xf numFmtId="0" fontId="33" fillId="2" borderId="9" xfId="0" applyFont="1" applyFill="1" applyBorder="1" applyAlignment="1">
      <alignment horizontal="left" vertical="center"/>
    </xf>
    <xf numFmtId="0" fontId="23" fillId="11" borderId="0" xfId="0" applyFont="1" applyFill="1"/>
    <xf numFmtId="0" fontId="27" fillId="11" borderId="0" xfId="0" applyFont="1" applyFill="1" applyAlignment="1">
      <alignment vertical="center" wrapText="1"/>
    </xf>
    <xf numFmtId="0" fontId="27" fillId="0" borderId="11" xfId="0" applyFont="1" applyFill="1" applyBorder="1" applyAlignment="1">
      <alignment horizontal="left" vertical="center" wrapText="1" indent="1"/>
    </xf>
    <xf numFmtId="0" fontId="23" fillId="11" borderId="5" xfId="0" applyFont="1" applyFill="1" applyBorder="1"/>
    <xf numFmtId="0" fontId="3" fillId="2" borderId="0" xfId="0" applyFont="1" applyFill="1"/>
    <xf numFmtId="14" fontId="7" fillId="0" borderId="0" xfId="0"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7" fillId="2" borderId="11" xfId="0" applyFont="1" applyFill="1" applyBorder="1" applyAlignment="1">
      <alignment vertical="center" wrapText="1"/>
    </xf>
    <xf numFmtId="0" fontId="22" fillId="2" borderId="0" xfId="0" applyFont="1" applyFill="1"/>
    <xf numFmtId="0" fontId="22" fillId="2" borderId="9" xfId="0" applyFont="1" applyFill="1" applyBorder="1" applyAlignment="1">
      <alignment vertical="center" wrapText="1"/>
    </xf>
    <xf numFmtId="0" fontId="31" fillId="2" borderId="0" xfId="0" applyFont="1" applyFill="1" applyAlignment="1">
      <alignment horizontal="center" vertical="center" wrapText="1"/>
    </xf>
    <xf numFmtId="0" fontId="22" fillId="2" borderId="0" xfId="1" applyFont="1" applyFill="1" applyAlignment="1">
      <alignment horizontal="left" vertical="center"/>
    </xf>
    <xf numFmtId="0" fontId="27" fillId="2" borderId="11" xfId="0" applyFont="1" applyFill="1" applyBorder="1" applyAlignment="1">
      <alignment horizontal="left" vertical="center" wrapText="1" indent="1"/>
    </xf>
    <xf numFmtId="0" fontId="3" fillId="12" borderId="1" xfId="0" applyFont="1" applyFill="1" applyBorder="1" applyAlignment="1">
      <alignment wrapText="1"/>
    </xf>
    <xf numFmtId="0" fontId="31" fillId="2" borderId="0" xfId="0" applyFont="1" applyFill="1" applyAlignment="1">
      <alignment horizontal="center" vertical="center" wrapText="1"/>
    </xf>
    <xf numFmtId="0" fontId="23" fillId="11" borderId="0" xfId="0" applyFont="1" applyFill="1" applyAlignment="1">
      <alignment wrapText="1"/>
    </xf>
    <xf numFmtId="14" fontId="10" fillId="0" borderId="1" xfId="0" applyNumberFormat="1" applyFont="1" applyFill="1" applyBorder="1" applyAlignment="1">
      <alignment horizontal="center" vertical="center" wrapText="1"/>
    </xf>
    <xf numFmtId="0" fontId="33" fillId="0" borderId="0" xfId="1" applyFont="1" applyFill="1" applyAlignment="1">
      <alignment horizontal="left" vertical="center"/>
    </xf>
    <xf numFmtId="0" fontId="33" fillId="0" borderId="0" xfId="1" applyFont="1" applyFill="1"/>
    <xf numFmtId="0" fontId="33" fillId="0" borderId="0" xfId="1" applyFont="1" applyFill="1" applyAlignment="1">
      <alignment horizontal="left" vertical="center" wrapText="1"/>
    </xf>
    <xf numFmtId="0" fontId="7" fillId="7" borderId="4" xfId="0" applyFont="1" applyFill="1" applyBorder="1" applyAlignment="1">
      <alignment horizontal="left"/>
    </xf>
    <xf numFmtId="0" fontId="22" fillId="0" borderId="0" xfId="1" applyFont="1" applyFill="1" applyAlignment="1">
      <alignment horizontal="left" vertical="center"/>
    </xf>
    <xf numFmtId="0" fontId="23" fillId="9" borderId="9" xfId="0" applyFont="1" applyFill="1" applyBorder="1" applyAlignment="1">
      <alignment horizontal="left" vertical="center"/>
    </xf>
    <xf numFmtId="0" fontId="3" fillId="0" borderId="1" xfId="0" applyFont="1" applyFill="1" applyBorder="1" applyAlignment="1">
      <alignment horizontal="left" wrapText="1"/>
    </xf>
    <xf numFmtId="0" fontId="3" fillId="0" borderId="0" xfId="0" applyFont="1"/>
    <xf numFmtId="0" fontId="3" fillId="0" borderId="0" xfId="0" applyFont="1" applyFill="1"/>
    <xf numFmtId="0" fontId="23" fillId="0" borderId="1" xfId="0" applyFont="1" applyFill="1" applyBorder="1" applyAlignment="1">
      <alignment horizontal="center" vertical="center" wrapText="1"/>
    </xf>
    <xf numFmtId="0" fontId="3" fillId="0" borderId="0" xfId="0" applyFont="1" applyFill="1" applyBorder="1" applyAlignment="1">
      <alignment vertical="center"/>
    </xf>
    <xf numFmtId="0" fontId="22" fillId="0" borderId="0" xfId="0" applyFont="1" applyFill="1"/>
    <xf numFmtId="0" fontId="22" fillId="0" borderId="0" xfId="1" applyFont="1" applyFill="1" applyAlignment="1">
      <alignment horizontal="left" vertical="center"/>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0" fillId="0" borderId="0" xfId="0" applyFill="1"/>
    <xf numFmtId="1" fontId="3" fillId="0" borderId="1" xfId="0" applyNumberFormat="1" applyFont="1" applyFill="1" applyBorder="1"/>
    <xf numFmtId="1" fontId="3" fillId="0" borderId="0"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3" borderId="9" xfId="0" applyFont="1" applyFill="1" applyBorder="1"/>
    <xf numFmtId="0" fontId="23" fillId="3" borderId="9" xfId="0" applyFont="1" applyFill="1" applyBorder="1" applyAlignment="1">
      <alignment horizontal="left" vertical="center"/>
    </xf>
    <xf numFmtId="14" fontId="23" fillId="0" borderId="1" xfId="0" applyNumberFormat="1" applyFont="1" applyFill="1" applyBorder="1" applyAlignment="1">
      <alignment horizontal="center" vertical="center" wrapText="1"/>
    </xf>
    <xf numFmtId="1" fontId="3" fillId="0" borderId="0" xfId="0" applyNumberFormat="1" applyFont="1" applyFill="1" applyBorder="1"/>
    <xf numFmtId="0" fontId="3" fillId="0" borderId="0" xfId="0" applyFont="1" applyFill="1" applyBorder="1" applyAlignment="1">
      <alignment horizontal="right"/>
    </xf>
    <xf numFmtId="0" fontId="22" fillId="2" borderId="1" xfId="0" applyFont="1" applyFill="1" applyBorder="1" applyAlignment="1">
      <alignment wrapText="1"/>
    </xf>
    <xf numFmtId="0" fontId="43" fillId="6" borderId="0" xfId="1" applyFont="1" applyFill="1" applyAlignment="1">
      <alignment wrapText="1"/>
    </xf>
    <xf numFmtId="0" fontId="43" fillId="2" borderId="0" xfId="1" applyFont="1" applyFill="1" applyAlignment="1">
      <alignment wrapText="1"/>
    </xf>
    <xf numFmtId="0" fontId="3" fillId="12" borderId="0" xfId="0" applyFont="1" applyFill="1" applyBorder="1" applyAlignment="1">
      <alignment wrapText="1"/>
    </xf>
    <xf numFmtId="0" fontId="23" fillId="8" borderId="9" xfId="0" applyFont="1" applyFill="1" applyBorder="1" applyAlignment="1">
      <alignment horizontal="left" vertical="center"/>
    </xf>
    <xf numFmtId="0" fontId="33" fillId="2" borderId="0" xfId="0" applyFont="1" applyFill="1" applyAlignment="1">
      <alignment wrapText="1"/>
    </xf>
    <xf numFmtId="0" fontId="26" fillId="2" borderId="0" xfId="0" applyFont="1" applyFill="1"/>
    <xf numFmtId="0" fontId="6" fillId="2" borderId="0" xfId="0" applyFont="1" applyFill="1" applyAlignment="1">
      <alignment vertical="center" wrapText="1"/>
    </xf>
    <xf numFmtId="0" fontId="45" fillId="2" borderId="1" xfId="0" applyFont="1" applyFill="1" applyBorder="1" applyAlignment="1">
      <alignment horizontal="right" vertical="center"/>
    </xf>
    <xf numFmtId="0" fontId="33" fillId="2" borderId="0" xfId="1" applyFont="1" applyFill="1" applyAlignment="1">
      <alignment horizontal="left" vertical="center"/>
    </xf>
    <xf numFmtId="0" fontId="7" fillId="2" borderId="0" xfId="0" applyFont="1" applyFill="1"/>
    <xf numFmtId="0" fontId="3" fillId="0" borderId="0" xfId="0" applyFont="1" applyFill="1" applyBorder="1" applyAlignment="1">
      <alignment horizontal="left" vertical="top"/>
    </xf>
    <xf numFmtId="0" fontId="31" fillId="2" borderId="0" xfId="0" applyFont="1" applyFill="1" applyAlignment="1">
      <alignment horizontal="center" vertical="center" wrapText="1"/>
    </xf>
    <xf numFmtId="0" fontId="36" fillId="2" borderId="1" xfId="0" applyFont="1" applyFill="1" applyBorder="1" applyAlignment="1">
      <alignment horizontal="right" vertical="center"/>
    </xf>
    <xf numFmtId="0" fontId="33" fillId="2" borderId="1" xfId="0" applyFont="1" applyFill="1" applyBorder="1" applyAlignment="1">
      <alignment horizontal="left" vertical="center"/>
    </xf>
    <xf numFmtId="0" fontId="23" fillId="9" borderId="1" xfId="0" applyFont="1" applyFill="1" applyBorder="1"/>
    <xf numFmtId="0" fontId="31" fillId="2" borderId="0" xfId="0" applyFont="1" applyFill="1" applyAlignment="1">
      <alignment horizontal="center" vertical="center" wrapText="1"/>
    </xf>
    <xf numFmtId="0" fontId="8" fillId="0" borderId="5" xfId="0" applyFont="1" applyFill="1" applyBorder="1" applyAlignment="1">
      <alignment horizontal="right" vertical="center"/>
    </xf>
    <xf numFmtId="0" fontId="27" fillId="13"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7" fillId="0" borderId="9" xfId="0" applyFont="1" applyFill="1" applyBorder="1" applyAlignment="1">
      <alignment horizontal="left" vertical="center"/>
    </xf>
    <xf numFmtId="0" fontId="8" fillId="0" borderId="1" xfId="0" applyFont="1" applyFill="1" applyBorder="1" applyAlignment="1">
      <alignment wrapText="1"/>
    </xf>
    <xf numFmtId="0" fontId="22" fillId="2" borderId="0" xfId="1" applyFont="1" applyFill="1" applyAlignment="1">
      <alignment horizontal="left" vertical="center" wrapText="1"/>
    </xf>
    <xf numFmtId="0" fontId="33" fillId="0" borderId="9" xfId="0" applyFont="1" applyFill="1" applyBorder="1" applyAlignment="1">
      <alignment horizontal="left" vertical="center"/>
    </xf>
    <xf numFmtId="0" fontId="36" fillId="0" borderId="1" xfId="0" applyFont="1" applyFill="1" applyBorder="1" applyAlignment="1">
      <alignment wrapText="1"/>
    </xf>
    <xf numFmtId="0" fontId="22" fillId="2" borderId="0" xfId="0" applyFont="1" applyFill="1" applyBorder="1" applyAlignment="1">
      <alignment wrapText="1"/>
    </xf>
    <xf numFmtId="0" fontId="31" fillId="2" borderId="0" xfId="0" applyFont="1" applyFill="1" applyAlignment="1">
      <alignment horizontal="center" vertical="center" wrapText="1"/>
    </xf>
    <xf numFmtId="1" fontId="3" fillId="0" borderId="0" xfId="0" applyNumberFormat="1" applyFont="1" applyFill="1" applyBorder="1" applyAlignment="1">
      <alignment vertical="center"/>
    </xf>
    <xf numFmtId="0" fontId="46" fillId="2" borderId="1" xfId="0" applyFont="1" applyFill="1" applyBorder="1" applyAlignment="1">
      <alignment horizontal="left" vertical="center" wrapText="1" indent="1"/>
    </xf>
    <xf numFmtId="0" fontId="23" fillId="9" borderId="9" xfId="0" applyFont="1" applyFill="1" applyBorder="1"/>
    <xf numFmtId="0" fontId="23" fillId="9" borderId="9" xfId="0" applyFont="1" applyFill="1" applyBorder="1" applyAlignment="1">
      <alignment vertical="center" wrapText="1"/>
    </xf>
    <xf numFmtId="0" fontId="36" fillId="2" borderId="1" xfId="0" applyFont="1" applyFill="1" applyBorder="1" applyAlignment="1">
      <alignment wrapText="1"/>
    </xf>
    <xf numFmtId="0" fontId="22" fillId="0" borderId="0" xfId="0" applyFont="1" applyFill="1" applyBorder="1" applyAlignment="1">
      <alignment vertical="center" wrapText="1"/>
    </xf>
    <xf numFmtId="0" fontId="31" fillId="2"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3" fillId="7" borderId="9" xfId="0" applyFont="1" applyFill="1" applyBorder="1" applyAlignment="1">
      <alignment horizontal="left" vertical="center"/>
    </xf>
    <xf numFmtId="0" fontId="23" fillId="8" borderId="0" xfId="0" applyFont="1" applyFill="1" applyBorder="1" applyAlignment="1">
      <alignment horizontal="left" vertical="center"/>
    </xf>
    <xf numFmtId="0" fontId="31" fillId="2" borderId="0" xfId="0" applyFont="1" applyFill="1" applyAlignment="1">
      <alignment horizontal="center" vertical="center" wrapText="1"/>
    </xf>
    <xf numFmtId="0" fontId="31" fillId="6" borderId="0" xfId="0" applyFont="1" applyFill="1" applyAlignment="1">
      <alignment horizontal="center" vertical="center" wrapText="1"/>
    </xf>
    <xf numFmtId="0" fontId="7" fillId="2" borderId="0" xfId="0" applyFont="1" applyFill="1" applyAlignment="1">
      <alignment wrapText="1"/>
    </xf>
    <xf numFmtId="14" fontId="50" fillId="0" borderId="1" xfId="0" applyNumberFormat="1" applyFont="1" applyFill="1" applyBorder="1" applyAlignment="1">
      <alignment horizontal="center" vertical="center" wrapText="1"/>
    </xf>
    <xf numFmtId="14" fontId="51" fillId="0" borderId="1" xfId="0" applyNumberFormat="1" applyFont="1" applyFill="1" applyBorder="1" applyAlignment="1">
      <alignment horizontal="center" vertical="center" wrapText="1"/>
    </xf>
    <xf numFmtId="0" fontId="52" fillId="0" borderId="0" xfId="0" applyFont="1" applyFill="1" applyAlignment="1">
      <alignment vertical="center"/>
    </xf>
    <xf numFmtId="0" fontId="52" fillId="0" borderId="1" xfId="0" applyFont="1" applyFill="1" applyBorder="1" applyAlignment="1">
      <alignment vertical="center"/>
    </xf>
    <xf numFmtId="0" fontId="52" fillId="0" borderId="0" xfId="0" applyFont="1" applyFill="1"/>
    <xf numFmtId="0" fontId="52" fillId="0" borderId="0" xfId="0" applyFont="1" applyFill="1" applyAlignment="1">
      <alignment vertical="center" wrapText="1"/>
    </xf>
    <xf numFmtId="0" fontId="51" fillId="0" borderId="0" xfId="0" applyFont="1" applyFill="1" applyAlignment="1">
      <alignment horizontal="center" vertical="center"/>
    </xf>
    <xf numFmtId="0" fontId="51" fillId="0" borderId="0" xfId="0" applyFont="1" applyFill="1"/>
    <xf numFmtId="0" fontId="51" fillId="0" borderId="3" xfId="0" applyFont="1" applyFill="1" applyBorder="1" applyAlignment="1">
      <alignment horizontal="left"/>
    </xf>
    <xf numFmtId="0" fontId="51" fillId="3" borderId="0" xfId="0" applyFont="1" applyFill="1" applyBorder="1" applyAlignment="1"/>
    <xf numFmtId="0" fontId="51" fillId="0" borderId="1" xfId="0" applyFont="1" applyFill="1" applyBorder="1" applyAlignment="1">
      <alignment horizontal="center" vertical="center" wrapText="1"/>
    </xf>
    <xf numFmtId="0" fontId="52" fillId="0" borderId="1" xfId="0" applyFont="1" applyFill="1" applyBorder="1" applyAlignment="1">
      <alignment horizontal="right" vertical="center"/>
    </xf>
    <xf numFmtId="0" fontId="52" fillId="12" borderId="1" xfId="0" applyFont="1" applyFill="1" applyBorder="1" applyAlignment="1">
      <alignment wrapText="1"/>
    </xf>
    <xf numFmtId="0" fontId="53" fillId="8" borderId="9" xfId="0" applyFont="1" applyFill="1" applyBorder="1" applyAlignment="1">
      <alignment horizontal="left" vertical="center"/>
    </xf>
    <xf numFmtId="0" fontId="53" fillId="6" borderId="0" xfId="1" applyFont="1" applyFill="1" applyAlignment="1">
      <alignment wrapText="1"/>
    </xf>
    <xf numFmtId="0" fontId="53" fillId="2" borderId="0" xfId="0" applyFont="1" applyFill="1" applyAlignment="1">
      <alignment wrapText="1"/>
    </xf>
    <xf numFmtId="0" fontId="53" fillId="2" borderId="0" xfId="1" applyFont="1" applyFill="1" applyAlignment="1">
      <alignment wrapText="1"/>
    </xf>
    <xf numFmtId="0" fontId="54" fillId="2" borderId="1" xfId="0" applyFont="1" applyFill="1" applyBorder="1" applyAlignment="1">
      <alignment horizontal="right" vertical="center"/>
    </xf>
    <xf numFmtId="0" fontId="51" fillId="9" borderId="0" xfId="1" applyFont="1" applyFill="1" applyAlignment="1">
      <alignment horizontal="left" vertical="center"/>
    </xf>
    <xf numFmtId="0" fontId="52" fillId="0" borderId="0" xfId="1" applyFont="1" applyFill="1" applyAlignment="1">
      <alignment horizontal="left" vertical="center"/>
    </xf>
    <xf numFmtId="0" fontId="52" fillId="0" borderId="0" xfId="1" applyFont="1" applyFill="1" applyAlignment="1">
      <alignment horizontal="left" vertical="center" wrapText="1"/>
    </xf>
    <xf numFmtId="0" fontId="54" fillId="0" borderId="0" xfId="1" applyFont="1" applyFill="1" applyAlignment="1">
      <alignment horizontal="left" vertical="center"/>
    </xf>
    <xf numFmtId="0" fontId="51" fillId="9" borderId="0" xfId="0" applyFont="1" applyFill="1" applyAlignment="1">
      <alignment horizontal="left" vertical="center"/>
    </xf>
    <xf numFmtId="0" fontId="55" fillId="0" borderId="0" xfId="0" applyFont="1" applyFill="1" applyAlignment="1">
      <alignment vertical="center" wrapText="1"/>
    </xf>
    <xf numFmtId="0" fontId="53" fillId="9" borderId="1" xfId="0" applyFont="1" applyFill="1" applyBorder="1"/>
    <xf numFmtId="0" fontId="53" fillId="2" borderId="1" xfId="0" applyFont="1" applyFill="1" applyBorder="1" applyAlignment="1">
      <alignment horizontal="left" vertical="center"/>
    </xf>
    <xf numFmtId="0" fontId="54" fillId="2" borderId="1" xfId="0" applyFont="1" applyFill="1" applyBorder="1" applyAlignment="1">
      <alignment wrapText="1"/>
    </xf>
    <xf numFmtId="0" fontId="54" fillId="2" borderId="9" xfId="0" applyFont="1" applyFill="1" applyBorder="1" applyAlignment="1">
      <alignment vertical="center" wrapText="1"/>
    </xf>
    <xf numFmtId="0" fontId="51" fillId="0" borderId="4" xfId="0" applyFont="1" applyFill="1" applyBorder="1" applyAlignment="1">
      <alignment horizontal="left"/>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0" xfId="0" applyFont="1" applyFill="1" applyAlignment="1">
      <alignment horizontal="center"/>
    </xf>
    <xf numFmtId="1" fontId="52" fillId="0" borderId="1" xfId="0" applyNumberFormat="1" applyFont="1" applyFill="1" applyBorder="1"/>
    <xf numFmtId="0" fontId="54" fillId="0" borderId="0" xfId="0" applyFont="1" applyFill="1"/>
    <xf numFmtId="0" fontId="52" fillId="0" borderId="0" xfId="0" applyFont="1" applyFill="1" applyBorder="1" applyAlignment="1">
      <alignment horizontal="right"/>
    </xf>
    <xf numFmtId="1" fontId="52" fillId="0" borderId="0" xfId="0" applyNumberFormat="1" applyFont="1" applyFill="1" applyBorder="1"/>
    <xf numFmtId="0" fontId="53" fillId="3" borderId="9" xfId="0" applyFont="1" applyFill="1" applyBorder="1"/>
    <xf numFmtId="0" fontId="54" fillId="0" borderId="0" xfId="1" applyFont="1" applyFill="1" applyAlignment="1">
      <alignment horizontal="left" vertical="center" wrapText="1"/>
    </xf>
    <xf numFmtId="0" fontId="54" fillId="6" borderId="0" xfId="0" applyFont="1" applyFill="1"/>
    <xf numFmtId="0" fontId="52" fillId="0" borderId="0" xfId="0" applyFont="1"/>
    <xf numFmtId="0" fontId="53" fillId="3" borderId="9" xfId="0" applyFont="1" applyFill="1" applyBorder="1" applyAlignment="1">
      <alignment horizontal="left" vertical="center"/>
    </xf>
    <xf numFmtId="0" fontId="54" fillId="0" borderId="0" xfId="0" applyFont="1" applyAlignment="1">
      <alignment horizontal="left" vertical="center" wrapText="1"/>
    </xf>
    <xf numFmtId="14" fontId="25" fillId="0" borderId="1" xfId="0" applyNumberFormat="1" applyFont="1" applyFill="1" applyBorder="1" applyAlignment="1">
      <alignment horizontal="center" vertical="center" wrapText="1"/>
    </xf>
    <xf numFmtId="0" fontId="58" fillId="0" borderId="0" xfId="0" applyFont="1" applyFill="1"/>
    <xf numFmtId="1" fontId="58" fillId="0" borderId="1" xfId="0" applyNumberFormat="1" applyFont="1" applyFill="1" applyBorder="1"/>
    <xf numFmtId="1" fontId="58" fillId="0" borderId="0" xfId="0" applyNumberFormat="1" applyFont="1" applyFill="1" applyBorder="1"/>
    <xf numFmtId="0" fontId="58" fillId="0" borderId="0" xfId="0" applyFont="1" applyFill="1" applyAlignment="1">
      <alignment vertical="center" wrapText="1"/>
    </xf>
    <xf numFmtId="0" fontId="58" fillId="0" borderId="1" xfId="0" applyFont="1" applyFill="1" applyBorder="1" applyAlignment="1">
      <alignment vertical="center"/>
    </xf>
    <xf numFmtId="0" fontId="59" fillId="0" borderId="0" xfId="0" applyFont="1" applyFill="1"/>
    <xf numFmtId="0" fontId="53" fillId="8" borderId="0" xfId="0" applyFont="1" applyFill="1" applyBorder="1" applyAlignment="1">
      <alignment horizontal="left" vertical="center"/>
    </xf>
    <xf numFmtId="1" fontId="52" fillId="0" borderId="1" xfId="0" applyNumberFormat="1" applyFont="1" applyFill="1" applyBorder="1" applyAlignment="1">
      <alignment vertical="center"/>
    </xf>
    <xf numFmtId="0" fontId="25" fillId="0" borderId="0" xfId="0" applyFont="1" applyFill="1" applyAlignment="1">
      <alignment horizontal="center"/>
    </xf>
    <xf numFmtId="0" fontId="15" fillId="0" borderId="0" xfId="0" applyFont="1" applyFill="1"/>
    <xf numFmtId="0" fontId="60" fillId="0" borderId="0" xfId="0" applyFont="1" applyFill="1" applyAlignment="1">
      <alignment horizontal="center"/>
    </xf>
    <xf numFmtId="0" fontId="28" fillId="0" borderId="0" xfId="0" applyFont="1" applyFill="1"/>
    <xf numFmtId="0" fontId="3" fillId="0" borderId="0" xfId="0" applyFont="1" applyFill="1" applyAlignment="1">
      <alignment vertical="center" wrapText="1"/>
    </xf>
    <xf numFmtId="0" fontId="3" fillId="0" borderId="1" xfId="0" applyFont="1" applyFill="1" applyBorder="1" applyAlignment="1">
      <alignment vertical="center"/>
    </xf>
    <xf numFmtId="0" fontId="25" fillId="0" borderId="0" xfId="0" applyFont="1" applyFill="1" applyBorder="1" applyAlignment="1">
      <alignment horizontal="left" vertical="center"/>
    </xf>
    <xf numFmtId="0" fontId="22" fillId="14" borderId="12" xfId="0" applyFont="1" applyFill="1" applyBorder="1" applyAlignment="1">
      <alignment vertical="center" wrapText="1"/>
    </xf>
    <xf numFmtId="0" fontId="3" fillId="2" borderId="12" xfId="0" applyFont="1" applyFill="1" applyBorder="1"/>
    <xf numFmtId="0" fontId="3" fillId="2" borderId="13" xfId="0" applyFont="1" applyFill="1" applyBorder="1" applyAlignment="1">
      <alignment horizontal="left" vertical="top" wrapText="1"/>
    </xf>
    <xf numFmtId="14" fontId="50" fillId="2" borderId="1" xfId="0" applyNumberFormat="1" applyFont="1" applyFill="1" applyBorder="1" applyAlignment="1">
      <alignment horizontal="center" vertical="center" wrapText="1"/>
    </xf>
    <xf numFmtId="0" fontId="30" fillId="5" borderId="0" xfId="0" applyFont="1" applyFill="1" applyAlignment="1">
      <alignment horizontal="left" vertical="top" wrapText="1"/>
    </xf>
    <xf numFmtId="0" fontId="31" fillId="2"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8" fillId="14" borderId="7" xfId="0" applyFont="1" applyFill="1" applyBorder="1" applyAlignment="1">
      <alignment horizontal="center" vertical="center" wrapText="1"/>
    </xf>
    <xf numFmtId="0" fontId="48" fillId="14" borderId="8" xfId="0" applyFont="1" applyFill="1" applyBorder="1" applyAlignment="1">
      <alignment horizontal="center" vertical="center" wrapText="1"/>
    </xf>
  </cellXfs>
  <cellStyles count="7">
    <cellStyle name="Normal 2" xfId="4"/>
    <cellStyle name="Normal 3" xfId="6"/>
    <cellStyle name="Обычный" xfId="0" builtinId="0"/>
    <cellStyle name="Обычный 2" xfId="1"/>
    <cellStyle name="Обычный 3" xfId="5"/>
    <cellStyle name="Обычный 3 2" xfId="2"/>
    <cellStyle name="Обычный 7" xfId="3"/>
  </cellStyles>
  <dxfs count="0"/>
  <tableStyles count="0" defaultTableStyle="TableStyleMedium9" defaultPivotStyle="PivotStyleLight16"/>
  <colors>
    <mruColors>
      <color rgb="FFFBF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9"/>
  <sheetViews>
    <sheetView tabSelected="1" zoomScale="90" zoomScaleNormal="90" workbookViewId="0">
      <pane xSplit="1" topLeftCell="B1" activePane="topRight" state="frozen"/>
      <selection pane="topRight" activeCell="A35" sqref="A35"/>
    </sheetView>
  </sheetViews>
  <sheetFormatPr defaultColWidth="9" defaultRowHeight="12" x14ac:dyDescent="0.2"/>
  <cols>
    <col min="1" max="1" width="63.7109375" style="14" customWidth="1"/>
    <col min="2" max="41" width="9" style="14"/>
    <col min="42" max="48" width="9" style="14" customWidth="1"/>
    <col min="49" max="16384" width="9" style="14"/>
  </cols>
  <sheetData>
    <row r="1" spans="1:49" x14ac:dyDescent="0.2">
      <c r="A1" s="13" t="s">
        <v>191</v>
      </c>
    </row>
    <row r="2" spans="1:49" x14ac:dyDescent="0.2">
      <c r="A2" s="15" t="s">
        <v>8</v>
      </c>
    </row>
    <row r="3" spans="1:49" x14ac:dyDescent="0.2">
      <c r="A3" s="13"/>
    </row>
    <row r="4" spans="1:49" ht="26.1" customHeight="1" x14ac:dyDescent="0.2">
      <c r="A4" s="49" t="s">
        <v>9</v>
      </c>
      <c r="B4" s="200">
        <v>45770</v>
      </c>
      <c r="C4" s="200">
        <v>45776</v>
      </c>
      <c r="D4" s="261">
        <v>45778</v>
      </c>
      <c r="E4" s="261">
        <v>45779</v>
      </c>
      <c r="F4" s="200">
        <v>45781</v>
      </c>
      <c r="G4" s="200">
        <v>45787</v>
      </c>
      <c r="H4" s="200">
        <v>45788</v>
      </c>
      <c r="I4" s="200">
        <v>45793</v>
      </c>
      <c r="J4" s="200">
        <v>45798</v>
      </c>
      <c r="K4" s="200">
        <v>45800</v>
      </c>
      <c r="L4" s="200">
        <v>45802</v>
      </c>
      <c r="M4" s="200">
        <v>45808</v>
      </c>
      <c r="N4" s="200">
        <v>45809</v>
      </c>
      <c r="O4" s="200">
        <v>45810</v>
      </c>
      <c r="P4" s="200">
        <v>45815</v>
      </c>
      <c r="Q4" s="200">
        <v>45817</v>
      </c>
      <c r="R4" s="200">
        <v>45820</v>
      </c>
      <c r="S4" s="200">
        <v>45821</v>
      </c>
      <c r="T4" s="200">
        <v>45823</v>
      </c>
      <c r="U4" s="200">
        <v>45831</v>
      </c>
      <c r="V4" s="200">
        <v>45836</v>
      </c>
      <c r="W4" s="200">
        <v>45839</v>
      </c>
      <c r="X4" s="200">
        <v>45849</v>
      </c>
      <c r="Y4" s="200">
        <v>45852</v>
      </c>
      <c r="Z4" s="200">
        <v>45855</v>
      </c>
      <c r="AA4" s="200">
        <v>45856</v>
      </c>
      <c r="AB4" s="200">
        <v>45858</v>
      </c>
      <c r="AC4" s="200">
        <v>45859</v>
      </c>
      <c r="AD4" s="200">
        <v>45861</v>
      </c>
      <c r="AE4" s="200">
        <v>45863</v>
      </c>
      <c r="AF4" s="200">
        <v>45867</v>
      </c>
      <c r="AG4" s="200">
        <v>45870</v>
      </c>
      <c r="AH4" s="200">
        <v>45872</v>
      </c>
      <c r="AI4" s="200">
        <v>45877</v>
      </c>
      <c r="AJ4" s="200">
        <v>45879</v>
      </c>
      <c r="AK4" s="200">
        <v>45884</v>
      </c>
      <c r="AL4" s="200">
        <v>45886</v>
      </c>
      <c r="AM4" s="200">
        <v>45888</v>
      </c>
      <c r="AN4" s="200">
        <v>45891</v>
      </c>
      <c r="AO4" s="200">
        <v>45893</v>
      </c>
      <c r="AP4" s="200">
        <v>45901</v>
      </c>
      <c r="AQ4" s="200">
        <v>45905</v>
      </c>
      <c r="AR4" s="261">
        <v>45908</v>
      </c>
      <c r="AS4" s="200">
        <v>45912</v>
      </c>
      <c r="AT4" s="261">
        <v>45914</v>
      </c>
      <c r="AU4" s="261">
        <v>45921</v>
      </c>
      <c r="AV4" s="261">
        <v>45926</v>
      </c>
      <c r="AW4" s="261">
        <v>45928</v>
      </c>
    </row>
    <row r="5" spans="1:49" s="16" customFormat="1" ht="22.35" customHeight="1" x14ac:dyDescent="0.2">
      <c r="A5" s="20" t="s">
        <v>11</v>
      </c>
      <c r="B5" s="200">
        <v>45775</v>
      </c>
      <c r="C5" s="200">
        <v>45777</v>
      </c>
      <c r="D5" s="261">
        <v>45778</v>
      </c>
      <c r="E5" s="261">
        <v>45780</v>
      </c>
      <c r="F5" s="200">
        <v>45786</v>
      </c>
      <c r="G5" s="200">
        <v>45787</v>
      </c>
      <c r="H5" s="200">
        <v>45792</v>
      </c>
      <c r="I5" s="200">
        <v>45797</v>
      </c>
      <c r="J5" s="200">
        <v>45799</v>
      </c>
      <c r="K5" s="200">
        <v>45801</v>
      </c>
      <c r="L5" s="200">
        <v>45807</v>
      </c>
      <c r="M5" s="200">
        <v>45808</v>
      </c>
      <c r="N5" s="200">
        <v>45809</v>
      </c>
      <c r="O5" s="200">
        <v>45814</v>
      </c>
      <c r="P5" s="200">
        <v>45816</v>
      </c>
      <c r="Q5" s="200">
        <v>45819</v>
      </c>
      <c r="R5" s="200">
        <v>45820</v>
      </c>
      <c r="S5" s="200">
        <v>45822</v>
      </c>
      <c r="T5" s="200">
        <v>45830</v>
      </c>
      <c r="U5" s="200">
        <v>45835</v>
      </c>
      <c r="V5" s="200">
        <v>45838</v>
      </c>
      <c r="W5" s="200">
        <v>45848</v>
      </c>
      <c r="X5" s="200">
        <v>45851</v>
      </c>
      <c r="Y5" s="200">
        <v>45854</v>
      </c>
      <c r="Z5" s="200">
        <v>45855</v>
      </c>
      <c r="AA5" s="200">
        <v>45857</v>
      </c>
      <c r="AB5" s="200">
        <v>45858</v>
      </c>
      <c r="AC5" s="200">
        <v>45860</v>
      </c>
      <c r="AD5" s="200">
        <v>45862</v>
      </c>
      <c r="AE5" s="200">
        <v>45866</v>
      </c>
      <c r="AF5" s="200">
        <v>45869</v>
      </c>
      <c r="AG5" s="200">
        <v>45871</v>
      </c>
      <c r="AH5" s="200">
        <v>45876</v>
      </c>
      <c r="AI5" s="200">
        <v>45878</v>
      </c>
      <c r="AJ5" s="200">
        <v>45883</v>
      </c>
      <c r="AK5" s="200">
        <v>45885</v>
      </c>
      <c r="AL5" s="200">
        <v>45887</v>
      </c>
      <c r="AM5" s="200">
        <v>45890</v>
      </c>
      <c r="AN5" s="200">
        <v>45892</v>
      </c>
      <c r="AO5" s="200">
        <v>45900</v>
      </c>
      <c r="AP5" s="200">
        <v>45904</v>
      </c>
      <c r="AQ5" s="200">
        <v>45907</v>
      </c>
      <c r="AR5" s="261">
        <v>45910</v>
      </c>
      <c r="AS5" s="200">
        <v>45913</v>
      </c>
      <c r="AT5" s="261">
        <v>45920</v>
      </c>
      <c r="AU5" s="261">
        <v>45925</v>
      </c>
      <c r="AV5" s="261">
        <v>45927</v>
      </c>
      <c r="AW5" s="261">
        <v>45930</v>
      </c>
    </row>
    <row r="6" spans="1:49" s="18" customFormat="1" x14ac:dyDescent="0.2">
      <c r="A6" s="17" t="s">
        <v>142</v>
      </c>
    </row>
    <row r="7" spans="1:49" s="18" customFormat="1" x14ac:dyDescent="0.2">
      <c r="A7" s="19">
        <v>1</v>
      </c>
      <c r="B7" s="17">
        <v>11200</v>
      </c>
      <c r="C7" s="17">
        <v>11200</v>
      </c>
      <c r="D7" s="17">
        <v>15700</v>
      </c>
      <c r="E7" s="17">
        <v>15700</v>
      </c>
      <c r="F7" s="17">
        <v>13300</v>
      </c>
      <c r="G7" s="17">
        <v>11400</v>
      </c>
      <c r="H7" s="17">
        <v>10700</v>
      </c>
      <c r="I7" s="17">
        <v>10700</v>
      </c>
      <c r="J7" s="17">
        <v>11400</v>
      </c>
      <c r="K7" s="17">
        <v>10700</v>
      </c>
      <c r="L7" s="17">
        <v>10700</v>
      </c>
      <c r="M7" s="17">
        <v>15700</v>
      </c>
      <c r="N7" s="17">
        <v>15700</v>
      </c>
      <c r="O7" s="17">
        <v>15700</v>
      </c>
      <c r="P7" s="17">
        <v>15700</v>
      </c>
      <c r="Q7" s="17">
        <v>10700</v>
      </c>
      <c r="R7" s="17">
        <v>13300</v>
      </c>
      <c r="S7" s="17">
        <v>14500</v>
      </c>
      <c r="T7" s="17">
        <v>12100</v>
      </c>
      <c r="U7" s="17">
        <v>18600</v>
      </c>
      <c r="V7" s="17">
        <v>12100</v>
      </c>
      <c r="W7" s="17">
        <v>15700</v>
      </c>
      <c r="X7" s="17">
        <v>12100</v>
      </c>
      <c r="Y7" s="17">
        <v>15700</v>
      </c>
      <c r="Z7" s="17">
        <v>15700</v>
      </c>
      <c r="AA7" s="17">
        <v>15700</v>
      </c>
      <c r="AB7" s="17">
        <v>14500</v>
      </c>
      <c r="AC7" s="17">
        <v>15700</v>
      </c>
      <c r="AD7" s="17">
        <v>14500</v>
      </c>
      <c r="AE7" s="17">
        <v>20300</v>
      </c>
      <c r="AF7" s="17">
        <v>14500</v>
      </c>
      <c r="AG7" s="17">
        <v>15700</v>
      </c>
      <c r="AH7" s="17">
        <v>15700</v>
      </c>
      <c r="AI7" s="17">
        <v>15700</v>
      </c>
      <c r="AJ7" s="17">
        <v>14500</v>
      </c>
      <c r="AK7" s="17">
        <v>15700</v>
      </c>
      <c r="AL7" s="17">
        <v>14500</v>
      </c>
      <c r="AM7" s="17">
        <v>13300</v>
      </c>
      <c r="AN7" s="17">
        <v>12100</v>
      </c>
      <c r="AO7" s="17">
        <v>12100</v>
      </c>
      <c r="AP7" s="17">
        <v>12100</v>
      </c>
      <c r="AQ7" s="17">
        <v>13300</v>
      </c>
      <c r="AR7" s="17">
        <v>14500</v>
      </c>
      <c r="AS7" s="17">
        <v>14500</v>
      </c>
      <c r="AT7" s="17">
        <v>13300</v>
      </c>
      <c r="AU7" s="17">
        <v>12100</v>
      </c>
      <c r="AV7" s="17">
        <v>14500</v>
      </c>
      <c r="AW7" s="17">
        <v>12100</v>
      </c>
    </row>
    <row r="8" spans="1:49" s="18" customFormat="1" x14ac:dyDescent="0.2">
      <c r="A8" s="19">
        <v>2</v>
      </c>
      <c r="B8" s="17">
        <f t="shared" ref="B8:C8" si="0">B7+2000</f>
        <v>13200</v>
      </c>
      <c r="C8" s="17">
        <f t="shared" si="0"/>
        <v>13200</v>
      </c>
      <c r="D8" s="17">
        <f>D7+2250</f>
        <v>17950</v>
      </c>
      <c r="E8" s="17">
        <f>E7+2250</f>
        <v>17950</v>
      </c>
      <c r="F8" s="17">
        <f t="shared" ref="F8" si="1">F7+2250</f>
        <v>15550</v>
      </c>
      <c r="G8" s="17">
        <f t="shared" ref="G8" si="2">G7+2250</f>
        <v>13650</v>
      </c>
      <c r="H8" s="17">
        <f t="shared" ref="H8" si="3">H7+2250</f>
        <v>12950</v>
      </c>
      <c r="I8" s="17">
        <f t="shared" ref="I8" si="4">I7+2250</f>
        <v>12950</v>
      </c>
      <c r="J8" s="17">
        <f t="shared" ref="J8" si="5">J7+2250</f>
        <v>13650</v>
      </c>
      <c r="K8" s="17">
        <f t="shared" ref="K8" si="6">K7+2250</f>
        <v>12950</v>
      </c>
      <c r="L8" s="17">
        <f t="shared" ref="L8:M8" si="7">L7+2250</f>
        <v>12950</v>
      </c>
      <c r="M8" s="17">
        <f t="shared" si="7"/>
        <v>17950</v>
      </c>
      <c r="N8" s="17">
        <f t="shared" ref="N8" si="8">N7+2250</f>
        <v>17950</v>
      </c>
      <c r="O8" s="17">
        <f t="shared" ref="O8" si="9">O7+2250</f>
        <v>17950</v>
      </c>
      <c r="P8" s="17">
        <f t="shared" ref="P8:Q8" si="10">P7+2250</f>
        <v>17950</v>
      </c>
      <c r="Q8" s="17">
        <f t="shared" si="10"/>
        <v>12950</v>
      </c>
      <c r="R8" s="17">
        <f t="shared" ref="R8:S8" si="11">R7+2250</f>
        <v>15550</v>
      </c>
      <c r="S8" s="17">
        <f t="shared" si="11"/>
        <v>16750</v>
      </c>
      <c r="T8" s="17">
        <f t="shared" ref="T8" si="12">T7+2250</f>
        <v>14350</v>
      </c>
      <c r="U8" s="17">
        <f t="shared" ref="U8" si="13">U7+2250</f>
        <v>20850</v>
      </c>
      <c r="V8" s="17">
        <f t="shared" ref="V8" si="14">V7+2250</f>
        <v>14350</v>
      </c>
      <c r="W8" s="17">
        <f t="shared" ref="W8" si="15">W7+2250</f>
        <v>17950</v>
      </c>
      <c r="X8" s="17">
        <f t="shared" ref="X8" si="16">X7+2250</f>
        <v>14350</v>
      </c>
      <c r="Y8" s="17">
        <f t="shared" ref="Y8:Z8" si="17">Y7+2250</f>
        <v>17950</v>
      </c>
      <c r="Z8" s="17">
        <f t="shared" si="17"/>
        <v>17950</v>
      </c>
      <c r="AA8" s="17">
        <f t="shared" ref="AA8" si="18">AA7+2250</f>
        <v>17950</v>
      </c>
      <c r="AB8" s="17">
        <f t="shared" ref="AB8:AC8" si="19">AB7+2250</f>
        <v>16750</v>
      </c>
      <c r="AC8" s="17">
        <f t="shared" si="19"/>
        <v>17950</v>
      </c>
      <c r="AD8" s="17">
        <f t="shared" ref="AD8" si="20">AD7+2250</f>
        <v>16750</v>
      </c>
      <c r="AE8" s="17">
        <f t="shared" ref="AE8" si="21">AE7+2250</f>
        <v>22550</v>
      </c>
      <c r="AF8" s="17">
        <f t="shared" ref="AF8" si="22">AF7+2250</f>
        <v>16750</v>
      </c>
      <c r="AG8" s="17">
        <f t="shared" ref="AG8" si="23">AG7+2250</f>
        <v>17950</v>
      </c>
      <c r="AH8" s="17">
        <f t="shared" ref="AH8" si="24">AH7+2250</f>
        <v>17950</v>
      </c>
      <c r="AI8" s="17">
        <f t="shared" ref="AI8" si="25">AI7+2250</f>
        <v>17950</v>
      </c>
      <c r="AJ8" s="17">
        <f t="shared" ref="AJ8" si="26">AJ7+2250</f>
        <v>16750</v>
      </c>
      <c r="AK8" s="17">
        <f t="shared" ref="AK8" si="27">AK7+2250</f>
        <v>17950</v>
      </c>
      <c r="AL8" s="17">
        <f t="shared" ref="AL8:AM8" si="28">AL7+2250</f>
        <v>16750</v>
      </c>
      <c r="AM8" s="17">
        <f t="shared" si="28"/>
        <v>15550</v>
      </c>
      <c r="AN8" s="17">
        <f t="shared" ref="AN8" si="29">AN7+2250</f>
        <v>14350</v>
      </c>
      <c r="AO8" s="17">
        <f t="shared" ref="AO8:AP8" si="30">AO7+2250</f>
        <v>14350</v>
      </c>
      <c r="AP8" s="17">
        <f t="shared" si="30"/>
        <v>14350</v>
      </c>
      <c r="AQ8" s="17">
        <f t="shared" ref="AQ8:AV8" si="31">AQ7+2250</f>
        <v>15550</v>
      </c>
      <c r="AR8" s="17">
        <f t="shared" ref="AR8" si="32">AR7+2250</f>
        <v>16750</v>
      </c>
      <c r="AS8" s="17">
        <f t="shared" si="31"/>
        <v>16750</v>
      </c>
      <c r="AT8" s="17">
        <f t="shared" si="31"/>
        <v>15550</v>
      </c>
      <c r="AU8" s="17">
        <f t="shared" si="31"/>
        <v>14350</v>
      </c>
      <c r="AV8" s="17">
        <f t="shared" si="31"/>
        <v>16750</v>
      </c>
      <c r="AW8" s="17">
        <f t="shared" ref="AW8" si="33">AW7+2250</f>
        <v>14350</v>
      </c>
    </row>
    <row r="9" spans="1:49" s="18" customForma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49" s="18" customFormat="1" x14ac:dyDescent="0.2">
      <c r="A10" s="19">
        <v>1</v>
      </c>
      <c r="B10" s="17">
        <f t="shared" ref="B10" si="34">B7+1000</f>
        <v>12200</v>
      </c>
      <c r="C10" s="17">
        <f t="shared" ref="C10:D10" si="35">C7+1000</f>
        <v>12200</v>
      </c>
      <c r="D10" s="17">
        <f t="shared" si="35"/>
        <v>16700</v>
      </c>
      <c r="E10" s="17">
        <f t="shared" ref="E10" si="36">E7+1000</f>
        <v>16700</v>
      </c>
      <c r="F10" s="17">
        <f t="shared" ref="F10" si="37">F7+1000</f>
        <v>14300</v>
      </c>
      <c r="G10" s="17">
        <f t="shared" ref="G10:AO10" si="38">G7+1000</f>
        <v>12400</v>
      </c>
      <c r="H10" s="17">
        <f t="shared" si="38"/>
        <v>11700</v>
      </c>
      <c r="I10" s="17">
        <f t="shared" si="38"/>
        <v>11700</v>
      </c>
      <c r="J10" s="17">
        <f t="shared" si="38"/>
        <v>12400</v>
      </c>
      <c r="K10" s="17">
        <f t="shared" si="38"/>
        <v>11700</v>
      </c>
      <c r="L10" s="17">
        <f t="shared" si="38"/>
        <v>11700</v>
      </c>
      <c r="M10" s="17">
        <f t="shared" ref="M10" si="39">M7+1000</f>
        <v>16700</v>
      </c>
      <c r="N10" s="17">
        <f t="shared" si="38"/>
        <v>16700</v>
      </c>
      <c r="O10" s="17">
        <f t="shared" si="38"/>
        <v>16700</v>
      </c>
      <c r="P10" s="17">
        <f t="shared" si="38"/>
        <v>16700</v>
      </c>
      <c r="Q10" s="17">
        <f t="shared" ref="Q10" si="40">Q7+1000</f>
        <v>11700</v>
      </c>
      <c r="R10" s="17">
        <f t="shared" si="38"/>
        <v>14300</v>
      </c>
      <c r="S10" s="17">
        <f t="shared" ref="S10" si="41">S7+1000</f>
        <v>15500</v>
      </c>
      <c r="T10" s="17">
        <f t="shared" si="38"/>
        <v>13100</v>
      </c>
      <c r="U10" s="17">
        <f t="shared" si="38"/>
        <v>19600</v>
      </c>
      <c r="V10" s="17">
        <f t="shared" si="38"/>
        <v>13100</v>
      </c>
      <c r="W10" s="17">
        <f t="shared" si="38"/>
        <v>16700</v>
      </c>
      <c r="X10" s="17">
        <f t="shared" si="38"/>
        <v>13100</v>
      </c>
      <c r="Y10" s="17">
        <f t="shared" si="38"/>
        <v>16700</v>
      </c>
      <c r="Z10" s="17">
        <f t="shared" ref="Z10" si="42">Z7+1000</f>
        <v>16700</v>
      </c>
      <c r="AA10" s="17">
        <f t="shared" si="38"/>
        <v>16700</v>
      </c>
      <c r="AB10" s="17">
        <f t="shared" si="38"/>
        <v>15500</v>
      </c>
      <c r="AC10" s="17">
        <f t="shared" ref="AC10:AD10" si="43">AC7+1000</f>
        <v>16700</v>
      </c>
      <c r="AD10" s="17">
        <f t="shared" si="43"/>
        <v>15500</v>
      </c>
      <c r="AE10" s="17">
        <f t="shared" si="38"/>
        <v>21300</v>
      </c>
      <c r="AF10" s="17">
        <f t="shared" si="38"/>
        <v>15500</v>
      </c>
      <c r="AG10" s="17">
        <f t="shared" si="38"/>
        <v>16700</v>
      </c>
      <c r="AH10" s="17">
        <f t="shared" si="38"/>
        <v>16700</v>
      </c>
      <c r="AI10" s="17">
        <f t="shared" si="38"/>
        <v>16700</v>
      </c>
      <c r="AJ10" s="17">
        <f t="shared" si="38"/>
        <v>15500</v>
      </c>
      <c r="AK10" s="17">
        <f t="shared" si="38"/>
        <v>16700</v>
      </c>
      <c r="AL10" s="17">
        <f t="shared" si="38"/>
        <v>15500</v>
      </c>
      <c r="AM10" s="17">
        <f t="shared" ref="AM10" si="44">AM7+1000</f>
        <v>14300</v>
      </c>
      <c r="AN10" s="17">
        <f t="shared" si="38"/>
        <v>13100</v>
      </c>
      <c r="AO10" s="17">
        <f t="shared" si="38"/>
        <v>13100</v>
      </c>
      <c r="AP10" s="17">
        <f t="shared" ref="AP10:AQ10" si="45">AP7+1000</f>
        <v>13100</v>
      </c>
      <c r="AQ10" s="17">
        <f t="shared" si="45"/>
        <v>14300</v>
      </c>
      <c r="AR10" s="17">
        <f t="shared" ref="AR10" si="46">AR7+1000</f>
        <v>15500</v>
      </c>
      <c r="AS10" s="17">
        <f t="shared" ref="AS10:AV10" si="47">AS7+1000</f>
        <v>15500</v>
      </c>
      <c r="AT10" s="17">
        <f t="shared" si="47"/>
        <v>14300</v>
      </c>
      <c r="AU10" s="17">
        <f t="shared" si="47"/>
        <v>13100</v>
      </c>
      <c r="AV10" s="17">
        <f t="shared" si="47"/>
        <v>15500</v>
      </c>
      <c r="AW10" s="17">
        <f t="shared" ref="AW10" si="48">AW7+1000</f>
        <v>13100</v>
      </c>
    </row>
    <row r="11" spans="1:49" s="18" customFormat="1" x14ac:dyDescent="0.2">
      <c r="A11" s="19">
        <v>2</v>
      </c>
      <c r="B11" s="17">
        <f t="shared" ref="B11:C11" si="49">B10+2000</f>
        <v>14200</v>
      </c>
      <c r="C11" s="17">
        <f t="shared" si="49"/>
        <v>14200</v>
      </c>
      <c r="D11" s="17">
        <f>D10+2250</f>
        <v>18950</v>
      </c>
      <c r="E11" s="17">
        <f>E10+2250</f>
        <v>18950</v>
      </c>
      <c r="F11" s="17">
        <f t="shared" ref="F11" si="50">F10+2250</f>
        <v>16550</v>
      </c>
      <c r="G11" s="17">
        <f t="shared" ref="G11" si="51">G10+2250</f>
        <v>14650</v>
      </c>
      <c r="H11" s="17">
        <f t="shared" ref="H11" si="52">H10+2250</f>
        <v>13950</v>
      </c>
      <c r="I11" s="17">
        <f t="shared" ref="I11" si="53">I10+2250</f>
        <v>13950</v>
      </c>
      <c r="J11" s="17">
        <f t="shared" ref="J11" si="54">J10+2250</f>
        <v>14650</v>
      </c>
      <c r="K11" s="17">
        <f t="shared" ref="K11" si="55">K10+2250</f>
        <v>13950</v>
      </c>
      <c r="L11" s="17">
        <f t="shared" ref="L11:M11" si="56">L10+2250</f>
        <v>13950</v>
      </c>
      <c r="M11" s="17">
        <f t="shared" si="56"/>
        <v>18950</v>
      </c>
      <c r="N11" s="17">
        <f t="shared" ref="N11" si="57">N10+2250</f>
        <v>18950</v>
      </c>
      <c r="O11" s="17">
        <f t="shared" ref="O11" si="58">O10+2250</f>
        <v>18950</v>
      </c>
      <c r="P11" s="17">
        <f t="shared" ref="P11:Q11" si="59">P10+2250</f>
        <v>18950</v>
      </c>
      <c r="Q11" s="17">
        <f t="shared" si="59"/>
        <v>13950</v>
      </c>
      <c r="R11" s="17">
        <f t="shared" ref="R11:S11" si="60">R10+2250</f>
        <v>16550</v>
      </c>
      <c r="S11" s="17">
        <f t="shared" si="60"/>
        <v>17750</v>
      </c>
      <c r="T11" s="17">
        <f t="shared" ref="T11" si="61">T10+2250</f>
        <v>15350</v>
      </c>
      <c r="U11" s="17">
        <f t="shared" ref="U11" si="62">U10+2250</f>
        <v>21850</v>
      </c>
      <c r="V11" s="17">
        <f t="shared" ref="V11" si="63">V10+2250</f>
        <v>15350</v>
      </c>
      <c r="W11" s="17">
        <f t="shared" ref="W11" si="64">W10+2250</f>
        <v>18950</v>
      </c>
      <c r="X11" s="17">
        <f t="shared" ref="X11" si="65">X10+2250</f>
        <v>15350</v>
      </c>
      <c r="Y11" s="17">
        <f t="shared" ref="Y11:Z11" si="66">Y10+2250</f>
        <v>18950</v>
      </c>
      <c r="Z11" s="17">
        <f t="shared" si="66"/>
        <v>18950</v>
      </c>
      <c r="AA11" s="17">
        <f t="shared" ref="AA11" si="67">AA10+2250</f>
        <v>18950</v>
      </c>
      <c r="AB11" s="17">
        <f t="shared" ref="AB11:AC11" si="68">AB10+2250</f>
        <v>17750</v>
      </c>
      <c r="AC11" s="17">
        <f t="shared" si="68"/>
        <v>18950</v>
      </c>
      <c r="AD11" s="17">
        <f t="shared" ref="AD11" si="69">AD10+2250</f>
        <v>17750</v>
      </c>
      <c r="AE11" s="17">
        <f t="shared" ref="AE11" si="70">AE10+2250</f>
        <v>23550</v>
      </c>
      <c r="AF11" s="17">
        <f t="shared" ref="AF11" si="71">AF10+2250</f>
        <v>17750</v>
      </c>
      <c r="AG11" s="17">
        <f t="shared" ref="AG11" si="72">AG10+2250</f>
        <v>18950</v>
      </c>
      <c r="AH11" s="17">
        <f t="shared" ref="AH11" si="73">AH10+2250</f>
        <v>18950</v>
      </c>
      <c r="AI11" s="17">
        <f t="shared" ref="AI11" si="74">AI10+2250</f>
        <v>18950</v>
      </c>
      <c r="AJ11" s="17">
        <f t="shared" ref="AJ11" si="75">AJ10+2250</f>
        <v>17750</v>
      </c>
      <c r="AK11" s="17">
        <f t="shared" ref="AK11" si="76">AK10+2250</f>
        <v>18950</v>
      </c>
      <c r="AL11" s="17">
        <f t="shared" ref="AL11:AM11" si="77">AL10+2250</f>
        <v>17750</v>
      </c>
      <c r="AM11" s="17">
        <f t="shared" si="77"/>
        <v>16550</v>
      </c>
      <c r="AN11" s="17">
        <f t="shared" ref="AN11" si="78">AN10+2250</f>
        <v>15350</v>
      </c>
      <c r="AO11" s="17">
        <f t="shared" ref="AO11:AP11" si="79">AO10+2250</f>
        <v>15350</v>
      </c>
      <c r="AP11" s="17">
        <f t="shared" si="79"/>
        <v>15350</v>
      </c>
      <c r="AQ11" s="17">
        <f t="shared" ref="AQ11:AV11" si="80">AQ10+2250</f>
        <v>16550</v>
      </c>
      <c r="AR11" s="17">
        <f t="shared" ref="AR11" si="81">AR10+2250</f>
        <v>17750</v>
      </c>
      <c r="AS11" s="17">
        <f t="shared" si="80"/>
        <v>17750</v>
      </c>
      <c r="AT11" s="17">
        <f t="shared" si="80"/>
        <v>16550</v>
      </c>
      <c r="AU11" s="17">
        <f t="shared" si="80"/>
        <v>15350</v>
      </c>
      <c r="AV11" s="17">
        <f t="shared" si="80"/>
        <v>17750</v>
      </c>
      <c r="AW11" s="17">
        <f t="shared" ref="AW11" si="82">AW10+2250</f>
        <v>15350</v>
      </c>
    </row>
    <row r="12" spans="1:49" s="18" customForma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row>
    <row r="13" spans="1:49" s="18" customFormat="1" x14ac:dyDescent="0.2">
      <c r="A13" s="19">
        <v>1</v>
      </c>
      <c r="B13" s="17">
        <f t="shared" ref="B13" si="83">B7+2000</f>
        <v>13200</v>
      </c>
      <c r="C13" s="17">
        <f t="shared" ref="C13:D13" si="84">C7+2000</f>
        <v>13200</v>
      </c>
      <c r="D13" s="17">
        <f t="shared" si="84"/>
        <v>17700</v>
      </c>
      <c r="E13" s="17">
        <f t="shared" ref="E13" si="85">E7+2000</f>
        <v>17700</v>
      </c>
      <c r="F13" s="17">
        <f t="shared" ref="F13" si="86">F7+2000</f>
        <v>15300</v>
      </c>
      <c r="G13" s="17">
        <f t="shared" ref="G13:AO13" si="87">G7+2000</f>
        <v>13400</v>
      </c>
      <c r="H13" s="17">
        <f t="shared" si="87"/>
        <v>12700</v>
      </c>
      <c r="I13" s="17">
        <f t="shared" si="87"/>
        <v>12700</v>
      </c>
      <c r="J13" s="17">
        <f t="shared" si="87"/>
        <v>13400</v>
      </c>
      <c r="K13" s="17">
        <f t="shared" si="87"/>
        <v>12700</v>
      </c>
      <c r="L13" s="17">
        <f t="shared" si="87"/>
        <v>12700</v>
      </c>
      <c r="M13" s="17">
        <f t="shared" ref="M13" si="88">M7+2000</f>
        <v>17700</v>
      </c>
      <c r="N13" s="17">
        <f t="shared" si="87"/>
        <v>17700</v>
      </c>
      <c r="O13" s="17">
        <f t="shared" si="87"/>
        <v>17700</v>
      </c>
      <c r="P13" s="17">
        <f t="shared" si="87"/>
        <v>17700</v>
      </c>
      <c r="Q13" s="17">
        <f t="shared" ref="Q13" si="89">Q7+2000</f>
        <v>12700</v>
      </c>
      <c r="R13" s="17">
        <f t="shared" si="87"/>
        <v>15300</v>
      </c>
      <c r="S13" s="17">
        <f t="shared" ref="S13" si="90">S7+2000</f>
        <v>16500</v>
      </c>
      <c r="T13" s="17">
        <f t="shared" si="87"/>
        <v>14100</v>
      </c>
      <c r="U13" s="17">
        <f t="shared" si="87"/>
        <v>20600</v>
      </c>
      <c r="V13" s="17">
        <f t="shared" si="87"/>
        <v>14100</v>
      </c>
      <c r="W13" s="17">
        <f t="shared" si="87"/>
        <v>17700</v>
      </c>
      <c r="X13" s="17">
        <f t="shared" si="87"/>
        <v>14100</v>
      </c>
      <c r="Y13" s="17">
        <f t="shared" si="87"/>
        <v>17700</v>
      </c>
      <c r="Z13" s="17">
        <f t="shared" ref="Z13" si="91">Z7+2000</f>
        <v>17700</v>
      </c>
      <c r="AA13" s="17">
        <f t="shared" si="87"/>
        <v>17700</v>
      </c>
      <c r="AB13" s="17">
        <f t="shared" si="87"/>
        <v>16500</v>
      </c>
      <c r="AC13" s="17">
        <f t="shared" ref="AC13:AD13" si="92">AC7+2000</f>
        <v>17700</v>
      </c>
      <c r="AD13" s="17">
        <f t="shared" si="92"/>
        <v>16500</v>
      </c>
      <c r="AE13" s="17">
        <f t="shared" si="87"/>
        <v>22300</v>
      </c>
      <c r="AF13" s="17">
        <f t="shared" si="87"/>
        <v>16500</v>
      </c>
      <c r="AG13" s="17">
        <f t="shared" si="87"/>
        <v>17700</v>
      </c>
      <c r="AH13" s="17">
        <f t="shared" si="87"/>
        <v>17700</v>
      </c>
      <c r="AI13" s="17">
        <f t="shared" si="87"/>
        <v>17700</v>
      </c>
      <c r="AJ13" s="17">
        <f t="shared" si="87"/>
        <v>16500</v>
      </c>
      <c r="AK13" s="17">
        <f t="shared" si="87"/>
        <v>17700</v>
      </c>
      <c r="AL13" s="17">
        <f t="shared" si="87"/>
        <v>16500</v>
      </c>
      <c r="AM13" s="17">
        <f t="shared" ref="AM13" si="93">AM7+2000</f>
        <v>15300</v>
      </c>
      <c r="AN13" s="17">
        <f t="shared" si="87"/>
        <v>14100</v>
      </c>
      <c r="AO13" s="17">
        <f t="shared" si="87"/>
        <v>14100</v>
      </c>
      <c r="AP13" s="17">
        <f t="shared" ref="AP13:AQ13" si="94">AP7+2000</f>
        <v>14100</v>
      </c>
      <c r="AQ13" s="17">
        <f t="shared" si="94"/>
        <v>15300</v>
      </c>
      <c r="AR13" s="17">
        <f t="shared" ref="AR13" si="95">AR7+2000</f>
        <v>16500</v>
      </c>
      <c r="AS13" s="17">
        <f t="shared" ref="AS13:AV13" si="96">AS7+2000</f>
        <v>16500</v>
      </c>
      <c r="AT13" s="17">
        <f t="shared" si="96"/>
        <v>15300</v>
      </c>
      <c r="AU13" s="17">
        <f t="shared" si="96"/>
        <v>14100</v>
      </c>
      <c r="AV13" s="17">
        <f t="shared" si="96"/>
        <v>16500</v>
      </c>
      <c r="AW13" s="17">
        <f t="shared" ref="AW13" si="97">AW7+2000</f>
        <v>14100</v>
      </c>
    </row>
    <row r="14" spans="1:49" s="18" customFormat="1" x14ac:dyDescent="0.2">
      <c r="A14" s="19">
        <v>2</v>
      </c>
      <c r="B14" s="17">
        <f t="shared" ref="B14:C14" si="98">B13+2000</f>
        <v>15200</v>
      </c>
      <c r="C14" s="17">
        <f t="shared" si="98"/>
        <v>15200</v>
      </c>
      <c r="D14" s="17">
        <f>D13+2250</f>
        <v>19950</v>
      </c>
      <c r="E14" s="17">
        <f>E13+2250</f>
        <v>19950</v>
      </c>
      <c r="F14" s="17">
        <f t="shared" ref="F14" si="99">F13+2250</f>
        <v>17550</v>
      </c>
      <c r="G14" s="17">
        <f t="shared" ref="G14" si="100">G13+2250</f>
        <v>15650</v>
      </c>
      <c r="H14" s="17">
        <f t="shared" ref="H14" si="101">H13+2250</f>
        <v>14950</v>
      </c>
      <c r="I14" s="17">
        <f t="shared" ref="I14" si="102">I13+2250</f>
        <v>14950</v>
      </c>
      <c r="J14" s="17">
        <f t="shared" ref="J14" si="103">J13+2250</f>
        <v>15650</v>
      </c>
      <c r="K14" s="17">
        <f t="shared" ref="K14" si="104">K13+2250</f>
        <v>14950</v>
      </c>
      <c r="L14" s="17">
        <f t="shared" ref="L14:M14" si="105">L13+2250</f>
        <v>14950</v>
      </c>
      <c r="M14" s="17">
        <f t="shared" si="105"/>
        <v>19950</v>
      </c>
      <c r="N14" s="17">
        <f t="shared" ref="N14" si="106">N13+2250</f>
        <v>19950</v>
      </c>
      <c r="O14" s="17">
        <f t="shared" ref="O14" si="107">O13+2250</f>
        <v>19950</v>
      </c>
      <c r="P14" s="17">
        <f t="shared" ref="P14:Q14" si="108">P13+2250</f>
        <v>19950</v>
      </c>
      <c r="Q14" s="17">
        <f t="shared" si="108"/>
        <v>14950</v>
      </c>
      <c r="R14" s="17">
        <f t="shared" ref="R14:S14" si="109">R13+2250</f>
        <v>17550</v>
      </c>
      <c r="S14" s="17">
        <f t="shared" si="109"/>
        <v>18750</v>
      </c>
      <c r="T14" s="17">
        <f t="shared" ref="T14" si="110">T13+2250</f>
        <v>16350</v>
      </c>
      <c r="U14" s="17">
        <f t="shared" ref="U14" si="111">U13+2250</f>
        <v>22850</v>
      </c>
      <c r="V14" s="17">
        <f t="shared" ref="V14" si="112">V13+2250</f>
        <v>16350</v>
      </c>
      <c r="W14" s="17">
        <f t="shared" ref="W14" si="113">W13+2250</f>
        <v>19950</v>
      </c>
      <c r="X14" s="17">
        <f t="shared" ref="X14" si="114">X13+2250</f>
        <v>16350</v>
      </c>
      <c r="Y14" s="17">
        <f t="shared" ref="Y14:Z14" si="115">Y13+2250</f>
        <v>19950</v>
      </c>
      <c r="Z14" s="17">
        <f t="shared" si="115"/>
        <v>19950</v>
      </c>
      <c r="AA14" s="17">
        <f t="shared" ref="AA14" si="116">AA13+2250</f>
        <v>19950</v>
      </c>
      <c r="AB14" s="17">
        <f t="shared" ref="AB14:AC14" si="117">AB13+2250</f>
        <v>18750</v>
      </c>
      <c r="AC14" s="17">
        <f t="shared" si="117"/>
        <v>19950</v>
      </c>
      <c r="AD14" s="17">
        <f t="shared" ref="AD14" si="118">AD13+2250</f>
        <v>18750</v>
      </c>
      <c r="AE14" s="17">
        <f t="shared" ref="AE14" si="119">AE13+2250</f>
        <v>24550</v>
      </c>
      <c r="AF14" s="17">
        <f t="shared" ref="AF14" si="120">AF13+2250</f>
        <v>18750</v>
      </c>
      <c r="AG14" s="17">
        <f t="shared" ref="AG14" si="121">AG13+2250</f>
        <v>19950</v>
      </c>
      <c r="AH14" s="17">
        <f t="shared" ref="AH14" si="122">AH13+2250</f>
        <v>19950</v>
      </c>
      <c r="AI14" s="17">
        <f t="shared" ref="AI14" si="123">AI13+2250</f>
        <v>19950</v>
      </c>
      <c r="AJ14" s="17">
        <f t="shared" ref="AJ14" si="124">AJ13+2250</f>
        <v>18750</v>
      </c>
      <c r="AK14" s="17">
        <f t="shared" ref="AK14" si="125">AK13+2250</f>
        <v>19950</v>
      </c>
      <c r="AL14" s="17">
        <f t="shared" ref="AL14:AM14" si="126">AL13+2250</f>
        <v>18750</v>
      </c>
      <c r="AM14" s="17">
        <f t="shared" si="126"/>
        <v>17550</v>
      </c>
      <c r="AN14" s="17">
        <f t="shared" ref="AN14" si="127">AN13+2250</f>
        <v>16350</v>
      </c>
      <c r="AO14" s="17">
        <f t="shared" ref="AO14:AP14" si="128">AO13+2250</f>
        <v>16350</v>
      </c>
      <c r="AP14" s="17">
        <f t="shared" si="128"/>
        <v>16350</v>
      </c>
      <c r="AQ14" s="17">
        <f t="shared" ref="AQ14:AV14" si="129">AQ13+2250</f>
        <v>17550</v>
      </c>
      <c r="AR14" s="17">
        <f t="shared" ref="AR14" si="130">AR13+2250</f>
        <v>18750</v>
      </c>
      <c r="AS14" s="17">
        <f t="shared" si="129"/>
        <v>18750</v>
      </c>
      <c r="AT14" s="17">
        <f t="shared" si="129"/>
        <v>17550</v>
      </c>
      <c r="AU14" s="17">
        <f t="shared" si="129"/>
        <v>16350</v>
      </c>
      <c r="AV14" s="17">
        <f t="shared" si="129"/>
        <v>18750</v>
      </c>
      <c r="AW14" s="17">
        <f t="shared" ref="AW14" si="131">AW13+2250</f>
        <v>16350</v>
      </c>
    </row>
    <row r="15" spans="1:49" s="18" customForma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1:49" s="18" customFormat="1" x14ac:dyDescent="0.2">
      <c r="A16" s="19">
        <v>1</v>
      </c>
      <c r="B16" s="17">
        <f t="shared" ref="B16" si="132">B7+3000</f>
        <v>14200</v>
      </c>
      <c r="C16" s="17">
        <f t="shared" ref="C16:D16" si="133">C7+3000</f>
        <v>14200</v>
      </c>
      <c r="D16" s="17">
        <f t="shared" si="133"/>
        <v>18700</v>
      </c>
      <c r="E16" s="17">
        <f t="shared" ref="E16" si="134">E7+3000</f>
        <v>18700</v>
      </c>
      <c r="F16" s="17">
        <f t="shared" ref="F16" si="135">F7+3000</f>
        <v>16300</v>
      </c>
      <c r="G16" s="17">
        <f t="shared" ref="G16:AO16" si="136">G7+3000</f>
        <v>14400</v>
      </c>
      <c r="H16" s="17">
        <f t="shared" si="136"/>
        <v>13700</v>
      </c>
      <c r="I16" s="17">
        <f t="shared" si="136"/>
        <v>13700</v>
      </c>
      <c r="J16" s="17">
        <f t="shared" si="136"/>
        <v>14400</v>
      </c>
      <c r="K16" s="17">
        <f t="shared" si="136"/>
        <v>13700</v>
      </c>
      <c r="L16" s="17">
        <f t="shared" si="136"/>
        <v>13700</v>
      </c>
      <c r="M16" s="17">
        <f t="shared" ref="M16" si="137">M7+3000</f>
        <v>18700</v>
      </c>
      <c r="N16" s="17">
        <f t="shared" si="136"/>
        <v>18700</v>
      </c>
      <c r="O16" s="17">
        <f t="shared" si="136"/>
        <v>18700</v>
      </c>
      <c r="P16" s="17">
        <f t="shared" si="136"/>
        <v>18700</v>
      </c>
      <c r="Q16" s="17">
        <f t="shared" ref="Q16" si="138">Q7+3000</f>
        <v>13700</v>
      </c>
      <c r="R16" s="17">
        <f t="shared" si="136"/>
        <v>16300</v>
      </c>
      <c r="S16" s="17">
        <f t="shared" ref="S16" si="139">S7+3000</f>
        <v>17500</v>
      </c>
      <c r="T16" s="17">
        <f t="shared" si="136"/>
        <v>15100</v>
      </c>
      <c r="U16" s="17">
        <f t="shared" si="136"/>
        <v>21600</v>
      </c>
      <c r="V16" s="17">
        <f t="shared" si="136"/>
        <v>15100</v>
      </c>
      <c r="W16" s="17">
        <f t="shared" si="136"/>
        <v>18700</v>
      </c>
      <c r="X16" s="17">
        <f t="shared" si="136"/>
        <v>15100</v>
      </c>
      <c r="Y16" s="17">
        <f t="shared" si="136"/>
        <v>18700</v>
      </c>
      <c r="Z16" s="17">
        <f t="shared" ref="Z16" si="140">Z7+3000</f>
        <v>18700</v>
      </c>
      <c r="AA16" s="17">
        <f t="shared" si="136"/>
        <v>18700</v>
      </c>
      <c r="AB16" s="17">
        <f t="shared" si="136"/>
        <v>17500</v>
      </c>
      <c r="AC16" s="17">
        <f t="shared" ref="AC16:AD16" si="141">AC7+3000</f>
        <v>18700</v>
      </c>
      <c r="AD16" s="17">
        <f t="shared" si="141"/>
        <v>17500</v>
      </c>
      <c r="AE16" s="17">
        <f t="shared" si="136"/>
        <v>23300</v>
      </c>
      <c r="AF16" s="17">
        <f t="shared" si="136"/>
        <v>17500</v>
      </c>
      <c r="AG16" s="17">
        <f t="shared" si="136"/>
        <v>18700</v>
      </c>
      <c r="AH16" s="17">
        <f t="shared" si="136"/>
        <v>18700</v>
      </c>
      <c r="AI16" s="17">
        <f t="shared" si="136"/>
        <v>18700</v>
      </c>
      <c r="AJ16" s="17">
        <f t="shared" si="136"/>
        <v>17500</v>
      </c>
      <c r="AK16" s="17">
        <f t="shared" si="136"/>
        <v>18700</v>
      </c>
      <c r="AL16" s="17">
        <f t="shared" si="136"/>
        <v>17500</v>
      </c>
      <c r="AM16" s="17">
        <f t="shared" ref="AM16" si="142">AM7+3000</f>
        <v>16300</v>
      </c>
      <c r="AN16" s="17">
        <f t="shared" si="136"/>
        <v>15100</v>
      </c>
      <c r="AO16" s="17">
        <f t="shared" si="136"/>
        <v>15100</v>
      </c>
      <c r="AP16" s="17">
        <f t="shared" ref="AP16:AQ16" si="143">AP7+3000</f>
        <v>15100</v>
      </c>
      <c r="AQ16" s="17">
        <f t="shared" si="143"/>
        <v>16300</v>
      </c>
      <c r="AR16" s="17">
        <f t="shared" ref="AR16" si="144">AR7+3000</f>
        <v>17500</v>
      </c>
      <c r="AS16" s="17">
        <f t="shared" ref="AS16:AV16" si="145">AS7+3000</f>
        <v>17500</v>
      </c>
      <c r="AT16" s="17">
        <f t="shared" si="145"/>
        <v>16300</v>
      </c>
      <c r="AU16" s="17">
        <f t="shared" si="145"/>
        <v>15100</v>
      </c>
      <c r="AV16" s="17">
        <f t="shared" si="145"/>
        <v>17500</v>
      </c>
      <c r="AW16" s="17">
        <f t="shared" ref="AW16" si="146">AW7+3000</f>
        <v>15100</v>
      </c>
    </row>
    <row r="17" spans="1:49" s="18" customFormat="1" x14ac:dyDescent="0.2">
      <c r="A17" s="19">
        <v>2</v>
      </c>
      <c r="B17" s="17">
        <f t="shared" ref="B17:C17" si="147">B16+2000</f>
        <v>16200</v>
      </c>
      <c r="C17" s="17">
        <f t="shared" si="147"/>
        <v>16200</v>
      </c>
      <c r="D17" s="17">
        <f>D16+2250</f>
        <v>20950</v>
      </c>
      <c r="E17" s="17">
        <f>E16+2250</f>
        <v>20950</v>
      </c>
      <c r="F17" s="17">
        <f t="shared" ref="F17" si="148">F16+2250</f>
        <v>18550</v>
      </c>
      <c r="G17" s="17">
        <f t="shared" ref="G17" si="149">G16+2250</f>
        <v>16650</v>
      </c>
      <c r="H17" s="17">
        <f t="shared" ref="H17" si="150">H16+2250</f>
        <v>15950</v>
      </c>
      <c r="I17" s="17">
        <f t="shared" ref="I17" si="151">I16+2250</f>
        <v>15950</v>
      </c>
      <c r="J17" s="17">
        <f t="shared" ref="J17" si="152">J16+2250</f>
        <v>16650</v>
      </c>
      <c r="K17" s="17">
        <f t="shared" ref="K17" si="153">K16+2250</f>
        <v>15950</v>
      </c>
      <c r="L17" s="17">
        <f t="shared" ref="L17:M17" si="154">L16+2250</f>
        <v>15950</v>
      </c>
      <c r="M17" s="17">
        <f t="shared" si="154"/>
        <v>20950</v>
      </c>
      <c r="N17" s="17">
        <f t="shared" ref="N17" si="155">N16+2250</f>
        <v>20950</v>
      </c>
      <c r="O17" s="17">
        <f t="shared" ref="O17" si="156">O16+2250</f>
        <v>20950</v>
      </c>
      <c r="P17" s="17">
        <f t="shared" ref="P17:Q17" si="157">P16+2250</f>
        <v>20950</v>
      </c>
      <c r="Q17" s="17">
        <f t="shared" si="157"/>
        <v>15950</v>
      </c>
      <c r="R17" s="17">
        <f t="shared" ref="R17:S17" si="158">R16+2250</f>
        <v>18550</v>
      </c>
      <c r="S17" s="17">
        <f t="shared" si="158"/>
        <v>19750</v>
      </c>
      <c r="T17" s="17">
        <f t="shared" ref="T17" si="159">T16+2250</f>
        <v>17350</v>
      </c>
      <c r="U17" s="17">
        <f t="shared" ref="U17" si="160">U16+2250</f>
        <v>23850</v>
      </c>
      <c r="V17" s="17">
        <f t="shared" ref="V17" si="161">V16+2250</f>
        <v>17350</v>
      </c>
      <c r="W17" s="17">
        <f t="shared" ref="W17" si="162">W16+2250</f>
        <v>20950</v>
      </c>
      <c r="X17" s="17">
        <f t="shared" ref="X17" si="163">X16+2250</f>
        <v>17350</v>
      </c>
      <c r="Y17" s="17">
        <f t="shared" ref="Y17:Z17" si="164">Y16+2250</f>
        <v>20950</v>
      </c>
      <c r="Z17" s="17">
        <f t="shared" si="164"/>
        <v>20950</v>
      </c>
      <c r="AA17" s="17">
        <f t="shared" ref="AA17" si="165">AA16+2250</f>
        <v>20950</v>
      </c>
      <c r="AB17" s="17">
        <f t="shared" ref="AB17:AC17" si="166">AB16+2250</f>
        <v>19750</v>
      </c>
      <c r="AC17" s="17">
        <f t="shared" si="166"/>
        <v>20950</v>
      </c>
      <c r="AD17" s="17">
        <f t="shared" ref="AD17" si="167">AD16+2250</f>
        <v>19750</v>
      </c>
      <c r="AE17" s="17">
        <f t="shared" ref="AE17" si="168">AE16+2250</f>
        <v>25550</v>
      </c>
      <c r="AF17" s="17">
        <f t="shared" ref="AF17" si="169">AF16+2250</f>
        <v>19750</v>
      </c>
      <c r="AG17" s="17">
        <f t="shared" ref="AG17" si="170">AG16+2250</f>
        <v>20950</v>
      </c>
      <c r="AH17" s="17">
        <f t="shared" ref="AH17" si="171">AH16+2250</f>
        <v>20950</v>
      </c>
      <c r="AI17" s="17">
        <f t="shared" ref="AI17" si="172">AI16+2250</f>
        <v>20950</v>
      </c>
      <c r="AJ17" s="17">
        <f t="shared" ref="AJ17" si="173">AJ16+2250</f>
        <v>19750</v>
      </c>
      <c r="AK17" s="17">
        <f t="shared" ref="AK17" si="174">AK16+2250</f>
        <v>20950</v>
      </c>
      <c r="AL17" s="17">
        <f t="shared" ref="AL17:AM17" si="175">AL16+2250</f>
        <v>19750</v>
      </c>
      <c r="AM17" s="17">
        <f t="shared" si="175"/>
        <v>18550</v>
      </c>
      <c r="AN17" s="17">
        <f t="shared" ref="AN17" si="176">AN16+2250</f>
        <v>17350</v>
      </c>
      <c r="AO17" s="17">
        <f t="shared" ref="AO17:AP17" si="177">AO16+2250</f>
        <v>17350</v>
      </c>
      <c r="AP17" s="17">
        <f t="shared" si="177"/>
        <v>17350</v>
      </c>
      <c r="AQ17" s="17">
        <f t="shared" ref="AQ17:AV17" si="178">AQ16+2250</f>
        <v>18550</v>
      </c>
      <c r="AR17" s="17">
        <f t="shared" ref="AR17" si="179">AR16+2250</f>
        <v>19750</v>
      </c>
      <c r="AS17" s="17">
        <f t="shared" si="178"/>
        <v>19750</v>
      </c>
      <c r="AT17" s="17">
        <f t="shared" si="178"/>
        <v>18550</v>
      </c>
      <c r="AU17" s="17">
        <f t="shared" si="178"/>
        <v>17350</v>
      </c>
      <c r="AV17" s="17">
        <f t="shared" si="178"/>
        <v>19750</v>
      </c>
      <c r="AW17" s="17">
        <f t="shared" ref="AW17" si="180">AW16+2250</f>
        <v>17350</v>
      </c>
    </row>
    <row r="18" spans="1:49" s="18" customForma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row>
    <row r="19" spans="1:49" s="18" customFormat="1" x14ac:dyDescent="0.2">
      <c r="A19" s="19">
        <v>1</v>
      </c>
      <c r="B19" s="17">
        <f t="shared" ref="B19:C19" si="181">B7+4000</f>
        <v>15200</v>
      </c>
      <c r="C19" s="17">
        <f t="shared" si="181"/>
        <v>15200</v>
      </c>
      <c r="D19" s="17">
        <f>D7+5000</f>
        <v>20700</v>
      </c>
      <c r="E19" s="17">
        <f>E7+5000</f>
        <v>20700</v>
      </c>
      <c r="F19" s="17">
        <f t="shared" ref="F19" si="182">F7+5000</f>
        <v>18300</v>
      </c>
      <c r="G19" s="17">
        <f t="shared" ref="G19:AO19" si="183">G7+5000</f>
        <v>16400</v>
      </c>
      <c r="H19" s="17">
        <f t="shared" si="183"/>
        <v>15700</v>
      </c>
      <c r="I19" s="17">
        <f t="shared" si="183"/>
        <v>15700</v>
      </c>
      <c r="J19" s="17">
        <f t="shared" si="183"/>
        <v>16400</v>
      </c>
      <c r="K19" s="17">
        <f t="shared" si="183"/>
        <v>15700</v>
      </c>
      <c r="L19" s="17">
        <f t="shared" si="183"/>
        <v>15700</v>
      </c>
      <c r="M19" s="17">
        <f t="shared" ref="M19" si="184">M7+5000</f>
        <v>20700</v>
      </c>
      <c r="N19" s="17">
        <f t="shared" si="183"/>
        <v>20700</v>
      </c>
      <c r="O19" s="17">
        <f t="shared" si="183"/>
        <v>20700</v>
      </c>
      <c r="P19" s="17">
        <f t="shared" si="183"/>
        <v>20700</v>
      </c>
      <c r="Q19" s="17">
        <f t="shared" ref="Q19" si="185">Q7+5000</f>
        <v>15700</v>
      </c>
      <c r="R19" s="17">
        <f t="shared" si="183"/>
        <v>18300</v>
      </c>
      <c r="S19" s="17">
        <f t="shared" ref="S19" si="186">S7+5000</f>
        <v>19500</v>
      </c>
      <c r="T19" s="17">
        <f t="shared" si="183"/>
        <v>17100</v>
      </c>
      <c r="U19" s="17">
        <f t="shared" si="183"/>
        <v>23600</v>
      </c>
      <c r="V19" s="17">
        <f t="shared" si="183"/>
        <v>17100</v>
      </c>
      <c r="W19" s="17">
        <f t="shared" si="183"/>
        <v>20700</v>
      </c>
      <c r="X19" s="17">
        <f t="shared" si="183"/>
        <v>17100</v>
      </c>
      <c r="Y19" s="17">
        <f t="shared" si="183"/>
        <v>20700</v>
      </c>
      <c r="Z19" s="17">
        <f t="shared" ref="Z19" si="187">Z7+5000</f>
        <v>20700</v>
      </c>
      <c r="AA19" s="17">
        <f t="shared" si="183"/>
        <v>20700</v>
      </c>
      <c r="AB19" s="17">
        <f t="shared" si="183"/>
        <v>19500</v>
      </c>
      <c r="AC19" s="17">
        <f t="shared" ref="AC19:AD19" si="188">AC7+5000</f>
        <v>20700</v>
      </c>
      <c r="AD19" s="17">
        <f t="shared" si="188"/>
        <v>19500</v>
      </c>
      <c r="AE19" s="17">
        <f t="shared" si="183"/>
        <v>25300</v>
      </c>
      <c r="AF19" s="17">
        <f t="shared" si="183"/>
        <v>19500</v>
      </c>
      <c r="AG19" s="17">
        <f t="shared" si="183"/>
        <v>20700</v>
      </c>
      <c r="AH19" s="17">
        <f t="shared" si="183"/>
        <v>20700</v>
      </c>
      <c r="AI19" s="17">
        <f t="shared" si="183"/>
        <v>20700</v>
      </c>
      <c r="AJ19" s="17">
        <f t="shared" si="183"/>
        <v>19500</v>
      </c>
      <c r="AK19" s="17">
        <f t="shared" si="183"/>
        <v>20700</v>
      </c>
      <c r="AL19" s="17">
        <f t="shared" si="183"/>
        <v>19500</v>
      </c>
      <c r="AM19" s="17">
        <f t="shared" ref="AM19" si="189">AM7+5000</f>
        <v>18300</v>
      </c>
      <c r="AN19" s="17">
        <f t="shared" si="183"/>
        <v>17100</v>
      </c>
      <c r="AO19" s="17">
        <f t="shared" si="183"/>
        <v>17100</v>
      </c>
      <c r="AP19" s="17">
        <f t="shared" ref="AP19:AQ19" si="190">AP7+5000</f>
        <v>17100</v>
      </c>
      <c r="AQ19" s="17">
        <f t="shared" si="190"/>
        <v>18300</v>
      </c>
      <c r="AR19" s="17">
        <f t="shared" ref="AR19" si="191">AR7+5000</f>
        <v>19500</v>
      </c>
      <c r="AS19" s="17">
        <f t="shared" ref="AS19:AV19" si="192">AS7+5000</f>
        <v>19500</v>
      </c>
      <c r="AT19" s="17">
        <f t="shared" si="192"/>
        <v>18300</v>
      </c>
      <c r="AU19" s="17">
        <f t="shared" si="192"/>
        <v>17100</v>
      </c>
      <c r="AV19" s="17">
        <f t="shared" si="192"/>
        <v>19500</v>
      </c>
      <c r="AW19" s="17">
        <f t="shared" ref="AW19" si="193">AW7+5000</f>
        <v>17100</v>
      </c>
    </row>
    <row r="20" spans="1:49" s="18" customFormat="1" ht="14.45" customHeight="1" x14ac:dyDescent="0.2">
      <c r="A20" s="19">
        <v>2</v>
      </c>
      <c r="B20" s="17">
        <f t="shared" ref="B20:C20" si="194">B19+2000</f>
        <v>17200</v>
      </c>
      <c r="C20" s="17">
        <f t="shared" si="194"/>
        <v>17200</v>
      </c>
      <c r="D20" s="17">
        <f>D19+2250</f>
        <v>22950</v>
      </c>
      <c r="E20" s="17">
        <f>E19+2250</f>
        <v>22950</v>
      </c>
      <c r="F20" s="17">
        <f t="shared" ref="F20" si="195">F19+2250</f>
        <v>20550</v>
      </c>
      <c r="G20" s="17">
        <f t="shared" ref="G20" si="196">G19+2250</f>
        <v>18650</v>
      </c>
      <c r="H20" s="17">
        <f t="shared" ref="H20" si="197">H19+2250</f>
        <v>17950</v>
      </c>
      <c r="I20" s="17">
        <f t="shared" ref="I20" si="198">I19+2250</f>
        <v>17950</v>
      </c>
      <c r="J20" s="17">
        <f t="shared" ref="J20" si="199">J19+2250</f>
        <v>18650</v>
      </c>
      <c r="K20" s="17">
        <f t="shared" ref="K20" si="200">K19+2250</f>
        <v>17950</v>
      </c>
      <c r="L20" s="17">
        <f t="shared" ref="L20:M20" si="201">L19+2250</f>
        <v>17950</v>
      </c>
      <c r="M20" s="17">
        <f t="shared" si="201"/>
        <v>22950</v>
      </c>
      <c r="N20" s="17">
        <f t="shared" ref="N20" si="202">N19+2250</f>
        <v>22950</v>
      </c>
      <c r="O20" s="17">
        <f t="shared" ref="O20" si="203">O19+2250</f>
        <v>22950</v>
      </c>
      <c r="P20" s="17">
        <f t="shared" ref="P20:Q20" si="204">P19+2250</f>
        <v>22950</v>
      </c>
      <c r="Q20" s="17">
        <f t="shared" si="204"/>
        <v>17950</v>
      </c>
      <c r="R20" s="17">
        <f t="shared" ref="R20:S20" si="205">R19+2250</f>
        <v>20550</v>
      </c>
      <c r="S20" s="17">
        <f t="shared" si="205"/>
        <v>21750</v>
      </c>
      <c r="T20" s="17">
        <f t="shared" ref="T20" si="206">T19+2250</f>
        <v>19350</v>
      </c>
      <c r="U20" s="17">
        <f t="shared" ref="U20" si="207">U19+2250</f>
        <v>25850</v>
      </c>
      <c r="V20" s="17">
        <f t="shared" ref="V20" si="208">V19+2250</f>
        <v>19350</v>
      </c>
      <c r="W20" s="17">
        <f t="shared" ref="W20" si="209">W19+2250</f>
        <v>22950</v>
      </c>
      <c r="X20" s="17">
        <f t="shared" ref="X20" si="210">X19+2250</f>
        <v>19350</v>
      </c>
      <c r="Y20" s="17">
        <f t="shared" ref="Y20:Z20" si="211">Y19+2250</f>
        <v>22950</v>
      </c>
      <c r="Z20" s="17">
        <f t="shared" si="211"/>
        <v>22950</v>
      </c>
      <c r="AA20" s="17">
        <f t="shared" ref="AA20" si="212">AA19+2250</f>
        <v>22950</v>
      </c>
      <c r="AB20" s="17">
        <f t="shared" ref="AB20:AC20" si="213">AB19+2250</f>
        <v>21750</v>
      </c>
      <c r="AC20" s="17">
        <f t="shared" si="213"/>
        <v>22950</v>
      </c>
      <c r="AD20" s="17">
        <f t="shared" ref="AD20" si="214">AD19+2250</f>
        <v>21750</v>
      </c>
      <c r="AE20" s="17">
        <f t="shared" ref="AE20" si="215">AE19+2250</f>
        <v>27550</v>
      </c>
      <c r="AF20" s="17">
        <f t="shared" ref="AF20" si="216">AF19+2250</f>
        <v>21750</v>
      </c>
      <c r="AG20" s="17">
        <f t="shared" ref="AG20" si="217">AG19+2250</f>
        <v>22950</v>
      </c>
      <c r="AH20" s="17">
        <f t="shared" ref="AH20" si="218">AH19+2250</f>
        <v>22950</v>
      </c>
      <c r="AI20" s="17">
        <f t="shared" ref="AI20" si="219">AI19+2250</f>
        <v>22950</v>
      </c>
      <c r="AJ20" s="17">
        <f t="shared" ref="AJ20" si="220">AJ19+2250</f>
        <v>21750</v>
      </c>
      <c r="AK20" s="17">
        <f t="shared" ref="AK20" si="221">AK19+2250</f>
        <v>22950</v>
      </c>
      <c r="AL20" s="17">
        <f t="shared" ref="AL20:AM20" si="222">AL19+2250</f>
        <v>21750</v>
      </c>
      <c r="AM20" s="17">
        <f t="shared" si="222"/>
        <v>20550</v>
      </c>
      <c r="AN20" s="17">
        <f t="shared" ref="AN20" si="223">AN19+2250</f>
        <v>19350</v>
      </c>
      <c r="AO20" s="17">
        <f t="shared" ref="AO20:AP20" si="224">AO19+2250</f>
        <v>19350</v>
      </c>
      <c r="AP20" s="17">
        <f t="shared" si="224"/>
        <v>19350</v>
      </c>
      <c r="AQ20" s="17">
        <f t="shared" ref="AQ20:AV20" si="225">AQ19+2250</f>
        <v>20550</v>
      </c>
      <c r="AR20" s="17">
        <f t="shared" ref="AR20" si="226">AR19+2250</f>
        <v>21750</v>
      </c>
      <c r="AS20" s="17">
        <f t="shared" si="225"/>
        <v>21750</v>
      </c>
      <c r="AT20" s="17">
        <f t="shared" si="225"/>
        <v>20550</v>
      </c>
      <c r="AU20" s="17">
        <f t="shared" si="225"/>
        <v>19350</v>
      </c>
      <c r="AV20" s="17">
        <f t="shared" si="225"/>
        <v>21750</v>
      </c>
      <c r="AW20" s="17">
        <f t="shared" ref="AW20" si="227">AW19+2250</f>
        <v>19350</v>
      </c>
    </row>
    <row r="21" spans="1:49" s="18" customForma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row>
    <row r="22" spans="1:49" s="18" customFormat="1" x14ac:dyDescent="0.2">
      <c r="A22" s="19">
        <v>1</v>
      </c>
      <c r="B22" s="17">
        <f t="shared" ref="B22:C22" si="228">B7+9000</f>
        <v>20200</v>
      </c>
      <c r="C22" s="17">
        <f t="shared" si="228"/>
        <v>20200</v>
      </c>
      <c r="D22" s="17">
        <f>D7+15000</f>
        <v>30700</v>
      </c>
      <c r="E22" s="17">
        <f>E7+15000</f>
        <v>30700</v>
      </c>
      <c r="F22" s="17">
        <f t="shared" ref="F22" si="229">F7+15000</f>
        <v>28300</v>
      </c>
      <c r="G22" s="17">
        <f t="shared" ref="G22:AO22" si="230">G7+15000</f>
        <v>26400</v>
      </c>
      <c r="H22" s="17">
        <f t="shared" si="230"/>
        <v>25700</v>
      </c>
      <c r="I22" s="17">
        <f t="shared" si="230"/>
        <v>25700</v>
      </c>
      <c r="J22" s="17">
        <f t="shared" si="230"/>
        <v>26400</v>
      </c>
      <c r="K22" s="17">
        <f t="shared" si="230"/>
        <v>25700</v>
      </c>
      <c r="L22" s="17">
        <f t="shared" si="230"/>
        <v>25700</v>
      </c>
      <c r="M22" s="17">
        <f t="shared" ref="M22" si="231">M7+15000</f>
        <v>30700</v>
      </c>
      <c r="N22" s="17">
        <f t="shared" si="230"/>
        <v>30700</v>
      </c>
      <c r="O22" s="17">
        <f t="shared" si="230"/>
        <v>30700</v>
      </c>
      <c r="P22" s="17">
        <f t="shared" si="230"/>
        <v>30700</v>
      </c>
      <c r="Q22" s="17">
        <f t="shared" ref="Q22" si="232">Q7+15000</f>
        <v>25700</v>
      </c>
      <c r="R22" s="17">
        <f t="shared" si="230"/>
        <v>28300</v>
      </c>
      <c r="S22" s="17">
        <f t="shared" ref="S22" si="233">S7+15000</f>
        <v>29500</v>
      </c>
      <c r="T22" s="17">
        <f t="shared" si="230"/>
        <v>27100</v>
      </c>
      <c r="U22" s="17">
        <f t="shared" si="230"/>
        <v>33600</v>
      </c>
      <c r="V22" s="17">
        <f t="shared" si="230"/>
        <v>27100</v>
      </c>
      <c r="W22" s="17">
        <f t="shared" si="230"/>
        <v>30700</v>
      </c>
      <c r="X22" s="17">
        <f t="shared" si="230"/>
        <v>27100</v>
      </c>
      <c r="Y22" s="17">
        <f t="shared" si="230"/>
        <v>30700</v>
      </c>
      <c r="Z22" s="17">
        <f t="shared" ref="Z22" si="234">Z7+15000</f>
        <v>30700</v>
      </c>
      <c r="AA22" s="17">
        <f t="shared" si="230"/>
        <v>30700</v>
      </c>
      <c r="AB22" s="17">
        <f t="shared" si="230"/>
        <v>29500</v>
      </c>
      <c r="AC22" s="17">
        <f t="shared" ref="AC22:AD22" si="235">AC7+15000</f>
        <v>30700</v>
      </c>
      <c r="AD22" s="17">
        <f t="shared" si="235"/>
        <v>29500</v>
      </c>
      <c r="AE22" s="17">
        <f t="shared" si="230"/>
        <v>35300</v>
      </c>
      <c r="AF22" s="17">
        <f t="shared" si="230"/>
        <v>29500</v>
      </c>
      <c r="AG22" s="17">
        <f t="shared" si="230"/>
        <v>30700</v>
      </c>
      <c r="AH22" s="17">
        <f t="shared" si="230"/>
        <v>30700</v>
      </c>
      <c r="AI22" s="17">
        <f t="shared" si="230"/>
        <v>30700</v>
      </c>
      <c r="AJ22" s="17">
        <f t="shared" si="230"/>
        <v>29500</v>
      </c>
      <c r="AK22" s="17">
        <f t="shared" si="230"/>
        <v>30700</v>
      </c>
      <c r="AL22" s="17">
        <f t="shared" si="230"/>
        <v>29500</v>
      </c>
      <c r="AM22" s="17">
        <f t="shared" ref="AM22" si="236">AM7+15000</f>
        <v>28300</v>
      </c>
      <c r="AN22" s="17">
        <f t="shared" si="230"/>
        <v>27100</v>
      </c>
      <c r="AO22" s="17">
        <f t="shared" si="230"/>
        <v>27100</v>
      </c>
      <c r="AP22" s="17">
        <f t="shared" ref="AP22:AQ22" si="237">AP7+15000</f>
        <v>27100</v>
      </c>
      <c r="AQ22" s="17">
        <f t="shared" si="237"/>
        <v>28300</v>
      </c>
      <c r="AR22" s="17">
        <f t="shared" ref="AR22" si="238">AR7+15000</f>
        <v>29500</v>
      </c>
      <c r="AS22" s="17">
        <f t="shared" ref="AS22:AV22" si="239">AS7+15000</f>
        <v>29500</v>
      </c>
      <c r="AT22" s="17">
        <f t="shared" si="239"/>
        <v>28300</v>
      </c>
      <c r="AU22" s="17">
        <f t="shared" si="239"/>
        <v>27100</v>
      </c>
      <c r="AV22" s="17">
        <f t="shared" si="239"/>
        <v>29500</v>
      </c>
      <c r="AW22" s="17">
        <f t="shared" ref="AW22" si="240">AW7+15000</f>
        <v>27100</v>
      </c>
    </row>
    <row r="23" spans="1:49" s="18" customFormat="1" ht="14.45" customHeight="1" x14ac:dyDescent="0.2">
      <c r="A23" s="19">
        <v>2</v>
      </c>
      <c r="B23" s="17">
        <f t="shared" ref="B23:C23" si="241">B22+2000</f>
        <v>22200</v>
      </c>
      <c r="C23" s="17">
        <f t="shared" si="241"/>
        <v>22200</v>
      </c>
      <c r="D23" s="17">
        <f>D22+2250</f>
        <v>32950</v>
      </c>
      <c r="E23" s="17">
        <f>E22+2250</f>
        <v>32950</v>
      </c>
      <c r="F23" s="17">
        <f t="shared" ref="F23" si="242">F22+2250</f>
        <v>30550</v>
      </c>
      <c r="G23" s="17">
        <f t="shared" ref="G23" si="243">G22+2250</f>
        <v>28650</v>
      </c>
      <c r="H23" s="17">
        <f t="shared" ref="H23" si="244">H22+2250</f>
        <v>27950</v>
      </c>
      <c r="I23" s="17">
        <f t="shared" ref="I23" si="245">I22+2250</f>
        <v>27950</v>
      </c>
      <c r="J23" s="17">
        <f t="shared" ref="J23" si="246">J22+2250</f>
        <v>28650</v>
      </c>
      <c r="K23" s="17">
        <f t="shared" ref="K23" si="247">K22+2250</f>
        <v>27950</v>
      </c>
      <c r="L23" s="17">
        <f t="shared" ref="L23:M23" si="248">L22+2250</f>
        <v>27950</v>
      </c>
      <c r="M23" s="17">
        <f t="shared" si="248"/>
        <v>32950</v>
      </c>
      <c r="N23" s="17">
        <f t="shared" ref="N23" si="249">N22+2250</f>
        <v>32950</v>
      </c>
      <c r="O23" s="17">
        <f t="shared" ref="O23" si="250">O22+2250</f>
        <v>32950</v>
      </c>
      <c r="P23" s="17">
        <f t="shared" ref="P23:Q23" si="251">P22+2250</f>
        <v>32950</v>
      </c>
      <c r="Q23" s="17">
        <f t="shared" si="251"/>
        <v>27950</v>
      </c>
      <c r="R23" s="17">
        <f t="shared" ref="R23:S23" si="252">R22+2250</f>
        <v>30550</v>
      </c>
      <c r="S23" s="17">
        <f t="shared" si="252"/>
        <v>31750</v>
      </c>
      <c r="T23" s="17">
        <f t="shared" ref="T23" si="253">T22+2250</f>
        <v>29350</v>
      </c>
      <c r="U23" s="17">
        <f t="shared" ref="U23" si="254">U22+2250</f>
        <v>35850</v>
      </c>
      <c r="V23" s="17">
        <f t="shared" ref="V23" si="255">V22+2250</f>
        <v>29350</v>
      </c>
      <c r="W23" s="17">
        <f t="shared" ref="W23" si="256">W22+2250</f>
        <v>32950</v>
      </c>
      <c r="X23" s="17">
        <f t="shared" ref="X23" si="257">X22+2250</f>
        <v>29350</v>
      </c>
      <c r="Y23" s="17">
        <f t="shared" ref="Y23:Z23" si="258">Y22+2250</f>
        <v>32950</v>
      </c>
      <c r="Z23" s="17">
        <f t="shared" si="258"/>
        <v>32950</v>
      </c>
      <c r="AA23" s="17">
        <f t="shared" ref="AA23" si="259">AA22+2250</f>
        <v>32950</v>
      </c>
      <c r="AB23" s="17">
        <f t="shared" ref="AB23:AC23" si="260">AB22+2250</f>
        <v>31750</v>
      </c>
      <c r="AC23" s="17">
        <f t="shared" si="260"/>
        <v>32950</v>
      </c>
      <c r="AD23" s="17">
        <f t="shared" ref="AD23" si="261">AD22+2250</f>
        <v>31750</v>
      </c>
      <c r="AE23" s="17">
        <f t="shared" ref="AE23" si="262">AE22+2250</f>
        <v>37550</v>
      </c>
      <c r="AF23" s="17">
        <f t="shared" ref="AF23" si="263">AF22+2250</f>
        <v>31750</v>
      </c>
      <c r="AG23" s="17">
        <f t="shared" ref="AG23" si="264">AG22+2250</f>
        <v>32950</v>
      </c>
      <c r="AH23" s="17">
        <f t="shared" ref="AH23" si="265">AH22+2250</f>
        <v>32950</v>
      </c>
      <c r="AI23" s="17">
        <f t="shared" ref="AI23" si="266">AI22+2250</f>
        <v>32950</v>
      </c>
      <c r="AJ23" s="17">
        <f t="shared" ref="AJ23" si="267">AJ22+2250</f>
        <v>31750</v>
      </c>
      <c r="AK23" s="17">
        <f t="shared" ref="AK23" si="268">AK22+2250</f>
        <v>32950</v>
      </c>
      <c r="AL23" s="17">
        <f t="shared" ref="AL23:AM23" si="269">AL22+2250</f>
        <v>31750</v>
      </c>
      <c r="AM23" s="17">
        <f t="shared" si="269"/>
        <v>30550</v>
      </c>
      <c r="AN23" s="17">
        <f t="shared" ref="AN23" si="270">AN22+2250</f>
        <v>29350</v>
      </c>
      <c r="AO23" s="17">
        <f t="shared" ref="AO23:AP23" si="271">AO22+2250</f>
        <v>29350</v>
      </c>
      <c r="AP23" s="17">
        <f t="shared" si="271"/>
        <v>29350</v>
      </c>
      <c r="AQ23" s="17">
        <f t="shared" ref="AQ23:AV23" si="272">AQ22+2250</f>
        <v>30550</v>
      </c>
      <c r="AR23" s="17">
        <f t="shared" ref="AR23" si="273">AR22+2250</f>
        <v>31750</v>
      </c>
      <c r="AS23" s="17">
        <f t="shared" si="272"/>
        <v>31750</v>
      </c>
      <c r="AT23" s="17">
        <f t="shared" si="272"/>
        <v>30550</v>
      </c>
      <c r="AU23" s="17">
        <f t="shared" si="272"/>
        <v>29350</v>
      </c>
      <c r="AV23" s="17">
        <f t="shared" si="272"/>
        <v>31750</v>
      </c>
      <c r="AW23" s="17">
        <f t="shared" ref="AW23" si="274">AW22+2250</f>
        <v>29350</v>
      </c>
    </row>
    <row r="24" spans="1:49" s="18" customFormat="1" x14ac:dyDescent="0.2">
      <c r="A24" s="17" t="s">
        <v>6</v>
      </c>
    </row>
    <row r="25" spans="1:49" s="18" customFormat="1" ht="10.35" customHeight="1" x14ac:dyDescent="0.2">
      <c r="A25" s="19" t="s">
        <v>1</v>
      </c>
      <c r="B25" s="17">
        <v>110000</v>
      </c>
      <c r="C25" s="17">
        <v>110000</v>
      </c>
      <c r="D25" s="17">
        <v>125000</v>
      </c>
      <c r="E25" s="17">
        <v>125000</v>
      </c>
      <c r="F25" s="17">
        <v>125000</v>
      </c>
      <c r="G25" s="17">
        <v>125000</v>
      </c>
      <c r="H25" s="17">
        <v>125000</v>
      </c>
      <c r="I25" s="17">
        <v>125000</v>
      </c>
      <c r="J25" s="17">
        <v>125000</v>
      </c>
      <c r="K25" s="17">
        <v>125000</v>
      </c>
      <c r="L25" s="17">
        <v>125000</v>
      </c>
      <c r="M25" s="17">
        <v>125000</v>
      </c>
      <c r="N25" s="17">
        <v>125000</v>
      </c>
      <c r="O25" s="17">
        <v>125000</v>
      </c>
      <c r="P25" s="17">
        <v>125000</v>
      </c>
      <c r="Q25" s="17">
        <v>125000</v>
      </c>
      <c r="R25" s="17">
        <v>125000</v>
      </c>
      <c r="S25" s="17">
        <v>125000</v>
      </c>
      <c r="T25" s="17">
        <v>125000</v>
      </c>
      <c r="U25" s="17">
        <v>125000</v>
      </c>
      <c r="V25" s="17">
        <v>125000</v>
      </c>
      <c r="W25" s="17">
        <v>125000</v>
      </c>
      <c r="X25" s="17">
        <v>125000</v>
      </c>
      <c r="Y25" s="17">
        <v>125000</v>
      </c>
      <c r="Z25" s="17">
        <v>125000</v>
      </c>
      <c r="AA25" s="17">
        <v>125000</v>
      </c>
      <c r="AB25" s="17">
        <v>125000</v>
      </c>
      <c r="AC25" s="17">
        <v>125000</v>
      </c>
      <c r="AD25" s="17">
        <v>125000</v>
      </c>
      <c r="AE25" s="17">
        <v>125000</v>
      </c>
      <c r="AF25" s="17">
        <v>125000</v>
      </c>
      <c r="AG25" s="17">
        <v>125000</v>
      </c>
      <c r="AH25" s="17">
        <v>125000</v>
      </c>
      <c r="AI25" s="17">
        <v>125000</v>
      </c>
      <c r="AJ25" s="17">
        <v>125000</v>
      </c>
      <c r="AK25" s="17">
        <v>125000</v>
      </c>
      <c r="AL25" s="17">
        <v>125000</v>
      </c>
      <c r="AM25" s="17">
        <v>125000</v>
      </c>
      <c r="AN25" s="17">
        <v>125000</v>
      </c>
      <c r="AO25" s="17">
        <v>125000</v>
      </c>
      <c r="AP25" s="17">
        <v>125000</v>
      </c>
      <c r="AQ25" s="17">
        <v>125000</v>
      </c>
      <c r="AR25" s="17">
        <v>125000</v>
      </c>
      <c r="AS25" s="17">
        <v>125000</v>
      </c>
      <c r="AT25" s="17">
        <v>125000</v>
      </c>
      <c r="AU25" s="17">
        <v>125000</v>
      </c>
      <c r="AV25" s="17">
        <v>125000</v>
      </c>
      <c r="AW25" s="17">
        <v>125000</v>
      </c>
    </row>
    <row r="26" spans="1:49" s="18" customFormat="1" ht="10.35" customHeight="1" x14ac:dyDescent="0.2">
      <c r="A26" s="41"/>
    </row>
    <row r="27" spans="1:49" s="18" customFormat="1" ht="24" x14ac:dyDescent="0.2">
      <c r="A27" s="132" t="s">
        <v>121</v>
      </c>
    </row>
    <row r="28" spans="1:49" s="18" customFormat="1" x14ac:dyDescent="0.2">
      <c r="A28" s="93" t="s">
        <v>12</v>
      </c>
    </row>
    <row r="29" spans="1:49" s="18" customFormat="1" x14ac:dyDescent="0.2">
      <c r="A29" s="22" t="s">
        <v>13</v>
      </c>
    </row>
    <row r="30" spans="1:49" s="18" customFormat="1" ht="10.35" customHeight="1" x14ac:dyDescent="0.2">
      <c r="A30" s="22" t="s">
        <v>14</v>
      </c>
    </row>
    <row r="31" spans="1:49" ht="24" x14ac:dyDescent="0.2">
      <c r="A31" s="23" t="s">
        <v>18</v>
      </c>
    </row>
    <row r="32" spans="1:49" x14ac:dyDescent="0.2">
      <c r="A32" s="148" t="s">
        <v>122</v>
      </c>
    </row>
    <row r="33" spans="1:1" x14ac:dyDescent="0.2">
      <c r="A33" s="22"/>
    </row>
    <row r="34" spans="1:1" ht="12.75" thickBot="1" x14ac:dyDescent="0.25">
      <c r="A34" s="92" t="s">
        <v>16</v>
      </c>
    </row>
    <row r="35" spans="1:1" ht="166.15" customHeight="1" thickBot="1" x14ac:dyDescent="0.25">
      <c r="A35" s="128" t="s">
        <v>273</v>
      </c>
    </row>
    <row r="38" spans="1:1" ht="122.45" customHeight="1" x14ac:dyDescent="0.2"/>
    <row r="39" spans="1:1" ht="21.75" customHeight="1" x14ac:dyDescent="0.2"/>
  </sheetData>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topLeftCell="A20" zoomScale="90" zoomScaleNormal="90" workbookViewId="0">
      <pane xSplit="1" topLeftCell="B1" activePane="topRight" state="frozen"/>
      <selection activeCell="E71" sqref="E71"/>
      <selection pane="topRight" activeCell="E71" sqref="E71"/>
    </sheetView>
  </sheetViews>
  <sheetFormatPr defaultColWidth="9" defaultRowHeight="12" x14ac:dyDescent="0.2"/>
  <cols>
    <col min="1" max="1" width="75.42578125" style="14" customWidth="1"/>
    <col min="2" max="29" width="9" style="14"/>
    <col min="30" max="35" width="9" style="14" customWidth="1"/>
    <col min="36" max="16384" width="9" style="14"/>
  </cols>
  <sheetData>
    <row r="1" spans="1:49" x14ac:dyDescent="0.2">
      <c r="A1" s="13" t="s">
        <v>191</v>
      </c>
    </row>
    <row r="2" spans="1:49" x14ac:dyDescent="0.2">
      <c r="A2" s="15" t="s">
        <v>8</v>
      </c>
    </row>
    <row r="3" spans="1:49" x14ac:dyDescent="0.2">
      <c r="A3" s="13"/>
    </row>
    <row r="4" spans="1:49" ht="26.1" customHeight="1" x14ac:dyDescent="0.2">
      <c r="A4" s="49" t="s">
        <v>9</v>
      </c>
      <c r="B4" s="201">
        <f>'C завтраками| Bed and breakfast'!B4</f>
        <v>45770</v>
      </c>
      <c r="C4" s="201">
        <f>'C завтраками| Bed and breakfast'!C4</f>
        <v>45776</v>
      </c>
      <c r="D4" s="201">
        <f>'C завтраками| Bed and breakfast'!D4</f>
        <v>45778</v>
      </c>
      <c r="E4" s="201">
        <f>'C завтраками| Bed and breakfast'!E4</f>
        <v>45779</v>
      </c>
      <c r="F4" s="201">
        <f>'C завтраками| Bed and breakfast'!F4</f>
        <v>45781</v>
      </c>
      <c r="G4" s="201">
        <f>'C завтраками| Bed and breakfast'!G4</f>
        <v>45787</v>
      </c>
      <c r="H4" s="201">
        <f>'C завтраками| Bed and breakfast'!H4</f>
        <v>45788</v>
      </c>
      <c r="I4" s="201">
        <f>'C завтраками| Bed and breakfast'!I4</f>
        <v>45793</v>
      </c>
      <c r="J4" s="201">
        <f>'C завтраками| Bed and breakfast'!J4</f>
        <v>45798</v>
      </c>
      <c r="K4" s="201">
        <f>'C завтраками| Bed and breakfast'!K4</f>
        <v>45800</v>
      </c>
      <c r="L4" s="201">
        <f>'C завтраками| Bed and breakfast'!L4</f>
        <v>45802</v>
      </c>
      <c r="M4" s="201">
        <f>'C завтраками| Bed and breakfast'!M4</f>
        <v>45808</v>
      </c>
      <c r="N4" s="201">
        <f>'C завтраками| Bed and breakfast'!N4</f>
        <v>45809</v>
      </c>
      <c r="O4" s="201">
        <f>'C завтраками| Bed and breakfast'!O4</f>
        <v>45810</v>
      </c>
      <c r="P4" s="201">
        <f>'C завтраками| Bed and breakfast'!P4</f>
        <v>45815</v>
      </c>
      <c r="Q4" s="201">
        <f>'C завтраками| Bed and breakfast'!Q4</f>
        <v>45817</v>
      </c>
      <c r="R4" s="201">
        <f>'C завтраками| Bed and breakfast'!R4</f>
        <v>45820</v>
      </c>
      <c r="S4" s="201">
        <f>'C завтраками| Bed and breakfast'!S4</f>
        <v>45821</v>
      </c>
      <c r="T4" s="201">
        <f>'C завтраками| Bed and breakfast'!T4</f>
        <v>45823</v>
      </c>
      <c r="U4" s="201">
        <f>'C завтраками| Bed and breakfast'!U4</f>
        <v>45831</v>
      </c>
      <c r="V4" s="201">
        <f>'C завтраками| Bed and breakfast'!V4</f>
        <v>45836</v>
      </c>
      <c r="W4" s="201">
        <f>'C завтраками| Bed and breakfast'!W4</f>
        <v>45839</v>
      </c>
      <c r="X4" s="201">
        <f>'C завтраками| Bed and breakfast'!X4</f>
        <v>45849</v>
      </c>
      <c r="Y4" s="201">
        <f>'C завтраками| Bed and breakfast'!Y4</f>
        <v>45852</v>
      </c>
      <c r="Z4" s="201">
        <f>'C завтраками| Bed and breakfast'!Z4</f>
        <v>45855</v>
      </c>
      <c r="AA4" s="201">
        <f>'C завтраками| Bed and breakfast'!AA4</f>
        <v>45856</v>
      </c>
      <c r="AB4" s="201">
        <f>'C завтраками| Bed and breakfast'!AB4</f>
        <v>45858</v>
      </c>
      <c r="AC4" s="201">
        <f>'C завтраками| Bed and breakfast'!AC4</f>
        <v>45859</v>
      </c>
      <c r="AD4" s="201">
        <f>'C завтраками| Bed and breakfast'!AD4</f>
        <v>45861</v>
      </c>
      <c r="AE4" s="201">
        <f>'C завтраками| Bed and breakfast'!AE4</f>
        <v>45863</v>
      </c>
      <c r="AF4" s="201">
        <f>'C завтраками| Bed and breakfast'!AF4</f>
        <v>45867</v>
      </c>
      <c r="AG4" s="201">
        <f>'C завтраками| Bed and breakfast'!AG4</f>
        <v>45870</v>
      </c>
      <c r="AH4" s="201">
        <f>'C завтраками| Bed and breakfast'!AH4</f>
        <v>45872</v>
      </c>
      <c r="AI4" s="201">
        <f>'C завтраками| Bed and breakfast'!AI4</f>
        <v>45877</v>
      </c>
      <c r="AJ4" s="201">
        <f>'C завтраками| Bed and breakfast'!AJ4</f>
        <v>45879</v>
      </c>
      <c r="AK4" s="201">
        <f>'C завтраками| Bed and breakfast'!AK4</f>
        <v>45884</v>
      </c>
      <c r="AL4" s="201">
        <f>'C завтраками| Bed and breakfast'!AL4</f>
        <v>45886</v>
      </c>
      <c r="AM4" s="201">
        <f>'C завтраками| Bed and breakfast'!AM4</f>
        <v>45888</v>
      </c>
      <c r="AN4" s="201">
        <f>'C завтраками| Bed and breakfast'!AN4</f>
        <v>45891</v>
      </c>
      <c r="AO4" s="201">
        <f>'C завтраками| Bed and breakfast'!AO4</f>
        <v>45893</v>
      </c>
      <c r="AP4" s="201">
        <f>'C завтраками| Bed and breakfast'!AP4</f>
        <v>45901</v>
      </c>
      <c r="AQ4" s="201">
        <f>'C завтраками| Bed and breakfast'!AQ4</f>
        <v>45905</v>
      </c>
      <c r="AR4" s="201">
        <f>'C завтраками| Bed and breakfast'!AR4</f>
        <v>45908</v>
      </c>
      <c r="AS4" s="201">
        <f>'C завтраками| Bed and breakfast'!AS4</f>
        <v>45912</v>
      </c>
      <c r="AT4" s="201">
        <f>'C завтраками| Bed and breakfast'!AT4</f>
        <v>45914</v>
      </c>
      <c r="AU4" s="201">
        <f>'C завтраками| Bed and breakfast'!AU4</f>
        <v>45921</v>
      </c>
      <c r="AV4" s="201">
        <f>'C завтраками| Bed and breakfast'!AV4</f>
        <v>45926</v>
      </c>
      <c r="AW4" s="201">
        <f>'C завтраками| Bed and breakfast'!AW4</f>
        <v>45928</v>
      </c>
    </row>
    <row r="5" spans="1:49" s="16" customFormat="1" ht="22.35" customHeight="1" x14ac:dyDescent="0.2">
      <c r="A5" s="20" t="s">
        <v>11</v>
      </c>
      <c r="B5" s="201">
        <f>'C завтраками| Bed and breakfast'!B5</f>
        <v>45775</v>
      </c>
      <c r="C5" s="201">
        <f>'C завтраками| Bed and breakfast'!C5</f>
        <v>45777</v>
      </c>
      <c r="D5" s="201">
        <f>'C завтраками| Bed and breakfast'!D5</f>
        <v>45778</v>
      </c>
      <c r="E5" s="201">
        <f>'C завтраками| Bed and breakfast'!E5</f>
        <v>45780</v>
      </c>
      <c r="F5" s="201">
        <f>'C завтраками| Bed and breakfast'!F5</f>
        <v>45786</v>
      </c>
      <c r="G5" s="201">
        <f>'C завтраками| Bed and breakfast'!G5</f>
        <v>45787</v>
      </c>
      <c r="H5" s="201">
        <f>'C завтраками| Bed and breakfast'!H5</f>
        <v>45792</v>
      </c>
      <c r="I5" s="201">
        <f>'C завтраками| Bed and breakfast'!I5</f>
        <v>45797</v>
      </c>
      <c r="J5" s="201">
        <f>'C завтраками| Bed and breakfast'!J5</f>
        <v>45799</v>
      </c>
      <c r="K5" s="201">
        <f>'C завтраками| Bed and breakfast'!K5</f>
        <v>45801</v>
      </c>
      <c r="L5" s="201">
        <f>'C завтраками| Bed and breakfast'!L5</f>
        <v>45807</v>
      </c>
      <c r="M5" s="201">
        <f>'C завтраками| Bed and breakfast'!M5</f>
        <v>45808</v>
      </c>
      <c r="N5" s="201">
        <f>'C завтраками| Bed and breakfast'!N5</f>
        <v>45809</v>
      </c>
      <c r="O5" s="201">
        <f>'C завтраками| Bed and breakfast'!O5</f>
        <v>45814</v>
      </c>
      <c r="P5" s="201">
        <f>'C завтраками| Bed and breakfast'!P5</f>
        <v>45816</v>
      </c>
      <c r="Q5" s="201">
        <f>'C завтраками| Bed and breakfast'!Q5</f>
        <v>45819</v>
      </c>
      <c r="R5" s="201">
        <f>'C завтраками| Bed and breakfast'!R5</f>
        <v>45820</v>
      </c>
      <c r="S5" s="201">
        <f>'C завтраками| Bed and breakfast'!S5</f>
        <v>45822</v>
      </c>
      <c r="T5" s="201">
        <f>'C завтраками| Bed and breakfast'!T5</f>
        <v>45830</v>
      </c>
      <c r="U5" s="201">
        <f>'C завтраками| Bed and breakfast'!U5</f>
        <v>45835</v>
      </c>
      <c r="V5" s="201">
        <f>'C завтраками| Bed and breakfast'!V5</f>
        <v>45838</v>
      </c>
      <c r="W5" s="201">
        <f>'C завтраками| Bed and breakfast'!W5</f>
        <v>45848</v>
      </c>
      <c r="X5" s="201">
        <f>'C завтраками| Bed and breakfast'!X5</f>
        <v>45851</v>
      </c>
      <c r="Y5" s="201">
        <f>'C завтраками| Bed and breakfast'!Y5</f>
        <v>45854</v>
      </c>
      <c r="Z5" s="201">
        <f>'C завтраками| Bed and breakfast'!Z5</f>
        <v>45855</v>
      </c>
      <c r="AA5" s="201">
        <f>'C завтраками| Bed and breakfast'!AA5</f>
        <v>45857</v>
      </c>
      <c r="AB5" s="201">
        <f>'C завтраками| Bed and breakfast'!AB5</f>
        <v>45858</v>
      </c>
      <c r="AC5" s="201">
        <f>'C завтраками| Bed and breakfast'!AC5</f>
        <v>45860</v>
      </c>
      <c r="AD5" s="201">
        <f>'C завтраками| Bed and breakfast'!AD5</f>
        <v>45862</v>
      </c>
      <c r="AE5" s="201">
        <f>'C завтраками| Bed and breakfast'!AE5</f>
        <v>45866</v>
      </c>
      <c r="AF5" s="201">
        <f>'C завтраками| Bed and breakfast'!AF5</f>
        <v>45869</v>
      </c>
      <c r="AG5" s="201">
        <f>'C завтраками| Bed and breakfast'!AG5</f>
        <v>45871</v>
      </c>
      <c r="AH5" s="201">
        <f>'C завтраками| Bed and breakfast'!AH5</f>
        <v>45876</v>
      </c>
      <c r="AI5" s="201">
        <f>'C завтраками| Bed and breakfast'!AI5</f>
        <v>45878</v>
      </c>
      <c r="AJ5" s="201">
        <f>'C завтраками| Bed and breakfast'!AJ5</f>
        <v>45883</v>
      </c>
      <c r="AK5" s="201">
        <f>'C завтраками| Bed and breakfast'!AK5</f>
        <v>45885</v>
      </c>
      <c r="AL5" s="201">
        <f>'C завтраками| Bed and breakfast'!AL5</f>
        <v>45887</v>
      </c>
      <c r="AM5" s="201">
        <f>'C завтраками| Bed and breakfast'!AM5</f>
        <v>45890</v>
      </c>
      <c r="AN5" s="201">
        <f>'C завтраками| Bed and breakfast'!AN5</f>
        <v>45892</v>
      </c>
      <c r="AO5" s="201">
        <f>'C завтраками| Bed and breakfast'!AO5</f>
        <v>45900</v>
      </c>
      <c r="AP5" s="201">
        <f>'C завтраками| Bed and breakfast'!AP5</f>
        <v>45904</v>
      </c>
      <c r="AQ5" s="201">
        <f>'C завтраками| Bed and breakfast'!AQ5</f>
        <v>45907</v>
      </c>
      <c r="AR5" s="201">
        <f>'C завтраками| Bed and breakfast'!AR5</f>
        <v>45910</v>
      </c>
      <c r="AS5" s="201">
        <f>'C завтраками| Bed and breakfast'!AS5</f>
        <v>45913</v>
      </c>
      <c r="AT5" s="201">
        <f>'C завтраками| Bed and breakfast'!AT5</f>
        <v>45920</v>
      </c>
      <c r="AU5" s="201">
        <f>'C завтраками| Bed and breakfast'!AU5</f>
        <v>45925</v>
      </c>
      <c r="AV5" s="201">
        <f>'C завтраками| Bed and breakfast'!AV5</f>
        <v>45927</v>
      </c>
      <c r="AW5" s="201">
        <f>'C завтраками| Bed and breakfast'!AW5</f>
        <v>45930</v>
      </c>
    </row>
    <row r="6" spans="1:49" s="18" customFormat="1" ht="10.35" customHeight="1" x14ac:dyDescent="0.2">
      <c r="A6" s="17" t="s">
        <v>142</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row>
    <row r="7" spans="1:49" s="18" customFormat="1" ht="10.35" customHeight="1" x14ac:dyDescent="0.2">
      <c r="A7" s="19">
        <v>1</v>
      </c>
      <c r="B7" s="203">
        <f>'C завтраками| Bed and breakfast'!B7</f>
        <v>11200</v>
      </c>
      <c r="C7" s="203">
        <f>'C завтраками| Bed and breakfast'!C7</f>
        <v>11200</v>
      </c>
      <c r="D7" s="203">
        <f>'C завтраками| Bed and breakfast'!D7</f>
        <v>15700</v>
      </c>
      <c r="E7" s="203">
        <f>'C завтраками| Bed and breakfast'!E7</f>
        <v>15700</v>
      </c>
      <c r="F7" s="203">
        <f>'C завтраками| Bed and breakfast'!F7</f>
        <v>13300</v>
      </c>
      <c r="G7" s="203">
        <f>'C завтраками| Bed and breakfast'!G7</f>
        <v>11400</v>
      </c>
      <c r="H7" s="203">
        <f>'C завтраками| Bed and breakfast'!H7</f>
        <v>10700</v>
      </c>
      <c r="I7" s="203">
        <f>'C завтраками| Bed and breakfast'!I7</f>
        <v>10700</v>
      </c>
      <c r="J7" s="203">
        <f>'C завтраками| Bed and breakfast'!J7</f>
        <v>11400</v>
      </c>
      <c r="K7" s="203">
        <f>'C завтраками| Bed and breakfast'!K7</f>
        <v>10700</v>
      </c>
      <c r="L7" s="203">
        <f>'C завтраками| Bed and breakfast'!L7</f>
        <v>10700</v>
      </c>
      <c r="M7" s="203">
        <f>'C завтраками| Bed and breakfast'!M7</f>
        <v>15700</v>
      </c>
      <c r="N7" s="203">
        <f>'C завтраками| Bed and breakfast'!N7</f>
        <v>15700</v>
      </c>
      <c r="O7" s="203">
        <f>'C завтраками| Bed and breakfast'!O7</f>
        <v>15700</v>
      </c>
      <c r="P7" s="203">
        <f>'C завтраками| Bed and breakfast'!P7</f>
        <v>15700</v>
      </c>
      <c r="Q7" s="203">
        <f>'C завтраками| Bed and breakfast'!Q7</f>
        <v>10700</v>
      </c>
      <c r="R7" s="203">
        <f>'C завтраками| Bed and breakfast'!R7</f>
        <v>13300</v>
      </c>
      <c r="S7" s="203">
        <f>'C завтраками| Bed and breakfast'!S7</f>
        <v>14500</v>
      </c>
      <c r="T7" s="203">
        <f>'C завтраками| Bed and breakfast'!T7</f>
        <v>12100</v>
      </c>
      <c r="U7" s="203">
        <f>'C завтраками| Bed and breakfast'!U7</f>
        <v>18600</v>
      </c>
      <c r="V7" s="203">
        <f>'C завтраками| Bed and breakfast'!V7</f>
        <v>12100</v>
      </c>
      <c r="W7" s="203">
        <f>'C завтраками| Bed and breakfast'!W7</f>
        <v>15700</v>
      </c>
      <c r="X7" s="203">
        <f>'C завтраками| Bed and breakfast'!X7</f>
        <v>12100</v>
      </c>
      <c r="Y7" s="203">
        <f>'C завтраками| Bed and breakfast'!Y7</f>
        <v>15700</v>
      </c>
      <c r="Z7" s="203">
        <f>'C завтраками| Bed and breakfast'!Z7</f>
        <v>15700</v>
      </c>
      <c r="AA7" s="203">
        <f>'C завтраками| Bed and breakfast'!AA7</f>
        <v>15700</v>
      </c>
      <c r="AB7" s="203">
        <f>'C завтраками| Bed and breakfast'!AB7</f>
        <v>14500</v>
      </c>
      <c r="AC7" s="203">
        <f>'C завтраками| Bed and breakfast'!AC7</f>
        <v>15700</v>
      </c>
      <c r="AD7" s="203">
        <f>'C завтраками| Bed and breakfast'!AD7</f>
        <v>14500</v>
      </c>
      <c r="AE7" s="203">
        <f>'C завтраками| Bed and breakfast'!AE7</f>
        <v>20300</v>
      </c>
      <c r="AF7" s="203">
        <f>'C завтраками| Bed and breakfast'!AF7</f>
        <v>14500</v>
      </c>
      <c r="AG7" s="203">
        <f>'C завтраками| Bed and breakfast'!AG7</f>
        <v>15700</v>
      </c>
      <c r="AH7" s="203">
        <f>'C завтраками| Bed and breakfast'!AH7</f>
        <v>15700</v>
      </c>
      <c r="AI7" s="203">
        <f>'C завтраками| Bed and breakfast'!AI7</f>
        <v>15700</v>
      </c>
      <c r="AJ7" s="203">
        <f>'C завтраками| Bed and breakfast'!AJ7</f>
        <v>14500</v>
      </c>
      <c r="AK7" s="203">
        <f>'C завтраками| Bed and breakfast'!AK7</f>
        <v>15700</v>
      </c>
      <c r="AL7" s="203">
        <f>'C завтраками| Bed and breakfast'!AL7</f>
        <v>14500</v>
      </c>
      <c r="AM7" s="203">
        <f>'C завтраками| Bed and breakfast'!AM7</f>
        <v>13300</v>
      </c>
      <c r="AN7" s="203">
        <f>'C завтраками| Bed and breakfast'!AN7</f>
        <v>12100</v>
      </c>
      <c r="AO7" s="203">
        <f>'C завтраками| Bed and breakfast'!AO7</f>
        <v>12100</v>
      </c>
      <c r="AP7" s="203">
        <f>'C завтраками| Bed and breakfast'!AP7</f>
        <v>12100</v>
      </c>
      <c r="AQ7" s="203">
        <f>'C завтраками| Bed and breakfast'!AQ7</f>
        <v>13300</v>
      </c>
      <c r="AR7" s="203">
        <f>'C завтраками| Bed and breakfast'!AR7</f>
        <v>14500</v>
      </c>
      <c r="AS7" s="203">
        <f>'C завтраками| Bed and breakfast'!AS7</f>
        <v>14500</v>
      </c>
      <c r="AT7" s="203">
        <f>'C завтраками| Bed and breakfast'!AT7</f>
        <v>13300</v>
      </c>
      <c r="AU7" s="203">
        <f>'C завтраками| Bed and breakfast'!AU7</f>
        <v>12100</v>
      </c>
      <c r="AV7" s="203">
        <f>'C завтраками| Bed and breakfast'!AV7</f>
        <v>14500</v>
      </c>
      <c r="AW7" s="203">
        <f>'C завтраками| Bed and breakfast'!AW7</f>
        <v>12100</v>
      </c>
    </row>
    <row r="8" spans="1:49" s="18" customFormat="1" ht="10.35" customHeight="1" x14ac:dyDescent="0.2">
      <c r="A8" s="19">
        <v>2</v>
      </c>
      <c r="B8" s="203">
        <f>'C завтраками| Bed and breakfast'!B8</f>
        <v>13200</v>
      </c>
      <c r="C8" s="203">
        <f>'C завтраками| Bed and breakfast'!C8</f>
        <v>13200</v>
      </c>
      <c r="D8" s="203">
        <f>'C завтраками| Bed and breakfast'!D8</f>
        <v>17950</v>
      </c>
      <c r="E8" s="203">
        <f>'C завтраками| Bed and breakfast'!E8</f>
        <v>17950</v>
      </c>
      <c r="F8" s="203">
        <f>'C завтраками| Bed and breakfast'!F8</f>
        <v>15550</v>
      </c>
      <c r="G8" s="203">
        <f>'C завтраками| Bed and breakfast'!G8</f>
        <v>13650</v>
      </c>
      <c r="H8" s="203">
        <f>'C завтраками| Bed and breakfast'!H8</f>
        <v>12950</v>
      </c>
      <c r="I8" s="203">
        <f>'C завтраками| Bed and breakfast'!I8</f>
        <v>12950</v>
      </c>
      <c r="J8" s="203">
        <f>'C завтраками| Bed and breakfast'!J8</f>
        <v>13650</v>
      </c>
      <c r="K8" s="203">
        <f>'C завтраками| Bed and breakfast'!K8</f>
        <v>12950</v>
      </c>
      <c r="L8" s="203">
        <f>'C завтраками| Bed and breakfast'!L8</f>
        <v>12950</v>
      </c>
      <c r="M8" s="203">
        <f>'C завтраками| Bed and breakfast'!M8</f>
        <v>17950</v>
      </c>
      <c r="N8" s="203">
        <f>'C завтраками| Bed and breakfast'!N8</f>
        <v>17950</v>
      </c>
      <c r="O8" s="203">
        <f>'C завтраками| Bed and breakfast'!O8</f>
        <v>17950</v>
      </c>
      <c r="P8" s="203">
        <f>'C завтраками| Bed and breakfast'!P8</f>
        <v>17950</v>
      </c>
      <c r="Q8" s="203">
        <f>'C завтраками| Bed and breakfast'!Q8</f>
        <v>12950</v>
      </c>
      <c r="R8" s="203">
        <f>'C завтраками| Bed and breakfast'!R8</f>
        <v>15550</v>
      </c>
      <c r="S8" s="203">
        <f>'C завтраками| Bed and breakfast'!S8</f>
        <v>16750</v>
      </c>
      <c r="T8" s="203">
        <f>'C завтраками| Bed and breakfast'!T8</f>
        <v>14350</v>
      </c>
      <c r="U8" s="203">
        <f>'C завтраками| Bed and breakfast'!U8</f>
        <v>20850</v>
      </c>
      <c r="V8" s="203">
        <f>'C завтраками| Bed and breakfast'!V8</f>
        <v>14350</v>
      </c>
      <c r="W8" s="203">
        <f>'C завтраками| Bed and breakfast'!W8</f>
        <v>17950</v>
      </c>
      <c r="X8" s="203">
        <f>'C завтраками| Bed and breakfast'!X8</f>
        <v>14350</v>
      </c>
      <c r="Y8" s="203">
        <f>'C завтраками| Bed and breakfast'!Y8</f>
        <v>17950</v>
      </c>
      <c r="Z8" s="203">
        <f>'C завтраками| Bed and breakfast'!Z8</f>
        <v>17950</v>
      </c>
      <c r="AA8" s="203">
        <f>'C завтраками| Bed and breakfast'!AA8</f>
        <v>17950</v>
      </c>
      <c r="AB8" s="203">
        <f>'C завтраками| Bed and breakfast'!AB8</f>
        <v>16750</v>
      </c>
      <c r="AC8" s="203">
        <f>'C завтраками| Bed and breakfast'!AC8</f>
        <v>17950</v>
      </c>
      <c r="AD8" s="203">
        <f>'C завтраками| Bed and breakfast'!AD8</f>
        <v>16750</v>
      </c>
      <c r="AE8" s="203">
        <f>'C завтраками| Bed and breakfast'!AE8</f>
        <v>22550</v>
      </c>
      <c r="AF8" s="203">
        <f>'C завтраками| Bed and breakfast'!AF8</f>
        <v>16750</v>
      </c>
      <c r="AG8" s="203">
        <f>'C завтраками| Bed and breakfast'!AG8</f>
        <v>17950</v>
      </c>
      <c r="AH8" s="203">
        <f>'C завтраками| Bed and breakfast'!AH8</f>
        <v>17950</v>
      </c>
      <c r="AI8" s="203">
        <f>'C завтраками| Bed and breakfast'!AI8</f>
        <v>17950</v>
      </c>
      <c r="AJ8" s="203">
        <f>'C завтраками| Bed and breakfast'!AJ8</f>
        <v>16750</v>
      </c>
      <c r="AK8" s="203">
        <f>'C завтраками| Bed and breakfast'!AK8</f>
        <v>17950</v>
      </c>
      <c r="AL8" s="203">
        <f>'C завтраками| Bed and breakfast'!AL8</f>
        <v>16750</v>
      </c>
      <c r="AM8" s="203">
        <f>'C завтраками| Bed and breakfast'!AM8</f>
        <v>15550</v>
      </c>
      <c r="AN8" s="203">
        <f>'C завтраками| Bed and breakfast'!AN8</f>
        <v>14350</v>
      </c>
      <c r="AO8" s="203">
        <f>'C завтраками| Bed and breakfast'!AO8</f>
        <v>14350</v>
      </c>
      <c r="AP8" s="203">
        <f>'C завтраками| Bed and breakfast'!AP8</f>
        <v>14350</v>
      </c>
      <c r="AQ8" s="203">
        <f>'C завтраками| Bed and breakfast'!AQ8</f>
        <v>15550</v>
      </c>
      <c r="AR8" s="203">
        <f>'C завтраками| Bed and breakfast'!AR8</f>
        <v>16750</v>
      </c>
      <c r="AS8" s="203">
        <f>'C завтраками| Bed and breakfast'!AS8</f>
        <v>16750</v>
      </c>
      <c r="AT8" s="203">
        <f>'C завтраками| Bed and breakfast'!AT8</f>
        <v>15550</v>
      </c>
      <c r="AU8" s="203">
        <f>'C завтраками| Bed and breakfast'!AU8</f>
        <v>14350</v>
      </c>
      <c r="AV8" s="203">
        <f>'C завтраками| Bed and breakfast'!AV8</f>
        <v>16750</v>
      </c>
      <c r="AW8" s="203">
        <f>'C завтраками| Bed and breakfast'!AW8</f>
        <v>14350</v>
      </c>
    </row>
    <row r="9" spans="1:49" s="18" customFormat="1" ht="10.35" customHeight="1" x14ac:dyDescent="0.2">
      <c r="A9" s="17" t="s">
        <v>143</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row>
    <row r="10" spans="1:49" s="18" customFormat="1" ht="10.35" customHeight="1" x14ac:dyDescent="0.2">
      <c r="A10" s="19">
        <v>1</v>
      </c>
      <c r="B10" s="203">
        <f>'C завтраками| Bed and breakfast'!B10</f>
        <v>12200</v>
      </c>
      <c r="C10" s="203">
        <f>'C завтраками| Bed and breakfast'!C10</f>
        <v>12200</v>
      </c>
      <c r="D10" s="203">
        <f>'C завтраками| Bed and breakfast'!D10</f>
        <v>16700</v>
      </c>
      <c r="E10" s="203">
        <f>'C завтраками| Bed and breakfast'!E10</f>
        <v>16700</v>
      </c>
      <c r="F10" s="203">
        <f>'C завтраками| Bed and breakfast'!F10</f>
        <v>14300</v>
      </c>
      <c r="G10" s="203">
        <f>'C завтраками| Bed and breakfast'!G10</f>
        <v>12400</v>
      </c>
      <c r="H10" s="203">
        <f>'C завтраками| Bed and breakfast'!H10</f>
        <v>11700</v>
      </c>
      <c r="I10" s="203">
        <f>'C завтраками| Bed and breakfast'!I10</f>
        <v>11700</v>
      </c>
      <c r="J10" s="203">
        <f>'C завтраками| Bed and breakfast'!J10</f>
        <v>12400</v>
      </c>
      <c r="K10" s="203">
        <f>'C завтраками| Bed and breakfast'!K10</f>
        <v>11700</v>
      </c>
      <c r="L10" s="203">
        <f>'C завтраками| Bed and breakfast'!L10</f>
        <v>11700</v>
      </c>
      <c r="M10" s="203">
        <f>'C завтраками| Bed and breakfast'!M10</f>
        <v>16700</v>
      </c>
      <c r="N10" s="203">
        <f>'C завтраками| Bed and breakfast'!N10</f>
        <v>16700</v>
      </c>
      <c r="O10" s="203">
        <f>'C завтраками| Bed and breakfast'!O10</f>
        <v>16700</v>
      </c>
      <c r="P10" s="203">
        <f>'C завтраками| Bed and breakfast'!P10</f>
        <v>16700</v>
      </c>
      <c r="Q10" s="203">
        <f>'C завтраками| Bed and breakfast'!Q10</f>
        <v>11700</v>
      </c>
      <c r="R10" s="203">
        <f>'C завтраками| Bed and breakfast'!R10</f>
        <v>14300</v>
      </c>
      <c r="S10" s="203">
        <f>'C завтраками| Bed and breakfast'!S10</f>
        <v>15500</v>
      </c>
      <c r="T10" s="203">
        <f>'C завтраками| Bed and breakfast'!T10</f>
        <v>13100</v>
      </c>
      <c r="U10" s="203">
        <f>'C завтраками| Bed and breakfast'!U10</f>
        <v>19600</v>
      </c>
      <c r="V10" s="203">
        <f>'C завтраками| Bed and breakfast'!V10</f>
        <v>13100</v>
      </c>
      <c r="W10" s="203">
        <f>'C завтраками| Bed and breakfast'!W10</f>
        <v>16700</v>
      </c>
      <c r="X10" s="203">
        <f>'C завтраками| Bed and breakfast'!X10</f>
        <v>13100</v>
      </c>
      <c r="Y10" s="203">
        <f>'C завтраками| Bed and breakfast'!Y10</f>
        <v>16700</v>
      </c>
      <c r="Z10" s="203">
        <f>'C завтраками| Bed and breakfast'!Z10</f>
        <v>16700</v>
      </c>
      <c r="AA10" s="203">
        <f>'C завтраками| Bed and breakfast'!AA10</f>
        <v>16700</v>
      </c>
      <c r="AB10" s="203">
        <f>'C завтраками| Bed and breakfast'!AB10</f>
        <v>15500</v>
      </c>
      <c r="AC10" s="203">
        <f>'C завтраками| Bed and breakfast'!AC10</f>
        <v>16700</v>
      </c>
      <c r="AD10" s="203">
        <f>'C завтраками| Bed and breakfast'!AD10</f>
        <v>15500</v>
      </c>
      <c r="AE10" s="203">
        <f>'C завтраками| Bed and breakfast'!AE10</f>
        <v>21300</v>
      </c>
      <c r="AF10" s="203">
        <f>'C завтраками| Bed and breakfast'!AF10</f>
        <v>15500</v>
      </c>
      <c r="AG10" s="203">
        <f>'C завтраками| Bed and breakfast'!AG10</f>
        <v>16700</v>
      </c>
      <c r="AH10" s="203">
        <f>'C завтраками| Bed and breakfast'!AH10</f>
        <v>16700</v>
      </c>
      <c r="AI10" s="203">
        <f>'C завтраками| Bed and breakfast'!AI10</f>
        <v>16700</v>
      </c>
      <c r="AJ10" s="203">
        <f>'C завтраками| Bed and breakfast'!AJ10</f>
        <v>15500</v>
      </c>
      <c r="AK10" s="203">
        <f>'C завтраками| Bed and breakfast'!AK10</f>
        <v>16700</v>
      </c>
      <c r="AL10" s="203">
        <f>'C завтраками| Bed and breakfast'!AL10</f>
        <v>15500</v>
      </c>
      <c r="AM10" s="203">
        <f>'C завтраками| Bed and breakfast'!AM10</f>
        <v>14300</v>
      </c>
      <c r="AN10" s="203">
        <f>'C завтраками| Bed and breakfast'!AN10</f>
        <v>13100</v>
      </c>
      <c r="AO10" s="203">
        <f>'C завтраками| Bed and breakfast'!AO10</f>
        <v>13100</v>
      </c>
      <c r="AP10" s="203">
        <f>'C завтраками| Bed and breakfast'!AP10</f>
        <v>13100</v>
      </c>
      <c r="AQ10" s="203">
        <f>'C завтраками| Bed and breakfast'!AQ10</f>
        <v>14300</v>
      </c>
      <c r="AR10" s="203">
        <f>'C завтраками| Bed and breakfast'!AR10</f>
        <v>15500</v>
      </c>
      <c r="AS10" s="203">
        <f>'C завтраками| Bed and breakfast'!AS10</f>
        <v>15500</v>
      </c>
      <c r="AT10" s="203">
        <f>'C завтраками| Bed and breakfast'!AT10</f>
        <v>14300</v>
      </c>
      <c r="AU10" s="203">
        <f>'C завтраками| Bed and breakfast'!AU10</f>
        <v>13100</v>
      </c>
      <c r="AV10" s="203">
        <f>'C завтраками| Bed and breakfast'!AV10</f>
        <v>15500</v>
      </c>
      <c r="AW10" s="203">
        <f>'C завтраками| Bed and breakfast'!AW10</f>
        <v>13100</v>
      </c>
    </row>
    <row r="11" spans="1:49" s="18" customFormat="1" ht="10.35" customHeight="1" x14ac:dyDescent="0.2">
      <c r="A11" s="19">
        <v>2</v>
      </c>
      <c r="B11" s="203">
        <f>'C завтраками| Bed and breakfast'!B11</f>
        <v>14200</v>
      </c>
      <c r="C11" s="203">
        <f>'C завтраками| Bed and breakfast'!C11</f>
        <v>14200</v>
      </c>
      <c r="D11" s="203">
        <f>'C завтраками| Bed and breakfast'!D11</f>
        <v>18950</v>
      </c>
      <c r="E11" s="203">
        <f>'C завтраками| Bed and breakfast'!E11</f>
        <v>18950</v>
      </c>
      <c r="F11" s="203">
        <f>'C завтраками| Bed and breakfast'!F11</f>
        <v>16550</v>
      </c>
      <c r="G11" s="203">
        <f>'C завтраками| Bed and breakfast'!G11</f>
        <v>14650</v>
      </c>
      <c r="H11" s="203">
        <f>'C завтраками| Bed and breakfast'!H11</f>
        <v>13950</v>
      </c>
      <c r="I11" s="203">
        <f>'C завтраками| Bed and breakfast'!I11</f>
        <v>13950</v>
      </c>
      <c r="J11" s="203">
        <f>'C завтраками| Bed and breakfast'!J11</f>
        <v>14650</v>
      </c>
      <c r="K11" s="203">
        <f>'C завтраками| Bed and breakfast'!K11</f>
        <v>13950</v>
      </c>
      <c r="L11" s="203">
        <f>'C завтраками| Bed and breakfast'!L11</f>
        <v>13950</v>
      </c>
      <c r="M11" s="203">
        <f>'C завтраками| Bed and breakfast'!M11</f>
        <v>18950</v>
      </c>
      <c r="N11" s="203">
        <f>'C завтраками| Bed and breakfast'!N11</f>
        <v>18950</v>
      </c>
      <c r="O11" s="203">
        <f>'C завтраками| Bed and breakfast'!O11</f>
        <v>18950</v>
      </c>
      <c r="P11" s="203">
        <f>'C завтраками| Bed and breakfast'!P11</f>
        <v>18950</v>
      </c>
      <c r="Q11" s="203">
        <f>'C завтраками| Bed and breakfast'!Q11</f>
        <v>13950</v>
      </c>
      <c r="R11" s="203">
        <f>'C завтраками| Bed and breakfast'!R11</f>
        <v>16550</v>
      </c>
      <c r="S11" s="203">
        <f>'C завтраками| Bed and breakfast'!S11</f>
        <v>17750</v>
      </c>
      <c r="T11" s="203">
        <f>'C завтраками| Bed and breakfast'!T11</f>
        <v>15350</v>
      </c>
      <c r="U11" s="203">
        <f>'C завтраками| Bed and breakfast'!U11</f>
        <v>21850</v>
      </c>
      <c r="V11" s="203">
        <f>'C завтраками| Bed and breakfast'!V11</f>
        <v>15350</v>
      </c>
      <c r="W11" s="203">
        <f>'C завтраками| Bed and breakfast'!W11</f>
        <v>18950</v>
      </c>
      <c r="X11" s="203">
        <f>'C завтраками| Bed and breakfast'!X11</f>
        <v>15350</v>
      </c>
      <c r="Y11" s="203">
        <f>'C завтраками| Bed and breakfast'!Y11</f>
        <v>18950</v>
      </c>
      <c r="Z11" s="203">
        <f>'C завтраками| Bed and breakfast'!Z11</f>
        <v>18950</v>
      </c>
      <c r="AA11" s="203">
        <f>'C завтраками| Bed and breakfast'!AA11</f>
        <v>18950</v>
      </c>
      <c r="AB11" s="203">
        <f>'C завтраками| Bed and breakfast'!AB11</f>
        <v>17750</v>
      </c>
      <c r="AC11" s="203">
        <f>'C завтраками| Bed and breakfast'!AC11</f>
        <v>18950</v>
      </c>
      <c r="AD11" s="203">
        <f>'C завтраками| Bed and breakfast'!AD11</f>
        <v>17750</v>
      </c>
      <c r="AE11" s="203">
        <f>'C завтраками| Bed and breakfast'!AE11</f>
        <v>23550</v>
      </c>
      <c r="AF11" s="203">
        <f>'C завтраками| Bed and breakfast'!AF11</f>
        <v>17750</v>
      </c>
      <c r="AG11" s="203">
        <f>'C завтраками| Bed and breakfast'!AG11</f>
        <v>18950</v>
      </c>
      <c r="AH11" s="203">
        <f>'C завтраками| Bed and breakfast'!AH11</f>
        <v>18950</v>
      </c>
      <c r="AI11" s="203">
        <f>'C завтраками| Bed and breakfast'!AI11</f>
        <v>18950</v>
      </c>
      <c r="AJ11" s="203">
        <f>'C завтраками| Bed and breakfast'!AJ11</f>
        <v>17750</v>
      </c>
      <c r="AK11" s="203">
        <f>'C завтраками| Bed and breakfast'!AK11</f>
        <v>18950</v>
      </c>
      <c r="AL11" s="203">
        <f>'C завтраками| Bed and breakfast'!AL11</f>
        <v>17750</v>
      </c>
      <c r="AM11" s="203">
        <f>'C завтраками| Bed and breakfast'!AM11</f>
        <v>16550</v>
      </c>
      <c r="AN11" s="203">
        <f>'C завтраками| Bed and breakfast'!AN11</f>
        <v>15350</v>
      </c>
      <c r="AO11" s="203">
        <f>'C завтраками| Bed and breakfast'!AO11</f>
        <v>15350</v>
      </c>
      <c r="AP11" s="203">
        <f>'C завтраками| Bed and breakfast'!AP11</f>
        <v>15350</v>
      </c>
      <c r="AQ11" s="203">
        <f>'C завтраками| Bed and breakfast'!AQ11</f>
        <v>16550</v>
      </c>
      <c r="AR11" s="203">
        <f>'C завтраками| Bed and breakfast'!AR11</f>
        <v>17750</v>
      </c>
      <c r="AS11" s="203">
        <f>'C завтраками| Bed and breakfast'!AS11</f>
        <v>17750</v>
      </c>
      <c r="AT11" s="203">
        <f>'C завтраками| Bed and breakfast'!AT11</f>
        <v>16550</v>
      </c>
      <c r="AU11" s="203">
        <f>'C завтраками| Bed and breakfast'!AU11</f>
        <v>15350</v>
      </c>
      <c r="AV11" s="203">
        <f>'C завтраками| Bed and breakfast'!AV11</f>
        <v>17750</v>
      </c>
      <c r="AW11" s="203">
        <f>'C завтраками| Bed and breakfast'!AW11</f>
        <v>15350</v>
      </c>
    </row>
    <row r="12" spans="1:49" s="18" customFormat="1" ht="10.35" customHeight="1" x14ac:dyDescent="0.2">
      <c r="A12" s="17" t="s">
        <v>144</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row>
    <row r="13" spans="1:49" s="18" customFormat="1" ht="10.35" customHeight="1" x14ac:dyDescent="0.2">
      <c r="A13" s="19">
        <v>1</v>
      </c>
      <c r="B13" s="203">
        <f>'C завтраками| Bed and breakfast'!B13</f>
        <v>13200</v>
      </c>
      <c r="C13" s="203">
        <f>'C завтраками| Bed and breakfast'!C13</f>
        <v>13200</v>
      </c>
      <c r="D13" s="203">
        <f>'C завтраками| Bed and breakfast'!D13</f>
        <v>17700</v>
      </c>
      <c r="E13" s="203">
        <f>'C завтраками| Bed and breakfast'!E13</f>
        <v>17700</v>
      </c>
      <c r="F13" s="203">
        <f>'C завтраками| Bed and breakfast'!F13</f>
        <v>15300</v>
      </c>
      <c r="G13" s="203">
        <f>'C завтраками| Bed and breakfast'!G13</f>
        <v>13400</v>
      </c>
      <c r="H13" s="203">
        <f>'C завтраками| Bed and breakfast'!H13</f>
        <v>12700</v>
      </c>
      <c r="I13" s="203">
        <f>'C завтраками| Bed and breakfast'!I13</f>
        <v>12700</v>
      </c>
      <c r="J13" s="203">
        <f>'C завтраками| Bed and breakfast'!J13</f>
        <v>13400</v>
      </c>
      <c r="K13" s="203">
        <f>'C завтраками| Bed and breakfast'!K13</f>
        <v>12700</v>
      </c>
      <c r="L13" s="203">
        <f>'C завтраками| Bed and breakfast'!L13</f>
        <v>12700</v>
      </c>
      <c r="M13" s="203">
        <f>'C завтраками| Bed and breakfast'!M13</f>
        <v>17700</v>
      </c>
      <c r="N13" s="203">
        <f>'C завтраками| Bed and breakfast'!N13</f>
        <v>17700</v>
      </c>
      <c r="O13" s="203">
        <f>'C завтраками| Bed and breakfast'!O13</f>
        <v>17700</v>
      </c>
      <c r="P13" s="203">
        <f>'C завтраками| Bed and breakfast'!P13</f>
        <v>17700</v>
      </c>
      <c r="Q13" s="203">
        <f>'C завтраками| Bed and breakfast'!Q13</f>
        <v>12700</v>
      </c>
      <c r="R13" s="203">
        <f>'C завтраками| Bed and breakfast'!R13</f>
        <v>15300</v>
      </c>
      <c r="S13" s="203">
        <f>'C завтраками| Bed and breakfast'!S13</f>
        <v>16500</v>
      </c>
      <c r="T13" s="203">
        <f>'C завтраками| Bed and breakfast'!T13</f>
        <v>14100</v>
      </c>
      <c r="U13" s="203">
        <f>'C завтраками| Bed and breakfast'!U13</f>
        <v>20600</v>
      </c>
      <c r="V13" s="203">
        <f>'C завтраками| Bed and breakfast'!V13</f>
        <v>14100</v>
      </c>
      <c r="W13" s="203">
        <f>'C завтраками| Bed and breakfast'!W13</f>
        <v>17700</v>
      </c>
      <c r="X13" s="203">
        <f>'C завтраками| Bed and breakfast'!X13</f>
        <v>14100</v>
      </c>
      <c r="Y13" s="203">
        <f>'C завтраками| Bed and breakfast'!Y13</f>
        <v>17700</v>
      </c>
      <c r="Z13" s="203">
        <f>'C завтраками| Bed and breakfast'!Z13</f>
        <v>17700</v>
      </c>
      <c r="AA13" s="203">
        <f>'C завтраками| Bed and breakfast'!AA13</f>
        <v>17700</v>
      </c>
      <c r="AB13" s="203">
        <f>'C завтраками| Bed and breakfast'!AB13</f>
        <v>16500</v>
      </c>
      <c r="AC13" s="203">
        <f>'C завтраками| Bed and breakfast'!AC13</f>
        <v>17700</v>
      </c>
      <c r="AD13" s="203">
        <f>'C завтраками| Bed and breakfast'!AD13</f>
        <v>16500</v>
      </c>
      <c r="AE13" s="203">
        <f>'C завтраками| Bed and breakfast'!AE13</f>
        <v>22300</v>
      </c>
      <c r="AF13" s="203">
        <f>'C завтраками| Bed and breakfast'!AF13</f>
        <v>16500</v>
      </c>
      <c r="AG13" s="203">
        <f>'C завтраками| Bed and breakfast'!AG13</f>
        <v>17700</v>
      </c>
      <c r="AH13" s="203">
        <f>'C завтраками| Bed and breakfast'!AH13</f>
        <v>17700</v>
      </c>
      <c r="AI13" s="203">
        <f>'C завтраками| Bed and breakfast'!AI13</f>
        <v>17700</v>
      </c>
      <c r="AJ13" s="203">
        <f>'C завтраками| Bed and breakfast'!AJ13</f>
        <v>16500</v>
      </c>
      <c r="AK13" s="203">
        <f>'C завтраками| Bed and breakfast'!AK13</f>
        <v>17700</v>
      </c>
      <c r="AL13" s="203">
        <f>'C завтраками| Bed and breakfast'!AL13</f>
        <v>16500</v>
      </c>
      <c r="AM13" s="203">
        <f>'C завтраками| Bed and breakfast'!AM13</f>
        <v>15300</v>
      </c>
      <c r="AN13" s="203">
        <f>'C завтраками| Bed and breakfast'!AN13</f>
        <v>14100</v>
      </c>
      <c r="AO13" s="203">
        <f>'C завтраками| Bed and breakfast'!AO13</f>
        <v>14100</v>
      </c>
      <c r="AP13" s="203">
        <f>'C завтраками| Bed and breakfast'!AP13</f>
        <v>14100</v>
      </c>
      <c r="AQ13" s="203">
        <f>'C завтраками| Bed and breakfast'!AQ13</f>
        <v>15300</v>
      </c>
      <c r="AR13" s="203">
        <f>'C завтраками| Bed and breakfast'!AR13</f>
        <v>16500</v>
      </c>
      <c r="AS13" s="203">
        <f>'C завтраками| Bed and breakfast'!AS13</f>
        <v>16500</v>
      </c>
      <c r="AT13" s="203">
        <f>'C завтраками| Bed and breakfast'!AT13</f>
        <v>15300</v>
      </c>
      <c r="AU13" s="203">
        <f>'C завтраками| Bed and breakfast'!AU13</f>
        <v>14100</v>
      </c>
      <c r="AV13" s="203">
        <f>'C завтраками| Bed and breakfast'!AV13</f>
        <v>16500</v>
      </c>
      <c r="AW13" s="203">
        <f>'C завтраками| Bed and breakfast'!AW13</f>
        <v>14100</v>
      </c>
    </row>
    <row r="14" spans="1:49" s="18" customFormat="1" ht="10.35" customHeight="1" x14ac:dyDescent="0.2">
      <c r="A14" s="19">
        <v>2</v>
      </c>
      <c r="B14" s="203">
        <f>'C завтраками| Bed and breakfast'!B14</f>
        <v>15200</v>
      </c>
      <c r="C14" s="203">
        <f>'C завтраками| Bed and breakfast'!C14</f>
        <v>15200</v>
      </c>
      <c r="D14" s="203">
        <f>'C завтраками| Bed and breakfast'!D14</f>
        <v>19950</v>
      </c>
      <c r="E14" s="203">
        <f>'C завтраками| Bed and breakfast'!E14</f>
        <v>19950</v>
      </c>
      <c r="F14" s="203">
        <f>'C завтраками| Bed and breakfast'!F14</f>
        <v>17550</v>
      </c>
      <c r="G14" s="203">
        <f>'C завтраками| Bed and breakfast'!G14</f>
        <v>15650</v>
      </c>
      <c r="H14" s="203">
        <f>'C завтраками| Bed and breakfast'!H14</f>
        <v>14950</v>
      </c>
      <c r="I14" s="203">
        <f>'C завтраками| Bed and breakfast'!I14</f>
        <v>14950</v>
      </c>
      <c r="J14" s="203">
        <f>'C завтраками| Bed and breakfast'!J14</f>
        <v>15650</v>
      </c>
      <c r="K14" s="203">
        <f>'C завтраками| Bed and breakfast'!K14</f>
        <v>14950</v>
      </c>
      <c r="L14" s="203">
        <f>'C завтраками| Bed and breakfast'!L14</f>
        <v>14950</v>
      </c>
      <c r="M14" s="203">
        <f>'C завтраками| Bed and breakfast'!M14</f>
        <v>19950</v>
      </c>
      <c r="N14" s="203">
        <f>'C завтраками| Bed and breakfast'!N14</f>
        <v>19950</v>
      </c>
      <c r="O14" s="203">
        <f>'C завтраками| Bed and breakfast'!O14</f>
        <v>19950</v>
      </c>
      <c r="P14" s="203">
        <f>'C завтраками| Bed and breakfast'!P14</f>
        <v>19950</v>
      </c>
      <c r="Q14" s="203">
        <f>'C завтраками| Bed and breakfast'!Q14</f>
        <v>14950</v>
      </c>
      <c r="R14" s="203">
        <f>'C завтраками| Bed and breakfast'!R14</f>
        <v>17550</v>
      </c>
      <c r="S14" s="203">
        <f>'C завтраками| Bed and breakfast'!S14</f>
        <v>18750</v>
      </c>
      <c r="T14" s="203">
        <f>'C завтраками| Bed and breakfast'!T14</f>
        <v>16350</v>
      </c>
      <c r="U14" s="203">
        <f>'C завтраками| Bed and breakfast'!U14</f>
        <v>22850</v>
      </c>
      <c r="V14" s="203">
        <f>'C завтраками| Bed and breakfast'!V14</f>
        <v>16350</v>
      </c>
      <c r="W14" s="203">
        <f>'C завтраками| Bed and breakfast'!W14</f>
        <v>19950</v>
      </c>
      <c r="X14" s="203">
        <f>'C завтраками| Bed and breakfast'!X14</f>
        <v>16350</v>
      </c>
      <c r="Y14" s="203">
        <f>'C завтраками| Bed and breakfast'!Y14</f>
        <v>19950</v>
      </c>
      <c r="Z14" s="203">
        <f>'C завтраками| Bed and breakfast'!Z14</f>
        <v>19950</v>
      </c>
      <c r="AA14" s="203">
        <f>'C завтраками| Bed and breakfast'!AA14</f>
        <v>19950</v>
      </c>
      <c r="AB14" s="203">
        <f>'C завтраками| Bed and breakfast'!AB14</f>
        <v>18750</v>
      </c>
      <c r="AC14" s="203">
        <f>'C завтраками| Bed and breakfast'!AC14</f>
        <v>19950</v>
      </c>
      <c r="AD14" s="203">
        <f>'C завтраками| Bed and breakfast'!AD14</f>
        <v>18750</v>
      </c>
      <c r="AE14" s="203">
        <f>'C завтраками| Bed and breakfast'!AE14</f>
        <v>24550</v>
      </c>
      <c r="AF14" s="203">
        <f>'C завтраками| Bed and breakfast'!AF14</f>
        <v>18750</v>
      </c>
      <c r="AG14" s="203">
        <f>'C завтраками| Bed and breakfast'!AG14</f>
        <v>19950</v>
      </c>
      <c r="AH14" s="203">
        <f>'C завтраками| Bed and breakfast'!AH14</f>
        <v>19950</v>
      </c>
      <c r="AI14" s="203">
        <f>'C завтраками| Bed and breakfast'!AI14</f>
        <v>19950</v>
      </c>
      <c r="AJ14" s="203">
        <f>'C завтраками| Bed and breakfast'!AJ14</f>
        <v>18750</v>
      </c>
      <c r="AK14" s="203">
        <f>'C завтраками| Bed and breakfast'!AK14</f>
        <v>19950</v>
      </c>
      <c r="AL14" s="203">
        <f>'C завтраками| Bed and breakfast'!AL14</f>
        <v>18750</v>
      </c>
      <c r="AM14" s="203">
        <f>'C завтраками| Bed and breakfast'!AM14</f>
        <v>17550</v>
      </c>
      <c r="AN14" s="203">
        <f>'C завтраками| Bed and breakfast'!AN14</f>
        <v>16350</v>
      </c>
      <c r="AO14" s="203">
        <f>'C завтраками| Bed and breakfast'!AO14</f>
        <v>16350</v>
      </c>
      <c r="AP14" s="203">
        <f>'C завтраками| Bed and breakfast'!AP14</f>
        <v>16350</v>
      </c>
      <c r="AQ14" s="203">
        <f>'C завтраками| Bed and breakfast'!AQ14</f>
        <v>17550</v>
      </c>
      <c r="AR14" s="203">
        <f>'C завтраками| Bed and breakfast'!AR14</f>
        <v>18750</v>
      </c>
      <c r="AS14" s="203">
        <f>'C завтраками| Bed and breakfast'!AS14</f>
        <v>18750</v>
      </c>
      <c r="AT14" s="203">
        <f>'C завтраками| Bed and breakfast'!AT14</f>
        <v>17550</v>
      </c>
      <c r="AU14" s="203">
        <f>'C завтраками| Bed and breakfast'!AU14</f>
        <v>16350</v>
      </c>
      <c r="AV14" s="203">
        <f>'C завтраками| Bed and breakfast'!AV14</f>
        <v>18750</v>
      </c>
      <c r="AW14" s="203">
        <f>'C завтраками| Bed and breakfast'!AW14</f>
        <v>16350</v>
      </c>
    </row>
    <row r="15" spans="1:49" s="18" customFormat="1" ht="10.35" customHeight="1" x14ac:dyDescent="0.2">
      <c r="A15" s="17" t="s">
        <v>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row>
    <row r="16" spans="1:49" s="18" customFormat="1" ht="10.35" customHeight="1" x14ac:dyDescent="0.2">
      <c r="A16" s="19">
        <v>1</v>
      </c>
      <c r="B16" s="203">
        <f>'C завтраками| Bed and breakfast'!B16</f>
        <v>14200</v>
      </c>
      <c r="C16" s="203">
        <f>'C завтраками| Bed and breakfast'!C16</f>
        <v>14200</v>
      </c>
      <c r="D16" s="203">
        <f>'C завтраками| Bed and breakfast'!D16</f>
        <v>18700</v>
      </c>
      <c r="E16" s="203">
        <f>'C завтраками| Bed and breakfast'!E16</f>
        <v>18700</v>
      </c>
      <c r="F16" s="203">
        <f>'C завтраками| Bed and breakfast'!F16</f>
        <v>16300</v>
      </c>
      <c r="G16" s="203">
        <f>'C завтраками| Bed and breakfast'!G16</f>
        <v>14400</v>
      </c>
      <c r="H16" s="203">
        <f>'C завтраками| Bed and breakfast'!H16</f>
        <v>13700</v>
      </c>
      <c r="I16" s="203">
        <f>'C завтраками| Bed and breakfast'!I16</f>
        <v>13700</v>
      </c>
      <c r="J16" s="203">
        <f>'C завтраками| Bed and breakfast'!J16</f>
        <v>14400</v>
      </c>
      <c r="K16" s="203">
        <f>'C завтраками| Bed and breakfast'!K16</f>
        <v>13700</v>
      </c>
      <c r="L16" s="203">
        <f>'C завтраками| Bed and breakfast'!L16</f>
        <v>13700</v>
      </c>
      <c r="M16" s="203">
        <f>'C завтраками| Bed and breakfast'!M16</f>
        <v>18700</v>
      </c>
      <c r="N16" s="203">
        <f>'C завтраками| Bed and breakfast'!N16</f>
        <v>18700</v>
      </c>
      <c r="O16" s="203">
        <f>'C завтраками| Bed and breakfast'!O16</f>
        <v>18700</v>
      </c>
      <c r="P16" s="203">
        <f>'C завтраками| Bed and breakfast'!P16</f>
        <v>18700</v>
      </c>
      <c r="Q16" s="203">
        <f>'C завтраками| Bed and breakfast'!Q16</f>
        <v>13700</v>
      </c>
      <c r="R16" s="203">
        <f>'C завтраками| Bed and breakfast'!R16</f>
        <v>16300</v>
      </c>
      <c r="S16" s="203">
        <f>'C завтраками| Bed and breakfast'!S16</f>
        <v>17500</v>
      </c>
      <c r="T16" s="203">
        <f>'C завтраками| Bed and breakfast'!T16</f>
        <v>15100</v>
      </c>
      <c r="U16" s="203">
        <f>'C завтраками| Bed and breakfast'!U16</f>
        <v>21600</v>
      </c>
      <c r="V16" s="203">
        <f>'C завтраками| Bed and breakfast'!V16</f>
        <v>15100</v>
      </c>
      <c r="W16" s="203">
        <f>'C завтраками| Bed and breakfast'!W16</f>
        <v>18700</v>
      </c>
      <c r="X16" s="203">
        <f>'C завтраками| Bed and breakfast'!X16</f>
        <v>15100</v>
      </c>
      <c r="Y16" s="203">
        <f>'C завтраками| Bed and breakfast'!Y16</f>
        <v>18700</v>
      </c>
      <c r="Z16" s="203">
        <f>'C завтраками| Bed and breakfast'!Z16</f>
        <v>18700</v>
      </c>
      <c r="AA16" s="203">
        <f>'C завтраками| Bed and breakfast'!AA16</f>
        <v>18700</v>
      </c>
      <c r="AB16" s="203">
        <f>'C завтраками| Bed and breakfast'!AB16</f>
        <v>17500</v>
      </c>
      <c r="AC16" s="203">
        <f>'C завтраками| Bed and breakfast'!AC16</f>
        <v>18700</v>
      </c>
      <c r="AD16" s="203">
        <f>'C завтраками| Bed and breakfast'!AD16</f>
        <v>17500</v>
      </c>
      <c r="AE16" s="203">
        <f>'C завтраками| Bed and breakfast'!AE16</f>
        <v>23300</v>
      </c>
      <c r="AF16" s="203">
        <f>'C завтраками| Bed and breakfast'!AF16</f>
        <v>17500</v>
      </c>
      <c r="AG16" s="203">
        <f>'C завтраками| Bed and breakfast'!AG16</f>
        <v>18700</v>
      </c>
      <c r="AH16" s="203">
        <f>'C завтраками| Bed and breakfast'!AH16</f>
        <v>18700</v>
      </c>
      <c r="AI16" s="203">
        <f>'C завтраками| Bed and breakfast'!AI16</f>
        <v>18700</v>
      </c>
      <c r="AJ16" s="203">
        <f>'C завтраками| Bed and breakfast'!AJ16</f>
        <v>17500</v>
      </c>
      <c r="AK16" s="203">
        <f>'C завтраками| Bed and breakfast'!AK16</f>
        <v>18700</v>
      </c>
      <c r="AL16" s="203">
        <f>'C завтраками| Bed and breakfast'!AL16</f>
        <v>17500</v>
      </c>
      <c r="AM16" s="203">
        <f>'C завтраками| Bed and breakfast'!AM16</f>
        <v>16300</v>
      </c>
      <c r="AN16" s="203">
        <f>'C завтраками| Bed and breakfast'!AN16</f>
        <v>15100</v>
      </c>
      <c r="AO16" s="203">
        <f>'C завтраками| Bed and breakfast'!AO16</f>
        <v>15100</v>
      </c>
      <c r="AP16" s="203">
        <f>'C завтраками| Bed and breakfast'!AP16</f>
        <v>15100</v>
      </c>
      <c r="AQ16" s="203">
        <f>'C завтраками| Bed and breakfast'!AQ16</f>
        <v>16300</v>
      </c>
      <c r="AR16" s="203">
        <f>'C завтраками| Bed and breakfast'!AR16</f>
        <v>17500</v>
      </c>
      <c r="AS16" s="203">
        <f>'C завтраками| Bed and breakfast'!AS16</f>
        <v>17500</v>
      </c>
      <c r="AT16" s="203">
        <f>'C завтраками| Bed and breakfast'!AT16</f>
        <v>16300</v>
      </c>
      <c r="AU16" s="203">
        <f>'C завтраками| Bed and breakfast'!AU16</f>
        <v>15100</v>
      </c>
      <c r="AV16" s="203">
        <f>'C завтраками| Bed and breakfast'!AV16</f>
        <v>17500</v>
      </c>
      <c r="AW16" s="203">
        <f>'C завтраками| Bed and breakfast'!AW16</f>
        <v>15100</v>
      </c>
    </row>
    <row r="17" spans="1:49" s="18" customFormat="1" ht="10.35" customHeight="1" x14ac:dyDescent="0.2">
      <c r="A17" s="19">
        <v>2</v>
      </c>
      <c r="B17" s="203">
        <f>'C завтраками| Bed and breakfast'!B17</f>
        <v>16200</v>
      </c>
      <c r="C17" s="203">
        <f>'C завтраками| Bed and breakfast'!C17</f>
        <v>16200</v>
      </c>
      <c r="D17" s="203">
        <f>'C завтраками| Bed and breakfast'!D17</f>
        <v>20950</v>
      </c>
      <c r="E17" s="203">
        <f>'C завтраками| Bed and breakfast'!E17</f>
        <v>20950</v>
      </c>
      <c r="F17" s="203">
        <f>'C завтраками| Bed and breakfast'!F17</f>
        <v>18550</v>
      </c>
      <c r="G17" s="203">
        <f>'C завтраками| Bed and breakfast'!G17</f>
        <v>16650</v>
      </c>
      <c r="H17" s="203">
        <f>'C завтраками| Bed and breakfast'!H17</f>
        <v>15950</v>
      </c>
      <c r="I17" s="203">
        <f>'C завтраками| Bed and breakfast'!I17</f>
        <v>15950</v>
      </c>
      <c r="J17" s="203">
        <f>'C завтраками| Bed and breakfast'!J17</f>
        <v>16650</v>
      </c>
      <c r="K17" s="203">
        <f>'C завтраками| Bed and breakfast'!K17</f>
        <v>15950</v>
      </c>
      <c r="L17" s="203">
        <f>'C завтраками| Bed and breakfast'!L17</f>
        <v>15950</v>
      </c>
      <c r="M17" s="203">
        <f>'C завтраками| Bed and breakfast'!M17</f>
        <v>20950</v>
      </c>
      <c r="N17" s="203">
        <f>'C завтраками| Bed and breakfast'!N17</f>
        <v>20950</v>
      </c>
      <c r="O17" s="203">
        <f>'C завтраками| Bed and breakfast'!O17</f>
        <v>20950</v>
      </c>
      <c r="P17" s="203">
        <f>'C завтраками| Bed and breakfast'!P17</f>
        <v>20950</v>
      </c>
      <c r="Q17" s="203">
        <f>'C завтраками| Bed and breakfast'!Q17</f>
        <v>15950</v>
      </c>
      <c r="R17" s="203">
        <f>'C завтраками| Bed and breakfast'!R17</f>
        <v>18550</v>
      </c>
      <c r="S17" s="203">
        <f>'C завтраками| Bed and breakfast'!S17</f>
        <v>19750</v>
      </c>
      <c r="T17" s="203">
        <f>'C завтраками| Bed and breakfast'!T17</f>
        <v>17350</v>
      </c>
      <c r="U17" s="203">
        <f>'C завтраками| Bed and breakfast'!U17</f>
        <v>23850</v>
      </c>
      <c r="V17" s="203">
        <f>'C завтраками| Bed and breakfast'!V17</f>
        <v>17350</v>
      </c>
      <c r="W17" s="203">
        <f>'C завтраками| Bed and breakfast'!W17</f>
        <v>20950</v>
      </c>
      <c r="X17" s="203">
        <f>'C завтраками| Bed and breakfast'!X17</f>
        <v>17350</v>
      </c>
      <c r="Y17" s="203">
        <f>'C завтраками| Bed and breakfast'!Y17</f>
        <v>20950</v>
      </c>
      <c r="Z17" s="203">
        <f>'C завтраками| Bed and breakfast'!Z17</f>
        <v>20950</v>
      </c>
      <c r="AA17" s="203">
        <f>'C завтраками| Bed and breakfast'!AA17</f>
        <v>20950</v>
      </c>
      <c r="AB17" s="203">
        <f>'C завтраками| Bed and breakfast'!AB17</f>
        <v>19750</v>
      </c>
      <c r="AC17" s="203">
        <f>'C завтраками| Bed and breakfast'!AC17</f>
        <v>20950</v>
      </c>
      <c r="AD17" s="203">
        <f>'C завтраками| Bed and breakfast'!AD17</f>
        <v>19750</v>
      </c>
      <c r="AE17" s="203">
        <f>'C завтраками| Bed and breakfast'!AE17</f>
        <v>25550</v>
      </c>
      <c r="AF17" s="203">
        <f>'C завтраками| Bed and breakfast'!AF17</f>
        <v>19750</v>
      </c>
      <c r="AG17" s="203">
        <f>'C завтраками| Bed and breakfast'!AG17</f>
        <v>20950</v>
      </c>
      <c r="AH17" s="203">
        <f>'C завтраками| Bed and breakfast'!AH17</f>
        <v>20950</v>
      </c>
      <c r="AI17" s="203">
        <f>'C завтраками| Bed and breakfast'!AI17</f>
        <v>20950</v>
      </c>
      <c r="AJ17" s="203">
        <f>'C завтраками| Bed and breakfast'!AJ17</f>
        <v>19750</v>
      </c>
      <c r="AK17" s="203">
        <f>'C завтраками| Bed and breakfast'!AK17</f>
        <v>20950</v>
      </c>
      <c r="AL17" s="203">
        <f>'C завтраками| Bed and breakfast'!AL17</f>
        <v>19750</v>
      </c>
      <c r="AM17" s="203">
        <f>'C завтраками| Bed and breakfast'!AM17</f>
        <v>18550</v>
      </c>
      <c r="AN17" s="203">
        <f>'C завтраками| Bed and breakfast'!AN17</f>
        <v>17350</v>
      </c>
      <c r="AO17" s="203">
        <f>'C завтраками| Bed and breakfast'!AO17</f>
        <v>17350</v>
      </c>
      <c r="AP17" s="203">
        <f>'C завтраками| Bed and breakfast'!AP17</f>
        <v>17350</v>
      </c>
      <c r="AQ17" s="203">
        <f>'C завтраками| Bed and breakfast'!AQ17</f>
        <v>18550</v>
      </c>
      <c r="AR17" s="203">
        <f>'C завтраками| Bed and breakfast'!AR17</f>
        <v>19750</v>
      </c>
      <c r="AS17" s="203">
        <f>'C завтраками| Bed and breakfast'!AS17</f>
        <v>19750</v>
      </c>
      <c r="AT17" s="203">
        <f>'C завтраками| Bed and breakfast'!AT17</f>
        <v>18550</v>
      </c>
      <c r="AU17" s="203">
        <f>'C завтраками| Bed and breakfast'!AU17</f>
        <v>17350</v>
      </c>
      <c r="AV17" s="203">
        <f>'C завтраками| Bed and breakfast'!AV17</f>
        <v>19750</v>
      </c>
      <c r="AW17" s="203">
        <f>'C завтраками| Bed and breakfast'!AW17</f>
        <v>17350</v>
      </c>
    </row>
    <row r="18" spans="1:49" s="18" customFormat="1" ht="10.35" customHeight="1" x14ac:dyDescent="0.2">
      <c r="A18" s="17" t="s">
        <v>145</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row>
    <row r="19" spans="1:49" s="18" customFormat="1" ht="10.35" customHeight="1" x14ac:dyDescent="0.2">
      <c r="A19" s="19">
        <v>1</v>
      </c>
      <c r="B19" s="203">
        <f>'C завтраками| Bed and breakfast'!B19</f>
        <v>15200</v>
      </c>
      <c r="C19" s="203">
        <f>'C завтраками| Bed and breakfast'!C19</f>
        <v>15200</v>
      </c>
      <c r="D19" s="203">
        <f>'C завтраками| Bed and breakfast'!D19</f>
        <v>20700</v>
      </c>
      <c r="E19" s="203">
        <f>'C завтраками| Bed and breakfast'!E19</f>
        <v>20700</v>
      </c>
      <c r="F19" s="203">
        <f>'C завтраками| Bed and breakfast'!F19</f>
        <v>18300</v>
      </c>
      <c r="G19" s="203">
        <f>'C завтраками| Bed and breakfast'!G19</f>
        <v>16400</v>
      </c>
      <c r="H19" s="203">
        <f>'C завтраками| Bed and breakfast'!H19</f>
        <v>15700</v>
      </c>
      <c r="I19" s="203">
        <f>'C завтраками| Bed and breakfast'!I19</f>
        <v>15700</v>
      </c>
      <c r="J19" s="203">
        <f>'C завтраками| Bed and breakfast'!J19</f>
        <v>16400</v>
      </c>
      <c r="K19" s="203">
        <f>'C завтраками| Bed and breakfast'!K19</f>
        <v>15700</v>
      </c>
      <c r="L19" s="203">
        <f>'C завтраками| Bed and breakfast'!L19</f>
        <v>15700</v>
      </c>
      <c r="M19" s="203">
        <f>'C завтраками| Bed and breakfast'!M19</f>
        <v>20700</v>
      </c>
      <c r="N19" s="203">
        <f>'C завтраками| Bed and breakfast'!N19</f>
        <v>20700</v>
      </c>
      <c r="O19" s="203">
        <f>'C завтраками| Bed and breakfast'!O19</f>
        <v>20700</v>
      </c>
      <c r="P19" s="203">
        <f>'C завтраками| Bed and breakfast'!P19</f>
        <v>20700</v>
      </c>
      <c r="Q19" s="203">
        <f>'C завтраками| Bed and breakfast'!Q19</f>
        <v>15700</v>
      </c>
      <c r="R19" s="203">
        <f>'C завтраками| Bed and breakfast'!R19</f>
        <v>18300</v>
      </c>
      <c r="S19" s="203">
        <f>'C завтраками| Bed and breakfast'!S19</f>
        <v>19500</v>
      </c>
      <c r="T19" s="203">
        <f>'C завтраками| Bed and breakfast'!T19</f>
        <v>17100</v>
      </c>
      <c r="U19" s="203">
        <f>'C завтраками| Bed and breakfast'!U19</f>
        <v>23600</v>
      </c>
      <c r="V19" s="203">
        <f>'C завтраками| Bed and breakfast'!V19</f>
        <v>17100</v>
      </c>
      <c r="W19" s="203">
        <f>'C завтраками| Bed and breakfast'!W19</f>
        <v>20700</v>
      </c>
      <c r="X19" s="203">
        <f>'C завтраками| Bed and breakfast'!X19</f>
        <v>17100</v>
      </c>
      <c r="Y19" s="203">
        <f>'C завтраками| Bed and breakfast'!Y19</f>
        <v>20700</v>
      </c>
      <c r="Z19" s="203">
        <f>'C завтраками| Bed and breakfast'!Z19</f>
        <v>20700</v>
      </c>
      <c r="AA19" s="203">
        <f>'C завтраками| Bed and breakfast'!AA19</f>
        <v>20700</v>
      </c>
      <c r="AB19" s="203">
        <f>'C завтраками| Bed and breakfast'!AB19</f>
        <v>19500</v>
      </c>
      <c r="AC19" s="203">
        <f>'C завтраками| Bed and breakfast'!AC19</f>
        <v>20700</v>
      </c>
      <c r="AD19" s="203">
        <f>'C завтраками| Bed and breakfast'!AD19</f>
        <v>19500</v>
      </c>
      <c r="AE19" s="203">
        <f>'C завтраками| Bed and breakfast'!AE19</f>
        <v>25300</v>
      </c>
      <c r="AF19" s="203">
        <f>'C завтраками| Bed and breakfast'!AF19</f>
        <v>19500</v>
      </c>
      <c r="AG19" s="203">
        <f>'C завтраками| Bed and breakfast'!AG19</f>
        <v>20700</v>
      </c>
      <c r="AH19" s="203">
        <f>'C завтраками| Bed and breakfast'!AH19</f>
        <v>20700</v>
      </c>
      <c r="AI19" s="203">
        <f>'C завтраками| Bed and breakfast'!AI19</f>
        <v>20700</v>
      </c>
      <c r="AJ19" s="203">
        <f>'C завтраками| Bed and breakfast'!AJ19</f>
        <v>19500</v>
      </c>
      <c r="AK19" s="203">
        <f>'C завтраками| Bed and breakfast'!AK19</f>
        <v>20700</v>
      </c>
      <c r="AL19" s="203">
        <f>'C завтраками| Bed and breakfast'!AL19</f>
        <v>19500</v>
      </c>
      <c r="AM19" s="203">
        <f>'C завтраками| Bed and breakfast'!AM19</f>
        <v>18300</v>
      </c>
      <c r="AN19" s="203">
        <f>'C завтраками| Bed and breakfast'!AN19</f>
        <v>17100</v>
      </c>
      <c r="AO19" s="203">
        <f>'C завтраками| Bed and breakfast'!AO19</f>
        <v>17100</v>
      </c>
      <c r="AP19" s="203">
        <f>'C завтраками| Bed and breakfast'!AP19</f>
        <v>17100</v>
      </c>
      <c r="AQ19" s="203">
        <f>'C завтраками| Bed and breakfast'!AQ19</f>
        <v>18300</v>
      </c>
      <c r="AR19" s="203">
        <f>'C завтраками| Bed and breakfast'!AR19</f>
        <v>19500</v>
      </c>
      <c r="AS19" s="203">
        <f>'C завтраками| Bed and breakfast'!AS19</f>
        <v>19500</v>
      </c>
      <c r="AT19" s="203">
        <f>'C завтраками| Bed and breakfast'!AT19</f>
        <v>18300</v>
      </c>
      <c r="AU19" s="203">
        <f>'C завтраками| Bed and breakfast'!AU19</f>
        <v>17100</v>
      </c>
      <c r="AV19" s="203">
        <f>'C завтраками| Bed and breakfast'!AV19</f>
        <v>19500</v>
      </c>
      <c r="AW19" s="203">
        <f>'C завтраками| Bed and breakfast'!AW19</f>
        <v>17100</v>
      </c>
    </row>
    <row r="20" spans="1:49" s="18" customFormat="1" ht="10.35" customHeight="1" x14ac:dyDescent="0.2">
      <c r="A20" s="19">
        <v>2</v>
      </c>
      <c r="B20" s="203">
        <f>'C завтраками| Bed and breakfast'!B20</f>
        <v>17200</v>
      </c>
      <c r="C20" s="203">
        <f>'C завтраками| Bed and breakfast'!C20</f>
        <v>17200</v>
      </c>
      <c r="D20" s="203">
        <f>'C завтраками| Bed and breakfast'!D20</f>
        <v>22950</v>
      </c>
      <c r="E20" s="203">
        <f>'C завтраками| Bed and breakfast'!E20</f>
        <v>22950</v>
      </c>
      <c r="F20" s="203">
        <f>'C завтраками| Bed and breakfast'!F20</f>
        <v>20550</v>
      </c>
      <c r="G20" s="203">
        <f>'C завтраками| Bed and breakfast'!G20</f>
        <v>18650</v>
      </c>
      <c r="H20" s="203">
        <f>'C завтраками| Bed and breakfast'!H20</f>
        <v>17950</v>
      </c>
      <c r="I20" s="203">
        <f>'C завтраками| Bed and breakfast'!I20</f>
        <v>17950</v>
      </c>
      <c r="J20" s="203">
        <f>'C завтраками| Bed and breakfast'!J20</f>
        <v>18650</v>
      </c>
      <c r="K20" s="203">
        <f>'C завтраками| Bed and breakfast'!K20</f>
        <v>17950</v>
      </c>
      <c r="L20" s="203">
        <f>'C завтраками| Bed and breakfast'!L20</f>
        <v>17950</v>
      </c>
      <c r="M20" s="203">
        <f>'C завтраками| Bed and breakfast'!M20</f>
        <v>22950</v>
      </c>
      <c r="N20" s="203">
        <f>'C завтраками| Bed and breakfast'!N20</f>
        <v>22950</v>
      </c>
      <c r="O20" s="203">
        <f>'C завтраками| Bed and breakfast'!O20</f>
        <v>22950</v>
      </c>
      <c r="P20" s="203">
        <f>'C завтраками| Bed and breakfast'!P20</f>
        <v>22950</v>
      </c>
      <c r="Q20" s="203">
        <f>'C завтраками| Bed and breakfast'!Q20</f>
        <v>17950</v>
      </c>
      <c r="R20" s="203">
        <f>'C завтраками| Bed and breakfast'!R20</f>
        <v>20550</v>
      </c>
      <c r="S20" s="203">
        <f>'C завтраками| Bed and breakfast'!S20</f>
        <v>21750</v>
      </c>
      <c r="T20" s="203">
        <f>'C завтраками| Bed and breakfast'!T20</f>
        <v>19350</v>
      </c>
      <c r="U20" s="203">
        <f>'C завтраками| Bed and breakfast'!U20</f>
        <v>25850</v>
      </c>
      <c r="V20" s="203">
        <f>'C завтраками| Bed and breakfast'!V20</f>
        <v>19350</v>
      </c>
      <c r="W20" s="203">
        <f>'C завтраками| Bed and breakfast'!W20</f>
        <v>22950</v>
      </c>
      <c r="X20" s="203">
        <f>'C завтраками| Bed and breakfast'!X20</f>
        <v>19350</v>
      </c>
      <c r="Y20" s="203">
        <f>'C завтраками| Bed and breakfast'!Y20</f>
        <v>22950</v>
      </c>
      <c r="Z20" s="203">
        <f>'C завтраками| Bed and breakfast'!Z20</f>
        <v>22950</v>
      </c>
      <c r="AA20" s="203">
        <f>'C завтраками| Bed and breakfast'!AA20</f>
        <v>22950</v>
      </c>
      <c r="AB20" s="203">
        <f>'C завтраками| Bed and breakfast'!AB20</f>
        <v>21750</v>
      </c>
      <c r="AC20" s="203">
        <f>'C завтраками| Bed and breakfast'!AC20</f>
        <v>22950</v>
      </c>
      <c r="AD20" s="203">
        <f>'C завтраками| Bed and breakfast'!AD20</f>
        <v>21750</v>
      </c>
      <c r="AE20" s="203">
        <f>'C завтраками| Bed and breakfast'!AE20</f>
        <v>27550</v>
      </c>
      <c r="AF20" s="203">
        <f>'C завтраками| Bed and breakfast'!AF20</f>
        <v>21750</v>
      </c>
      <c r="AG20" s="203">
        <f>'C завтраками| Bed and breakfast'!AG20</f>
        <v>22950</v>
      </c>
      <c r="AH20" s="203">
        <f>'C завтраками| Bed and breakfast'!AH20</f>
        <v>22950</v>
      </c>
      <c r="AI20" s="203">
        <f>'C завтраками| Bed and breakfast'!AI20</f>
        <v>22950</v>
      </c>
      <c r="AJ20" s="203">
        <f>'C завтраками| Bed and breakfast'!AJ20</f>
        <v>21750</v>
      </c>
      <c r="AK20" s="203">
        <f>'C завтраками| Bed and breakfast'!AK20</f>
        <v>22950</v>
      </c>
      <c r="AL20" s="203">
        <f>'C завтраками| Bed and breakfast'!AL20</f>
        <v>21750</v>
      </c>
      <c r="AM20" s="203">
        <f>'C завтраками| Bed and breakfast'!AM20</f>
        <v>20550</v>
      </c>
      <c r="AN20" s="203">
        <f>'C завтраками| Bed and breakfast'!AN20</f>
        <v>19350</v>
      </c>
      <c r="AO20" s="203">
        <f>'C завтраками| Bed and breakfast'!AO20</f>
        <v>19350</v>
      </c>
      <c r="AP20" s="203">
        <f>'C завтраками| Bed and breakfast'!AP20</f>
        <v>19350</v>
      </c>
      <c r="AQ20" s="203">
        <f>'C завтраками| Bed and breakfast'!AQ20</f>
        <v>20550</v>
      </c>
      <c r="AR20" s="203">
        <f>'C завтраками| Bed and breakfast'!AR20</f>
        <v>21750</v>
      </c>
      <c r="AS20" s="203">
        <f>'C завтраками| Bed and breakfast'!AS20</f>
        <v>21750</v>
      </c>
      <c r="AT20" s="203">
        <f>'C завтраками| Bed and breakfast'!AT20</f>
        <v>20550</v>
      </c>
      <c r="AU20" s="203">
        <f>'C завтраками| Bed and breakfast'!AU20</f>
        <v>19350</v>
      </c>
      <c r="AV20" s="203">
        <f>'C завтраками| Bed and breakfast'!AV20</f>
        <v>21750</v>
      </c>
      <c r="AW20" s="203">
        <f>'C завтраками| Bed and breakfast'!AW20</f>
        <v>19350</v>
      </c>
    </row>
    <row r="21" spans="1:49" s="18" customFormat="1" ht="10.35" customHeight="1" x14ac:dyDescent="0.2">
      <c r="A21" s="17" t="s">
        <v>5</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row>
    <row r="22" spans="1:49" s="18" customFormat="1" ht="10.35" customHeight="1" x14ac:dyDescent="0.2">
      <c r="A22" s="19">
        <v>1</v>
      </c>
      <c r="B22" s="203">
        <f>'C завтраками| Bed and breakfast'!B22</f>
        <v>20200</v>
      </c>
      <c r="C22" s="203">
        <f>'C завтраками| Bed and breakfast'!C22</f>
        <v>20200</v>
      </c>
      <c r="D22" s="203">
        <f>'C завтраками| Bed and breakfast'!D22</f>
        <v>30700</v>
      </c>
      <c r="E22" s="203">
        <f>'C завтраками| Bed and breakfast'!E22</f>
        <v>30700</v>
      </c>
      <c r="F22" s="203">
        <f>'C завтраками| Bed and breakfast'!F22</f>
        <v>28300</v>
      </c>
      <c r="G22" s="203">
        <f>'C завтраками| Bed and breakfast'!G22</f>
        <v>26400</v>
      </c>
      <c r="H22" s="203">
        <f>'C завтраками| Bed and breakfast'!H22</f>
        <v>25700</v>
      </c>
      <c r="I22" s="203">
        <f>'C завтраками| Bed and breakfast'!I22</f>
        <v>25700</v>
      </c>
      <c r="J22" s="203">
        <f>'C завтраками| Bed and breakfast'!J22</f>
        <v>26400</v>
      </c>
      <c r="K22" s="203">
        <f>'C завтраками| Bed and breakfast'!K22</f>
        <v>25700</v>
      </c>
      <c r="L22" s="203">
        <f>'C завтраками| Bed and breakfast'!L22</f>
        <v>25700</v>
      </c>
      <c r="M22" s="203">
        <f>'C завтраками| Bed and breakfast'!M22</f>
        <v>30700</v>
      </c>
      <c r="N22" s="203">
        <f>'C завтраками| Bed and breakfast'!N22</f>
        <v>30700</v>
      </c>
      <c r="O22" s="203">
        <f>'C завтраками| Bed and breakfast'!O22</f>
        <v>30700</v>
      </c>
      <c r="P22" s="203">
        <f>'C завтраками| Bed and breakfast'!P22</f>
        <v>30700</v>
      </c>
      <c r="Q22" s="203">
        <f>'C завтраками| Bed and breakfast'!Q22</f>
        <v>25700</v>
      </c>
      <c r="R22" s="203">
        <f>'C завтраками| Bed and breakfast'!R22</f>
        <v>28300</v>
      </c>
      <c r="S22" s="203">
        <f>'C завтраками| Bed and breakfast'!S22</f>
        <v>29500</v>
      </c>
      <c r="T22" s="203">
        <f>'C завтраками| Bed and breakfast'!T22</f>
        <v>27100</v>
      </c>
      <c r="U22" s="203">
        <f>'C завтраками| Bed and breakfast'!U22</f>
        <v>33600</v>
      </c>
      <c r="V22" s="203">
        <f>'C завтраками| Bed and breakfast'!V22</f>
        <v>27100</v>
      </c>
      <c r="W22" s="203">
        <f>'C завтраками| Bed and breakfast'!W22</f>
        <v>30700</v>
      </c>
      <c r="X22" s="203">
        <f>'C завтраками| Bed and breakfast'!X22</f>
        <v>27100</v>
      </c>
      <c r="Y22" s="203">
        <f>'C завтраками| Bed and breakfast'!Y22</f>
        <v>30700</v>
      </c>
      <c r="Z22" s="203">
        <f>'C завтраками| Bed and breakfast'!Z22</f>
        <v>30700</v>
      </c>
      <c r="AA22" s="203">
        <f>'C завтраками| Bed and breakfast'!AA22</f>
        <v>30700</v>
      </c>
      <c r="AB22" s="203">
        <f>'C завтраками| Bed and breakfast'!AB22</f>
        <v>29500</v>
      </c>
      <c r="AC22" s="203">
        <f>'C завтраками| Bed and breakfast'!AC22</f>
        <v>30700</v>
      </c>
      <c r="AD22" s="203">
        <f>'C завтраками| Bed and breakfast'!AD22</f>
        <v>29500</v>
      </c>
      <c r="AE22" s="203">
        <f>'C завтраками| Bed and breakfast'!AE22</f>
        <v>35300</v>
      </c>
      <c r="AF22" s="203">
        <f>'C завтраками| Bed and breakfast'!AF22</f>
        <v>29500</v>
      </c>
      <c r="AG22" s="203">
        <f>'C завтраками| Bed and breakfast'!AG22</f>
        <v>30700</v>
      </c>
      <c r="AH22" s="203">
        <f>'C завтраками| Bed and breakfast'!AH22</f>
        <v>30700</v>
      </c>
      <c r="AI22" s="203">
        <f>'C завтраками| Bed and breakfast'!AI22</f>
        <v>30700</v>
      </c>
      <c r="AJ22" s="203">
        <f>'C завтраками| Bed and breakfast'!AJ22</f>
        <v>29500</v>
      </c>
      <c r="AK22" s="203">
        <f>'C завтраками| Bed and breakfast'!AK22</f>
        <v>30700</v>
      </c>
      <c r="AL22" s="203">
        <f>'C завтраками| Bed and breakfast'!AL22</f>
        <v>29500</v>
      </c>
      <c r="AM22" s="203">
        <f>'C завтраками| Bed and breakfast'!AM22</f>
        <v>28300</v>
      </c>
      <c r="AN22" s="203">
        <f>'C завтраками| Bed and breakfast'!AN22</f>
        <v>27100</v>
      </c>
      <c r="AO22" s="203">
        <f>'C завтраками| Bed and breakfast'!AO22</f>
        <v>27100</v>
      </c>
      <c r="AP22" s="203">
        <f>'C завтраками| Bed and breakfast'!AP22</f>
        <v>27100</v>
      </c>
      <c r="AQ22" s="203">
        <f>'C завтраками| Bed and breakfast'!AQ22</f>
        <v>28300</v>
      </c>
      <c r="AR22" s="203">
        <f>'C завтраками| Bed and breakfast'!AR22</f>
        <v>29500</v>
      </c>
      <c r="AS22" s="203">
        <f>'C завтраками| Bed and breakfast'!AS22</f>
        <v>29500</v>
      </c>
      <c r="AT22" s="203">
        <f>'C завтраками| Bed and breakfast'!AT22</f>
        <v>28300</v>
      </c>
      <c r="AU22" s="203">
        <f>'C завтраками| Bed and breakfast'!AU22</f>
        <v>27100</v>
      </c>
      <c r="AV22" s="203">
        <f>'C завтраками| Bed and breakfast'!AV22</f>
        <v>29500</v>
      </c>
      <c r="AW22" s="203">
        <f>'C завтраками| Bed and breakfast'!AW22</f>
        <v>27100</v>
      </c>
    </row>
    <row r="23" spans="1:49" s="18" customFormat="1" ht="13.9" customHeight="1" x14ac:dyDescent="0.2">
      <c r="A23" s="19">
        <v>2</v>
      </c>
      <c r="B23" s="203">
        <f>'C завтраками| Bed and breakfast'!B23</f>
        <v>22200</v>
      </c>
      <c r="C23" s="203">
        <f>'C завтраками| Bed and breakfast'!C23</f>
        <v>22200</v>
      </c>
      <c r="D23" s="203">
        <f>'C завтраками| Bed and breakfast'!D23</f>
        <v>32950</v>
      </c>
      <c r="E23" s="203">
        <f>'C завтраками| Bed and breakfast'!E23</f>
        <v>32950</v>
      </c>
      <c r="F23" s="203">
        <f>'C завтраками| Bed and breakfast'!F23</f>
        <v>30550</v>
      </c>
      <c r="G23" s="203">
        <f>'C завтраками| Bed and breakfast'!G23</f>
        <v>28650</v>
      </c>
      <c r="H23" s="203">
        <f>'C завтраками| Bed and breakfast'!H23</f>
        <v>27950</v>
      </c>
      <c r="I23" s="203">
        <f>'C завтраками| Bed and breakfast'!I23</f>
        <v>27950</v>
      </c>
      <c r="J23" s="203">
        <f>'C завтраками| Bed and breakfast'!J23</f>
        <v>28650</v>
      </c>
      <c r="K23" s="203">
        <f>'C завтраками| Bed and breakfast'!K23</f>
        <v>27950</v>
      </c>
      <c r="L23" s="203">
        <f>'C завтраками| Bed and breakfast'!L23</f>
        <v>27950</v>
      </c>
      <c r="M23" s="203">
        <f>'C завтраками| Bed and breakfast'!M23</f>
        <v>32950</v>
      </c>
      <c r="N23" s="203">
        <f>'C завтраками| Bed and breakfast'!N23</f>
        <v>32950</v>
      </c>
      <c r="O23" s="203">
        <f>'C завтраками| Bed and breakfast'!O23</f>
        <v>32950</v>
      </c>
      <c r="P23" s="203">
        <f>'C завтраками| Bed and breakfast'!P23</f>
        <v>32950</v>
      </c>
      <c r="Q23" s="203">
        <f>'C завтраками| Bed and breakfast'!Q23</f>
        <v>27950</v>
      </c>
      <c r="R23" s="203">
        <f>'C завтраками| Bed and breakfast'!R23</f>
        <v>30550</v>
      </c>
      <c r="S23" s="203">
        <f>'C завтраками| Bed and breakfast'!S23</f>
        <v>31750</v>
      </c>
      <c r="T23" s="203">
        <f>'C завтраками| Bed and breakfast'!T23</f>
        <v>29350</v>
      </c>
      <c r="U23" s="203">
        <f>'C завтраками| Bed and breakfast'!U23</f>
        <v>35850</v>
      </c>
      <c r="V23" s="203">
        <f>'C завтраками| Bed and breakfast'!V23</f>
        <v>29350</v>
      </c>
      <c r="W23" s="203">
        <f>'C завтраками| Bed and breakfast'!W23</f>
        <v>32950</v>
      </c>
      <c r="X23" s="203">
        <f>'C завтраками| Bed and breakfast'!X23</f>
        <v>29350</v>
      </c>
      <c r="Y23" s="203">
        <f>'C завтраками| Bed and breakfast'!Y23</f>
        <v>32950</v>
      </c>
      <c r="Z23" s="203">
        <f>'C завтраками| Bed and breakfast'!Z23</f>
        <v>32950</v>
      </c>
      <c r="AA23" s="203">
        <f>'C завтраками| Bed and breakfast'!AA23</f>
        <v>32950</v>
      </c>
      <c r="AB23" s="203">
        <f>'C завтраками| Bed and breakfast'!AB23</f>
        <v>31750</v>
      </c>
      <c r="AC23" s="203">
        <f>'C завтраками| Bed and breakfast'!AC23</f>
        <v>32950</v>
      </c>
      <c r="AD23" s="203">
        <f>'C завтраками| Bed and breakfast'!AD23</f>
        <v>31750</v>
      </c>
      <c r="AE23" s="203">
        <f>'C завтраками| Bed and breakfast'!AE23</f>
        <v>37550</v>
      </c>
      <c r="AF23" s="203">
        <f>'C завтраками| Bed and breakfast'!AF23</f>
        <v>31750</v>
      </c>
      <c r="AG23" s="203">
        <f>'C завтраками| Bed and breakfast'!AG23</f>
        <v>32950</v>
      </c>
      <c r="AH23" s="203">
        <f>'C завтраками| Bed and breakfast'!AH23</f>
        <v>32950</v>
      </c>
      <c r="AI23" s="203">
        <f>'C завтраками| Bed and breakfast'!AI23</f>
        <v>32950</v>
      </c>
      <c r="AJ23" s="203">
        <f>'C завтраками| Bed and breakfast'!AJ23</f>
        <v>31750</v>
      </c>
      <c r="AK23" s="203">
        <f>'C завтраками| Bed and breakfast'!AK23</f>
        <v>32950</v>
      </c>
      <c r="AL23" s="203">
        <f>'C завтраками| Bed and breakfast'!AL23</f>
        <v>31750</v>
      </c>
      <c r="AM23" s="203">
        <f>'C завтраками| Bed and breakfast'!AM23</f>
        <v>30550</v>
      </c>
      <c r="AN23" s="203">
        <f>'C завтраками| Bed and breakfast'!AN23</f>
        <v>29350</v>
      </c>
      <c r="AO23" s="203">
        <f>'C завтраками| Bed and breakfast'!AO23</f>
        <v>29350</v>
      </c>
      <c r="AP23" s="203">
        <f>'C завтраками| Bed and breakfast'!AP23</f>
        <v>29350</v>
      </c>
      <c r="AQ23" s="203">
        <f>'C завтраками| Bed and breakfast'!AQ23</f>
        <v>30550</v>
      </c>
      <c r="AR23" s="203">
        <f>'C завтраками| Bed and breakfast'!AR23</f>
        <v>31750</v>
      </c>
      <c r="AS23" s="203">
        <f>'C завтраками| Bed and breakfast'!AS23</f>
        <v>31750</v>
      </c>
      <c r="AT23" s="203">
        <f>'C завтраками| Bed and breakfast'!AT23</f>
        <v>30550</v>
      </c>
      <c r="AU23" s="203">
        <f>'C завтраками| Bed and breakfast'!AU23</f>
        <v>29350</v>
      </c>
      <c r="AV23" s="203">
        <f>'C завтраками| Bed and breakfast'!AV23</f>
        <v>31750</v>
      </c>
      <c r="AW23" s="203">
        <f>'C завтраками| Bed and breakfast'!AW23</f>
        <v>29350</v>
      </c>
    </row>
    <row r="24" spans="1:49" s="18" customFormat="1" ht="13.9" customHeight="1" x14ac:dyDescent="0.2">
      <c r="A24" s="17" t="s">
        <v>6</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row>
    <row r="25" spans="1:49" s="18" customFormat="1" ht="13.9" customHeight="1" x14ac:dyDescent="0.2">
      <c r="A25" s="19" t="s">
        <v>1</v>
      </c>
      <c r="B25" s="203">
        <f>'C завтраками| Bed and breakfast'!B25</f>
        <v>110000</v>
      </c>
      <c r="C25" s="203">
        <f>'C завтраками| Bed and breakfast'!C25</f>
        <v>110000</v>
      </c>
      <c r="D25" s="203">
        <f>'C завтраками| Bed and breakfast'!D25</f>
        <v>125000</v>
      </c>
      <c r="E25" s="203">
        <f>'C завтраками| Bed and breakfast'!E25</f>
        <v>125000</v>
      </c>
      <c r="F25" s="203">
        <f>'C завтраками| Bed and breakfast'!F25</f>
        <v>125000</v>
      </c>
      <c r="G25" s="203">
        <f>'C завтраками| Bed and breakfast'!G25</f>
        <v>125000</v>
      </c>
      <c r="H25" s="203">
        <f>'C завтраками| Bed and breakfast'!H25</f>
        <v>125000</v>
      </c>
      <c r="I25" s="203">
        <f>'C завтраками| Bed and breakfast'!I25</f>
        <v>125000</v>
      </c>
      <c r="J25" s="203">
        <f>'C завтраками| Bed and breakfast'!J25</f>
        <v>125000</v>
      </c>
      <c r="K25" s="203">
        <f>'C завтраками| Bed and breakfast'!K25</f>
        <v>125000</v>
      </c>
      <c r="L25" s="203">
        <f>'C завтраками| Bed and breakfast'!L25</f>
        <v>125000</v>
      </c>
      <c r="M25" s="203">
        <f>'C завтраками| Bed and breakfast'!M25</f>
        <v>125000</v>
      </c>
      <c r="N25" s="203">
        <f>'C завтраками| Bed and breakfast'!N25</f>
        <v>125000</v>
      </c>
      <c r="O25" s="203">
        <f>'C завтраками| Bed and breakfast'!O25</f>
        <v>125000</v>
      </c>
      <c r="P25" s="203">
        <f>'C завтраками| Bed and breakfast'!P25</f>
        <v>125000</v>
      </c>
      <c r="Q25" s="203">
        <f>'C завтраками| Bed and breakfast'!Q25</f>
        <v>125000</v>
      </c>
      <c r="R25" s="203">
        <f>'C завтраками| Bed and breakfast'!R25</f>
        <v>125000</v>
      </c>
      <c r="S25" s="203">
        <f>'C завтраками| Bed and breakfast'!S25</f>
        <v>125000</v>
      </c>
      <c r="T25" s="203">
        <f>'C завтраками| Bed and breakfast'!T25</f>
        <v>125000</v>
      </c>
      <c r="U25" s="203">
        <f>'C завтраками| Bed and breakfast'!U25</f>
        <v>125000</v>
      </c>
      <c r="V25" s="203">
        <f>'C завтраками| Bed and breakfast'!V25</f>
        <v>125000</v>
      </c>
      <c r="W25" s="203">
        <f>'C завтраками| Bed and breakfast'!W25</f>
        <v>125000</v>
      </c>
      <c r="X25" s="203">
        <f>'C завтраками| Bed and breakfast'!X25</f>
        <v>125000</v>
      </c>
      <c r="Y25" s="203">
        <f>'C завтраками| Bed and breakfast'!Y25</f>
        <v>125000</v>
      </c>
      <c r="Z25" s="203">
        <f>'C завтраками| Bed and breakfast'!Z25</f>
        <v>125000</v>
      </c>
      <c r="AA25" s="203">
        <f>'C завтраками| Bed and breakfast'!AA25</f>
        <v>125000</v>
      </c>
      <c r="AB25" s="203">
        <f>'C завтраками| Bed and breakfast'!AB25</f>
        <v>125000</v>
      </c>
      <c r="AC25" s="203">
        <f>'C завтраками| Bed and breakfast'!AC25</f>
        <v>125000</v>
      </c>
      <c r="AD25" s="203">
        <f>'C завтраками| Bed and breakfast'!AD25</f>
        <v>125000</v>
      </c>
      <c r="AE25" s="203">
        <f>'C завтраками| Bed and breakfast'!AE25</f>
        <v>125000</v>
      </c>
      <c r="AF25" s="203">
        <f>'C завтраками| Bed and breakfast'!AF25</f>
        <v>125000</v>
      </c>
      <c r="AG25" s="203">
        <f>'C завтраками| Bed and breakfast'!AG25</f>
        <v>125000</v>
      </c>
      <c r="AH25" s="203">
        <f>'C завтраками| Bed and breakfast'!AH25</f>
        <v>125000</v>
      </c>
      <c r="AI25" s="203">
        <f>'C завтраками| Bed and breakfast'!AI25</f>
        <v>125000</v>
      </c>
      <c r="AJ25" s="203">
        <f>'C завтраками| Bed and breakfast'!AJ25</f>
        <v>125000</v>
      </c>
      <c r="AK25" s="203">
        <f>'C завтраками| Bed and breakfast'!AK25</f>
        <v>125000</v>
      </c>
      <c r="AL25" s="203">
        <f>'C завтраками| Bed and breakfast'!AL25</f>
        <v>125000</v>
      </c>
      <c r="AM25" s="203">
        <f>'C завтраками| Bed and breakfast'!AM25</f>
        <v>125000</v>
      </c>
      <c r="AN25" s="203">
        <f>'C завтраками| Bed and breakfast'!AN25</f>
        <v>125000</v>
      </c>
      <c r="AO25" s="203">
        <f>'C завтраками| Bed and breakfast'!AO25</f>
        <v>125000</v>
      </c>
      <c r="AP25" s="203">
        <f>'C завтраками| Bed and breakfast'!AP25</f>
        <v>125000</v>
      </c>
      <c r="AQ25" s="203">
        <f>'C завтраками| Bed and breakfast'!AQ25</f>
        <v>125000</v>
      </c>
      <c r="AR25" s="203">
        <f>'C завтраками| Bed and breakfast'!AR25</f>
        <v>125000</v>
      </c>
      <c r="AS25" s="203">
        <f>'C завтраками| Bed and breakfast'!AS25</f>
        <v>125000</v>
      </c>
      <c r="AT25" s="203">
        <f>'C завтраками| Bed and breakfast'!AT25</f>
        <v>125000</v>
      </c>
      <c r="AU25" s="203">
        <f>'C завтраками| Bed and breakfast'!AU25</f>
        <v>125000</v>
      </c>
      <c r="AV25" s="203">
        <f>'C завтраками| Bed and breakfast'!AV25</f>
        <v>125000</v>
      </c>
      <c r="AW25" s="203">
        <f>'C завтраками| Bed and breakfast'!AW25</f>
        <v>125000</v>
      </c>
    </row>
    <row r="26" spans="1:49" ht="10.35" customHeight="1" x14ac:dyDescent="0.2">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row>
    <row r="27" spans="1:49" x14ac:dyDescent="0.2">
      <c r="A27" s="97" t="s">
        <v>60</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row>
    <row r="28" spans="1:49" s="16" customFormat="1" ht="23.45" customHeight="1" x14ac:dyDescent="0.2">
      <c r="A28" s="20" t="s">
        <v>11</v>
      </c>
      <c r="B28" s="201">
        <f t="shared" ref="B28:AW28" si="0">B4</f>
        <v>45770</v>
      </c>
      <c r="C28" s="201">
        <f t="shared" si="0"/>
        <v>45776</v>
      </c>
      <c r="D28" s="201">
        <f t="shared" si="0"/>
        <v>45778</v>
      </c>
      <c r="E28" s="201">
        <f t="shared" si="0"/>
        <v>45779</v>
      </c>
      <c r="F28" s="201">
        <f t="shared" si="0"/>
        <v>45781</v>
      </c>
      <c r="G28" s="201">
        <f t="shared" si="0"/>
        <v>45787</v>
      </c>
      <c r="H28" s="201">
        <f t="shared" si="0"/>
        <v>45788</v>
      </c>
      <c r="I28" s="201">
        <f t="shared" si="0"/>
        <v>45793</v>
      </c>
      <c r="J28" s="201">
        <f t="shared" si="0"/>
        <v>45798</v>
      </c>
      <c r="K28" s="201">
        <f t="shared" si="0"/>
        <v>45800</v>
      </c>
      <c r="L28" s="201">
        <f t="shared" si="0"/>
        <v>45802</v>
      </c>
      <c r="M28" s="201">
        <f t="shared" si="0"/>
        <v>45808</v>
      </c>
      <c r="N28" s="201">
        <f t="shared" si="0"/>
        <v>45809</v>
      </c>
      <c r="O28" s="201">
        <f t="shared" si="0"/>
        <v>45810</v>
      </c>
      <c r="P28" s="201">
        <f t="shared" si="0"/>
        <v>45815</v>
      </c>
      <c r="Q28" s="201">
        <f t="shared" si="0"/>
        <v>45817</v>
      </c>
      <c r="R28" s="201">
        <f t="shared" si="0"/>
        <v>45820</v>
      </c>
      <c r="S28" s="201">
        <f t="shared" si="0"/>
        <v>45821</v>
      </c>
      <c r="T28" s="201">
        <f t="shared" si="0"/>
        <v>45823</v>
      </c>
      <c r="U28" s="201">
        <f t="shared" si="0"/>
        <v>45831</v>
      </c>
      <c r="V28" s="201">
        <f t="shared" si="0"/>
        <v>45836</v>
      </c>
      <c r="W28" s="201">
        <f t="shared" si="0"/>
        <v>45839</v>
      </c>
      <c r="X28" s="201">
        <f t="shared" si="0"/>
        <v>45849</v>
      </c>
      <c r="Y28" s="201">
        <f t="shared" si="0"/>
        <v>45852</v>
      </c>
      <c r="Z28" s="201">
        <f t="shared" si="0"/>
        <v>45855</v>
      </c>
      <c r="AA28" s="201">
        <f t="shared" si="0"/>
        <v>45856</v>
      </c>
      <c r="AB28" s="201">
        <f t="shared" si="0"/>
        <v>45858</v>
      </c>
      <c r="AC28" s="201">
        <f t="shared" si="0"/>
        <v>45859</v>
      </c>
      <c r="AD28" s="201">
        <f t="shared" si="0"/>
        <v>45861</v>
      </c>
      <c r="AE28" s="201">
        <f t="shared" si="0"/>
        <v>45863</v>
      </c>
      <c r="AF28" s="201">
        <f t="shared" si="0"/>
        <v>45867</v>
      </c>
      <c r="AG28" s="201">
        <f t="shared" si="0"/>
        <v>45870</v>
      </c>
      <c r="AH28" s="201">
        <f t="shared" si="0"/>
        <v>45872</v>
      </c>
      <c r="AI28" s="201">
        <f t="shared" si="0"/>
        <v>45877</v>
      </c>
      <c r="AJ28" s="201">
        <f t="shared" si="0"/>
        <v>45879</v>
      </c>
      <c r="AK28" s="201">
        <f t="shared" si="0"/>
        <v>45884</v>
      </c>
      <c r="AL28" s="201">
        <f t="shared" si="0"/>
        <v>45886</v>
      </c>
      <c r="AM28" s="201">
        <f t="shared" si="0"/>
        <v>45888</v>
      </c>
      <c r="AN28" s="201">
        <f t="shared" si="0"/>
        <v>45891</v>
      </c>
      <c r="AO28" s="201">
        <f t="shared" si="0"/>
        <v>45893</v>
      </c>
      <c r="AP28" s="201">
        <f t="shared" si="0"/>
        <v>45901</v>
      </c>
      <c r="AQ28" s="201">
        <f t="shared" si="0"/>
        <v>45905</v>
      </c>
      <c r="AR28" s="201">
        <f t="shared" si="0"/>
        <v>45908</v>
      </c>
      <c r="AS28" s="201">
        <f t="shared" si="0"/>
        <v>45912</v>
      </c>
      <c r="AT28" s="201">
        <f t="shared" si="0"/>
        <v>45914</v>
      </c>
      <c r="AU28" s="201">
        <f t="shared" si="0"/>
        <v>45921</v>
      </c>
      <c r="AV28" s="201">
        <f t="shared" si="0"/>
        <v>45926</v>
      </c>
      <c r="AW28" s="201">
        <f t="shared" si="0"/>
        <v>45928</v>
      </c>
    </row>
    <row r="29" spans="1:49" s="16" customFormat="1" ht="23.45" customHeight="1" x14ac:dyDescent="0.2">
      <c r="A29" s="20"/>
      <c r="B29" s="201">
        <f t="shared" ref="B29:AW29" si="1">B5</f>
        <v>45775</v>
      </c>
      <c r="C29" s="201">
        <f t="shared" si="1"/>
        <v>45777</v>
      </c>
      <c r="D29" s="201">
        <f t="shared" si="1"/>
        <v>45778</v>
      </c>
      <c r="E29" s="201">
        <f t="shared" si="1"/>
        <v>45780</v>
      </c>
      <c r="F29" s="201">
        <f t="shared" si="1"/>
        <v>45786</v>
      </c>
      <c r="G29" s="201">
        <f t="shared" si="1"/>
        <v>45787</v>
      </c>
      <c r="H29" s="201">
        <f t="shared" si="1"/>
        <v>45792</v>
      </c>
      <c r="I29" s="201">
        <f t="shared" si="1"/>
        <v>45797</v>
      </c>
      <c r="J29" s="201">
        <f t="shared" si="1"/>
        <v>45799</v>
      </c>
      <c r="K29" s="201">
        <f t="shared" si="1"/>
        <v>45801</v>
      </c>
      <c r="L29" s="201">
        <f t="shared" si="1"/>
        <v>45807</v>
      </c>
      <c r="M29" s="201">
        <f t="shared" si="1"/>
        <v>45808</v>
      </c>
      <c r="N29" s="201">
        <f t="shared" si="1"/>
        <v>45809</v>
      </c>
      <c r="O29" s="201">
        <f t="shared" si="1"/>
        <v>45814</v>
      </c>
      <c r="P29" s="201">
        <f t="shared" si="1"/>
        <v>45816</v>
      </c>
      <c r="Q29" s="201">
        <f t="shared" si="1"/>
        <v>45819</v>
      </c>
      <c r="R29" s="201">
        <f t="shared" si="1"/>
        <v>45820</v>
      </c>
      <c r="S29" s="201">
        <f t="shared" si="1"/>
        <v>45822</v>
      </c>
      <c r="T29" s="201">
        <f t="shared" si="1"/>
        <v>45830</v>
      </c>
      <c r="U29" s="201">
        <f t="shared" si="1"/>
        <v>45835</v>
      </c>
      <c r="V29" s="201">
        <f t="shared" si="1"/>
        <v>45838</v>
      </c>
      <c r="W29" s="201">
        <f t="shared" si="1"/>
        <v>45848</v>
      </c>
      <c r="X29" s="201">
        <f t="shared" si="1"/>
        <v>45851</v>
      </c>
      <c r="Y29" s="201">
        <f t="shared" si="1"/>
        <v>45854</v>
      </c>
      <c r="Z29" s="201">
        <f t="shared" si="1"/>
        <v>45855</v>
      </c>
      <c r="AA29" s="201">
        <f t="shared" si="1"/>
        <v>45857</v>
      </c>
      <c r="AB29" s="201">
        <f t="shared" si="1"/>
        <v>45858</v>
      </c>
      <c r="AC29" s="201">
        <f t="shared" si="1"/>
        <v>45860</v>
      </c>
      <c r="AD29" s="201">
        <f t="shared" si="1"/>
        <v>45862</v>
      </c>
      <c r="AE29" s="201">
        <f t="shared" si="1"/>
        <v>45866</v>
      </c>
      <c r="AF29" s="201">
        <f t="shared" si="1"/>
        <v>45869</v>
      </c>
      <c r="AG29" s="201">
        <f t="shared" si="1"/>
        <v>45871</v>
      </c>
      <c r="AH29" s="201">
        <f t="shared" si="1"/>
        <v>45876</v>
      </c>
      <c r="AI29" s="201">
        <f t="shared" si="1"/>
        <v>45878</v>
      </c>
      <c r="AJ29" s="201">
        <f t="shared" si="1"/>
        <v>45883</v>
      </c>
      <c r="AK29" s="201">
        <f t="shared" si="1"/>
        <v>45885</v>
      </c>
      <c r="AL29" s="201">
        <f t="shared" si="1"/>
        <v>45887</v>
      </c>
      <c r="AM29" s="201">
        <f t="shared" si="1"/>
        <v>45890</v>
      </c>
      <c r="AN29" s="201">
        <f t="shared" si="1"/>
        <v>45892</v>
      </c>
      <c r="AO29" s="201">
        <f t="shared" si="1"/>
        <v>45900</v>
      </c>
      <c r="AP29" s="201">
        <f t="shared" si="1"/>
        <v>45904</v>
      </c>
      <c r="AQ29" s="201">
        <f t="shared" si="1"/>
        <v>45907</v>
      </c>
      <c r="AR29" s="201">
        <f t="shared" si="1"/>
        <v>45910</v>
      </c>
      <c r="AS29" s="201">
        <f t="shared" si="1"/>
        <v>45913</v>
      </c>
      <c r="AT29" s="201">
        <f t="shared" si="1"/>
        <v>45920</v>
      </c>
      <c r="AU29" s="201">
        <f t="shared" si="1"/>
        <v>45925</v>
      </c>
      <c r="AV29" s="201">
        <f t="shared" si="1"/>
        <v>45927</v>
      </c>
      <c r="AW29" s="201">
        <f t="shared" si="1"/>
        <v>45930</v>
      </c>
    </row>
    <row r="30" spans="1:49" s="18" customFormat="1" ht="11.1" customHeight="1" x14ac:dyDescent="0.2">
      <c r="A30" s="17" t="s">
        <v>142</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row>
    <row r="31" spans="1:49" s="18" customFormat="1" ht="11.1" customHeight="1" x14ac:dyDescent="0.2">
      <c r="A31" s="19">
        <v>1</v>
      </c>
      <c r="B31" s="203">
        <f t="shared" ref="B31:AW31" si="2">ROUNDUP(B7*0.85,)</f>
        <v>9520</v>
      </c>
      <c r="C31" s="203">
        <f t="shared" si="2"/>
        <v>9520</v>
      </c>
      <c r="D31" s="203">
        <f t="shared" si="2"/>
        <v>13345</v>
      </c>
      <c r="E31" s="203">
        <f t="shared" si="2"/>
        <v>13345</v>
      </c>
      <c r="F31" s="203">
        <f t="shared" si="2"/>
        <v>11305</v>
      </c>
      <c r="G31" s="203">
        <f t="shared" si="2"/>
        <v>9690</v>
      </c>
      <c r="H31" s="203">
        <f t="shared" si="2"/>
        <v>9095</v>
      </c>
      <c r="I31" s="203">
        <f t="shared" si="2"/>
        <v>9095</v>
      </c>
      <c r="J31" s="203">
        <f t="shared" si="2"/>
        <v>9690</v>
      </c>
      <c r="K31" s="203">
        <f t="shared" si="2"/>
        <v>9095</v>
      </c>
      <c r="L31" s="203">
        <f t="shared" si="2"/>
        <v>9095</v>
      </c>
      <c r="M31" s="203">
        <f t="shared" si="2"/>
        <v>13345</v>
      </c>
      <c r="N31" s="203">
        <f t="shared" si="2"/>
        <v>13345</v>
      </c>
      <c r="O31" s="203">
        <f t="shared" si="2"/>
        <v>13345</v>
      </c>
      <c r="P31" s="203">
        <f t="shared" si="2"/>
        <v>13345</v>
      </c>
      <c r="Q31" s="203">
        <f t="shared" si="2"/>
        <v>9095</v>
      </c>
      <c r="R31" s="203">
        <f t="shared" si="2"/>
        <v>11305</v>
      </c>
      <c r="S31" s="203">
        <f t="shared" si="2"/>
        <v>12325</v>
      </c>
      <c r="T31" s="203">
        <f t="shared" si="2"/>
        <v>10285</v>
      </c>
      <c r="U31" s="203">
        <f t="shared" si="2"/>
        <v>15810</v>
      </c>
      <c r="V31" s="203">
        <f t="shared" si="2"/>
        <v>10285</v>
      </c>
      <c r="W31" s="203">
        <f t="shared" si="2"/>
        <v>13345</v>
      </c>
      <c r="X31" s="203">
        <f t="shared" si="2"/>
        <v>10285</v>
      </c>
      <c r="Y31" s="203">
        <f t="shared" si="2"/>
        <v>13345</v>
      </c>
      <c r="Z31" s="203">
        <f t="shared" si="2"/>
        <v>13345</v>
      </c>
      <c r="AA31" s="203">
        <f t="shared" si="2"/>
        <v>13345</v>
      </c>
      <c r="AB31" s="203">
        <f t="shared" si="2"/>
        <v>12325</v>
      </c>
      <c r="AC31" s="203">
        <f t="shared" si="2"/>
        <v>13345</v>
      </c>
      <c r="AD31" s="203">
        <f t="shared" si="2"/>
        <v>12325</v>
      </c>
      <c r="AE31" s="203">
        <f t="shared" si="2"/>
        <v>17255</v>
      </c>
      <c r="AF31" s="203">
        <f t="shared" si="2"/>
        <v>12325</v>
      </c>
      <c r="AG31" s="203">
        <f t="shared" si="2"/>
        <v>13345</v>
      </c>
      <c r="AH31" s="203">
        <f t="shared" si="2"/>
        <v>13345</v>
      </c>
      <c r="AI31" s="203">
        <f t="shared" si="2"/>
        <v>13345</v>
      </c>
      <c r="AJ31" s="203">
        <f t="shared" si="2"/>
        <v>12325</v>
      </c>
      <c r="AK31" s="203">
        <f t="shared" si="2"/>
        <v>13345</v>
      </c>
      <c r="AL31" s="203">
        <f t="shared" si="2"/>
        <v>12325</v>
      </c>
      <c r="AM31" s="203">
        <f t="shared" si="2"/>
        <v>11305</v>
      </c>
      <c r="AN31" s="203">
        <f t="shared" si="2"/>
        <v>10285</v>
      </c>
      <c r="AO31" s="203">
        <f t="shared" si="2"/>
        <v>10285</v>
      </c>
      <c r="AP31" s="203">
        <f t="shared" si="2"/>
        <v>10285</v>
      </c>
      <c r="AQ31" s="203">
        <f t="shared" si="2"/>
        <v>11305</v>
      </c>
      <c r="AR31" s="203">
        <f t="shared" si="2"/>
        <v>12325</v>
      </c>
      <c r="AS31" s="203">
        <f t="shared" si="2"/>
        <v>12325</v>
      </c>
      <c r="AT31" s="203">
        <f t="shared" si="2"/>
        <v>11305</v>
      </c>
      <c r="AU31" s="203">
        <f t="shared" si="2"/>
        <v>10285</v>
      </c>
      <c r="AV31" s="203">
        <f t="shared" si="2"/>
        <v>12325</v>
      </c>
      <c r="AW31" s="203">
        <f t="shared" si="2"/>
        <v>10285</v>
      </c>
    </row>
    <row r="32" spans="1:49" s="18" customFormat="1" ht="11.1" customHeight="1" x14ac:dyDescent="0.2">
      <c r="A32" s="19">
        <v>2</v>
      </c>
      <c r="B32" s="203">
        <f t="shared" ref="B32:AW32" si="3">ROUNDUP(B8*0.85,)</f>
        <v>11220</v>
      </c>
      <c r="C32" s="203">
        <f t="shared" si="3"/>
        <v>11220</v>
      </c>
      <c r="D32" s="203">
        <f t="shared" si="3"/>
        <v>15258</v>
      </c>
      <c r="E32" s="203">
        <f t="shared" si="3"/>
        <v>15258</v>
      </c>
      <c r="F32" s="203">
        <f t="shared" si="3"/>
        <v>13218</v>
      </c>
      <c r="G32" s="203">
        <f t="shared" si="3"/>
        <v>11603</v>
      </c>
      <c r="H32" s="203">
        <f t="shared" si="3"/>
        <v>11008</v>
      </c>
      <c r="I32" s="203">
        <f t="shared" si="3"/>
        <v>11008</v>
      </c>
      <c r="J32" s="203">
        <f t="shared" si="3"/>
        <v>11603</v>
      </c>
      <c r="K32" s="203">
        <f t="shared" si="3"/>
        <v>11008</v>
      </c>
      <c r="L32" s="203">
        <f t="shared" si="3"/>
        <v>11008</v>
      </c>
      <c r="M32" s="203">
        <f t="shared" si="3"/>
        <v>15258</v>
      </c>
      <c r="N32" s="203">
        <f t="shared" si="3"/>
        <v>15258</v>
      </c>
      <c r="O32" s="203">
        <f t="shared" si="3"/>
        <v>15258</v>
      </c>
      <c r="P32" s="203">
        <f t="shared" si="3"/>
        <v>15258</v>
      </c>
      <c r="Q32" s="203">
        <f t="shared" si="3"/>
        <v>11008</v>
      </c>
      <c r="R32" s="203">
        <f t="shared" si="3"/>
        <v>13218</v>
      </c>
      <c r="S32" s="203">
        <f t="shared" si="3"/>
        <v>14238</v>
      </c>
      <c r="T32" s="203">
        <f t="shared" si="3"/>
        <v>12198</v>
      </c>
      <c r="U32" s="203">
        <f t="shared" si="3"/>
        <v>17723</v>
      </c>
      <c r="V32" s="203">
        <f t="shared" si="3"/>
        <v>12198</v>
      </c>
      <c r="W32" s="203">
        <f t="shared" si="3"/>
        <v>15258</v>
      </c>
      <c r="X32" s="203">
        <f t="shared" si="3"/>
        <v>12198</v>
      </c>
      <c r="Y32" s="203">
        <f t="shared" si="3"/>
        <v>15258</v>
      </c>
      <c r="Z32" s="203">
        <f t="shared" si="3"/>
        <v>15258</v>
      </c>
      <c r="AA32" s="203">
        <f t="shared" si="3"/>
        <v>15258</v>
      </c>
      <c r="AB32" s="203">
        <f t="shared" si="3"/>
        <v>14238</v>
      </c>
      <c r="AC32" s="203">
        <f t="shared" si="3"/>
        <v>15258</v>
      </c>
      <c r="AD32" s="203">
        <f t="shared" si="3"/>
        <v>14238</v>
      </c>
      <c r="AE32" s="203">
        <f t="shared" si="3"/>
        <v>19168</v>
      </c>
      <c r="AF32" s="203">
        <f t="shared" si="3"/>
        <v>14238</v>
      </c>
      <c r="AG32" s="203">
        <f t="shared" si="3"/>
        <v>15258</v>
      </c>
      <c r="AH32" s="203">
        <f t="shared" si="3"/>
        <v>15258</v>
      </c>
      <c r="AI32" s="203">
        <f t="shared" si="3"/>
        <v>15258</v>
      </c>
      <c r="AJ32" s="203">
        <f t="shared" si="3"/>
        <v>14238</v>
      </c>
      <c r="AK32" s="203">
        <f t="shared" si="3"/>
        <v>15258</v>
      </c>
      <c r="AL32" s="203">
        <f t="shared" si="3"/>
        <v>14238</v>
      </c>
      <c r="AM32" s="203">
        <f t="shared" si="3"/>
        <v>13218</v>
      </c>
      <c r="AN32" s="203">
        <f t="shared" si="3"/>
        <v>12198</v>
      </c>
      <c r="AO32" s="203">
        <f t="shared" si="3"/>
        <v>12198</v>
      </c>
      <c r="AP32" s="203">
        <f t="shared" si="3"/>
        <v>12198</v>
      </c>
      <c r="AQ32" s="203">
        <f t="shared" si="3"/>
        <v>13218</v>
      </c>
      <c r="AR32" s="203">
        <f t="shared" si="3"/>
        <v>14238</v>
      </c>
      <c r="AS32" s="203">
        <f t="shared" si="3"/>
        <v>14238</v>
      </c>
      <c r="AT32" s="203">
        <f t="shared" si="3"/>
        <v>13218</v>
      </c>
      <c r="AU32" s="203">
        <f t="shared" si="3"/>
        <v>12198</v>
      </c>
      <c r="AV32" s="203">
        <f t="shared" si="3"/>
        <v>14238</v>
      </c>
      <c r="AW32" s="203">
        <f t="shared" si="3"/>
        <v>12198</v>
      </c>
    </row>
    <row r="33" spans="1:49" s="18" customFormat="1" ht="11.1" customHeight="1" x14ac:dyDescent="0.2">
      <c r="A33" s="17" t="s">
        <v>143</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row>
    <row r="34" spans="1:49" s="18" customFormat="1" ht="11.1" customHeight="1" x14ac:dyDescent="0.2">
      <c r="A34" s="19">
        <v>1</v>
      </c>
      <c r="B34" s="203">
        <f t="shared" ref="B34:AW34" si="4">ROUNDUP(B10*0.85,)</f>
        <v>10370</v>
      </c>
      <c r="C34" s="203">
        <f t="shared" si="4"/>
        <v>10370</v>
      </c>
      <c r="D34" s="203">
        <f t="shared" si="4"/>
        <v>14195</v>
      </c>
      <c r="E34" s="203">
        <f t="shared" si="4"/>
        <v>14195</v>
      </c>
      <c r="F34" s="203">
        <f t="shared" si="4"/>
        <v>12155</v>
      </c>
      <c r="G34" s="203">
        <f t="shared" si="4"/>
        <v>10540</v>
      </c>
      <c r="H34" s="203">
        <f t="shared" si="4"/>
        <v>9945</v>
      </c>
      <c r="I34" s="203">
        <f t="shared" si="4"/>
        <v>9945</v>
      </c>
      <c r="J34" s="203">
        <f t="shared" si="4"/>
        <v>10540</v>
      </c>
      <c r="K34" s="203">
        <f t="shared" si="4"/>
        <v>9945</v>
      </c>
      <c r="L34" s="203">
        <f t="shared" si="4"/>
        <v>9945</v>
      </c>
      <c r="M34" s="203">
        <f t="shared" si="4"/>
        <v>14195</v>
      </c>
      <c r="N34" s="203">
        <f t="shared" si="4"/>
        <v>14195</v>
      </c>
      <c r="O34" s="203">
        <f t="shared" si="4"/>
        <v>14195</v>
      </c>
      <c r="P34" s="203">
        <f t="shared" si="4"/>
        <v>14195</v>
      </c>
      <c r="Q34" s="203">
        <f t="shared" si="4"/>
        <v>9945</v>
      </c>
      <c r="R34" s="203">
        <f t="shared" si="4"/>
        <v>12155</v>
      </c>
      <c r="S34" s="203">
        <f t="shared" si="4"/>
        <v>13175</v>
      </c>
      <c r="T34" s="203">
        <f t="shared" si="4"/>
        <v>11135</v>
      </c>
      <c r="U34" s="203">
        <f t="shared" si="4"/>
        <v>16660</v>
      </c>
      <c r="V34" s="203">
        <f t="shared" si="4"/>
        <v>11135</v>
      </c>
      <c r="W34" s="203">
        <f t="shared" si="4"/>
        <v>14195</v>
      </c>
      <c r="X34" s="203">
        <f t="shared" si="4"/>
        <v>11135</v>
      </c>
      <c r="Y34" s="203">
        <f t="shared" si="4"/>
        <v>14195</v>
      </c>
      <c r="Z34" s="203">
        <f t="shared" si="4"/>
        <v>14195</v>
      </c>
      <c r="AA34" s="203">
        <f t="shared" si="4"/>
        <v>14195</v>
      </c>
      <c r="AB34" s="203">
        <f t="shared" si="4"/>
        <v>13175</v>
      </c>
      <c r="AC34" s="203">
        <f t="shared" si="4"/>
        <v>14195</v>
      </c>
      <c r="AD34" s="203">
        <f t="shared" si="4"/>
        <v>13175</v>
      </c>
      <c r="AE34" s="203">
        <f t="shared" si="4"/>
        <v>18105</v>
      </c>
      <c r="AF34" s="203">
        <f t="shared" si="4"/>
        <v>13175</v>
      </c>
      <c r="AG34" s="203">
        <f t="shared" si="4"/>
        <v>14195</v>
      </c>
      <c r="AH34" s="203">
        <f t="shared" si="4"/>
        <v>14195</v>
      </c>
      <c r="AI34" s="203">
        <f t="shared" si="4"/>
        <v>14195</v>
      </c>
      <c r="AJ34" s="203">
        <f t="shared" si="4"/>
        <v>13175</v>
      </c>
      <c r="AK34" s="203">
        <f t="shared" si="4"/>
        <v>14195</v>
      </c>
      <c r="AL34" s="203">
        <f t="shared" si="4"/>
        <v>13175</v>
      </c>
      <c r="AM34" s="203">
        <f t="shared" si="4"/>
        <v>12155</v>
      </c>
      <c r="AN34" s="203">
        <f t="shared" si="4"/>
        <v>11135</v>
      </c>
      <c r="AO34" s="203">
        <f t="shared" si="4"/>
        <v>11135</v>
      </c>
      <c r="AP34" s="203">
        <f t="shared" si="4"/>
        <v>11135</v>
      </c>
      <c r="AQ34" s="203">
        <f t="shared" si="4"/>
        <v>12155</v>
      </c>
      <c r="AR34" s="203">
        <f t="shared" si="4"/>
        <v>13175</v>
      </c>
      <c r="AS34" s="203">
        <f t="shared" si="4"/>
        <v>13175</v>
      </c>
      <c r="AT34" s="203">
        <f t="shared" si="4"/>
        <v>12155</v>
      </c>
      <c r="AU34" s="203">
        <f t="shared" si="4"/>
        <v>11135</v>
      </c>
      <c r="AV34" s="203">
        <f t="shared" si="4"/>
        <v>13175</v>
      </c>
      <c r="AW34" s="203">
        <f t="shared" si="4"/>
        <v>11135</v>
      </c>
    </row>
    <row r="35" spans="1:49" s="18" customFormat="1" ht="11.1" customHeight="1" x14ac:dyDescent="0.2">
      <c r="A35" s="19">
        <v>2</v>
      </c>
      <c r="B35" s="203">
        <f t="shared" ref="B35:AW35" si="5">ROUNDUP(B11*0.85,)</f>
        <v>12070</v>
      </c>
      <c r="C35" s="203">
        <f t="shared" si="5"/>
        <v>12070</v>
      </c>
      <c r="D35" s="203">
        <f t="shared" si="5"/>
        <v>16108</v>
      </c>
      <c r="E35" s="203">
        <f t="shared" si="5"/>
        <v>16108</v>
      </c>
      <c r="F35" s="203">
        <f t="shared" si="5"/>
        <v>14068</v>
      </c>
      <c r="G35" s="203">
        <f t="shared" si="5"/>
        <v>12453</v>
      </c>
      <c r="H35" s="203">
        <f t="shared" si="5"/>
        <v>11858</v>
      </c>
      <c r="I35" s="203">
        <f t="shared" si="5"/>
        <v>11858</v>
      </c>
      <c r="J35" s="203">
        <f t="shared" si="5"/>
        <v>12453</v>
      </c>
      <c r="K35" s="203">
        <f t="shared" si="5"/>
        <v>11858</v>
      </c>
      <c r="L35" s="203">
        <f t="shared" si="5"/>
        <v>11858</v>
      </c>
      <c r="M35" s="203">
        <f t="shared" si="5"/>
        <v>16108</v>
      </c>
      <c r="N35" s="203">
        <f t="shared" si="5"/>
        <v>16108</v>
      </c>
      <c r="O35" s="203">
        <f t="shared" si="5"/>
        <v>16108</v>
      </c>
      <c r="P35" s="203">
        <f t="shared" si="5"/>
        <v>16108</v>
      </c>
      <c r="Q35" s="203">
        <f t="shared" si="5"/>
        <v>11858</v>
      </c>
      <c r="R35" s="203">
        <f t="shared" si="5"/>
        <v>14068</v>
      </c>
      <c r="S35" s="203">
        <f t="shared" si="5"/>
        <v>15088</v>
      </c>
      <c r="T35" s="203">
        <f t="shared" si="5"/>
        <v>13048</v>
      </c>
      <c r="U35" s="203">
        <f t="shared" si="5"/>
        <v>18573</v>
      </c>
      <c r="V35" s="203">
        <f t="shared" si="5"/>
        <v>13048</v>
      </c>
      <c r="W35" s="203">
        <f t="shared" si="5"/>
        <v>16108</v>
      </c>
      <c r="X35" s="203">
        <f t="shared" si="5"/>
        <v>13048</v>
      </c>
      <c r="Y35" s="203">
        <f t="shared" si="5"/>
        <v>16108</v>
      </c>
      <c r="Z35" s="203">
        <f t="shared" si="5"/>
        <v>16108</v>
      </c>
      <c r="AA35" s="203">
        <f t="shared" si="5"/>
        <v>16108</v>
      </c>
      <c r="AB35" s="203">
        <f t="shared" si="5"/>
        <v>15088</v>
      </c>
      <c r="AC35" s="203">
        <f t="shared" si="5"/>
        <v>16108</v>
      </c>
      <c r="AD35" s="203">
        <f t="shared" si="5"/>
        <v>15088</v>
      </c>
      <c r="AE35" s="203">
        <f t="shared" si="5"/>
        <v>20018</v>
      </c>
      <c r="AF35" s="203">
        <f t="shared" si="5"/>
        <v>15088</v>
      </c>
      <c r="AG35" s="203">
        <f t="shared" si="5"/>
        <v>16108</v>
      </c>
      <c r="AH35" s="203">
        <f t="shared" si="5"/>
        <v>16108</v>
      </c>
      <c r="AI35" s="203">
        <f t="shared" si="5"/>
        <v>16108</v>
      </c>
      <c r="AJ35" s="203">
        <f t="shared" si="5"/>
        <v>15088</v>
      </c>
      <c r="AK35" s="203">
        <f t="shared" si="5"/>
        <v>16108</v>
      </c>
      <c r="AL35" s="203">
        <f t="shared" si="5"/>
        <v>15088</v>
      </c>
      <c r="AM35" s="203">
        <f t="shared" si="5"/>
        <v>14068</v>
      </c>
      <c r="AN35" s="203">
        <f t="shared" si="5"/>
        <v>13048</v>
      </c>
      <c r="AO35" s="203">
        <f t="shared" si="5"/>
        <v>13048</v>
      </c>
      <c r="AP35" s="203">
        <f t="shared" si="5"/>
        <v>13048</v>
      </c>
      <c r="AQ35" s="203">
        <f t="shared" si="5"/>
        <v>14068</v>
      </c>
      <c r="AR35" s="203">
        <f t="shared" si="5"/>
        <v>15088</v>
      </c>
      <c r="AS35" s="203">
        <f t="shared" si="5"/>
        <v>15088</v>
      </c>
      <c r="AT35" s="203">
        <f t="shared" si="5"/>
        <v>14068</v>
      </c>
      <c r="AU35" s="203">
        <f t="shared" si="5"/>
        <v>13048</v>
      </c>
      <c r="AV35" s="203">
        <f t="shared" si="5"/>
        <v>15088</v>
      </c>
      <c r="AW35" s="203">
        <f t="shared" si="5"/>
        <v>13048</v>
      </c>
    </row>
    <row r="36" spans="1:49" s="18" customFormat="1" ht="11.1" customHeight="1" x14ac:dyDescent="0.2">
      <c r="A36" s="17" t="s">
        <v>144</v>
      </c>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row>
    <row r="37" spans="1:49" s="18" customFormat="1" ht="11.1" customHeight="1" x14ac:dyDescent="0.2">
      <c r="A37" s="19">
        <v>1</v>
      </c>
      <c r="B37" s="203">
        <f t="shared" ref="B37:AW37" si="6">ROUNDUP(B13*0.85,)</f>
        <v>11220</v>
      </c>
      <c r="C37" s="203">
        <f t="shared" si="6"/>
        <v>11220</v>
      </c>
      <c r="D37" s="203">
        <f t="shared" si="6"/>
        <v>15045</v>
      </c>
      <c r="E37" s="203">
        <f t="shared" si="6"/>
        <v>15045</v>
      </c>
      <c r="F37" s="203">
        <f t="shared" si="6"/>
        <v>13005</v>
      </c>
      <c r="G37" s="203">
        <f t="shared" si="6"/>
        <v>11390</v>
      </c>
      <c r="H37" s="203">
        <f t="shared" si="6"/>
        <v>10795</v>
      </c>
      <c r="I37" s="203">
        <f t="shared" si="6"/>
        <v>10795</v>
      </c>
      <c r="J37" s="203">
        <f t="shared" si="6"/>
        <v>11390</v>
      </c>
      <c r="K37" s="203">
        <f t="shared" si="6"/>
        <v>10795</v>
      </c>
      <c r="L37" s="203">
        <f t="shared" si="6"/>
        <v>10795</v>
      </c>
      <c r="M37" s="203">
        <f t="shared" si="6"/>
        <v>15045</v>
      </c>
      <c r="N37" s="203">
        <f t="shared" si="6"/>
        <v>15045</v>
      </c>
      <c r="O37" s="203">
        <f t="shared" si="6"/>
        <v>15045</v>
      </c>
      <c r="P37" s="203">
        <f t="shared" si="6"/>
        <v>15045</v>
      </c>
      <c r="Q37" s="203">
        <f t="shared" si="6"/>
        <v>10795</v>
      </c>
      <c r="R37" s="203">
        <f t="shared" si="6"/>
        <v>13005</v>
      </c>
      <c r="S37" s="203">
        <f t="shared" si="6"/>
        <v>14025</v>
      </c>
      <c r="T37" s="203">
        <f t="shared" si="6"/>
        <v>11985</v>
      </c>
      <c r="U37" s="203">
        <f t="shared" si="6"/>
        <v>17510</v>
      </c>
      <c r="V37" s="203">
        <f t="shared" si="6"/>
        <v>11985</v>
      </c>
      <c r="W37" s="203">
        <f t="shared" si="6"/>
        <v>15045</v>
      </c>
      <c r="X37" s="203">
        <f t="shared" si="6"/>
        <v>11985</v>
      </c>
      <c r="Y37" s="203">
        <f t="shared" si="6"/>
        <v>15045</v>
      </c>
      <c r="Z37" s="203">
        <f t="shared" si="6"/>
        <v>15045</v>
      </c>
      <c r="AA37" s="203">
        <f t="shared" si="6"/>
        <v>15045</v>
      </c>
      <c r="AB37" s="203">
        <f t="shared" si="6"/>
        <v>14025</v>
      </c>
      <c r="AC37" s="203">
        <f t="shared" si="6"/>
        <v>15045</v>
      </c>
      <c r="AD37" s="203">
        <f t="shared" si="6"/>
        <v>14025</v>
      </c>
      <c r="AE37" s="203">
        <f t="shared" si="6"/>
        <v>18955</v>
      </c>
      <c r="AF37" s="203">
        <f t="shared" si="6"/>
        <v>14025</v>
      </c>
      <c r="AG37" s="203">
        <f t="shared" si="6"/>
        <v>15045</v>
      </c>
      <c r="AH37" s="203">
        <f t="shared" si="6"/>
        <v>15045</v>
      </c>
      <c r="AI37" s="203">
        <f t="shared" si="6"/>
        <v>15045</v>
      </c>
      <c r="AJ37" s="203">
        <f t="shared" si="6"/>
        <v>14025</v>
      </c>
      <c r="AK37" s="203">
        <f t="shared" si="6"/>
        <v>15045</v>
      </c>
      <c r="AL37" s="203">
        <f t="shared" si="6"/>
        <v>14025</v>
      </c>
      <c r="AM37" s="203">
        <f t="shared" si="6"/>
        <v>13005</v>
      </c>
      <c r="AN37" s="203">
        <f t="shared" si="6"/>
        <v>11985</v>
      </c>
      <c r="AO37" s="203">
        <f t="shared" si="6"/>
        <v>11985</v>
      </c>
      <c r="AP37" s="203">
        <f t="shared" si="6"/>
        <v>11985</v>
      </c>
      <c r="AQ37" s="203">
        <f t="shared" si="6"/>
        <v>13005</v>
      </c>
      <c r="AR37" s="203">
        <f t="shared" si="6"/>
        <v>14025</v>
      </c>
      <c r="AS37" s="203">
        <f t="shared" si="6"/>
        <v>14025</v>
      </c>
      <c r="AT37" s="203">
        <f t="shared" si="6"/>
        <v>13005</v>
      </c>
      <c r="AU37" s="203">
        <f t="shared" si="6"/>
        <v>11985</v>
      </c>
      <c r="AV37" s="203">
        <f t="shared" si="6"/>
        <v>14025</v>
      </c>
      <c r="AW37" s="203">
        <f t="shared" si="6"/>
        <v>11985</v>
      </c>
    </row>
    <row r="38" spans="1:49" s="18" customFormat="1" ht="11.1" customHeight="1" x14ac:dyDescent="0.2">
      <c r="A38" s="19">
        <v>2</v>
      </c>
      <c r="B38" s="203">
        <f t="shared" ref="B38:AW38" si="7">ROUNDUP(B14*0.85,)</f>
        <v>12920</v>
      </c>
      <c r="C38" s="203">
        <f t="shared" si="7"/>
        <v>12920</v>
      </c>
      <c r="D38" s="203">
        <f t="shared" si="7"/>
        <v>16958</v>
      </c>
      <c r="E38" s="203">
        <f t="shared" si="7"/>
        <v>16958</v>
      </c>
      <c r="F38" s="203">
        <f t="shared" si="7"/>
        <v>14918</v>
      </c>
      <c r="G38" s="203">
        <f t="shared" si="7"/>
        <v>13303</v>
      </c>
      <c r="H38" s="203">
        <f t="shared" si="7"/>
        <v>12708</v>
      </c>
      <c r="I38" s="203">
        <f t="shared" si="7"/>
        <v>12708</v>
      </c>
      <c r="J38" s="203">
        <f t="shared" si="7"/>
        <v>13303</v>
      </c>
      <c r="K38" s="203">
        <f t="shared" si="7"/>
        <v>12708</v>
      </c>
      <c r="L38" s="203">
        <f t="shared" si="7"/>
        <v>12708</v>
      </c>
      <c r="M38" s="203">
        <f t="shared" si="7"/>
        <v>16958</v>
      </c>
      <c r="N38" s="203">
        <f t="shared" si="7"/>
        <v>16958</v>
      </c>
      <c r="O38" s="203">
        <f t="shared" si="7"/>
        <v>16958</v>
      </c>
      <c r="P38" s="203">
        <f t="shared" si="7"/>
        <v>16958</v>
      </c>
      <c r="Q38" s="203">
        <f t="shared" si="7"/>
        <v>12708</v>
      </c>
      <c r="R38" s="203">
        <f t="shared" si="7"/>
        <v>14918</v>
      </c>
      <c r="S38" s="203">
        <f t="shared" si="7"/>
        <v>15938</v>
      </c>
      <c r="T38" s="203">
        <f t="shared" si="7"/>
        <v>13898</v>
      </c>
      <c r="U38" s="203">
        <f t="shared" si="7"/>
        <v>19423</v>
      </c>
      <c r="V38" s="203">
        <f t="shared" si="7"/>
        <v>13898</v>
      </c>
      <c r="W38" s="203">
        <f t="shared" si="7"/>
        <v>16958</v>
      </c>
      <c r="X38" s="203">
        <f t="shared" si="7"/>
        <v>13898</v>
      </c>
      <c r="Y38" s="203">
        <f t="shared" si="7"/>
        <v>16958</v>
      </c>
      <c r="Z38" s="203">
        <f t="shared" si="7"/>
        <v>16958</v>
      </c>
      <c r="AA38" s="203">
        <f t="shared" si="7"/>
        <v>16958</v>
      </c>
      <c r="AB38" s="203">
        <f t="shared" si="7"/>
        <v>15938</v>
      </c>
      <c r="AC38" s="203">
        <f t="shared" si="7"/>
        <v>16958</v>
      </c>
      <c r="AD38" s="203">
        <f t="shared" si="7"/>
        <v>15938</v>
      </c>
      <c r="AE38" s="203">
        <f t="shared" si="7"/>
        <v>20868</v>
      </c>
      <c r="AF38" s="203">
        <f t="shared" si="7"/>
        <v>15938</v>
      </c>
      <c r="AG38" s="203">
        <f t="shared" si="7"/>
        <v>16958</v>
      </c>
      <c r="AH38" s="203">
        <f t="shared" si="7"/>
        <v>16958</v>
      </c>
      <c r="AI38" s="203">
        <f t="shared" si="7"/>
        <v>16958</v>
      </c>
      <c r="AJ38" s="203">
        <f t="shared" si="7"/>
        <v>15938</v>
      </c>
      <c r="AK38" s="203">
        <f t="shared" si="7"/>
        <v>16958</v>
      </c>
      <c r="AL38" s="203">
        <f t="shared" si="7"/>
        <v>15938</v>
      </c>
      <c r="AM38" s="203">
        <f t="shared" si="7"/>
        <v>14918</v>
      </c>
      <c r="AN38" s="203">
        <f t="shared" si="7"/>
        <v>13898</v>
      </c>
      <c r="AO38" s="203">
        <f t="shared" si="7"/>
        <v>13898</v>
      </c>
      <c r="AP38" s="203">
        <f t="shared" si="7"/>
        <v>13898</v>
      </c>
      <c r="AQ38" s="203">
        <f t="shared" si="7"/>
        <v>14918</v>
      </c>
      <c r="AR38" s="203">
        <f t="shared" si="7"/>
        <v>15938</v>
      </c>
      <c r="AS38" s="203">
        <f t="shared" si="7"/>
        <v>15938</v>
      </c>
      <c r="AT38" s="203">
        <f t="shared" si="7"/>
        <v>14918</v>
      </c>
      <c r="AU38" s="203">
        <f t="shared" si="7"/>
        <v>13898</v>
      </c>
      <c r="AV38" s="203">
        <f t="shared" si="7"/>
        <v>15938</v>
      </c>
      <c r="AW38" s="203">
        <f t="shared" si="7"/>
        <v>13898</v>
      </c>
    </row>
    <row r="39" spans="1:49" s="18" customFormat="1" ht="11.1" customHeight="1" x14ac:dyDescent="0.2">
      <c r="A39" s="17" t="s">
        <v>4</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row>
    <row r="40" spans="1:49" s="18" customFormat="1" ht="11.1" customHeight="1" x14ac:dyDescent="0.2">
      <c r="A40" s="19">
        <v>1</v>
      </c>
      <c r="B40" s="203">
        <f t="shared" ref="B40:AW40" si="8">ROUNDUP(B16*0.85,)</f>
        <v>12070</v>
      </c>
      <c r="C40" s="203">
        <f t="shared" si="8"/>
        <v>12070</v>
      </c>
      <c r="D40" s="203">
        <f t="shared" si="8"/>
        <v>15895</v>
      </c>
      <c r="E40" s="203">
        <f t="shared" si="8"/>
        <v>15895</v>
      </c>
      <c r="F40" s="203">
        <f t="shared" si="8"/>
        <v>13855</v>
      </c>
      <c r="G40" s="203">
        <f t="shared" si="8"/>
        <v>12240</v>
      </c>
      <c r="H40" s="203">
        <f t="shared" si="8"/>
        <v>11645</v>
      </c>
      <c r="I40" s="203">
        <f t="shared" si="8"/>
        <v>11645</v>
      </c>
      <c r="J40" s="203">
        <f t="shared" si="8"/>
        <v>12240</v>
      </c>
      <c r="K40" s="203">
        <f t="shared" si="8"/>
        <v>11645</v>
      </c>
      <c r="L40" s="203">
        <f t="shared" si="8"/>
        <v>11645</v>
      </c>
      <c r="M40" s="203">
        <f t="shared" si="8"/>
        <v>15895</v>
      </c>
      <c r="N40" s="203">
        <f t="shared" si="8"/>
        <v>15895</v>
      </c>
      <c r="O40" s="203">
        <f t="shared" si="8"/>
        <v>15895</v>
      </c>
      <c r="P40" s="203">
        <f t="shared" si="8"/>
        <v>15895</v>
      </c>
      <c r="Q40" s="203">
        <f t="shared" si="8"/>
        <v>11645</v>
      </c>
      <c r="R40" s="203">
        <f t="shared" si="8"/>
        <v>13855</v>
      </c>
      <c r="S40" s="203">
        <f t="shared" si="8"/>
        <v>14875</v>
      </c>
      <c r="T40" s="203">
        <f t="shared" si="8"/>
        <v>12835</v>
      </c>
      <c r="U40" s="203">
        <f t="shared" si="8"/>
        <v>18360</v>
      </c>
      <c r="V40" s="203">
        <f t="shared" si="8"/>
        <v>12835</v>
      </c>
      <c r="W40" s="203">
        <f t="shared" si="8"/>
        <v>15895</v>
      </c>
      <c r="X40" s="203">
        <f t="shared" si="8"/>
        <v>12835</v>
      </c>
      <c r="Y40" s="203">
        <f t="shared" si="8"/>
        <v>15895</v>
      </c>
      <c r="Z40" s="203">
        <f t="shared" si="8"/>
        <v>15895</v>
      </c>
      <c r="AA40" s="203">
        <f t="shared" si="8"/>
        <v>15895</v>
      </c>
      <c r="AB40" s="203">
        <f t="shared" si="8"/>
        <v>14875</v>
      </c>
      <c r="AC40" s="203">
        <f t="shared" si="8"/>
        <v>15895</v>
      </c>
      <c r="AD40" s="203">
        <f t="shared" si="8"/>
        <v>14875</v>
      </c>
      <c r="AE40" s="203">
        <f t="shared" si="8"/>
        <v>19805</v>
      </c>
      <c r="AF40" s="203">
        <f t="shared" si="8"/>
        <v>14875</v>
      </c>
      <c r="AG40" s="203">
        <f t="shared" si="8"/>
        <v>15895</v>
      </c>
      <c r="AH40" s="203">
        <f t="shared" si="8"/>
        <v>15895</v>
      </c>
      <c r="AI40" s="203">
        <f t="shared" si="8"/>
        <v>15895</v>
      </c>
      <c r="AJ40" s="203">
        <f t="shared" si="8"/>
        <v>14875</v>
      </c>
      <c r="AK40" s="203">
        <f t="shared" si="8"/>
        <v>15895</v>
      </c>
      <c r="AL40" s="203">
        <f t="shared" si="8"/>
        <v>14875</v>
      </c>
      <c r="AM40" s="203">
        <f t="shared" si="8"/>
        <v>13855</v>
      </c>
      <c r="AN40" s="203">
        <f t="shared" si="8"/>
        <v>12835</v>
      </c>
      <c r="AO40" s="203">
        <f t="shared" si="8"/>
        <v>12835</v>
      </c>
      <c r="AP40" s="203">
        <f t="shared" si="8"/>
        <v>12835</v>
      </c>
      <c r="AQ40" s="203">
        <f t="shared" si="8"/>
        <v>13855</v>
      </c>
      <c r="AR40" s="203">
        <f t="shared" si="8"/>
        <v>14875</v>
      </c>
      <c r="AS40" s="203">
        <f t="shared" si="8"/>
        <v>14875</v>
      </c>
      <c r="AT40" s="203">
        <f t="shared" si="8"/>
        <v>13855</v>
      </c>
      <c r="AU40" s="203">
        <f t="shared" si="8"/>
        <v>12835</v>
      </c>
      <c r="AV40" s="203">
        <f t="shared" si="8"/>
        <v>14875</v>
      </c>
      <c r="AW40" s="203">
        <f t="shared" si="8"/>
        <v>12835</v>
      </c>
    </row>
    <row r="41" spans="1:49" s="18" customFormat="1" ht="11.1" customHeight="1" x14ac:dyDescent="0.2">
      <c r="A41" s="19">
        <v>2</v>
      </c>
      <c r="B41" s="203">
        <f t="shared" ref="B41:AW41" si="9">ROUNDUP(B17*0.85,)</f>
        <v>13770</v>
      </c>
      <c r="C41" s="203">
        <f t="shared" si="9"/>
        <v>13770</v>
      </c>
      <c r="D41" s="203">
        <f t="shared" si="9"/>
        <v>17808</v>
      </c>
      <c r="E41" s="203">
        <f t="shared" si="9"/>
        <v>17808</v>
      </c>
      <c r="F41" s="203">
        <f t="shared" si="9"/>
        <v>15768</v>
      </c>
      <c r="G41" s="203">
        <f t="shared" si="9"/>
        <v>14153</v>
      </c>
      <c r="H41" s="203">
        <f t="shared" si="9"/>
        <v>13558</v>
      </c>
      <c r="I41" s="203">
        <f t="shared" si="9"/>
        <v>13558</v>
      </c>
      <c r="J41" s="203">
        <f t="shared" si="9"/>
        <v>14153</v>
      </c>
      <c r="K41" s="203">
        <f t="shared" si="9"/>
        <v>13558</v>
      </c>
      <c r="L41" s="203">
        <f t="shared" si="9"/>
        <v>13558</v>
      </c>
      <c r="M41" s="203">
        <f t="shared" si="9"/>
        <v>17808</v>
      </c>
      <c r="N41" s="203">
        <f t="shared" si="9"/>
        <v>17808</v>
      </c>
      <c r="O41" s="203">
        <f t="shared" si="9"/>
        <v>17808</v>
      </c>
      <c r="P41" s="203">
        <f t="shared" si="9"/>
        <v>17808</v>
      </c>
      <c r="Q41" s="203">
        <f t="shared" si="9"/>
        <v>13558</v>
      </c>
      <c r="R41" s="203">
        <f t="shared" si="9"/>
        <v>15768</v>
      </c>
      <c r="S41" s="203">
        <f t="shared" si="9"/>
        <v>16788</v>
      </c>
      <c r="T41" s="203">
        <f t="shared" si="9"/>
        <v>14748</v>
      </c>
      <c r="U41" s="203">
        <f t="shared" si="9"/>
        <v>20273</v>
      </c>
      <c r="V41" s="203">
        <f t="shared" si="9"/>
        <v>14748</v>
      </c>
      <c r="W41" s="203">
        <f t="shared" si="9"/>
        <v>17808</v>
      </c>
      <c r="X41" s="203">
        <f t="shared" si="9"/>
        <v>14748</v>
      </c>
      <c r="Y41" s="203">
        <f t="shared" si="9"/>
        <v>17808</v>
      </c>
      <c r="Z41" s="203">
        <f t="shared" si="9"/>
        <v>17808</v>
      </c>
      <c r="AA41" s="203">
        <f t="shared" si="9"/>
        <v>17808</v>
      </c>
      <c r="AB41" s="203">
        <f t="shared" si="9"/>
        <v>16788</v>
      </c>
      <c r="AC41" s="203">
        <f t="shared" si="9"/>
        <v>17808</v>
      </c>
      <c r="AD41" s="203">
        <f t="shared" si="9"/>
        <v>16788</v>
      </c>
      <c r="AE41" s="203">
        <f t="shared" si="9"/>
        <v>21718</v>
      </c>
      <c r="AF41" s="203">
        <f t="shared" si="9"/>
        <v>16788</v>
      </c>
      <c r="AG41" s="203">
        <f t="shared" si="9"/>
        <v>17808</v>
      </c>
      <c r="AH41" s="203">
        <f t="shared" si="9"/>
        <v>17808</v>
      </c>
      <c r="AI41" s="203">
        <f t="shared" si="9"/>
        <v>17808</v>
      </c>
      <c r="AJ41" s="203">
        <f t="shared" si="9"/>
        <v>16788</v>
      </c>
      <c r="AK41" s="203">
        <f t="shared" si="9"/>
        <v>17808</v>
      </c>
      <c r="AL41" s="203">
        <f t="shared" si="9"/>
        <v>16788</v>
      </c>
      <c r="AM41" s="203">
        <f t="shared" si="9"/>
        <v>15768</v>
      </c>
      <c r="AN41" s="203">
        <f t="shared" si="9"/>
        <v>14748</v>
      </c>
      <c r="AO41" s="203">
        <f t="shared" si="9"/>
        <v>14748</v>
      </c>
      <c r="AP41" s="203">
        <f t="shared" si="9"/>
        <v>14748</v>
      </c>
      <c r="AQ41" s="203">
        <f t="shared" si="9"/>
        <v>15768</v>
      </c>
      <c r="AR41" s="203">
        <f t="shared" si="9"/>
        <v>16788</v>
      </c>
      <c r="AS41" s="203">
        <f t="shared" si="9"/>
        <v>16788</v>
      </c>
      <c r="AT41" s="203">
        <f t="shared" si="9"/>
        <v>15768</v>
      </c>
      <c r="AU41" s="203">
        <f t="shared" si="9"/>
        <v>14748</v>
      </c>
      <c r="AV41" s="203">
        <f t="shared" si="9"/>
        <v>16788</v>
      </c>
      <c r="AW41" s="203">
        <f t="shared" si="9"/>
        <v>14748</v>
      </c>
    </row>
    <row r="42" spans="1:49" s="18" customFormat="1" ht="11.1" customHeight="1" x14ac:dyDescent="0.2">
      <c r="A42" s="17" t="s">
        <v>145</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row>
    <row r="43" spans="1:49" s="18" customFormat="1" ht="11.1" customHeight="1" x14ac:dyDescent="0.2">
      <c r="A43" s="19">
        <v>1</v>
      </c>
      <c r="B43" s="203">
        <f t="shared" ref="B43:AW43" si="10">ROUNDUP(B19*0.85,)</f>
        <v>12920</v>
      </c>
      <c r="C43" s="203">
        <f t="shared" si="10"/>
        <v>12920</v>
      </c>
      <c r="D43" s="203">
        <f t="shared" si="10"/>
        <v>17595</v>
      </c>
      <c r="E43" s="203">
        <f t="shared" si="10"/>
        <v>17595</v>
      </c>
      <c r="F43" s="203">
        <f t="shared" si="10"/>
        <v>15555</v>
      </c>
      <c r="G43" s="203">
        <f t="shared" si="10"/>
        <v>13940</v>
      </c>
      <c r="H43" s="203">
        <f t="shared" si="10"/>
        <v>13345</v>
      </c>
      <c r="I43" s="203">
        <f t="shared" si="10"/>
        <v>13345</v>
      </c>
      <c r="J43" s="203">
        <f t="shared" si="10"/>
        <v>13940</v>
      </c>
      <c r="K43" s="203">
        <f t="shared" si="10"/>
        <v>13345</v>
      </c>
      <c r="L43" s="203">
        <f t="shared" si="10"/>
        <v>13345</v>
      </c>
      <c r="M43" s="203">
        <f t="shared" si="10"/>
        <v>17595</v>
      </c>
      <c r="N43" s="203">
        <f t="shared" si="10"/>
        <v>17595</v>
      </c>
      <c r="O43" s="203">
        <f t="shared" si="10"/>
        <v>17595</v>
      </c>
      <c r="P43" s="203">
        <f t="shared" si="10"/>
        <v>17595</v>
      </c>
      <c r="Q43" s="203">
        <f t="shared" si="10"/>
        <v>13345</v>
      </c>
      <c r="R43" s="203">
        <f t="shared" si="10"/>
        <v>15555</v>
      </c>
      <c r="S43" s="203">
        <f t="shared" si="10"/>
        <v>16575</v>
      </c>
      <c r="T43" s="203">
        <f t="shared" si="10"/>
        <v>14535</v>
      </c>
      <c r="U43" s="203">
        <f t="shared" si="10"/>
        <v>20060</v>
      </c>
      <c r="V43" s="203">
        <f t="shared" si="10"/>
        <v>14535</v>
      </c>
      <c r="W43" s="203">
        <f t="shared" si="10"/>
        <v>17595</v>
      </c>
      <c r="X43" s="203">
        <f t="shared" si="10"/>
        <v>14535</v>
      </c>
      <c r="Y43" s="203">
        <f t="shared" si="10"/>
        <v>17595</v>
      </c>
      <c r="Z43" s="203">
        <f t="shared" si="10"/>
        <v>17595</v>
      </c>
      <c r="AA43" s="203">
        <f t="shared" si="10"/>
        <v>17595</v>
      </c>
      <c r="AB43" s="203">
        <f t="shared" si="10"/>
        <v>16575</v>
      </c>
      <c r="AC43" s="203">
        <f t="shared" si="10"/>
        <v>17595</v>
      </c>
      <c r="AD43" s="203">
        <f t="shared" si="10"/>
        <v>16575</v>
      </c>
      <c r="AE43" s="203">
        <f t="shared" si="10"/>
        <v>21505</v>
      </c>
      <c r="AF43" s="203">
        <f t="shared" si="10"/>
        <v>16575</v>
      </c>
      <c r="AG43" s="203">
        <f t="shared" si="10"/>
        <v>17595</v>
      </c>
      <c r="AH43" s="203">
        <f t="shared" si="10"/>
        <v>17595</v>
      </c>
      <c r="AI43" s="203">
        <f t="shared" si="10"/>
        <v>17595</v>
      </c>
      <c r="AJ43" s="203">
        <f t="shared" si="10"/>
        <v>16575</v>
      </c>
      <c r="AK43" s="203">
        <f t="shared" si="10"/>
        <v>17595</v>
      </c>
      <c r="AL43" s="203">
        <f t="shared" si="10"/>
        <v>16575</v>
      </c>
      <c r="AM43" s="203">
        <f t="shared" si="10"/>
        <v>15555</v>
      </c>
      <c r="AN43" s="203">
        <f t="shared" si="10"/>
        <v>14535</v>
      </c>
      <c r="AO43" s="203">
        <f t="shared" si="10"/>
        <v>14535</v>
      </c>
      <c r="AP43" s="203">
        <f t="shared" si="10"/>
        <v>14535</v>
      </c>
      <c r="AQ43" s="203">
        <f t="shared" si="10"/>
        <v>15555</v>
      </c>
      <c r="AR43" s="203">
        <f t="shared" si="10"/>
        <v>16575</v>
      </c>
      <c r="AS43" s="203">
        <f t="shared" si="10"/>
        <v>16575</v>
      </c>
      <c r="AT43" s="203">
        <f t="shared" si="10"/>
        <v>15555</v>
      </c>
      <c r="AU43" s="203">
        <f t="shared" si="10"/>
        <v>14535</v>
      </c>
      <c r="AV43" s="203">
        <f t="shared" si="10"/>
        <v>16575</v>
      </c>
      <c r="AW43" s="203">
        <f t="shared" si="10"/>
        <v>14535</v>
      </c>
    </row>
    <row r="44" spans="1:49" s="18" customFormat="1" ht="11.1" customHeight="1" x14ac:dyDescent="0.2">
      <c r="A44" s="19">
        <v>2</v>
      </c>
      <c r="B44" s="203">
        <f t="shared" ref="B44:AW44" si="11">ROUNDUP(B20*0.85,)</f>
        <v>14620</v>
      </c>
      <c r="C44" s="203">
        <f t="shared" si="11"/>
        <v>14620</v>
      </c>
      <c r="D44" s="203">
        <f t="shared" si="11"/>
        <v>19508</v>
      </c>
      <c r="E44" s="203">
        <f t="shared" si="11"/>
        <v>19508</v>
      </c>
      <c r="F44" s="203">
        <f t="shared" si="11"/>
        <v>17468</v>
      </c>
      <c r="G44" s="203">
        <f t="shared" si="11"/>
        <v>15853</v>
      </c>
      <c r="H44" s="203">
        <f t="shared" si="11"/>
        <v>15258</v>
      </c>
      <c r="I44" s="203">
        <f t="shared" si="11"/>
        <v>15258</v>
      </c>
      <c r="J44" s="203">
        <f t="shared" si="11"/>
        <v>15853</v>
      </c>
      <c r="K44" s="203">
        <f t="shared" si="11"/>
        <v>15258</v>
      </c>
      <c r="L44" s="203">
        <f t="shared" si="11"/>
        <v>15258</v>
      </c>
      <c r="M44" s="203">
        <f t="shared" si="11"/>
        <v>19508</v>
      </c>
      <c r="N44" s="203">
        <f t="shared" si="11"/>
        <v>19508</v>
      </c>
      <c r="O44" s="203">
        <f t="shared" si="11"/>
        <v>19508</v>
      </c>
      <c r="P44" s="203">
        <f t="shared" si="11"/>
        <v>19508</v>
      </c>
      <c r="Q44" s="203">
        <f t="shared" si="11"/>
        <v>15258</v>
      </c>
      <c r="R44" s="203">
        <f t="shared" si="11"/>
        <v>17468</v>
      </c>
      <c r="S44" s="203">
        <f t="shared" si="11"/>
        <v>18488</v>
      </c>
      <c r="T44" s="203">
        <f t="shared" si="11"/>
        <v>16448</v>
      </c>
      <c r="U44" s="203">
        <f t="shared" si="11"/>
        <v>21973</v>
      </c>
      <c r="V44" s="203">
        <f t="shared" si="11"/>
        <v>16448</v>
      </c>
      <c r="W44" s="203">
        <f t="shared" si="11"/>
        <v>19508</v>
      </c>
      <c r="X44" s="203">
        <f t="shared" si="11"/>
        <v>16448</v>
      </c>
      <c r="Y44" s="203">
        <f t="shared" si="11"/>
        <v>19508</v>
      </c>
      <c r="Z44" s="203">
        <f t="shared" si="11"/>
        <v>19508</v>
      </c>
      <c r="AA44" s="203">
        <f t="shared" si="11"/>
        <v>19508</v>
      </c>
      <c r="AB44" s="203">
        <f t="shared" si="11"/>
        <v>18488</v>
      </c>
      <c r="AC44" s="203">
        <f t="shared" si="11"/>
        <v>19508</v>
      </c>
      <c r="AD44" s="203">
        <f t="shared" si="11"/>
        <v>18488</v>
      </c>
      <c r="AE44" s="203">
        <f t="shared" si="11"/>
        <v>23418</v>
      </c>
      <c r="AF44" s="203">
        <f t="shared" si="11"/>
        <v>18488</v>
      </c>
      <c r="AG44" s="203">
        <f t="shared" si="11"/>
        <v>19508</v>
      </c>
      <c r="AH44" s="203">
        <f t="shared" si="11"/>
        <v>19508</v>
      </c>
      <c r="AI44" s="203">
        <f t="shared" si="11"/>
        <v>19508</v>
      </c>
      <c r="AJ44" s="203">
        <f t="shared" si="11"/>
        <v>18488</v>
      </c>
      <c r="AK44" s="203">
        <f t="shared" si="11"/>
        <v>19508</v>
      </c>
      <c r="AL44" s="203">
        <f t="shared" si="11"/>
        <v>18488</v>
      </c>
      <c r="AM44" s="203">
        <f t="shared" si="11"/>
        <v>17468</v>
      </c>
      <c r="AN44" s="203">
        <f t="shared" si="11"/>
        <v>16448</v>
      </c>
      <c r="AO44" s="203">
        <f t="shared" si="11"/>
        <v>16448</v>
      </c>
      <c r="AP44" s="203">
        <f t="shared" si="11"/>
        <v>16448</v>
      </c>
      <c r="AQ44" s="203">
        <f t="shared" si="11"/>
        <v>17468</v>
      </c>
      <c r="AR44" s="203">
        <f t="shared" si="11"/>
        <v>18488</v>
      </c>
      <c r="AS44" s="203">
        <f t="shared" si="11"/>
        <v>18488</v>
      </c>
      <c r="AT44" s="203">
        <f t="shared" si="11"/>
        <v>17468</v>
      </c>
      <c r="AU44" s="203">
        <f t="shared" si="11"/>
        <v>16448</v>
      </c>
      <c r="AV44" s="203">
        <f t="shared" si="11"/>
        <v>18488</v>
      </c>
      <c r="AW44" s="203">
        <f t="shared" si="11"/>
        <v>16448</v>
      </c>
    </row>
    <row r="45" spans="1:49" s="18" customFormat="1" ht="11.1" customHeight="1" x14ac:dyDescent="0.2">
      <c r="A45" s="17" t="s">
        <v>5</v>
      </c>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row>
    <row r="46" spans="1:49" s="18" customFormat="1" ht="11.1" customHeight="1" x14ac:dyDescent="0.2">
      <c r="A46" s="19">
        <v>1</v>
      </c>
      <c r="B46" s="203">
        <f t="shared" ref="B46:AW46" si="12">ROUNDUP(B22*0.85,)</f>
        <v>17170</v>
      </c>
      <c r="C46" s="203">
        <f t="shared" si="12"/>
        <v>17170</v>
      </c>
      <c r="D46" s="203">
        <f t="shared" si="12"/>
        <v>26095</v>
      </c>
      <c r="E46" s="203">
        <f t="shared" si="12"/>
        <v>26095</v>
      </c>
      <c r="F46" s="203">
        <f t="shared" si="12"/>
        <v>24055</v>
      </c>
      <c r="G46" s="203">
        <f t="shared" si="12"/>
        <v>22440</v>
      </c>
      <c r="H46" s="203">
        <f t="shared" si="12"/>
        <v>21845</v>
      </c>
      <c r="I46" s="203">
        <f t="shared" si="12"/>
        <v>21845</v>
      </c>
      <c r="J46" s="203">
        <f t="shared" si="12"/>
        <v>22440</v>
      </c>
      <c r="K46" s="203">
        <f t="shared" si="12"/>
        <v>21845</v>
      </c>
      <c r="L46" s="203">
        <f t="shared" si="12"/>
        <v>21845</v>
      </c>
      <c r="M46" s="203">
        <f t="shared" si="12"/>
        <v>26095</v>
      </c>
      <c r="N46" s="203">
        <f t="shared" si="12"/>
        <v>26095</v>
      </c>
      <c r="O46" s="203">
        <f t="shared" si="12"/>
        <v>26095</v>
      </c>
      <c r="P46" s="203">
        <f t="shared" si="12"/>
        <v>26095</v>
      </c>
      <c r="Q46" s="203">
        <f t="shared" si="12"/>
        <v>21845</v>
      </c>
      <c r="R46" s="203">
        <f t="shared" si="12"/>
        <v>24055</v>
      </c>
      <c r="S46" s="203">
        <f t="shared" si="12"/>
        <v>25075</v>
      </c>
      <c r="T46" s="203">
        <f t="shared" si="12"/>
        <v>23035</v>
      </c>
      <c r="U46" s="203">
        <f t="shared" si="12"/>
        <v>28560</v>
      </c>
      <c r="V46" s="203">
        <f t="shared" si="12"/>
        <v>23035</v>
      </c>
      <c r="W46" s="203">
        <f t="shared" si="12"/>
        <v>26095</v>
      </c>
      <c r="X46" s="203">
        <f t="shared" si="12"/>
        <v>23035</v>
      </c>
      <c r="Y46" s="203">
        <f t="shared" si="12"/>
        <v>26095</v>
      </c>
      <c r="Z46" s="203">
        <f t="shared" si="12"/>
        <v>26095</v>
      </c>
      <c r="AA46" s="203">
        <f t="shared" si="12"/>
        <v>26095</v>
      </c>
      <c r="AB46" s="203">
        <f t="shared" si="12"/>
        <v>25075</v>
      </c>
      <c r="AC46" s="203">
        <f t="shared" si="12"/>
        <v>26095</v>
      </c>
      <c r="AD46" s="203">
        <f t="shared" si="12"/>
        <v>25075</v>
      </c>
      <c r="AE46" s="203">
        <f t="shared" si="12"/>
        <v>30005</v>
      </c>
      <c r="AF46" s="203">
        <f t="shared" si="12"/>
        <v>25075</v>
      </c>
      <c r="AG46" s="203">
        <f t="shared" si="12"/>
        <v>26095</v>
      </c>
      <c r="AH46" s="203">
        <f t="shared" si="12"/>
        <v>26095</v>
      </c>
      <c r="AI46" s="203">
        <f t="shared" si="12"/>
        <v>26095</v>
      </c>
      <c r="AJ46" s="203">
        <f t="shared" si="12"/>
        <v>25075</v>
      </c>
      <c r="AK46" s="203">
        <f t="shared" si="12"/>
        <v>26095</v>
      </c>
      <c r="AL46" s="203">
        <f t="shared" si="12"/>
        <v>25075</v>
      </c>
      <c r="AM46" s="203">
        <f t="shared" si="12"/>
        <v>24055</v>
      </c>
      <c r="AN46" s="203">
        <f t="shared" si="12"/>
        <v>23035</v>
      </c>
      <c r="AO46" s="203">
        <f t="shared" si="12"/>
        <v>23035</v>
      </c>
      <c r="AP46" s="203">
        <f t="shared" si="12"/>
        <v>23035</v>
      </c>
      <c r="AQ46" s="203">
        <f t="shared" si="12"/>
        <v>24055</v>
      </c>
      <c r="AR46" s="203">
        <f t="shared" si="12"/>
        <v>25075</v>
      </c>
      <c r="AS46" s="203">
        <f t="shared" si="12"/>
        <v>25075</v>
      </c>
      <c r="AT46" s="203">
        <f t="shared" si="12"/>
        <v>24055</v>
      </c>
      <c r="AU46" s="203">
        <f t="shared" si="12"/>
        <v>23035</v>
      </c>
      <c r="AV46" s="203">
        <f t="shared" si="12"/>
        <v>25075</v>
      </c>
      <c r="AW46" s="203">
        <f t="shared" si="12"/>
        <v>23035</v>
      </c>
    </row>
    <row r="47" spans="1:49" s="18" customFormat="1" ht="11.1" customHeight="1" x14ac:dyDescent="0.2">
      <c r="A47" s="19">
        <v>2</v>
      </c>
      <c r="B47" s="203">
        <f t="shared" ref="B47:AW47" si="13">ROUNDUP(B23*0.85,)</f>
        <v>18870</v>
      </c>
      <c r="C47" s="203">
        <f t="shared" si="13"/>
        <v>18870</v>
      </c>
      <c r="D47" s="203">
        <f t="shared" si="13"/>
        <v>28008</v>
      </c>
      <c r="E47" s="203">
        <f t="shared" si="13"/>
        <v>28008</v>
      </c>
      <c r="F47" s="203">
        <f t="shared" si="13"/>
        <v>25968</v>
      </c>
      <c r="G47" s="203">
        <f t="shared" si="13"/>
        <v>24353</v>
      </c>
      <c r="H47" s="203">
        <f t="shared" si="13"/>
        <v>23758</v>
      </c>
      <c r="I47" s="203">
        <f t="shared" si="13"/>
        <v>23758</v>
      </c>
      <c r="J47" s="203">
        <f t="shared" si="13"/>
        <v>24353</v>
      </c>
      <c r="K47" s="203">
        <f t="shared" si="13"/>
        <v>23758</v>
      </c>
      <c r="L47" s="203">
        <f t="shared" si="13"/>
        <v>23758</v>
      </c>
      <c r="M47" s="203">
        <f t="shared" si="13"/>
        <v>28008</v>
      </c>
      <c r="N47" s="203">
        <f t="shared" si="13"/>
        <v>28008</v>
      </c>
      <c r="O47" s="203">
        <f t="shared" si="13"/>
        <v>28008</v>
      </c>
      <c r="P47" s="203">
        <f t="shared" si="13"/>
        <v>28008</v>
      </c>
      <c r="Q47" s="203">
        <f t="shared" si="13"/>
        <v>23758</v>
      </c>
      <c r="R47" s="203">
        <f t="shared" si="13"/>
        <v>25968</v>
      </c>
      <c r="S47" s="203">
        <f t="shared" si="13"/>
        <v>26988</v>
      </c>
      <c r="T47" s="203">
        <f t="shared" si="13"/>
        <v>24948</v>
      </c>
      <c r="U47" s="203">
        <f t="shared" si="13"/>
        <v>30473</v>
      </c>
      <c r="V47" s="203">
        <f t="shared" si="13"/>
        <v>24948</v>
      </c>
      <c r="W47" s="203">
        <f t="shared" si="13"/>
        <v>28008</v>
      </c>
      <c r="X47" s="203">
        <f t="shared" si="13"/>
        <v>24948</v>
      </c>
      <c r="Y47" s="203">
        <f t="shared" si="13"/>
        <v>28008</v>
      </c>
      <c r="Z47" s="203">
        <f t="shared" si="13"/>
        <v>28008</v>
      </c>
      <c r="AA47" s="203">
        <f t="shared" si="13"/>
        <v>28008</v>
      </c>
      <c r="AB47" s="203">
        <f t="shared" si="13"/>
        <v>26988</v>
      </c>
      <c r="AC47" s="203">
        <f t="shared" si="13"/>
        <v>28008</v>
      </c>
      <c r="AD47" s="203">
        <f t="shared" si="13"/>
        <v>26988</v>
      </c>
      <c r="AE47" s="203">
        <f t="shared" si="13"/>
        <v>31918</v>
      </c>
      <c r="AF47" s="203">
        <f t="shared" si="13"/>
        <v>26988</v>
      </c>
      <c r="AG47" s="203">
        <f t="shared" si="13"/>
        <v>28008</v>
      </c>
      <c r="AH47" s="203">
        <f t="shared" si="13"/>
        <v>28008</v>
      </c>
      <c r="AI47" s="203">
        <f t="shared" si="13"/>
        <v>28008</v>
      </c>
      <c r="AJ47" s="203">
        <f t="shared" si="13"/>
        <v>26988</v>
      </c>
      <c r="AK47" s="203">
        <f t="shared" si="13"/>
        <v>28008</v>
      </c>
      <c r="AL47" s="203">
        <f t="shared" si="13"/>
        <v>26988</v>
      </c>
      <c r="AM47" s="203">
        <f t="shared" si="13"/>
        <v>25968</v>
      </c>
      <c r="AN47" s="203">
        <f t="shared" si="13"/>
        <v>24948</v>
      </c>
      <c r="AO47" s="203">
        <f t="shared" si="13"/>
        <v>24948</v>
      </c>
      <c r="AP47" s="203">
        <f t="shared" si="13"/>
        <v>24948</v>
      </c>
      <c r="AQ47" s="203">
        <f t="shared" si="13"/>
        <v>25968</v>
      </c>
      <c r="AR47" s="203">
        <f t="shared" si="13"/>
        <v>26988</v>
      </c>
      <c r="AS47" s="203">
        <f t="shared" si="13"/>
        <v>26988</v>
      </c>
      <c r="AT47" s="203">
        <f t="shared" si="13"/>
        <v>25968</v>
      </c>
      <c r="AU47" s="203">
        <f t="shared" si="13"/>
        <v>24948</v>
      </c>
      <c r="AV47" s="203">
        <f t="shared" si="13"/>
        <v>26988</v>
      </c>
      <c r="AW47" s="203">
        <f t="shared" si="13"/>
        <v>24948</v>
      </c>
    </row>
    <row r="48" spans="1:49" s="18" customFormat="1" ht="11.1" customHeight="1" x14ac:dyDescent="0.2">
      <c r="A48" s="17" t="s">
        <v>6</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row>
    <row r="49" spans="1:49" s="18" customFormat="1" ht="11.1" customHeight="1" x14ac:dyDescent="0.2">
      <c r="A49" s="19" t="s">
        <v>1</v>
      </c>
      <c r="B49" s="203">
        <f t="shared" ref="B49:AW49" si="14">ROUNDUP(B25*0.85,)</f>
        <v>93500</v>
      </c>
      <c r="C49" s="203">
        <f t="shared" si="14"/>
        <v>93500</v>
      </c>
      <c r="D49" s="203">
        <f t="shared" si="14"/>
        <v>106250</v>
      </c>
      <c r="E49" s="203">
        <f t="shared" si="14"/>
        <v>106250</v>
      </c>
      <c r="F49" s="203">
        <f t="shared" si="14"/>
        <v>106250</v>
      </c>
      <c r="G49" s="203">
        <f t="shared" si="14"/>
        <v>106250</v>
      </c>
      <c r="H49" s="203">
        <f t="shared" si="14"/>
        <v>106250</v>
      </c>
      <c r="I49" s="203">
        <f t="shared" si="14"/>
        <v>106250</v>
      </c>
      <c r="J49" s="203">
        <f t="shared" si="14"/>
        <v>106250</v>
      </c>
      <c r="K49" s="203">
        <f t="shared" si="14"/>
        <v>106250</v>
      </c>
      <c r="L49" s="203">
        <f t="shared" si="14"/>
        <v>106250</v>
      </c>
      <c r="M49" s="203">
        <f t="shared" si="14"/>
        <v>106250</v>
      </c>
      <c r="N49" s="203">
        <f t="shared" si="14"/>
        <v>106250</v>
      </c>
      <c r="O49" s="203">
        <f t="shared" si="14"/>
        <v>106250</v>
      </c>
      <c r="P49" s="203">
        <f t="shared" si="14"/>
        <v>106250</v>
      </c>
      <c r="Q49" s="203">
        <f t="shared" si="14"/>
        <v>106250</v>
      </c>
      <c r="R49" s="203">
        <f t="shared" si="14"/>
        <v>106250</v>
      </c>
      <c r="S49" s="203">
        <f t="shared" si="14"/>
        <v>106250</v>
      </c>
      <c r="T49" s="203">
        <f t="shared" si="14"/>
        <v>106250</v>
      </c>
      <c r="U49" s="203">
        <f t="shared" si="14"/>
        <v>106250</v>
      </c>
      <c r="V49" s="203">
        <f t="shared" si="14"/>
        <v>106250</v>
      </c>
      <c r="W49" s="203">
        <f t="shared" si="14"/>
        <v>106250</v>
      </c>
      <c r="X49" s="203">
        <f t="shared" si="14"/>
        <v>106250</v>
      </c>
      <c r="Y49" s="203">
        <f t="shared" si="14"/>
        <v>106250</v>
      </c>
      <c r="Z49" s="203">
        <f t="shared" si="14"/>
        <v>106250</v>
      </c>
      <c r="AA49" s="203">
        <f t="shared" si="14"/>
        <v>106250</v>
      </c>
      <c r="AB49" s="203">
        <f t="shared" si="14"/>
        <v>106250</v>
      </c>
      <c r="AC49" s="203">
        <f t="shared" si="14"/>
        <v>106250</v>
      </c>
      <c r="AD49" s="203">
        <f t="shared" si="14"/>
        <v>106250</v>
      </c>
      <c r="AE49" s="203">
        <f t="shared" si="14"/>
        <v>106250</v>
      </c>
      <c r="AF49" s="203">
        <f t="shared" si="14"/>
        <v>106250</v>
      </c>
      <c r="AG49" s="203">
        <f t="shared" si="14"/>
        <v>106250</v>
      </c>
      <c r="AH49" s="203">
        <f t="shared" si="14"/>
        <v>106250</v>
      </c>
      <c r="AI49" s="203">
        <f t="shared" si="14"/>
        <v>106250</v>
      </c>
      <c r="AJ49" s="203">
        <f t="shared" si="14"/>
        <v>106250</v>
      </c>
      <c r="AK49" s="203">
        <f t="shared" si="14"/>
        <v>106250</v>
      </c>
      <c r="AL49" s="203">
        <f t="shared" si="14"/>
        <v>106250</v>
      </c>
      <c r="AM49" s="203">
        <f t="shared" si="14"/>
        <v>106250</v>
      </c>
      <c r="AN49" s="203">
        <f t="shared" si="14"/>
        <v>106250</v>
      </c>
      <c r="AO49" s="203">
        <f t="shared" si="14"/>
        <v>106250</v>
      </c>
      <c r="AP49" s="203">
        <f t="shared" si="14"/>
        <v>106250</v>
      </c>
      <c r="AQ49" s="203">
        <f t="shared" si="14"/>
        <v>106250</v>
      </c>
      <c r="AR49" s="203">
        <f t="shared" si="14"/>
        <v>106250</v>
      </c>
      <c r="AS49" s="203">
        <f t="shared" si="14"/>
        <v>106250</v>
      </c>
      <c r="AT49" s="203">
        <f t="shared" si="14"/>
        <v>106250</v>
      </c>
      <c r="AU49" s="203">
        <f t="shared" si="14"/>
        <v>106250</v>
      </c>
      <c r="AV49" s="203">
        <f t="shared" si="14"/>
        <v>106250</v>
      </c>
      <c r="AW49" s="203">
        <f t="shared" si="14"/>
        <v>106250</v>
      </c>
    </row>
    <row r="50" spans="1:49" ht="24" x14ac:dyDescent="0.2">
      <c r="A50" s="132" t="s">
        <v>121</v>
      </c>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row>
    <row r="51" spans="1:49" x14ac:dyDescent="0.2">
      <c r="A51" s="163"/>
    </row>
    <row r="52" spans="1:49" ht="12.75" hidden="1" thickBot="1" x14ac:dyDescent="0.25">
      <c r="A52" s="164" t="s">
        <v>147</v>
      </c>
    </row>
    <row r="53" spans="1:49" ht="12.75" hidden="1" x14ac:dyDescent="0.2">
      <c r="A53" s="161" t="s">
        <v>146</v>
      </c>
    </row>
    <row r="54" spans="1:49" ht="24" hidden="1" x14ac:dyDescent="0.2">
      <c r="A54" s="165" t="s">
        <v>149</v>
      </c>
    </row>
    <row r="55" spans="1:49" ht="25.5" hidden="1" x14ac:dyDescent="0.2">
      <c r="A55" s="162" t="s">
        <v>150</v>
      </c>
    </row>
    <row r="56" spans="1:49" hidden="1" x14ac:dyDescent="0.2">
      <c r="A56" s="165" t="s">
        <v>148</v>
      </c>
    </row>
    <row r="57" spans="1:49" hidden="1" x14ac:dyDescent="0.2">
      <c r="A57" s="173" t="s">
        <v>170</v>
      </c>
    </row>
    <row r="58" spans="1:49" x14ac:dyDescent="0.2">
      <c r="A58" s="93" t="s">
        <v>12</v>
      </c>
    </row>
    <row r="59" spans="1:49" x14ac:dyDescent="0.2">
      <c r="A59" s="22" t="s">
        <v>13</v>
      </c>
    </row>
    <row r="60" spans="1:49" x14ac:dyDescent="0.2">
      <c r="A60" s="22" t="s">
        <v>14</v>
      </c>
    </row>
    <row r="61" spans="1:49" ht="24" x14ac:dyDescent="0.2">
      <c r="A61" s="23" t="s">
        <v>18</v>
      </c>
    </row>
    <row r="62" spans="1:49" x14ac:dyDescent="0.2">
      <c r="A62" s="148" t="s">
        <v>122</v>
      </c>
    </row>
    <row r="63" spans="1:49" x14ac:dyDescent="0.2">
      <c r="A63" s="22"/>
    </row>
    <row r="64" spans="1:49" hidden="1" x14ac:dyDescent="0.2">
      <c r="A64" s="92" t="s">
        <v>16</v>
      </c>
    </row>
    <row r="65" spans="1:1" ht="72" hidden="1" x14ac:dyDescent="0.2">
      <c r="A65" s="149" t="s">
        <v>172</v>
      </c>
    </row>
    <row r="66" spans="1:1" hidden="1" x14ac:dyDescent="0.2"/>
    <row r="67" spans="1:1" hidden="1" x14ac:dyDescent="0.2">
      <c r="A67" s="175" t="s">
        <v>24</v>
      </c>
    </row>
    <row r="68" spans="1:1" hidden="1" x14ac:dyDescent="0.2">
      <c r="A68" s="174" t="s">
        <v>174</v>
      </c>
    </row>
    <row r="69" spans="1:1" hidden="1" x14ac:dyDescent="0.2">
      <c r="A69" s="160" t="s">
        <v>175</v>
      </c>
    </row>
    <row r="70" spans="1:1" hidden="1" x14ac:dyDescent="0.2">
      <c r="A70" s="185"/>
    </row>
    <row r="71" spans="1:1" ht="21.75" customHeight="1" thickBot="1" x14ac:dyDescent="0.25">
      <c r="A71" s="92" t="s">
        <v>16</v>
      </c>
    </row>
    <row r="72" spans="1:1" ht="167.45" customHeight="1" thickBot="1" x14ac:dyDescent="0.25">
      <c r="A72" s="128" t="s">
        <v>239</v>
      </c>
    </row>
  </sheetData>
  <pageMargins left="0.25" right="0.25"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0"/>
  <sheetViews>
    <sheetView topLeftCell="A17" zoomScale="90" zoomScaleNormal="90" workbookViewId="0">
      <pane xSplit="1" topLeftCell="B1" activePane="topRight" state="frozen"/>
      <selection activeCell="E71" sqref="E71"/>
      <selection pane="topRight" activeCell="E71" sqref="E71"/>
    </sheetView>
  </sheetViews>
  <sheetFormatPr defaultColWidth="9" defaultRowHeight="11.25" x14ac:dyDescent="0.2"/>
  <cols>
    <col min="1" max="1" width="67.85546875" style="204" customWidth="1"/>
    <col min="2" max="29" width="9" style="204"/>
    <col min="30" max="35" width="9" style="204" customWidth="1"/>
    <col min="36" max="16384" width="9" style="204"/>
  </cols>
  <sheetData>
    <row r="1" spans="1:49" x14ac:dyDescent="0.2">
      <c r="A1" s="207" t="s">
        <v>191</v>
      </c>
    </row>
    <row r="2" spans="1:49" x14ac:dyDescent="0.2">
      <c r="A2" s="208" t="s">
        <v>8</v>
      </c>
    </row>
    <row r="3" spans="1:49" x14ac:dyDescent="0.2">
      <c r="A3" s="207"/>
    </row>
    <row r="4" spans="1:49" ht="26.1" customHeight="1" x14ac:dyDescent="0.2">
      <c r="A4" s="228" t="s">
        <v>9</v>
      </c>
      <c r="B4" s="201">
        <f>'C завтраками| Bed and breakfast'!B4</f>
        <v>45770</v>
      </c>
      <c r="C4" s="201">
        <f>'C завтраками| Bed and breakfast'!C4</f>
        <v>45776</v>
      </c>
      <c r="D4" s="201">
        <f>'C завтраками| Bed and breakfast'!D4</f>
        <v>45778</v>
      </c>
      <c r="E4" s="201">
        <f>'C завтраками| Bed and breakfast'!E4</f>
        <v>45779</v>
      </c>
      <c r="F4" s="201">
        <f>'C завтраками| Bed and breakfast'!F4</f>
        <v>45781</v>
      </c>
      <c r="G4" s="201">
        <f>'C завтраками| Bed and breakfast'!G4</f>
        <v>45787</v>
      </c>
      <c r="H4" s="201">
        <f>'C завтраками| Bed and breakfast'!H4</f>
        <v>45788</v>
      </c>
      <c r="I4" s="201">
        <f>'C завтраками| Bed and breakfast'!I4</f>
        <v>45793</v>
      </c>
      <c r="J4" s="201">
        <f>'C завтраками| Bed and breakfast'!J4</f>
        <v>45798</v>
      </c>
      <c r="K4" s="201">
        <f>'C завтраками| Bed and breakfast'!K4</f>
        <v>45800</v>
      </c>
      <c r="L4" s="201">
        <f>'C завтраками| Bed and breakfast'!L4</f>
        <v>45802</v>
      </c>
      <c r="M4" s="201">
        <f>'C завтраками| Bed and breakfast'!M4</f>
        <v>45808</v>
      </c>
      <c r="N4" s="201">
        <f>'C завтраками| Bed and breakfast'!N4</f>
        <v>45809</v>
      </c>
      <c r="O4" s="201">
        <f>'C завтраками| Bed and breakfast'!O4</f>
        <v>45810</v>
      </c>
      <c r="P4" s="201">
        <f>'C завтраками| Bed and breakfast'!P4</f>
        <v>45815</v>
      </c>
      <c r="Q4" s="201">
        <f>'C завтраками| Bed and breakfast'!Q4</f>
        <v>45817</v>
      </c>
      <c r="R4" s="201">
        <f>'C завтраками| Bed and breakfast'!R4</f>
        <v>45820</v>
      </c>
      <c r="S4" s="201">
        <f>'C завтраками| Bed and breakfast'!S4</f>
        <v>45821</v>
      </c>
      <c r="T4" s="201">
        <f>'C завтраками| Bed and breakfast'!T4</f>
        <v>45823</v>
      </c>
      <c r="U4" s="201">
        <f>'C завтраками| Bed and breakfast'!U4</f>
        <v>45831</v>
      </c>
      <c r="V4" s="201">
        <f>'C завтраками| Bed and breakfast'!V4</f>
        <v>45836</v>
      </c>
      <c r="W4" s="201">
        <f>'C завтраками| Bed and breakfast'!W4</f>
        <v>45839</v>
      </c>
      <c r="X4" s="201">
        <f>'C завтраками| Bed and breakfast'!X4</f>
        <v>45849</v>
      </c>
      <c r="Y4" s="201">
        <f>'C завтраками| Bed and breakfast'!Y4</f>
        <v>45852</v>
      </c>
      <c r="Z4" s="201">
        <f>'C завтраками| Bed and breakfast'!Z4</f>
        <v>45855</v>
      </c>
      <c r="AA4" s="201">
        <f>'C завтраками| Bed and breakfast'!AA4</f>
        <v>45856</v>
      </c>
      <c r="AB4" s="201">
        <f>'C завтраками| Bed and breakfast'!AB4</f>
        <v>45858</v>
      </c>
      <c r="AC4" s="201">
        <f>'C завтраками| Bed and breakfast'!AC4</f>
        <v>45859</v>
      </c>
      <c r="AD4" s="201">
        <f>'C завтраками| Bed and breakfast'!AD4</f>
        <v>45861</v>
      </c>
      <c r="AE4" s="201">
        <f>'C завтраками| Bed and breakfast'!AE4</f>
        <v>45863</v>
      </c>
      <c r="AF4" s="201">
        <f>'C завтраками| Bed and breakfast'!AF4</f>
        <v>45867</v>
      </c>
      <c r="AG4" s="201">
        <f>'C завтраками| Bed and breakfast'!AG4</f>
        <v>45870</v>
      </c>
      <c r="AH4" s="201">
        <f>'C завтраками| Bed and breakfast'!AH4</f>
        <v>45872</v>
      </c>
      <c r="AI4" s="201">
        <f>'C завтраками| Bed and breakfast'!AI4</f>
        <v>45877</v>
      </c>
      <c r="AJ4" s="201">
        <f>'C завтраками| Bed and breakfast'!AJ4</f>
        <v>45879</v>
      </c>
      <c r="AK4" s="201">
        <f>'C завтраками| Bed and breakfast'!AK4</f>
        <v>45884</v>
      </c>
      <c r="AL4" s="201">
        <f>'C завтраками| Bed and breakfast'!AL4</f>
        <v>45886</v>
      </c>
      <c r="AM4" s="201">
        <f>'C завтраками| Bed and breakfast'!AM4</f>
        <v>45888</v>
      </c>
      <c r="AN4" s="201">
        <f>'C завтраками| Bed and breakfast'!AN4</f>
        <v>45891</v>
      </c>
      <c r="AO4" s="201">
        <f>'C завтраками| Bed and breakfast'!AO4</f>
        <v>45893</v>
      </c>
      <c r="AP4" s="201">
        <f>'C завтраками| Bed and breakfast'!AP4</f>
        <v>45901</v>
      </c>
      <c r="AQ4" s="201">
        <f>'C завтраками| Bed and breakfast'!AQ4</f>
        <v>45905</v>
      </c>
      <c r="AR4" s="201">
        <f>'C завтраками| Bed and breakfast'!AR4</f>
        <v>45908</v>
      </c>
      <c r="AS4" s="201">
        <f>'C завтраками| Bed and breakfast'!AS4</f>
        <v>45912</v>
      </c>
      <c r="AT4" s="201">
        <f>'C завтраками| Bed and breakfast'!AT4</f>
        <v>45914</v>
      </c>
      <c r="AU4" s="201">
        <f>'C завтраками| Bed and breakfast'!AU4</f>
        <v>45921</v>
      </c>
      <c r="AV4" s="201">
        <f>'C завтраками| Bed and breakfast'!AV4</f>
        <v>45926</v>
      </c>
      <c r="AW4" s="201">
        <f>'C завтраками| Bed and breakfast'!AW4</f>
        <v>45928</v>
      </c>
    </row>
    <row r="5" spans="1:49" s="206" customFormat="1" ht="22.35" customHeight="1" x14ac:dyDescent="0.2">
      <c r="A5" s="210" t="s">
        <v>11</v>
      </c>
      <c r="B5" s="201">
        <f>'C завтраками| Bed and breakfast'!B5</f>
        <v>45775</v>
      </c>
      <c r="C5" s="201">
        <f>'C завтраками| Bed and breakfast'!C5</f>
        <v>45777</v>
      </c>
      <c r="D5" s="201">
        <f>'C завтраками| Bed and breakfast'!D5</f>
        <v>45778</v>
      </c>
      <c r="E5" s="201">
        <f>'C завтраками| Bed and breakfast'!E5</f>
        <v>45780</v>
      </c>
      <c r="F5" s="201">
        <f>'C завтраками| Bed and breakfast'!F5</f>
        <v>45786</v>
      </c>
      <c r="G5" s="201">
        <f>'C завтраками| Bed and breakfast'!G5</f>
        <v>45787</v>
      </c>
      <c r="H5" s="201">
        <f>'C завтраками| Bed and breakfast'!H5</f>
        <v>45792</v>
      </c>
      <c r="I5" s="201">
        <f>'C завтраками| Bed and breakfast'!I5</f>
        <v>45797</v>
      </c>
      <c r="J5" s="201">
        <f>'C завтраками| Bed and breakfast'!J5</f>
        <v>45799</v>
      </c>
      <c r="K5" s="201">
        <f>'C завтраками| Bed and breakfast'!K5</f>
        <v>45801</v>
      </c>
      <c r="L5" s="201">
        <f>'C завтраками| Bed and breakfast'!L5</f>
        <v>45807</v>
      </c>
      <c r="M5" s="201">
        <f>'C завтраками| Bed and breakfast'!M5</f>
        <v>45808</v>
      </c>
      <c r="N5" s="201">
        <f>'C завтраками| Bed and breakfast'!N5</f>
        <v>45809</v>
      </c>
      <c r="O5" s="201">
        <f>'C завтраками| Bed and breakfast'!O5</f>
        <v>45814</v>
      </c>
      <c r="P5" s="201">
        <f>'C завтраками| Bed and breakfast'!P5</f>
        <v>45816</v>
      </c>
      <c r="Q5" s="201">
        <f>'C завтраками| Bed and breakfast'!Q5</f>
        <v>45819</v>
      </c>
      <c r="R5" s="201">
        <f>'C завтраками| Bed and breakfast'!R5</f>
        <v>45820</v>
      </c>
      <c r="S5" s="201">
        <f>'C завтраками| Bed and breakfast'!S5</f>
        <v>45822</v>
      </c>
      <c r="T5" s="201">
        <f>'C завтраками| Bed and breakfast'!T5</f>
        <v>45830</v>
      </c>
      <c r="U5" s="201">
        <f>'C завтраками| Bed and breakfast'!U5</f>
        <v>45835</v>
      </c>
      <c r="V5" s="201">
        <f>'C завтраками| Bed and breakfast'!V5</f>
        <v>45838</v>
      </c>
      <c r="W5" s="201">
        <f>'C завтраками| Bed and breakfast'!W5</f>
        <v>45848</v>
      </c>
      <c r="X5" s="201">
        <f>'C завтраками| Bed and breakfast'!X5</f>
        <v>45851</v>
      </c>
      <c r="Y5" s="201">
        <f>'C завтраками| Bed and breakfast'!Y5</f>
        <v>45854</v>
      </c>
      <c r="Z5" s="201">
        <f>'C завтраками| Bed and breakfast'!Z5</f>
        <v>45855</v>
      </c>
      <c r="AA5" s="201">
        <f>'C завтраками| Bed and breakfast'!AA5</f>
        <v>45857</v>
      </c>
      <c r="AB5" s="201">
        <f>'C завтраками| Bed and breakfast'!AB5</f>
        <v>45858</v>
      </c>
      <c r="AC5" s="201">
        <f>'C завтраками| Bed and breakfast'!AC5</f>
        <v>45860</v>
      </c>
      <c r="AD5" s="201">
        <f>'C завтраками| Bed and breakfast'!AD5</f>
        <v>45862</v>
      </c>
      <c r="AE5" s="201">
        <f>'C завтраками| Bed and breakfast'!AE5</f>
        <v>45866</v>
      </c>
      <c r="AF5" s="201">
        <f>'C завтраками| Bed and breakfast'!AF5</f>
        <v>45869</v>
      </c>
      <c r="AG5" s="201">
        <f>'C завтраками| Bed and breakfast'!AG5</f>
        <v>45871</v>
      </c>
      <c r="AH5" s="201">
        <f>'C завтраками| Bed and breakfast'!AH5</f>
        <v>45876</v>
      </c>
      <c r="AI5" s="201">
        <f>'C завтраками| Bed and breakfast'!AI5</f>
        <v>45878</v>
      </c>
      <c r="AJ5" s="201">
        <f>'C завтраками| Bed and breakfast'!AJ5</f>
        <v>45883</v>
      </c>
      <c r="AK5" s="201">
        <f>'C завтраками| Bed and breakfast'!AK5</f>
        <v>45885</v>
      </c>
      <c r="AL5" s="201">
        <f>'C завтраками| Bed and breakfast'!AL5</f>
        <v>45887</v>
      </c>
      <c r="AM5" s="201">
        <f>'C завтраками| Bed and breakfast'!AM5</f>
        <v>45890</v>
      </c>
      <c r="AN5" s="201">
        <f>'C завтраками| Bed and breakfast'!AN5</f>
        <v>45892</v>
      </c>
      <c r="AO5" s="201">
        <f>'C завтраками| Bed and breakfast'!AO5</f>
        <v>45900</v>
      </c>
      <c r="AP5" s="201">
        <f>'C завтраками| Bed and breakfast'!AP5</f>
        <v>45904</v>
      </c>
      <c r="AQ5" s="201">
        <f>'C завтраками| Bed and breakfast'!AQ5</f>
        <v>45907</v>
      </c>
      <c r="AR5" s="201">
        <f>'C завтраками| Bed and breakfast'!AR5</f>
        <v>45910</v>
      </c>
      <c r="AS5" s="201">
        <f>'C завтраками| Bed and breakfast'!AS5</f>
        <v>45913</v>
      </c>
      <c r="AT5" s="201">
        <f>'C завтраками| Bed and breakfast'!AT5</f>
        <v>45920</v>
      </c>
      <c r="AU5" s="201">
        <f>'C завтраками| Bed and breakfast'!AU5</f>
        <v>45925</v>
      </c>
      <c r="AV5" s="201">
        <f>'C завтраками| Bed and breakfast'!AV5</f>
        <v>45927</v>
      </c>
      <c r="AW5" s="201">
        <f>'C завтраками| Bed and breakfast'!AW5</f>
        <v>45930</v>
      </c>
    </row>
    <row r="6" spans="1:49" s="202" customFormat="1" ht="10.35" customHeight="1" x14ac:dyDescent="0.2">
      <c r="A6" s="203" t="s">
        <v>142</v>
      </c>
    </row>
    <row r="7" spans="1:49" s="202" customFormat="1" ht="10.35" customHeight="1" x14ac:dyDescent="0.2">
      <c r="A7" s="211">
        <v>1</v>
      </c>
      <c r="B7" s="203">
        <f>'C завтраками| Bed and breakfast'!B7</f>
        <v>11200</v>
      </c>
      <c r="C7" s="203">
        <f>'C завтраками| Bed and breakfast'!C7</f>
        <v>11200</v>
      </c>
      <c r="D7" s="203">
        <f>'C завтраками| Bed and breakfast'!D7</f>
        <v>15700</v>
      </c>
      <c r="E7" s="203">
        <f>'C завтраками| Bed and breakfast'!E7</f>
        <v>15700</v>
      </c>
      <c r="F7" s="203">
        <f>'C завтраками| Bed and breakfast'!F7</f>
        <v>13300</v>
      </c>
      <c r="G7" s="203">
        <f>'C завтраками| Bed and breakfast'!G7</f>
        <v>11400</v>
      </c>
      <c r="H7" s="203">
        <f>'C завтраками| Bed and breakfast'!H7</f>
        <v>10700</v>
      </c>
      <c r="I7" s="203">
        <f>'C завтраками| Bed and breakfast'!I7</f>
        <v>10700</v>
      </c>
      <c r="J7" s="203">
        <f>'C завтраками| Bed and breakfast'!J7</f>
        <v>11400</v>
      </c>
      <c r="K7" s="203">
        <f>'C завтраками| Bed and breakfast'!K7</f>
        <v>10700</v>
      </c>
      <c r="L7" s="203">
        <f>'C завтраками| Bed and breakfast'!L7</f>
        <v>10700</v>
      </c>
      <c r="M7" s="203">
        <f>'C завтраками| Bed and breakfast'!M7</f>
        <v>15700</v>
      </c>
      <c r="N7" s="203">
        <f>'C завтраками| Bed and breakfast'!N7</f>
        <v>15700</v>
      </c>
      <c r="O7" s="203">
        <f>'C завтраками| Bed and breakfast'!O7</f>
        <v>15700</v>
      </c>
      <c r="P7" s="203">
        <f>'C завтраками| Bed and breakfast'!P7</f>
        <v>15700</v>
      </c>
      <c r="Q7" s="203">
        <f>'C завтраками| Bed and breakfast'!Q7</f>
        <v>10700</v>
      </c>
      <c r="R7" s="203">
        <f>'C завтраками| Bed and breakfast'!R7</f>
        <v>13300</v>
      </c>
      <c r="S7" s="203">
        <f>'C завтраками| Bed and breakfast'!S7</f>
        <v>14500</v>
      </c>
      <c r="T7" s="203">
        <f>'C завтраками| Bed and breakfast'!T7</f>
        <v>12100</v>
      </c>
      <c r="U7" s="203">
        <f>'C завтраками| Bed and breakfast'!U7</f>
        <v>18600</v>
      </c>
      <c r="V7" s="203">
        <f>'C завтраками| Bed and breakfast'!V7</f>
        <v>12100</v>
      </c>
      <c r="W7" s="203">
        <f>'C завтраками| Bed and breakfast'!W7</f>
        <v>15700</v>
      </c>
      <c r="X7" s="203">
        <f>'C завтраками| Bed and breakfast'!X7</f>
        <v>12100</v>
      </c>
      <c r="Y7" s="203">
        <f>'C завтраками| Bed and breakfast'!Y7</f>
        <v>15700</v>
      </c>
      <c r="Z7" s="203">
        <f>'C завтраками| Bed and breakfast'!Z7</f>
        <v>15700</v>
      </c>
      <c r="AA7" s="203">
        <f>'C завтраками| Bed and breakfast'!AA7</f>
        <v>15700</v>
      </c>
      <c r="AB7" s="203">
        <f>'C завтраками| Bed and breakfast'!AB7</f>
        <v>14500</v>
      </c>
      <c r="AC7" s="203">
        <f>'C завтраками| Bed and breakfast'!AC7</f>
        <v>15700</v>
      </c>
      <c r="AD7" s="203">
        <f>'C завтраками| Bed and breakfast'!AD7</f>
        <v>14500</v>
      </c>
      <c r="AE7" s="203">
        <f>'C завтраками| Bed and breakfast'!AE7</f>
        <v>20300</v>
      </c>
      <c r="AF7" s="203">
        <f>'C завтраками| Bed and breakfast'!AF7</f>
        <v>14500</v>
      </c>
      <c r="AG7" s="203">
        <f>'C завтраками| Bed and breakfast'!AG7</f>
        <v>15700</v>
      </c>
      <c r="AH7" s="203">
        <f>'C завтраками| Bed and breakfast'!AH7</f>
        <v>15700</v>
      </c>
      <c r="AI7" s="203">
        <f>'C завтраками| Bed and breakfast'!AI7</f>
        <v>15700</v>
      </c>
      <c r="AJ7" s="203">
        <f>'C завтраками| Bed and breakfast'!AJ7</f>
        <v>14500</v>
      </c>
      <c r="AK7" s="203">
        <f>'C завтраками| Bed and breakfast'!AK7</f>
        <v>15700</v>
      </c>
      <c r="AL7" s="203">
        <f>'C завтраками| Bed and breakfast'!AL7</f>
        <v>14500</v>
      </c>
      <c r="AM7" s="203">
        <f>'C завтраками| Bed and breakfast'!AM7</f>
        <v>13300</v>
      </c>
      <c r="AN7" s="203">
        <f>'C завтраками| Bed and breakfast'!AN7</f>
        <v>12100</v>
      </c>
      <c r="AO7" s="203">
        <f>'C завтраками| Bed and breakfast'!AO7</f>
        <v>12100</v>
      </c>
      <c r="AP7" s="203">
        <f>'C завтраками| Bed and breakfast'!AP7</f>
        <v>12100</v>
      </c>
      <c r="AQ7" s="203">
        <f>'C завтраками| Bed and breakfast'!AQ7</f>
        <v>13300</v>
      </c>
      <c r="AR7" s="203">
        <f>'C завтраками| Bed and breakfast'!AR7</f>
        <v>14500</v>
      </c>
      <c r="AS7" s="203">
        <f>'C завтраками| Bed and breakfast'!AS7</f>
        <v>14500</v>
      </c>
      <c r="AT7" s="203">
        <f>'C завтраками| Bed and breakfast'!AT7</f>
        <v>13300</v>
      </c>
      <c r="AU7" s="203">
        <f>'C завтраками| Bed and breakfast'!AU7</f>
        <v>12100</v>
      </c>
      <c r="AV7" s="203">
        <f>'C завтраками| Bed and breakfast'!AV7</f>
        <v>14500</v>
      </c>
      <c r="AW7" s="203">
        <f>'C завтраками| Bed and breakfast'!AW7</f>
        <v>12100</v>
      </c>
    </row>
    <row r="8" spans="1:49" s="202" customFormat="1" ht="10.35" customHeight="1" x14ac:dyDescent="0.2">
      <c r="A8" s="211">
        <v>2</v>
      </c>
      <c r="B8" s="203">
        <f>'C завтраками| Bed and breakfast'!B8</f>
        <v>13200</v>
      </c>
      <c r="C8" s="203">
        <f>'C завтраками| Bed and breakfast'!C8</f>
        <v>13200</v>
      </c>
      <c r="D8" s="203">
        <f>'C завтраками| Bed and breakfast'!D8</f>
        <v>17950</v>
      </c>
      <c r="E8" s="203">
        <f>'C завтраками| Bed and breakfast'!E8</f>
        <v>17950</v>
      </c>
      <c r="F8" s="203">
        <f>'C завтраками| Bed and breakfast'!F8</f>
        <v>15550</v>
      </c>
      <c r="G8" s="203">
        <f>'C завтраками| Bed and breakfast'!G8</f>
        <v>13650</v>
      </c>
      <c r="H8" s="203">
        <f>'C завтраками| Bed and breakfast'!H8</f>
        <v>12950</v>
      </c>
      <c r="I8" s="203">
        <f>'C завтраками| Bed and breakfast'!I8</f>
        <v>12950</v>
      </c>
      <c r="J8" s="203">
        <f>'C завтраками| Bed and breakfast'!J8</f>
        <v>13650</v>
      </c>
      <c r="K8" s="203">
        <f>'C завтраками| Bed and breakfast'!K8</f>
        <v>12950</v>
      </c>
      <c r="L8" s="203">
        <f>'C завтраками| Bed and breakfast'!L8</f>
        <v>12950</v>
      </c>
      <c r="M8" s="203">
        <f>'C завтраками| Bed and breakfast'!M8</f>
        <v>17950</v>
      </c>
      <c r="N8" s="203">
        <f>'C завтраками| Bed and breakfast'!N8</f>
        <v>17950</v>
      </c>
      <c r="O8" s="203">
        <f>'C завтраками| Bed and breakfast'!O8</f>
        <v>17950</v>
      </c>
      <c r="P8" s="203">
        <f>'C завтраками| Bed and breakfast'!P8</f>
        <v>17950</v>
      </c>
      <c r="Q8" s="203">
        <f>'C завтраками| Bed and breakfast'!Q8</f>
        <v>12950</v>
      </c>
      <c r="R8" s="203">
        <f>'C завтраками| Bed and breakfast'!R8</f>
        <v>15550</v>
      </c>
      <c r="S8" s="203">
        <f>'C завтраками| Bed and breakfast'!S8</f>
        <v>16750</v>
      </c>
      <c r="T8" s="203">
        <f>'C завтраками| Bed and breakfast'!T8</f>
        <v>14350</v>
      </c>
      <c r="U8" s="203">
        <f>'C завтраками| Bed and breakfast'!U8</f>
        <v>20850</v>
      </c>
      <c r="V8" s="203">
        <f>'C завтраками| Bed and breakfast'!V8</f>
        <v>14350</v>
      </c>
      <c r="W8" s="203">
        <f>'C завтраками| Bed and breakfast'!W8</f>
        <v>17950</v>
      </c>
      <c r="X8" s="203">
        <f>'C завтраками| Bed and breakfast'!X8</f>
        <v>14350</v>
      </c>
      <c r="Y8" s="203">
        <f>'C завтраками| Bed and breakfast'!Y8</f>
        <v>17950</v>
      </c>
      <c r="Z8" s="203">
        <f>'C завтраками| Bed and breakfast'!Z8</f>
        <v>17950</v>
      </c>
      <c r="AA8" s="203">
        <f>'C завтраками| Bed and breakfast'!AA8</f>
        <v>17950</v>
      </c>
      <c r="AB8" s="203">
        <f>'C завтраками| Bed and breakfast'!AB8</f>
        <v>16750</v>
      </c>
      <c r="AC8" s="203">
        <f>'C завтраками| Bed and breakfast'!AC8</f>
        <v>17950</v>
      </c>
      <c r="AD8" s="203">
        <f>'C завтраками| Bed and breakfast'!AD8</f>
        <v>16750</v>
      </c>
      <c r="AE8" s="203">
        <f>'C завтраками| Bed and breakfast'!AE8</f>
        <v>22550</v>
      </c>
      <c r="AF8" s="203">
        <f>'C завтраками| Bed and breakfast'!AF8</f>
        <v>16750</v>
      </c>
      <c r="AG8" s="203">
        <f>'C завтраками| Bed and breakfast'!AG8</f>
        <v>17950</v>
      </c>
      <c r="AH8" s="203">
        <f>'C завтраками| Bed and breakfast'!AH8</f>
        <v>17950</v>
      </c>
      <c r="AI8" s="203">
        <f>'C завтраками| Bed and breakfast'!AI8</f>
        <v>17950</v>
      </c>
      <c r="AJ8" s="203">
        <f>'C завтраками| Bed and breakfast'!AJ8</f>
        <v>16750</v>
      </c>
      <c r="AK8" s="203">
        <f>'C завтраками| Bed and breakfast'!AK8</f>
        <v>17950</v>
      </c>
      <c r="AL8" s="203">
        <f>'C завтраками| Bed and breakfast'!AL8</f>
        <v>16750</v>
      </c>
      <c r="AM8" s="203">
        <f>'C завтраками| Bed and breakfast'!AM8</f>
        <v>15550</v>
      </c>
      <c r="AN8" s="203">
        <f>'C завтраками| Bed and breakfast'!AN8</f>
        <v>14350</v>
      </c>
      <c r="AO8" s="203">
        <f>'C завтраками| Bed and breakfast'!AO8</f>
        <v>14350</v>
      </c>
      <c r="AP8" s="203">
        <f>'C завтраками| Bed and breakfast'!AP8</f>
        <v>14350</v>
      </c>
      <c r="AQ8" s="203">
        <f>'C завтраками| Bed and breakfast'!AQ8</f>
        <v>15550</v>
      </c>
      <c r="AR8" s="203">
        <f>'C завтраками| Bed and breakfast'!AR8</f>
        <v>16750</v>
      </c>
      <c r="AS8" s="203">
        <f>'C завтраками| Bed and breakfast'!AS8</f>
        <v>16750</v>
      </c>
      <c r="AT8" s="203">
        <f>'C завтраками| Bed and breakfast'!AT8</f>
        <v>15550</v>
      </c>
      <c r="AU8" s="203">
        <f>'C завтраками| Bed and breakfast'!AU8</f>
        <v>14350</v>
      </c>
      <c r="AV8" s="203">
        <f>'C завтраками| Bed and breakfast'!AV8</f>
        <v>16750</v>
      </c>
      <c r="AW8" s="203">
        <f>'C завтраками| Bed and breakfast'!AW8</f>
        <v>14350</v>
      </c>
    </row>
    <row r="9" spans="1:49" s="202" customFormat="1" ht="10.35" customHeight="1" x14ac:dyDescent="0.2">
      <c r="A9" s="203" t="s">
        <v>143</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row>
    <row r="10" spans="1:49" s="202" customFormat="1" ht="10.35" customHeight="1" x14ac:dyDescent="0.2">
      <c r="A10" s="211">
        <v>1</v>
      </c>
      <c r="B10" s="203">
        <f>'C завтраками| Bed and breakfast'!B10</f>
        <v>12200</v>
      </c>
      <c r="C10" s="203">
        <f>'C завтраками| Bed and breakfast'!C10</f>
        <v>12200</v>
      </c>
      <c r="D10" s="203">
        <f>'C завтраками| Bed and breakfast'!D10</f>
        <v>16700</v>
      </c>
      <c r="E10" s="203">
        <f>'C завтраками| Bed and breakfast'!E10</f>
        <v>16700</v>
      </c>
      <c r="F10" s="203">
        <f>'C завтраками| Bed and breakfast'!F10</f>
        <v>14300</v>
      </c>
      <c r="G10" s="203">
        <f>'C завтраками| Bed and breakfast'!G10</f>
        <v>12400</v>
      </c>
      <c r="H10" s="203">
        <f>'C завтраками| Bed and breakfast'!H10</f>
        <v>11700</v>
      </c>
      <c r="I10" s="203">
        <f>'C завтраками| Bed and breakfast'!I10</f>
        <v>11700</v>
      </c>
      <c r="J10" s="203">
        <f>'C завтраками| Bed and breakfast'!J10</f>
        <v>12400</v>
      </c>
      <c r="K10" s="203">
        <f>'C завтраками| Bed and breakfast'!K10</f>
        <v>11700</v>
      </c>
      <c r="L10" s="203">
        <f>'C завтраками| Bed and breakfast'!L10</f>
        <v>11700</v>
      </c>
      <c r="M10" s="203">
        <f>'C завтраками| Bed and breakfast'!M10</f>
        <v>16700</v>
      </c>
      <c r="N10" s="203">
        <f>'C завтраками| Bed and breakfast'!N10</f>
        <v>16700</v>
      </c>
      <c r="O10" s="203">
        <f>'C завтраками| Bed and breakfast'!O10</f>
        <v>16700</v>
      </c>
      <c r="P10" s="203">
        <f>'C завтраками| Bed and breakfast'!P10</f>
        <v>16700</v>
      </c>
      <c r="Q10" s="203">
        <f>'C завтраками| Bed and breakfast'!Q10</f>
        <v>11700</v>
      </c>
      <c r="R10" s="203">
        <f>'C завтраками| Bed and breakfast'!R10</f>
        <v>14300</v>
      </c>
      <c r="S10" s="203">
        <f>'C завтраками| Bed and breakfast'!S10</f>
        <v>15500</v>
      </c>
      <c r="T10" s="203">
        <f>'C завтраками| Bed and breakfast'!T10</f>
        <v>13100</v>
      </c>
      <c r="U10" s="203">
        <f>'C завтраками| Bed and breakfast'!U10</f>
        <v>19600</v>
      </c>
      <c r="V10" s="203">
        <f>'C завтраками| Bed and breakfast'!V10</f>
        <v>13100</v>
      </c>
      <c r="W10" s="203">
        <f>'C завтраками| Bed and breakfast'!W10</f>
        <v>16700</v>
      </c>
      <c r="X10" s="203">
        <f>'C завтраками| Bed and breakfast'!X10</f>
        <v>13100</v>
      </c>
      <c r="Y10" s="203">
        <f>'C завтраками| Bed and breakfast'!Y10</f>
        <v>16700</v>
      </c>
      <c r="Z10" s="203">
        <f>'C завтраками| Bed and breakfast'!Z10</f>
        <v>16700</v>
      </c>
      <c r="AA10" s="203">
        <f>'C завтраками| Bed and breakfast'!AA10</f>
        <v>16700</v>
      </c>
      <c r="AB10" s="203">
        <f>'C завтраками| Bed and breakfast'!AB10</f>
        <v>15500</v>
      </c>
      <c r="AC10" s="203">
        <f>'C завтраками| Bed and breakfast'!AC10</f>
        <v>16700</v>
      </c>
      <c r="AD10" s="203">
        <f>'C завтраками| Bed and breakfast'!AD10</f>
        <v>15500</v>
      </c>
      <c r="AE10" s="203">
        <f>'C завтраками| Bed and breakfast'!AE10</f>
        <v>21300</v>
      </c>
      <c r="AF10" s="203">
        <f>'C завтраками| Bed and breakfast'!AF10</f>
        <v>15500</v>
      </c>
      <c r="AG10" s="203">
        <f>'C завтраками| Bed and breakfast'!AG10</f>
        <v>16700</v>
      </c>
      <c r="AH10" s="203">
        <f>'C завтраками| Bed and breakfast'!AH10</f>
        <v>16700</v>
      </c>
      <c r="AI10" s="203">
        <f>'C завтраками| Bed and breakfast'!AI10</f>
        <v>16700</v>
      </c>
      <c r="AJ10" s="203">
        <f>'C завтраками| Bed and breakfast'!AJ10</f>
        <v>15500</v>
      </c>
      <c r="AK10" s="203">
        <f>'C завтраками| Bed and breakfast'!AK10</f>
        <v>16700</v>
      </c>
      <c r="AL10" s="203">
        <f>'C завтраками| Bed and breakfast'!AL10</f>
        <v>15500</v>
      </c>
      <c r="AM10" s="203">
        <f>'C завтраками| Bed and breakfast'!AM10</f>
        <v>14300</v>
      </c>
      <c r="AN10" s="203">
        <f>'C завтраками| Bed and breakfast'!AN10</f>
        <v>13100</v>
      </c>
      <c r="AO10" s="203">
        <f>'C завтраками| Bed and breakfast'!AO10</f>
        <v>13100</v>
      </c>
      <c r="AP10" s="203">
        <f>'C завтраками| Bed and breakfast'!AP10</f>
        <v>13100</v>
      </c>
      <c r="AQ10" s="203">
        <f>'C завтраками| Bed and breakfast'!AQ10</f>
        <v>14300</v>
      </c>
      <c r="AR10" s="203">
        <f>'C завтраками| Bed and breakfast'!AR10</f>
        <v>15500</v>
      </c>
      <c r="AS10" s="203">
        <f>'C завтраками| Bed and breakfast'!AS10</f>
        <v>15500</v>
      </c>
      <c r="AT10" s="203">
        <f>'C завтраками| Bed and breakfast'!AT10</f>
        <v>14300</v>
      </c>
      <c r="AU10" s="203">
        <f>'C завтраками| Bed and breakfast'!AU10</f>
        <v>13100</v>
      </c>
      <c r="AV10" s="203">
        <f>'C завтраками| Bed and breakfast'!AV10</f>
        <v>15500</v>
      </c>
      <c r="AW10" s="203">
        <f>'C завтраками| Bed and breakfast'!AW10</f>
        <v>13100</v>
      </c>
    </row>
    <row r="11" spans="1:49" s="202" customFormat="1" x14ac:dyDescent="0.2">
      <c r="A11" s="211">
        <v>2</v>
      </c>
      <c r="B11" s="203">
        <f>'C завтраками| Bed and breakfast'!B11</f>
        <v>14200</v>
      </c>
      <c r="C11" s="203">
        <f>'C завтраками| Bed and breakfast'!C11</f>
        <v>14200</v>
      </c>
      <c r="D11" s="203">
        <f>'C завтраками| Bed and breakfast'!D11</f>
        <v>18950</v>
      </c>
      <c r="E11" s="203">
        <f>'C завтраками| Bed and breakfast'!E11</f>
        <v>18950</v>
      </c>
      <c r="F11" s="203">
        <f>'C завтраками| Bed and breakfast'!F11</f>
        <v>16550</v>
      </c>
      <c r="G11" s="203">
        <f>'C завтраками| Bed and breakfast'!G11</f>
        <v>14650</v>
      </c>
      <c r="H11" s="203">
        <f>'C завтраками| Bed and breakfast'!H11</f>
        <v>13950</v>
      </c>
      <c r="I11" s="203">
        <f>'C завтраками| Bed and breakfast'!I11</f>
        <v>13950</v>
      </c>
      <c r="J11" s="203">
        <f>'C завтраками| Bed and breakfast'!J11</f>
        <v>14650</v>
      </c>
      <c r="K11" s="203">
        <f>'C завтраками| Bed and breakfast'!K11</f>
        <v>13950</v>
      </c>
      <c r="L11" s="203">
        <f>'C завтраками| Bed and breakfast'!L11</f>
        <v>13950</v>
      </c>
      <c r="M11" s="203">
        <f>'C завтраками| Bed and breakfast'!M11</f>
        <v>18950</v>
      </c>
      <c r="N11" s="203">
        <f>'C завтраками| Bed and breakfast'!N11</f>
        <v>18950</v>
      </c>
      <c r="O11" s="203">
        <f>'C завтраками| Bed and breakfast'!O11</f>
        <v>18950</v>
      </c>
      <c r="P11" s="203">
        <f>'C завтраками| Bed and breakfast'!P11</f>
        <v>18950</v>
      </c>
      <c r="Q11" s="203">
        <f>'C завтраками| Bed and breakfast'!Q11</f>
        <v>13950</v>
      </c>
      <c r="R11" s="203">
        <f>'C завтраками| Bed and breakfast'!R11</f>
        <v>16550</v>
      </c>
      <c r="S11" s="203">
        <f>'C завтраками| Bed and breakfast'!S11</f>
        <v>17750</v>
      </c>
      <c r="T11" s="203">
        <f>'C завтраками| Bed and breakfast'!T11</f>
        <v>15350</v>
      </c>
      <c r="U11" s="203">
        <f>'C завтраками| Bed and breakfast'!U11</f>
        <v>21850</v>
      </c>
      <c r="V11" s="203">
        <f>'C завтраками| Bed and breakfast'!V11</f>
        <v>15350</v>
      </c>
      <c r="W11" s="203">
        <f>'C завтраками| Bed and breakfast'!W11</f>
        <v>18950</v>
      </c>
      <c r="X11" s="203">
        <f>'C завтраками| Bed and breakfast'!X11</f>
        <v>15350</v>
      </c>
      <c r="Y11" s="203">
        <f>'C завтраками| Bed and breakfast'!Y11</f>
        <v>18950</v>
      </c>
      <c r="Z11" s="203">
        <f>'C завтраками| Bed and breakfast'!Z11</f>
        <v>18950</v>
      </c>
      <c r="AA11" s="203">
        <f>'C завтраками| Bed and breakfast'!AA11</f>
        <v>18950</v>
      </c>
      <c r="AB11" s="203">
        <f>'C завтраками| Bed and breakfast'!AB11</f>
        <v>17750</v>
      </c>
      <c r="AC11" s="203">
        <f>'C завтраками| Bed and breakfast'!AC11</f>
        <v>18950</v>
      </c>
      <c r="AD11" s="203">
        <f>'C завтраками| Bed and breakfast'!AD11</f>
        <v>17750</v>
      </c>
      <c r="AE11" s="203">
        <f>'C завтраками| Bed and breakfast'!AE11</f>
        <v>23550</v>
      </c>
      <c r="AF11" s="203">
        <f>'C завтраками| Bed and breakfast'!AF11</f>
        <v>17750</v>
      </c>
      <c r="AG11" s="203">
        <f>'C завтраками| Bed and breakfast'!AG11</f>
        <v>18950</v>
      </c>
      <c r="AH11" s="203">
        <f>'C завтраками| Bed and breakfast'!AH11</f>
        <v>18950</v>
      </c>
      <c r="AI11" s="203">
        <f>'C завтраками| Bed and breakfast'!AI11</f>
        <v>18950</v>
      </c>
      <c r="AJ11" s="203">
        <f>'C завтраками| Bed and breakfast'!AJ11</f>
        <v>17750</v>
      </c>
      <c r="AK11" s="203">
        <f>'C завтраками| Bed and breakfast'!AK11</f>
        <v>18950</v>
      </c>
      <c r="AL11" s="203">
        <f>'C завтраками| Bed and breakfast'!AL11</f>
        <v>17750</v>
      </c>
      <c r="AM11" s="203">
        <f>'C завтраками| Bed and breakfast'!AM11</f>
        <v>16550</v>
      </c>
      <c r="AN11" s="203">
        <f>'C завтраками| Bed and breakfast'!AN11</f>
        <v>15350</v>
      </c>
      <c r="AO11" s="203">
        <f>'C завтраками| Bed and breakfast'!AO11</f>
        <v>15350</v>
      </c>
      <c r="AP11" s="203">
        <f>'C завтраками| Bed and breakfast'!AP11</f>
        <v>15350</v>
      </c>
      <c r="AQ11" s="203">
        <f>'C завтраками| Bed and breakfast'!AQ11</f>
        <v>16550</v>
      </c>
      <c r="AR11" s="203">
        <f>'C завтраками| Bed and breakfast'!AR11</f>
        <v>17750</v>
      </c>
      <c r="AS11" s="203">
        <f>'C завтраками| Bed and breakfast'!AS11</f>
        <v>17750</v>
      </c>
      <c r="AT11" s="203">
        <f>'C завтраками| Bed and breakfast'!AT11</f>
        <v>16550</v>
      </c>
      <c r="AU11" s="203">
        <f>'C завтраками| Bed and breakfast'!AU11</f>
        <v>15350</v>
      </c>
      <c r="AV11" s="203">
        <f>'C завтраками| Bed and breakfast'!AV11</f>
        <v>17750</v>
      </c>
      <c r="AW11" s="203">
        <f>'C завтраками| Bed and breakfast'!AW11</f>
        <v>15350</v>
      </c>
    </row>
    <row r="12" spans="1:49" s="202" customFormat="1" ht="10.9" customHeight="1" x14ac:dyDescent="0.2">
      <c r="A12" s="203" t="s">
        <v>144</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row>
    <row r="13" spans="1:49" s="202" customFormat="1" ht="11.45" customHeight="1" x14ac:dyDescent="0.2">
      <c r="A13" s="211">
        <v>1</v>
      </c>
      <c r="B13" s="203">
        <f>'C завтраками| Bed and breakfast'!B13</f>
        <v>13200</v>
      </c>
      <c r="C13" s="203">
        <f>'C завтраками| Bed and breakfast'!C13</f>
        <v>13200</v>
      </c>
      <c r="D13" s="203">
        <f>'C завтраками| Bed and breakfast'!D13</f>
        <v>17700</v>
      </c>
      <c r="E13" s="203">
        <f>'C завтраками| Bed and breakfast'!E13</f>
        <v>17700</v>
      </c>
      <c r="F13" s="203">
        <f>'C завтраками| Bed and breakfast'!F13</f>
        <v>15300</v>
      </c>
      <c r="G13" s="203">
        <f>'C завтраками| Bed and breakfast'!G13</f>
        <v>13400</v>
      </c>
      <c r="H13" s="203">
        <f>'C завтраками| Bed and breakfast'!H13</f>
        <v>12700</v>
      </c>
      <c r="I13" s="203">
        <f>'C завтраками| Bed and breakfast'!I13</f>
        <v>12700</v>
      </c>
      <c r="J13" s="203">
        <f>'C завтраками| Bed and breakfast'!J13</f>
        <v>13400</v>
      </c>
      <c r="K13" s="203">
        <f>'C завтраками| Bed and breakfast'!K13</f>
        <v>12700</v>
      </c>
      <c r="L13" s="203">
        <f>'C завтраками| Bed and breakfast'!L13</f>
        <v>12700</v>
      </c>
      <c r="M13" s="203">
        <f>'C завтраками| Bed and breakfast'!M13</f>
        <v>17700</v>
      </c>
      <c r="N13" s="203">
        <f>'C завтраками| Bed and breakfast'!N13</f>
        <v>17700</v>
      </c>
      <c r="O13" s="203">
        <f>'C завтраками| Bed and breakfast'!O13</f>
        <v>17700</v>
      </c>
      <c r="P13" s="203">
        <f>'C завтраками| Bed and breakfast'!P13</f>
        <v>17700</v>
      </c>
      <c r="Q13" s="203">
        <f>'C завтраками| Bed and breakfast'!Q13</f>
        <v>12700</v>
      </c>
      <c r="R13" s="203">
        <f>'C завтраками| Bed and breakfast'!R13</f>
        <v>15300</v>
      </c>
      <c r="S13" s="203">
        <f>'C завтраками| Bed and breakfast'!S13</f>
        <v>16500</v>
      </c>
      <c r="T13" s="203">
        <f>'C завтраками| Bed and breakfast'!T13</f>
        <v>14100</v>
      </c>
      <c r="U13" s="203">
        <f>'C завтраками| Bed and breakfast'!U13</f>
        <v>20600</v>
      </c>
      <c r="V13" s="203">
        <f>'C завтраками| Bed and breakfast'!V13</f>
        <v>14100</v>
      </c>
      <c r="W13" s="203">
        <f>'C завтраками| Bed and breakfast'!W13</f>
        <v>17700</v>
      </c>
      <c r="X13" s="203">
        <f>'C завтраками| Bed and breakfast'!X13</f>
        <v>14100</v>
      </c>
      <c r="Y13" s="203">
        <f>'C завтраками| Bed and breakfast'!Y13</f>
        <v>17700</v>
      </c>
      <c r="Z13" s="203">
        <f>'C завтраками| Bed and breakfast'!Z13</f>
        <v>17700</v>
      </c>
      <c r="AA13" s="203">
        <f>'C завтраками| Bed and breakfast'!AA13</f>
        <v>17700</v>
      </c>
      <c r="AB13" s="203">
        <f>'C завтраками| Bed and breakfast'!AB13</f>
        <v>16500</v>
      </c>
      <c r="AC13" s="203">
        <f>'C завтраками| Bed and breakfast'!AC13</f>
        <v>17700</v>
      </c>
      <c r="AD13" s="203">
        <f>'C завтраками| Bed and breakfast'!AD13</f>
        <v>16500</v>
      </c>
      <c r="AE13" s="203">
        <f>'C завтраками| Bed and breakfast'!AE13</f>
        <v>22300</v>
      </c>
      <c r="AF13" s="203">
        <f>'C завтраками| Bed and breakfast'!AF13</f>
        <v>16500</v>
      </c>
      <c r="AG13" s="203">
        <f>'C завтраками| Bed and breakfast'!AG13</f>
        <v>17700</v>
      </c>
      <c r="AH13" s="203">
        <f>'C завтраками| Bed and breakfast'!AH13</f>
        <v>17700</v>
      </c>
      <c r="AI13" s="203">
        <f>'C завтраками| Bed and breakfast'!AI13</f>
        <v>17700</v>
      </c>
      <c r="AJ13" s="203">
        <f>'C завтраками| Bed and breakfast'!AJ13</f>
        <v>16500</v>
      </c>
      <c r="AK13" s="203">
        <f>'C завтраками| Bed and breakfast'!AK13</f>
        <v>17700</v>
      </c>
      <c r="AL13" s="203">
        <f>'C завтраками| Bed and breakfast'!AL13</f>
        <v>16500</v>
      </c>
      <c r="AM13" s="203">
        <f>'C завтраками| Bed and breakfast'!AM13</f>
        <v>15300</v>
      </c>
      <c r="AN13" s="203">
        <f>'C завтраками| Bed and breakfast'!AN13</f>
        <v>14100</v>
      </c>
      <c r="AO13" s="203">
        <f>'C завтраками| Bed and breakfast'!AO13</f>
        <v>14100</v>
      </c>
      <c r="AP13" s="203">
        <f>'C завтраками| Bed and breakfast'!AP13</f>
        <v>14100</v>
      </c>
      <c r="AQ13" s="203">
        <f>'C завтраками| Bed and breakfast'!AQ13</f>
        <v>15300</v>
      </c>
      <c r="AR13" s="203">
        <f>'C завтраками| Bed and breakfast'!AR13</f>
        <v>16500</v>
      </c>
      <c r="AS13" s="203">
        <f>'C завтраками| Bed and breakfast'!AS13</f>
        <v>16500</v>
      </c>
      <c r="AT13" s="203">
        <f>'C завтраками| Bed and breakfast'!AT13</f>
        <v>15300</v>
      </c>
      <c r="AU13" s="203">
        <f>'C завтраками| Bed and breakfast'!AU13</f>
        <v>14100</v>
      </c>
      <c r="AV13" s="203">
        <f>'C завтраками| Bed and breakfast'!AV13</f>
        <v>16500</v>
      </c>
      <c r="AW13" s="203">
        <f>'C завтраками| Bed and breakfast'!AW13</f>
        <v>14100</v>
      </c>
    </row>
    <row r="14" spans="1:49" s="202" customFormat="1" x14ac:dyDescent="0.2">
      <c r="A14" s="211">
        <v>2</v>
      </c>
      <c r="B14" s="203">
        <f>'C завтраками| Bed and breakfast'!B14</f>
        <v>15200</v>
      </c>
      <c r="C14" s="203">
        <f>'C завтраками| Bed and breakfast'!C14</f>
        <v>15200</v>
      </c>
      <c r="D14" s="203">
        <f>'C завтраками| Bed and breakfast'!D14</f>
        <v>19950</v>
      </c>
      <c r="E14" s="203">
        <f>'C завтраками| Bed and breakfast'!E14</f>
        <v>19950</v>
      </c>
      <c r="F14" s="203">
        <f>'C завтраками| Bed and breakfast'!F14</f>
        <v>17550</v>
      </c>
      <c r="G14" s="203">
        <f>'C завтраками| Bed and breakfast'!G14</f>
        <v>15650</v>
      </c>
      <c r="H14" s="203">
        <f>'C завтраками| Bed and breakfast'!H14</f>
        <v>14950</v>
      </c>
      <c r="I14" s="203">
        <f>'C завтраками| Bed and breakfast'!I14</f>
        <v>14950</v>
      </c>
      <c r="J14" s="203">
        <f>'C завтраками| Bed and breakfast'!J14</f>
        <v>15650</v>
      </c>
      <c r="K14" s="203">
        <f>'C завтраками| Bed and breakfast'!K14</f>
        <v>14950</v>
      </c>
      <c r="L14" s="203">
        <f>'C завтраками| Bed and breakfast'!L14</f>
        <v>14950</v>
      </c>
      <c r="M14" s="203">
        <f>'C завтраками| Bed and breakfast'!M14</f>
        <v>19950</v>
      </c>
      <c r="N14" s="203">
        <f>'C завтраками| Bed and breakfast'!N14</f>
        <v>19950</v>
      </c>
      <c r="O14" s="203">
        <f>'C завтраками| Bed and breakfast'!O14</f>
        <v>19950</v>
      </c>
      <c r="P14" s="203">
        <f>'C завтраками| Bed and breakfast'!P14</f>
        <v>19950</v>
      </c>
      <c r="Q14" s="203">
        <f>'C завтраками| Bed and breakfast'!Q14</f>
        <v>14950</v>
      </c>
      <c r="R14" s="203">
        <f>'C завтраками| Bed and breakfast'!R14</f>
        <v>17550</v>
      </c>
      <c r="S14" s="203">
        <f>'C завтраками| Bed and breakfast'!S14</f>
        <v>18750</v>
      </c>
      <c r="T14" s="203">
        <f>'C завтраками| Bed and breakfast'!T14</f>
        <v>16350</v>
      </c>
      <c r="U14" s="203">
        <f>'C завтраками| Bed and breakfast'!U14</f>
        <v>22850</v>
      </c>
      <c r="V14" s="203">
        <f>'C завтраками| Bed and breakfast'!V14</f>
        <v>16350</v>
      </c>
      <c r="W14" s="203">
        <f>'C завтраками| Bed and breakfast'!W14</f>
        <v>19950</v>
      </c>
      <c r="X14" s="203">
        <f>'C завтраками| Bed and breakfast'!X14</f>
        <v>16350</v>
      </c>
      <c r="Y14" s="203">
        <f>'C завтраками| Bed and breakfast'!Y14</f>
        <v>19950</v>
      </c>
      <c r="Z14" s="203">
        <f>'C завтраками| Bed and breakfast'!Z14</f>
        <v>19950</v>
      </c>
      <c r="AA14" s="203">
        <f>'C завтраками| Bed and breakfast'!AA14</f>
        <v>19950</v>
      </c>
      <c r="AB14" s="203">
        <f>'C завтраками| Bed and breakfast'!AB14</f>
        <v>18750</v>
      </c>
      <c r="AC14" s="203">
        <f>'C завтраками| Bed and breakfast'!AC14</f>
        <v>19950</v>
      </c>
      <c r="AD14" s="203">
        <f>'C завтраками| Bed and breakfast'!AD14</f>
        <v>18750</v>
      </c>
      <c r="AE14" s="203">
        <f>'C завтраками| Bed and breakfast'!AE14</f>
        <v>24550</v>
      </c>
      <c r="AF14" s="203">
        <f>'C завтраками| Bed and breakfast'!AF14</f>
        <v>18750</v>
      </c>
      <c r="AG14" s="203">
        <f>'C завтраками| Bed and breakfast'!AG14</f>
        <v>19950</v>
      </c>
      <c r="AH14" s="203">
        <f>'C завтраками| Bed and breakfast'!AH14</f>
        <v>19950</v>
      </c>
      <c r="AI14" s="203">
        <f>'C завтраками| Bed and breakfast'!AI14</f>
        <v>19950</v>
      </c>
      <c r="AJ14" s="203">
        <f>'C завтраками| Bed and breakfast'!AJ14</f>
        <v>18750</v>
      </c>
      <c r="AK14" s="203">
        <f>'C завтраками| Bed and breakfast'!AK14</f>
        <v>19950</v>
      </c>
      <c r="AL14" s="203">
        <f>'C завтраками| Bed and breakfast'!AL14</f>
        <v>18750</v>
      </c>
      <c r="AM14" s="203">
        <f>'C завтраками| Bed and breakfast'!AM14</f>
        <v>17550</v>
      </c>
      <c r="AN14" s="203">
        <f>'C завтраками| Bed and breakfast'!AN14</f>
        <v>16350</v>
      </c>
      <c r="AO14" s="203">
        <f>'C завтраками| Bed and breakfast'!AO14</f>
        <v>16350</v>
      </c>
      <c r="AP14" s="203">
        <f>'C завтраками| Bed and breakfast'!AP14</f>
        <v>16350</v>
      </c>
      <c r="AQ14" s="203">
        <f>'C завтраками| Bed and breakfast'!AQ14</f>
        <v>17550</v>
      </c>
      <c r="AR14" s="203">
        <f>'C завтраками| Bed and breakfast'!AR14</f>
        <v>18750</v>
      </c>
      <c r="AS14" s="203">
        <f>'C завтраками| Bed and breakfast'!AS14</f>
        <v>18750</v>
      </c>
      <c r="AT14" s="203">
        <f>'C завтраками| Bed and breakfast'!AT14</f>
        <v>17550</v>
      </c>
      <c r="AU14" s="203">
        <f>'C завтраками| Bed and breakfast'!AU14</f>
        <v>16350</v>
      </c>
      <c r="AV14" s="203">
        <f>'C завтраками| Bed and breakfast'!AV14</f>
        <v>18750</v>
      </c>
      <c r="AW14" s="203">
        <f>'C завтраками| Bed and breakfast'!AW14</f>
        <v>16350</v>
      </c>
    </row>
    <row r="15" spans="1:49" s="202" customFormat="1" ht="10.35" customHeight="1" x14ac:dyDescent="0.2">
      <c r="A15" s="203" t="s">
        <v>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row>
    <row r="16" spans="1:49" s="202" customFormat="1" ht="10.35" customHeight="1" x14ac:dyDescent="0.2">
      <c r="A16" s="211">
        <v>1</v>
      </c>
      <c r="B16" s="203">
        <f>'C завтраками| Bed and breakfast'!B16</f>
        <v>14200</v>
      </c>
      <c r="C16" s="203">
        <f>'C завтраками| Bed and breakfast'!C16</f>
        <v>14200</v>
      </c>
      <c r="D16" s="203">
        <f>'C завтраками| Bed and breakfast'!D16</f>
        <v>18700</v>
      </c>
      <c r="E16" s="203">
        <f>'C завтраками| Bed and breakfast'!E16</f>
        <v>18700</v>
      </c>
      <c r="F16" s="203">
        <f>'C завтраками| Bed and breakfast'!F16</f>
        <v>16300</v>
      </c>
      <c r="G16" s="203">
        <f>'C завтраками| Bed and breakfast'!G16</f>
        <v>14400</v>
      </c>
      <c r="H16" s="203">
        <f>'C завтраками| Bed and breakfast'!H16</f>
        <v>13700</v>
      </c>
      <c r="I16" s="203">
        <f>'C завтраками| Bed and breakfast'!I16</f>
        <v>13700</v>
      </c>
      <c r="J16" s="203">
        <f>'C завтраками| Bed and breakfast'!J16</f>
        <v>14400</v>
      </c>
      <c r="K16" s="203">
        <f>'C завтраками| Bed and breakfast'!K16</f>
        <v>13700</v>
      </c>
      <c r="L16" s="203">
        <f>'C завтраками| Bed and breakfast'!L16</f>
        <v>13700</v>
      </c>
      <c r="M16" s="203">
        <f>'C завтраками| Bed and breakfast'!M16</f>
        <v>18700</v>
      </c>
      <c r="N16" s="203">
        <f>'C завтраками| Bed and breakfast'!N16</f>
        <v>18700</v>
      </c>
      <c r="O16" s="203">
        <f>'C завтраками| Bed and breakfast'!O16</f>
        <v>18700</v>
      </c>
      <c r="P16" s="203">
        <f>'C завтраками| Bed and breakfast'!P16</f>
        <v>18700</v>
      </c>
      <c r="Q16" s="203">
        <f>'C завтраками| Bed and breakfast'!Q16</f>
        <v>13700</v>
      </c>
      <c r="R16" s="203">
        <f>'C завтраками| Bed and breakfast'!R16</f>
        <v>16300</v>
      </c>
      <c r="S16" s="203">
        <f>'C завтраками| Bed and breakfast'!S16</f>
        <v>17500</v>
      </c>
      <c r="T16" s="203">
        <f>'C завтраками| Bed and breakfast'!T16</f>
        <v>15100</v>
      </c>
      <c r="U16" s="203">
        <f>'C завтраками| Bed and breakfast'!U16</f>
        <v>21600</v>
      </c>
      <c r="V16" s="203">
        <f>'C завтраками| Bed and breakfast'!V16</f>
        <v>15100</v>
      </c>
      <c r="W16" s="203">
        <f>'C завтраками| Bed and breakfast'!W16</f>
        <v>18700</v>
      </c>
      <c r="X16" s="203">
        <f>'C завтраками| Bed and breakfast'!X16</f>
        <v>15100</v>
      </c>
      <c r="Y16" s="203">
        <f>'C завтраками| Bed and breakfast'!Y16</f>
        <v>18700</v>
      </c>
      <c r="Z16" s="203">
        <f>'C завтраками| Bed and breakfast'!Z16</f>
        <v>18700</v>
      </c>
      <c r="AA16" s="203">
        <f>'C завтраками| Bed and breakfast'!AA16</f>
        <v>18700</v>
      </c>
      <c r="AB16" s="203">
        <f>'C завтраками| Bed and breakfast'!AB16</f>
        <v>17500</v>
      </c>
      <c r="AC16" s="203">
        <f>'C завтраками| Bed and breakfast'!AC16</f>
        <v>18700</v>
      </c>
      <c r="AD16" s="203">
        <f>'C завтраками| Bed and breakfast'!AD16</f>
        <v>17500</v>
      </c>
      <c r="AE16" s="203">
        <f>'C завтраками| Bed and breakfast'!AE16</f>
        <v>23300</v>
      </c>
      <c r="AF16" s="203">
        <f>'C завтраками| Bed and breakfast'!AF16</f>
        <v>17500</v>
      </c>
      <c r="AG16" s="203">
        <f>'C завтраками| Bed and breakfast'!AG16</f>
        <v>18700</v>
      </c>
      <c r="AH16" s="203">
        <f>'C завтраками| Bed and breakfast'!AH16</f>
        <v>18700</v>
      </c>
      <c r="AI16" s="203">
        <f>'C завтраками| Bed and breakfast'!AI16</f>
        <v>18700</v>
      </c>
      <c r="AJ16" s="203">
        <f>'C завтраками| Bed and breakfast'!AJ16</f>
        <v>17500</v>
      </c>
      <c r="AK16" s="203">
        <f>'C завтраками| Bed and breakfast'!AK16</f>
        <v>18700</v>
      </c>
      <c r="AL16" s="203">
        <f>'C завтраками| Bed and breakfast'!AL16</f>
        <v>17500</v>
      </c>
      <c r="AM16" s="203">
        <f>'C завтраками| Bed and breakfast'!AM16</f>
        <v>16300</v>
      </c>
      <c r="AN16" s="203">
        <f>'C завтраками| Bed and breakfast'!AN16</f>
        <v>15100</v>
      </c>
      <c r="AO16" s="203">
        <f>'C завтраками| Bed and breakfast'!AO16</f>
        <v>15100</v>
      </c>
      <c r="AP16" s="203">
        <f>'C завтраками| Bed and breakfast'!AP16</f>
        <v>15100</v>
      </c>
      <c r="AQ16" s="203">
        <f>'C завтраками| Bed and breakfast'!AQ16</f>
        <v>16300</v>
      </c>
      <c r="AR16" s="203">
        <f>'C завтраками| Bed and breakfast'!AR16</f>
        <v>17500</v>
      </c>
      <c r="AS16" s="203">
        <f>'C завтраками| Bed and breakfast'!AS16</f>
        <v>17500</v>
      </c>
      <c r="AT16" s="203">
        <f>'C завтраками| Bed and breakfast'!AT16</f>
        <v>16300</v>
      </c>
      <c r="AU16" s="203">
        <f>'C завтраками| Bed and breakfast'!AU16</f>
        <v>15100</v>
      </c>
      <c r="AV16" s="203">
        <f>'C завтраками| Bed and breakfast'!AV16</f>
        <v>17500</v>
      </c>
      <c r="AW16" s="203">
        <f>'C завтраками| Bed and breakfast'!AW16</f>
        <v>15100</v>
      </c>
    </row>
    <row r="17" spans="1:49" s="202" customFormat="1" ht="10.35" customHeight="1" x14ac:dyDescent="0.2">
      <c r="A17" s="211">
        <v>2</v>
      </c>
      <c r="B17" s="203">
        <f>'C завтраками| Bed and breakfast'!B17</f>
        <v>16200</v>
      </c>
      <c r="C17" s="203">
        <f>'C завтраками| Bed and breakfast'!C17</f>
        <v>16200</v>
      </c>
      <c r="D17" s="203">
        <f>'C завтраками| Bed and breakfast'!D17</f>
        <v>20950</v>
      </c>
      <c r="E17" s="203">
        <f>'C завтраками| Bed and breakfast'!E17</f>
        <v>20950</v>
      </c>
      <c r="F17" s="203">
        <f>'C завтраками| Bed and breakfast'!F17</f>
        <v>18550</v>
      </c>
      <c r="G17" s="203">
        <f>'C завтраками| Bed and breakfast'!G17</f>
        <v>16650</v>
      </c>
      <c r="H17" s="203">
        <f>'C завтраками| Bed and breakfast'!H17</f>
        <v>15950</v>
      </c>
      <c r="I17" s="203">
        <f>'C завтраками| Bed and breakfast'!I17</f>
        <v>15950</v>
      </c>
      <c r="J17" s="203">
        <f>'C завтраками| Bed and breakfast'!J17</f>
        <v>16650</v>
      </c>
      <c r="K17" s="203">
        <f>'C завтраками| Bed and breakfast'!K17</f>
        <v>15950</v>
      </c>
      <c r="L17" s="203">
        <f>'C завтраками| Bed and breakfast'!L17</f>
        <v>15950</v>
      </c>
      <c r="M17" s="203">
        <f>'C завтраками| Bed and breakfast'!M17</f>
        <v>20950</v>
      </c>
      <c r="N17" s="203">
        <f>'C завтраками| Bed and breakfast'!N17</f>
        <v>20950</v>
      </c>
      <c r="O17" s="203">
        <f>'C завтраками| Bed and breakfast'!O17</f>
        <v>20950</v>
      </c>
      <c r="P17" s="203">
        <f>'C завтраками| Bed and breakfast'!P17</f>
        <v>20950</v>
      </c>
      <c r="Q17" s="203">
        <f>'C завтраками| Bed and breakfast'!Q17</f>
        <v>15950</v>
      </c>
      <c r="R17" s="203">
        <f>'C завтраками| Bed and breakfast'!R17</f>
        <v>18550</v>
      </c>
      <c r="S17" s="203">
        <f>'C завтраками| Bed and breakfast'!S17</f>
        <v>19750</v>
      </c>
      <c r="T17" s="203">
        <f>'C завтраками| Bed and breakfast'!T17</f>
        <v>17350</v>
      </c>
      <c r="U17" s="203">
        <f>'C завтраками| Bed and breakfast'!U17</f>
        <v>23850</v>
      </c>
      <c r="V17" s="203">
        <f>'C завтраками| Bed and breakfast'!V17</f>
        <v>17350</v>
      </c>
      <c r="W17" s="203">
        <f>'C завтраками| Bed and breakfast'!W17</f>
        <v>20950</v>
      </c>
      <c r="X17" s="203">
        <f>'C завтраками| Bed and breakfast'!X17</f>
        <v>17350</v>
      </c>
      <c r="Y17" s="203">
        <f>'C завтраками| Bed and breakfast'!Y17</f>
        <v>20950</v>
      </c>
      <c r="Z17" s="203">
        <f>'C завтраками| Bed and breakfast'!Z17</f>
        <v>20950</v>
      </c>
      <c r="AA17" s="203">
        <f>'C завтраками| Bed and breakfast'!AA17</f>
        <v>20950</v>
      </c>
      <c r="AB17" s="203">
        <f>'C завтраками| Bed and breakfast'!AB17</f>
        <v>19750</v>
      </c>
      <c r="AC17" s="203">
        <f>'C завтраками| Bed and breakfast'!AC17</f>
        <v>20950</v>
      </c>
      <c r="AD17" s="203">
        <f>'C завтраками| Bed and breakfast'!AD17</f>
        <v>19750</v>
      </c>
      <c r="AE17" s="203">
        <f>'C завтраками| Bed and breakfast'!AE17</f>
        <v>25550</v>
      </c>
      <c r="AF17" s="203">
        <f>'C завтраками| Bed and breakfast'!AF17</f>
        <v>19750</v>
      </c>
      <c r="AG17" s="203">
        <f>'C завтраками| Bed and breakfast'!AG17</f>
        <v>20950</v>
      </c>
      <c r="AH17" s="203">
        <f>'C завтраками| Bed and breakfast'!AH17</f>
        <v>20950</v>
      </c>
      <c r="AI17" s="203">
        <f>'C завтраками| Bed and breakfast'!AI17</f>
        <v>20950</v>
      </c>
      <c r="AJ17" s="203">
        <f>'C завтраками| Bed and breakfast'!AJ17</f>
        <v>19750</v>
      </c>
      <c r="AK17" s="203">
        <f>'C завтраками| Bed and breakfast'!AK17</f>
        <v>20950</v>
      </c>
      <c r="AL17" s="203">
        <f>'C завтраками| Bed and breakfast'!AL17</f>
        <v>19750</v>
      </c>
      <c r="AM17" s="203">
        <f>'C завтраками| Bed and breakfast'!AM17</f>
        <v>18550</v>
      </c>
      <c r="AN17" s="203">
        <f>'C завтраками| Bed and breakfast'!AN17</f>
        <v>17350</v>
      </c>
      <c r="AO17" s="203">
        <f>'C завтраками| Bed and breakfast'!AO17</f>
        <v>17350</v>
      </c>
      <c r="AP17" s="203">
        <f>'C завтраками| Bed and breakfast'!AP17</f>
        <v>17350</v>
      </c>
      <c r="AQ17" s="203">
        <f>'C завтраками| Bed and breakfast'!AQ17</f>
        <v>18550</v>
      </c>
      <c r="AR17" s="203">
        <f>'C завтраками| Bed and breakfast'!AR17</f>
        <v>19750</v>
      </c>
      <c r="AS17" s="203">
        <f>'C завтраками| Bed and breakfast'!AS17</f>
        <v>19750</v>
      </c>
      <c r="AT17" s="203">
        <f>'C завтраками| Bed and breakfast'!AT17</f>
        <v>18550</v>
      </c>
      <c r="AU17" s="203">
        <f>'C завтраками| Bed and breakfast'!AU17</f>
        <v>17350</v>
      </c>
      <c r="AV17" s="203">
        <f>'C завтраками| Bed and breakfast'!AV17</f>
        <v>19750</v>
      </c>
      <c r="AW17" s="203">
        <f>'C завтраками| Bed and breakfast'!AW17</f>
        <v>17350</v>
      </c>
    </row>
    <row r="18" spans="1:49" s="202" customFormat="1" ht="10.35" customHeight="1" x14ac:dyDescent="0.2">
      <c r="A18" s="203" t="s">
        <v>145</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row>
    <row r="19" spans="1:49" s="202" customFormat="1" ht="10.35" customHeight="1" x14ac:dyDescent="0.2">
      <c r="A19" s="211">
        <v>1</v>
      </c>
      <c r="B19" s="203">
        <f>'C завтраками| Bed and breakfast'!B19</f>
        <v>15200</v>
      </c>
      <c r="C19" s="203">
        <f>'C завтраками| Bed and breakfast'!C19</f>
        <v>15200</v>
      </c>
      <c r="D19" s="203">
        <f>'C завтраками| Bed and breakfast'!D19</f>
        <v>20700</v>
      </c>
      <c r="E19" s="203">
        <f>'C завтраками| Bed and breakfast'!E19</f>
        <v>20700</v>
      </c>
      <c r="F19" s="203">
        <f>'C завтраками| Bed and breakfast'!F19</f>
        <v>18300</v>
      </c>
      <c r="G19" s="203">
        <f>'C завтраками| Bed and breakfast'!G19</f>
        <v>16400</v>
      </c>
      <c r="H19" s="203">
        <f>'C завтраками| Bed and breakfast'!H19</f>
        <v>15700</v>
      </c>
      <c r="I19" s="203">
        <f>'C завтраками| Bed and breakfast'!I19</f>
        <v>15700</v>
      </c>
      <c r="J19" s="203">
        <f>'C завтраками| Bed and breakfast'!J19</f>
        <v>16400</v>
      </c>
      <c r="K19" s="203">
        <f>'C завтраками| Bed and breakfast'!K19</f>
        <v>15700</v>
      </c>
      <c r="L19" s="203">
        <f>'C завтраками| Bed and breakfast'!L19</f>
        <v>15700</v>
      </c>
      <c r="M19" s="203">
        <f>'C завтраками| Bed and breakfast'!M19</f>
        <v>20700</v>
      </c>
      <c r="N19" s="203">
        <f>'C завтраками| Bed and breakfast'!N19</f>
        <v>20700</v>
      </c>
      <c r="O19" s="203">
        <f>'C завтраками| Bed and breakfast'!O19</f>
        <v>20700</v>
      </c>
      <c r="P19" s="203">
        <f>'C завтраками| Bed and breakfast'!P19</f>
        <v>20700</v>
      </c>
      <c r="Q19" s="203">
        <f>'C завтраками| Bed and breakfast'!Q19</f>
        <v>15700</v>
      </c>
      <c r="R19" s="203">
        <f>'C завтраками| Bed and breakfast'!R19</f>
        <v>18300</v>
      </c>
      <c r="S19" s="203">
        <f>'C завтраками| Bed and breakfast'!S19</f>
        <v>19500</v>
      </c>
      <c r="T19" s="203">
        <f>'C завтраками| Bed and breakfast'!T19</f>
        <v>17100</v>
      </c>
      <c r="U19" s="203">
        <f>'C завтраками| Bed and breakfast'!U19</f>
        <v>23600</v>
      </c>
      <c r="V19" s="203">
        <f>'C завтраками| Bed and breakfast'!V19</f>
        <v>17100</v>
      </c>
      <c r="W19" s="203">
        <f>'C завтраками| Bed and breakfast'!W19</f>
        <v>20700</v>
      </c>
      <c r="X19" s="203">
        <f>'C завтраками| Bed and breakfast'!X19</f>
        <v>17100</v>
      </c>
      <c r="Y19" s="203">
        <f>'C завтраками| Bed and breakfast'!Y19</f>
        <v>20700</v>
      </c>
      <c r="Z19" s="203">
        <f>'C завтраками| Bed and breakfast'!Z19</f>
        <v>20700</v>
      </c>
      <c r="AA19" s="203">
        <f>'C завтраками| Bed and breakfast'!AA19</f>
        <v>20700</v>
      </c>
      <c r="AB19" s="203">
        <f>'C завтраками| Bed and breakfast'!AB19</f>
        <v>19500</v>
      </c>
      <c r="AC19" s="203">
        <f>'C завтраками| Bed and breakfast'!AC19</f>
        <v>20700</v>
      </c>
      <c r="AD19" s="203">
        <f>'C завтраками| Bed and breakfast'!AD19</f>
        <v>19500</v>
      </c>
      <c r="AE19" s="203">
        <f>'C завтраками| Bed and breakfast'!AE19</f>
        <v>25300</v>
      </c>
      <c r="AF19" s="203">
        <f>'C завтраками| Bed and breakfast'!AF19</f>
        <v>19500</v>
      </c>
      <c r="AG19" s="203">
        <f>'C завтраками| Bed and breakfast'!AG19</f>
        <v>20700</v>
      </c>
      <c r="AH19" s="203">
        <f>'C завтраками| Bed and breakfast'!AH19</f>
        <v>20700</v>
      </c>
      <c r="AI19" s="203">
        <f>'C завтраками| Bed and breakfast'!AI19</f>
        <v>20700</v>
      </c>
      <c r="AJ19" s="203">
        <f>'C завтраками| Bed and breakfast'!AJ19</f>
        <v>19500</v>
      </c>
      <c r="AK19" s="203">
        <f>'C завтраками| Bed and breakfast'!AK19</f>
        <v>20700</v>
      </c>
      <c r="AL19" s="203">
        <f>'C завтраками| Bed and breakfast'!AL19</f>
        <v>19500</v>
      </c>
      <c r="AM19" s="203">
        <f>'C завтраками| Bed and breakfast'!AM19</f>
        <v>18300</v>
      </c>
      <c r="AN19" s="203">
        <f>'C завтраками| Bed and breakfast'!AN19</f>
        <v>17100</v>
      </c>
      <c r="AO19" s="203">
        <f>'C завтраками| Bed and breakfast'!AO19</f>
        <v>17100</v>
      </c>
      <c r="AP19" s="203">
        <f>'C завтраками| Bed and breakfast'!AP19</f>
        <v>17100</v>
      </c>
      <c r="AQ19" s="203">
        <f>'C завтраками| Bed and breakfast'!AQ19</f>
        <v>18300</v>
      </c>
      <c r="AR19" s="203">
        <f>'C завтраками| Bed and breakfast'!AR19</f>
        <v>19500</v>
      </c>
      <c r="AS19" s="203">
        <f>'C завтраками| Bed and breakfast'!AS19</f>
        <v>19500</v>
      </c>
      <c r="AT19" s="203">
        <f>'C завтраками| Bed and breakfast'!AT19</f>
        <v>18300</v>
      </c>
      <c r="AU19" s="203">
        <f>'C завтраками| Bed and breakfast'!AU19</f>
        <v>17100</v>
      </c>
      <c r="AV19" s="203">
        <f>'C завтраками| Bed and breakfast'!AV19</f>
        <v>19500</v>
      </c>
      <c r="AW19" s="203">
        <f>'C завтраками| Bed and breakfast'!AW19</f>
        <v>17100</v>
      </c>
    </row>
    <row r="20" spans="1:49" s="202" customFormat="1" ht="10.35" customHeight="1" x14ac:dyDescent="0.2">
      <c r="A20" s="211">
        <v>2</v>
      </c>
      <c r="B20" s="203">
        <f>'C завтраками| Bed and breakfast'!B20</f>
        <v>17200</v>
      </c>
      <c r="C20" s="203">
        <f>'C завтраками| Bed and breakfast'!C20</f>
        <v>17200</v>
      </c>
      <c r="D20" s="203">
        <f>'C завтраками| Bed and breakfast'!D20</f>
        <v>22950</v>
      </c>
      <c r="E20" s="203">
        <f>'C завтраками| Bed and breakfast'!E20</f>
        <v>22950</v>
      </c>
      <c r="F20" s="203">
        <f>'C завтраками| Bed and breakfast'!F20</f>
        <v>20550</v>
      </c>
      <c r="G20" s="203">
        <f>'C завтраками| Bed and breakfast'!G20</f>
        <v>18650</v>
      </c>
      <c r="H20" s="203">
        <f>'C завтраками| Bed and breakfast'!H20</f>
        <v>17950</v>
      </c>
      <c r="I20" s="203">
        <f>'C завтраками| Bed and breakfast'!I20</f>
        <v>17950</v>
      </c>
      <c r="J20" s="203">
        <f>'C завтраками| Bed and breakfast'!J20</f>
        <v>18650</v>
      </c>
      <c r="K20" s="203">
        <f>'C завтраками| Bed and breakfast'!K20</f>
        <v>17950</v>
      </c>
      <c r="L20" s="203">
        <f>'C завтраками| Bed and breakfast'!L20</f>
        <v>17950</v>
      </c>
      <c r="M20" s="203">
        <f>'C завтраками| Bed and breakfast'!M20</f>
        <v>22950</v>
      </c>
      <c r="N20" s="203">
        <f>'C завтраками| Bed and breakfast'!N20</f>
        <v>22950</v>
      </c>
      <c r="O20" s="203">
        <f>'C завтраками| Bed and breakfast'!O20</f>
        <v>22950</v>
      </c>
      <c r="P20" s="203">
        <f>'C завтраками| Bed and breakfast'!P20</f>
        <v>22950</v>
      </c>
      <c r="Q20" s="203">
        <f>'C завтраками| Bed and breakfast'!Q20</f>
        <v>17950</v>
      </c>
      <c r="R20" s="203">
        <f>'C завтраками| Bed and breakfast'!R20</f>
        <v>20550</v>
      </c>
      <c r="S20" s="203">
        <f>'C завтраками| Bed and breakfast'!S20</f>
        <v>21750</v>
      </c>
      <c r="T20" s="203">
        <f>'C завтраками| Bed and breakfast'!T20</f>
        <v>19350</v>
      </c>
      <c r="U20" s="203">
        <f>'C завтраками| Bed and breakfast'!U20</f>
        <v>25850</v>
      </c>
      <c r="V20" s="203">
        <f>'C завтраками| Bed and breakfast'!V20</f>
        <v>19350</v>
      </c>
      <c r="W20" s="203">
        <f>'C завтраками| Bed and breakfast'!W20</f>
        <v>22950</v>
      </c>
      <c r="X20" s="203">
        <f>'C завтраками| Bed and breakfast'!X20</f>
        <v>19350</v>
      </c>
      <c r="Y20" s="203">
        <f>'C завтраками| Bed and breakfast'!Y20</f>
        <v>22950</v>
      </c>
      <c r="Z20" s="203">
        <f>'C завтраками| Bed and breakfast'!Z20</f>
        <v>22950</v>
      </c>
      <c r="AA20" s="203">
        <f>'C завтраками| Bed and breakfast'!AA20</f>
        <v>22950</v>
      </c>
      <c r="AB20" s="203">
        <f>'C завтраками| Bed and breakfast'!AB20</f>
        <v>21750</v>
      </c>
      <c r="AC20" s="203">
        <f>'C завтраками| Bed and breakfast'!AC20</f>
        <v>22950</v>
      </c>
      <c r="AD20" s="203">
        <f>'C завтраками| Bed and breakfast'!AD20</f>
        <v>21750</v>
      </c>
      <c r="AE20" s="203">
        <f>'C завтраками| Bed and breakfast'!AE20</f>
        <v>27550</v>
      </c>
      <c r="AF20" s="203">
        <f>'C завтраками| Bed and breakfast'!AF20</f>
        <v>21750</v>
      </c>
      <c r="AG20" s="203">
        <f>'C завтраками| Bed and breakfast'!AG20</f>
        <v>22950</v>
      </c>
      <c r="AH20" s="203">
        <f>'C завтраками| Bed and breakfast'!AH20</f>
        <v>22950</v>
      </c>
      <c r="AI20" s="203">
        <f>'C завтраками| Bed and breakfast'!AI20</f>
        <v>22950</v>
      </c>
      <c r="AJ20" s="203">
        <f>'C завтраками| Bed and breakfast'!AJ20</f>
        <v>21750</v>
      </c>
      <c r="AK20" s="203">
        <f>'C завтраками| Bed and breakfast'!AK20</f>
        <v>22950</v>
      </c>
      <c r="AL20" s="203">
        <f>'C завтраками| Bed and breakfast'!AL20</f>
        <v>21750</v>
      </c>
      <c r="AM20" s="203">
        <f>'C завтраками| Bed and breakfast'!AM20</f>
        <v>20550</v>
      </c>
      <c r="AN20" s="203">
        <f>'C завтраками| Bed and breakfast'!AN20</f>
        <v>19350</v>
      </c>
      <c r="AO20" s="203">
        <f>'C завтраками| Bed and breakfast'!AO20</f>
        <v>19350</v>
      </c>
      <c r="AP20" s="203">
        <f>'C завтраками| Bed and breakfast'!AP20</f>
        <v>19350</v>
      </c>
      <c r="AQ20" s="203">
        <f>'C завтраками| Bed and breakfast'!AQ20</f>
        <v>20550</v>
      </c>
      <c r="AR20" s="203">
        <f>'C завтраками| Bed and breakfast'!AR20</f>
        <v>21750</v>
      </c>
      <c r="AS20" s="203">
        <f>'C завтраками| Bed and breakfast'!AS20</f>
        <v>21750</v>
      </c>
      <c r="AT20" s="203">
        <f>'C завтраками| Bed and breakfast'!AT20</f>
        <v>20550</v>
      </c>
      <c r="AU20" s="203">
        <f>'C завтраками| Bed and breakfast'!AU20</f>
        <v>19350</v>
      </c>
      <c r="AV20" s="203">
        <f>'C завтраками| Bed and breakfast'!AV20</f>
        <v>21750</v>
      </c>
      <c r="AW20" s="203">
        <f>'C завтраками| Bed and breakfast'!AW20</f>
        <v>19350</v>
      </c>
    </row>
    <row r="21" spans="1:49" s="202" customFormat="1" ht="10.35" customHeight="1" x14ac:dyDescent="0.2">
      <c r="A21" s="203" t="s">
        <v>5</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row>
    <row r="22" spans="1:49" s="202" customFormat="1" ht="10.35" customHeight="1" x14ac:dyDescent="0.2">
      <c r="A22" s="211">
        <v>1</v>
      </c>
      <c r="B22" s="203">
        <f>'C завтраками| Bed and breakfast'!B22</f>
        <v>20200</v>
      </c>
      <c r="C22" s="203">
        <f>'C завтраками| Bed and breakfast'!C22</f>
        <v>20200</v>
      </c>
      <c r="D22" s="203">
        <f>'C завтраками| Bed and breakfast'!D22</f>
        <v>30700</v>
      </c>
      <c r="E22" s="203">
        <f>'C завтраками| Bed and breakfast'!E22</f>
        <v>30700</v>
      </c>
      <c r="F22" s="203">
        <f>'C завтраками| Bed and breakfast'!F22</f>
        <v>28300</v>
      </c>
      <c r="G22" s="203">
        <f>'C завтраками| Bed and breakfast'!G22</f>
        <v>26400</v>
      </c>
      <c r="H22" s="203">
        <f>'C завтраками| Bed and breakfast'!H22</f>
        <v>25700</v>
      </c>
      <c r="I22" s="203">
        <f>'C завтраками| Bed and breakfast'!I22</f>
        <v>25700</v>
      </c>
      <c r="J22" s="203">
        <f>'C завтраками| Bed and breakfast'!J22</f>
        <v>26400</v>
      </c>
      <c r="K22" s="203">
        <f>'C завтраками| Bed and breakfast'!K22</f>
        <v>25700</v>
      </c>
      <c r="L22" s="203">
        <f>'C завтраками| Bed and breakfast'!L22</f>
        <v>25700</v>
      </c>
      <c r="M22" s="203">
        <f>'C завтраками| Bed and breakfast'!M22</f>
        <v>30700</v>
      </c>
      <c r="N22" s="203">
        <f>'C завтраками| Bed and breakfast'!N22</f>
        <v>30700</v>
      </c>
      <c r="O22" s="203">
        <f>'C завтраками| Bed and breakfast'!O22</f>
        <v>30700</v>
      </c>
      <c r="P22" s="203">
        <f>'C завтраками| Bed and breakfast'!P22</f>
        <v>30700</v>
      </c>
      <c r="Q22" s="203">
        <f>'C завтраками| Bed and breakfast'!Q22</f>
        <v>25700</v>
      </c>
      <c r="R22" s="203">
        <f>'C завтраками| Bed and breakfast'!R22</f>
        <v>28300</v>
      </c>
      <c r="S22" s="203">
        <f>'C завтраками| Bed and breakfast'!S22</f>
        <v>29500</v>
      </c>
      <c r="T22" s="203">
        <f>'C завтраками| Bed and breakfast'!T22</f>
        <v>27100</v>
      </c>
      <c r="U22" s="203">
        <f>'C завтраками| Bed and breakfast'!U22</f>
        <v>33600</v>
      </c>
      <c r="V22" s="203">
        <f>'C завтраками| Bed and breakfast'!V22</f>
        <v>27100</v>
      </c>
      <c r="W22" s="203">
        <f>'C завтраками| Bed and breakfast'!W22</f>
        <v>30700</v>
      </c>
      <c r="X22" s="203">
        <f>'C завтраками| Bed and breakfast'!X22</f>
        <v>27100</v>
      </c>
      <c r="Y22" s="203">
        <f>'C завтраками| Bed and breakfast'!Y22</f>
        <v>30700</v>
      </c>
      <c r="Z22" s="203">
        <f>'C завтраками| Bed and breakfast'!Z22</f>
        <v>30700</v>
      </c>
      <c r="AA22" s="203">
        <f>'C завтраками| Bed and breakfast'!AA22</f>
        <v>30700</v>
      </c>
      <c r="AB22" s="203">
        <f>'C завтраками| Bed and breakfast'!AB22</f>
        <v>29500</v>
      </c>
      <c r="AC22" s="203">
        <f>'C завтраками| Bed and breakfast'!AC22</f>
        <v>30700</v>
      </c>
      <c r="AD22" s="203">
        <f>'C завтраками| Bed and breakfast'!AD22</f>
        <v>29500</v>
      </c>
      <c r="AE22" s="203">
        <f>'C завтраками| Bed and breakfast'!AE22</f>
        <v>35300</v>
      </c>
      <c r="AF22" s="203">
        <f>'C завтраками| Bed and breakfast'!AF22</f>
        <v>29500</v>
      </c>
      <c r="AG22" s="203">
        <f>'C завтраками| Bed and breakfast'!AG22</f>
        <v>30700</v>
      </c>
      <c r="AH22" s="203">
        <f>'C завтраками| Bed and breakfast'!AH22</f>
        <v>30700</v>
      </c>
      <c r="AI22" s="203">
        <f>'C завтраками| Bed and breakfast'!AI22</f>
        <v>30700</v>
      </c>
      <c r="AJ22" s="203">
        <f>'C завтраками| Bed and breakfast'!AJ22</f>
        <v>29500</v>
      </c>
      <c r="AK22" s="203">
        <f>'C завтраками| Bed and breakfast'!AK22</f>
        <v>30700</v>
      </c>
      <c r="AL22" s="203">
        <f>'C завтраками| Bed and breakfast'!AL22</f>
        <v>29500</v>
      </c>
      <c r="AM22" s="203">
        <f>'C завтраками| Bed and breakfast'!AM22</f>
        <v>28300</v>
      </c>
      <c r="AN22" s="203">
        <f>'C завтраками| Bed and breakfast'!AN22</f>
        <v>27100</v>
      </c>
      <c r="AO22" s="203">
        <f>'C завтраками| Bed and breakfast'!AO22</f>
        <v>27100</v>
      </c>
      <c r="AP22" s="203">
        <f>'C завтраками| Bed and breakfast'!AP22</f>
        <v>27100</v>
      </c>
      <c r="AQ22" s="203">
        <f>'C завтраками| Bed and breakfast'!AQ22</f>
        <v>28300</v>
      </c>
      <c r="AR22" s="203">
        <f>'C завтраками| Bed and breakfast'!AR22</f>
        <v>29500</v>
      </c>
      <c r="AS22" s="203">
        <f>'C завтраками| Bed and breakfast'!AS22</f>
        <v>29500</v>
      </c>
      <c r="AT22" s="203">
        <f>'C завтраками| Bed and breakfast'!AT22</f>
        <v>28300</v>
      </c>
      <c r="AU22" s="203">
        <f>'C завтраками| Bed and breakfast'!AU22</f>
        <v>27100</v>
      </c>
      <c r="AV22" s="203">
        <f>'C завтраками| Bed and breakfast'!AV22</f>
        <v>29500</v>
      </c>
      <c r="AW22" s="203">
        <f>'C завтраками| Bed and breakfast'!AW22</f>
        <v>27100</v>
      </c>
    </row>
    <row r="23" spans="1:49" s="202" customFormat="1" ht="10.35" customHeight="1" x14ac:dyDescent="0.2">
      <c r="A23" s="211">
        <v>2</v>
      </c>
      <c r="B23" s="203">
        <f>'C завтраками| Bed and breakfast'!B23</f>
        <v>22200</v>
      </c>
      <c r="C23" s="203">
        <f>'C завтраками| Bed and breakfast'!C23</f>
        <v>22200</v>
      </c>
      <c r="D23" s="203">
        <f>'C завтраками| Bed and breakfast'!D23</f>
        <v>32950</v>
      </c>
      <c r="E23" s="203">
        <f>'C завтраками| Bed and breakfast'!E23</f>
        <v>32950</v>
      </c>
      <c r="F23" s="203">
        <f>'C завтраками| Bed and breakfast'!F23</f>
        <v>30550</v>
      </c>
      <c r="G23" s="203">
        <f>'C завтраками| Bed and breakfast'!G23</f>
        <v>28650</v>
      </c>
      <c r="H23" s="203">
        <f>'C завтраками| Bed and breakfast'!H23</f>
        <v>27950</v>
      </c>
      <c r="I23" s="203">
        <f>'C завтраками| Bed and breakfast'!I23</f>
        <v>27950</v>
      </c>
      <c r="J23" s="203">
        <f>'C завтраками| Bed and breakfast'!J23</f>
        <v>28650</v>
      </c>
      <c r="K23" s="203">
        <f>'C завтраками| Bed and breakfast'!K23</f>
        <v>27950</v>
      </c>
      <c r="L23" s="203">
        <f>'C завтраками| Bed and breakfast'!L23</f>
        <v>27950</v>
      </c>
      <c r="M23" s="203">
        <f>'C завтраками| Bed and breakfast'!M23</f>
        <v>32950</v>
      </c>
      <c r="N23" s="203">
        <f>'C завтраками| Bed and breakfast'!N23</f>
        <v>32950</v>
      </c>
      <c r="O23" s="203">
        <f>'C завтраками| Bed and breakfast'!O23</f>
        <v>32950</v>
      </c>
      <c r="P23" s="203">
        <f>'C завтраками| Bed and breakfast'!P23</f>
        <v>32950</v>
      </c>
      <c r="Q23" s="203">
        <f>'C завтраками| Bed and breakfast'!Q23</f>
        <v>27950</v>
      </c>
      <c r="R23" s="203">
        <f>'C завтраками| Bed and breakfast'!R23</f>
        <v>30550</v>
      </c>
      <c r="S23" s="203">
        <f>'C завтраками| Bed and breakfast'!S23</f>
        <v>31750</v>
      </c>
      <c r="T23" s="203">
        <f>'C завтраками| Bed and breakfast'!T23</f>
        <v>29350</v>
      </c>
      <c r="U23" s="203">
        <f>'C завтраками| Bed and breakfast'!U23</f>
        <v>35850</v>
      </c>
      <c r="V23" s="203">
        <f>'C завтраками| Bed and breakfast'!V23</f>
        <v>29350</v>
      </c>
      <c r="W23" s="203">
        <f>'C завтраками| Bed and breakfast'!W23</f>
        <v>32950</v>
      </c>
      <c r="X23" s="203">
        <f>'C завтраками| Bed and breakfast'!X23</f>
        <v>29350</v>
      </c>
      <c r="Y23" s="203">
        <f>'C завтраками| Bed and breakfast'!Y23</f>
        <v>32950</v>
      </c>
      <c r="Z23" s="203">
        <f>'C завтраками| Bed and breakfast'!Z23</f>
        <v>32950</v>
      </c>
      <c r="AA23" s="203">
        <f>'C завтраками| Bed and breakfast'!AA23</f>
        <v>32950</v>
      </c>
      <c r="AB23" s="203">
        <f>'C завтраками| Bed and breakfast'!AB23</f>
        <v>31750</v>
      </c>
      <c r="AC23" s="203">
        <f>'C завтраками| Bed and breakfast'!AC23</f>
        <v>32950</v>
      </c>
      <c r="AD23" s="203">
        <f>'C завтраками| Bed and breakfast'!AD23</f>
        <v>31750</v>
      </c>
      <c r="AE23" s="203">
        <f>'C завтраками| Bed and breakfast'!AE23</f>
        <v>37550</v>
      </c>
      <c r="AF23" s="203">
        <f>'C завтраками| Bed and breakfast'!AF23</f>
        <v>31750</v>
      </c>
      <c r="AG23" s="203">
        <f>'C завтраками| Bed and breakfast'!AG23</f>
        <v>32950</v>
      </c>
      <c r="AH23" s="203">
        <f>'C завтраками| Bed and breakfast'!AH23</f>
        <v>32950</v>
      </c>
      <c r="AI23" s="203">
        <f>'C завтраками| Bed and breakfast'!AI23</f>
        <v>32950</v>
      </c>
      <c r="AJ23" s="203">
        <f>'C завтраками| Bed and breakfast'!AJ23</f>
        <v>31750</v>
      </c>
      <c r="AK23" s="203">
        <f>'C завтраками| Bed and breakfast'!AK23</f>
        <v>32950</v>
      </c>
      <c r="AL23" s="203">
        <f>'C завтраками| Bed and breakfast'!AL23</f>
        <v>31750</v>
      </c>
      <c r="AM23" s="203">
        <f>'C завтраками| Bed and breakfast'!AM23</f>
        <v>30550</v>
      </c>
      <c r="AN23" s="203">
        <f>'C завтраками| Bed and breakfast'!AN23</f>
        <v>29350</v>
      </c>
      <c r="AO23" s="203">
        <f>'C завтраками| Bed and breakfast'!AO23</f>
        <v>29350</v>
      </c>
      <c r="AP23" s="203">
        <f>'C завтраками| Bed and breakfast'!AP23</f>
        <v>29350</v>
      </c>
      <c r="AQ23" s="203">
        <f>'C завтраками| Bed and breakfast'!AQ23</f>
        <v>30550</v>
      </c>
      <c r="AR23" s="203">
        <f>'C завтраками| Bed and breakfast'!AR23</f>
        <v>31750</v>
      </c>
      <c r="AS23" s="203">
        <f>'C завтраками| Bed and breakfast'!AS23</f>
        <v>31750</v>
      </c>
      <c r="AT23" s="203">
        <f>'C завтраками| Bed and breakfast'!AT23</f>
        <v>30550</v>
      </c>
      <c r="AU23" s="203">
        <f>'C завтраками| Bed and breakfast'!AU23</f>
        <v>29350</v>
      </c>
      <c r="AV23" s="203">
        <f>'C завтраками| Bed and breakfast'!AV23</f>
        <v>31750</v>
      </c>
      <c r="AW23" s="203">
        <f>'C завтраками| Bed and breakfast'!AW23</f>
        <v>29350</v>
      </c>
    </row>
    <row r="24" spans="1:49" s="202" customFormat="1" ht="10.35" customHeight="1" x14ac:dyDescent="0.2">
      <c r="A24" s="203" t="s">
        <v>6</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row>
    <row r="25" spans="1:49" s="202" customFormat="1" ht="10.35" customHeight="1" x14ac:dyDescent="0.2">
      <c r="A25" s="211" t="s">
        <v>1</v>
      </c>
      <c r="B25" s="203">
        <f>'C завтраками| Bed and breakfast'!B25</f>
        <v>110000</v>
      </c>
      <c r="C25" s="203">
        <f>'C завтраками| Bed and breakfast'!C25</f>
        <v>110000</v>
      </c>
      <c r="D25" s="203">
        <f>'C завтраками| Bed and breakfast'!D25</f>
        <v>125000</v>
      </c>
      <c r="E25" s="203">
        <f>'C завтраками| Bed and breakfast'!E25</f>
        <v>125000</v>
      </c>
      <c r="F25" s="203">
        <f>'C завтраками| Bed and breakfast'!F25</f>
        <v>125000</v>
      </c>
      <c r="G25" s="203">
        <f>'C завтраками| Bed and breakfast'!G25</f>
        <v>125000</v>
      </c>
      <c r="H25" s="203">
        <f>'C завтраками| Bed and breakfast'!H25</f>
        <v>125000</v>
      </c>
      <c r="I25" s="203">
        <f>'C завтраками| Bed and breakfast'!I25</f>
        <v>125000</v>
      </c>
      <c r="J25" s="203">
        <f>'C завтраками| Bed and breakfast'!J25</f>
        <v>125000</v>
      </c>
      <c r="K25" s="203">
        <f>'C завтраками| Bed and breakfast'!K25</f>
        <v>125000</v>
      </c>
      <c r="L25" s="203">
        <f>'C завтраками| Bed and breakfast'!L25</f>
        <v>125000</v>
      </c>
      <c r="M25" s="203">
        <f>'C завтраками| Bed and breakfast'!M25</f>
        <v>125000</v>
      </c>
      <c r="N25" s="203">
        <f>'C завтраками| Bed and breakfast'!N25</f>
        <v>125000</v>
      </c>
      <c r="O25" s="203">
        <f>'C завтраками| Bed and breakfast'!O25</f>
        <v>125000</v>
      </c>
      <c r="P25" s="203">
        <f>'C завтраками| Bed and breakfast'!P25</f>
        <v>125000</v>
      </c>
      <c r="Q25" s="203">
        <f>'C завтраками| Bed and breakfast'!Q25</f>
        <v>125000</v>
      </c>
      <c r="R25" s="203">
        <f>'C завтраками| Bed and breakfast'!R25</f>
        <v>125000</v>
      </c>
      <c r="S25" s="203">
        <f>'C завтраками| Bed and breakfast'!S25</f>
        <v>125000</v>
      </c>
      <c r="T25" s="203">
        <f>'C завтраками| Bed and breakfast'!T25</f>
        <v>125000</v>
      </c>
      <c r="U25" s="203">
        <f>'C завтраками| Bed and breakfast'!U25</f>
        <v>125000</v>
      </c>
      <c r="V25" s="203">
        <f>'C завтраками| Bed and breakfast'!V25</f>
        <v>125000</v>
      </c>
      <c r="W25" s="203">
        <f>'C завтраками| Bed and breakfast'!W25</f>
        <v>125000</v>
      </c>
      <c r="X25" s="203">
        <f>'C завтраками| Bed and breakfast'!X25</f>
        <v>125000</v>
      </c>
      <c r="Y25" s="203">
        <f>'C завтраками| Bed and breakfast'!Y25</f>
        <v>125000</v>
      </c>
      <c r="Z25" s="203">
        <f>'C завтраками| Bed and breakfast'!Z25</f>
        <v>125000</v>
      </c>
      <c r="AA25" s="203">
        <f>'C завтраками| Bed and breakfast'!AA25</f>
        <v>125000</v>
      </c>
      <c r="AB25" s="203">
        <f>'C завтраками| Bed and breakfast'!AB25</f>
        <v>125000</v>
      </c>
      <c r="AC25" s="203">
        <f>'C завтраками| Bed and breakfast'!AC25</f>
        <v>125000</v>
      </c>
      <c r="AD25" s="203">
        <f>'C завтраками| Bed and breakfast'!AD25</f>
        <v>125000</v>
      </c>
      <c r="AE25" s="203">
        <f>'C завтраками| Bed and breakfast'!AE25</f>
        <v>125000</v>
      </c>
      <c r="AF25" s="203">
        <f>'C завтраками| Bed and breakfast'!AF25</f>
        <v>125000</v>
      </c>
      <c r="AG25" s="203">
        <f>'C завтраками| Bed and breakfast'!AG25</f>
        <v>125000</v>
      </c>
      <c r="AH25" s="203">
        <f>'C завтраками| Bed and breakfast'!AH25</f>
        <v>125000</v>
      </c>
      <c r="AI25" s="203">
        <f>'C завтраками| Bed and breakfast'!AI25</f>
        <v>125000</v>
      </c>
      <c r="AJ25" s="203">
        <f>'C завтраками| Bed and breakfast'!AJ25</f>
        <v>125000</v>
      </c>
      <c r="AK25" s="203">
        <f>'C завтраками| Bed and breakfast'!AK25</f>
        <v>125000</v>
      </c>
      <c r="AL25" s="203">
        <f>'C завтраками| Bed and breakfast'!AL25</f>
        <v>125000</v>
      </c>
      <c r="AM25" s="203">
        <f>'C завтраками| Bed and breakfast'!AM25</f>
        <v>125000</v>
      </c>
      <c r="AN25" s="203">
        <f>'C завтраками| Bed and breakfast'!AN25</f>
        <v>125000</v>
      </c>
      <c r="AO25" s="203">
        <f>'C завтраками| Bed and breakfast'!AO25</f>
        <v>125000</v>
      </c>
      <c r="AP25" s="203">
        <f>'C завтраками| Bed and breakfast'!AP25</f>
        <v>125000</v>
      </c>
      <c r="AQ25" s="203">
        <f>'C завтраками| Bed and breakfast'!AQ25</f>
        <v>125000</v>
      </c>
      <c r="AR25" s="203">
        <f>'C завтраками| Bed and breakfast'!AR25</f>
        <v>125000</v>
      </c>
      <c r="AS25" s="203">
        <f>'C завтраками| Bed and breakfast'!AS25</f>
        <v>125000</v>
      </c>
      <c r="AT25" s="203">
        <f>'C завтраками| Bed and breakfast'!AT25</f>
        <v>125000</v>
      </c>
      <c r="AU25" s="203">
        <f>'C завтраками| Bed and breakfast'!AU25</f>
        <v>125000</v>
      </c>
      <c r="AV25" s="203">
        <f>'C завтраками| Bed and breakfast'!AV25</f>
        <v>125000</v>
      </c>
      <c r="AW25" s="203">
        <f>'C завтраками| Bed and breakfast'!AW25</f>
        <v>125000</v>
      </c>
    </row>
    <row r="26" spans="1:49" ht="10.35" customHeight="1" x14ac:dyDescent="0.2"/>
    <row r="27" spans="1:49" x14ac:dyDescent="0.2">
      <c r="A27" s="209" t="s">
        <v>60</v>
      </c>
    </row>
    <row r="28" spans="1:49" s="206" customFormat="1" ht="23.45" customHeight="1" x14ac:dyDescent="0.2">
      <c r="A28" s="210" t="s">
        <v>11</v>
      </c>
      <c r="B28" s="201">
        <f t="shared" ref="B28:AW28" si="0">B4</f>
        <v>45770</v>
      </c>
      <c r="C28" s="201">
        <f t="shared" si="0"/>
        <v>45776</v>
      </c>
      <c r="D28" s="201">
        <f t="shared" si="0"/>
        <v>45778</v>
      </c>
      <c r="E28" s="201">
        <f t="shared" si="0"/>
        <v>45779</v>
      </c>
      <c r="F28" s="201">
        <f t="shared" si="0"/>
        <v>45781</v>
      </c>
      <c r="G28" s="201">
        <f t="shared" si="0"/>
        <v>45787</v>
      </c>
      <c r="H28" s="201">
        <f t="shared" si="0"/>
        <v>45788</v>
      </c>
      <c r="I28" s="201">
        <f t="shared" si="0"/>
        <v>45793</v>
      </c>
      <c r="J28" s="201">
        <f t="shared" si="0"/>
        <v>45798</v>
      </c>
      <c r="K28" s="201">
        <f t="shared" si="0"/>
        <v>45800</v>
      </c>
      <c r="L28" s="201">
        <f t="shared" si="0"/>
        <v>45802</v>
      </c>
      <c r="M28" s="201">
        <f t="shared" si="0"/>
        <v>45808</v>
      </c>
      <c r="N28" s="201">
        <f t="shared" si="0"/>
        <v>45809</v>
      </c>
      <c r="O28" s="201">
        <f t="shared" si="0"/>
        <v>45810</v>
      </c>
      <c r="P28" s="201">
        <f t="shared" si="0"/>
        <v>45815</v>
      </c>
      <c r="Q28" s="201">
        <f t="shared" si="0"/>
        <v>45817</v>
      </c>
      <c r="R28" s="201">
        <f t="shared" si="0"/>
        <v>45820</v>
      </c>
      <c r="S28" s="201">
        <f t="shared" si="0"/>
        <v>45821</v>
      </c>
      <c r="T28" s="201">
        <f t="shared" si="0"/>
        <v>45823</v>
      </c>
      <c r="U28" s="201">
        <f t="shared" si="0"/>
        <v>45831</v>
      </c>
      <c r="V28" s="201">
        <f t="shared" si="0"/>
        <v>45836</v>
      </c>
      <c r="W28" s="201">
        <f t="shared" si="0"/>
        <v>45839</v>
      </c>
      <c r="X28" s="201">
        <f t="shared" si="0"/>
        <v>45849</v>
      </c>
      <c r="Y28" s="201">
        <f t="shared" si="0"/>
        <v>45852</v>
      </c>
      <c r="Z28" s="201">
        <f t="shared" si="0"/>
        <v>45855</v>
      </c>
      <c r="AA28" s="201">
        <f t="shared" si="0"/>
        <v>45856</v>
      </c>
      <c r="AB28" s="201">
        <f t="shared" si="0"/>
        <v>45858</v>
      </c>
      <c r="AC28" s="201">
        <f t="shared" si="0"/>
        <v>45859</v>
      </c>
      <c r="AD28" s="201">
        <f t="shared" si="0"/>
        <v>45861</v>
      </c>
      <c r="AE28" s="201">
        <f t="shared" si="0"/>
        <v>45863</v>
      </c>
      <c r="AF28" s="201">
        <f t="shared" si="0"/>
        <v>45867</v>
      </c>
      <c r="AG28" s="201">
        <f t="shared" si="0"/>
        <v>45870</v>
      </c>
      <c r="AH28" s="201">
        <f t="shared" si="0"/>
        <v>45872</v>
      </c>
      <c r="AI28" s="201">
        <f t="shared" si="0"/>
        <v>45877</v>
      </c>
      <c r="AJ28" s="201">
        <f t="shared" si="0"/>
        <v>45879</v>
      </c>
      <c r="AK28" s="201">
        <f t="shared" si="0"/>
        <v>45884</v>
      </c>
      <c r="AL28" s="201">
        <f t="shared" si="0"/>
        <v>45886</v>
      </c>
      <c r="AM28" s="201">
        <f t="shared" si="0"/>
        <v>45888</v>
      </c>
      <c r="AN28" s="201">
        <f t="shared" si="0"/>
        <v>45891</v>
      </c>
      <c r="AO28" s="201">
        <f t="shared" si="0"/>
        <v>45893</v>
      </c>
      <c r="AP28" s="201">
        <f t="shared" si="0"/>
        <v>45901</v>
      </c>
      <c r="AQ28" s="201">
        <f t="shared" si="0"/>
        <v>45905</v>
      </c>
      <c r="AR28" s="201">
        <f t="shared" si="0"/>
        <v>45908</v>
      </c>
      <c r="AS28" s="201">
        <f t="shared" si="0"/>
        <v>45912</v>
      </c>
      <c r="AT28" s="201">
        <f t="shared" si="0"/>
        <v>45914</v>
      </c>
      <c r="AU28" s="201">
        <f t="shared" si="0"/>
        <v>45921</v>
      </c>
      <c r="AV28" s="201">
        <f t="shared" si="0"/>
        <v>45926</v>
      </c>
      <c r="AW28" s="201">
        <f t="shared" si="0"/>
        <v>45928</v>
      </c>
    </row>
    <row r="29" spans="1:49" s="206" customFormat="1" ht="23.45" customHeight="1" x14ac:dyDescent="0.2">
      <c r="A29" s="210"/>
      <c r="B29" s="201">
        <f t="shared" ref="B29:AW29" si="1">B5</f>
        <v>45775</v>
      </c>
      <c r="C29" s="201">
        <f t="shared" si="1"/>
        <v>45777</v>
      </c>
      <c r="D29" s="201">
        <f t="shared" si="1"/>
        <v>45778</v>
      </c>
      <c r="E29" s="201">
        <f t="shared" si="1"/>
        <v>45780</v>
      </c>
      <c r="F29" s="201">
        <f t="shared" si="1"/>
        <v>45786</v>
      </c>
      <c r="G29" s="201">
        <f t="shared" si="1"/>
        <v>45787</v>
      </c>
      <c r="H29" s="201">
        <f t="shared" si="1"/>
        <v>45792</v>
      </c>
      <c r="I29" s="201">
        <f t="shared" si="1"/>
        <v>45797</v>
      </c>
      <c r="J29" s="201">
        <f t="shared" si="1"/>
        <v>45799</v>
      </c>
      <c r="K29" s="201">
        <f t="shared" si="1"/>
        <v>45801</v>
      </c>
      <c r="L29" s="201">
        <f t="shared" si="1"/>
        <v>45807</v>
      </c>
      <c r="M29" s="201">
        <f t="shared" si="1"/>
        <v>45808</v>
      </c>
      <c r="N29" s="201">
        <f t="shared" si="1"/>
        <v>45809</v>
      </c>
      <c r="O29" s="201">
        <f t="shared" si="1"/>
        <v>45814</v>
      </c>
      <c r="P29" s="201">
        <f t="shared" si="1"/>
        <v>45816</v>
      </c>
      <c r="Q29" s="201">
        <f t="shared" si="1"/>
        <v>45819</v>
      </c>
      <c r="R29" s="201">
        <f t="shared" si="1"/>
        <v>45820</v>
      </c>
      <c r="S29" s="201">
        <f t="shared" si="1"/>
        <v>45822</v>
      </c>
      <c r="T29" s="201">
        <f t="shared" si="1"/>
        <v>45830</v>
      </c>
      <c r="U29" s="201">
        <f t="shared" si="1"/>
        <v>45835</v>
      </c>
      <c r="V29" s="201">
        <f t="shared" si="1"/>
        <v>45838</v>
      </c>
      <c r="W29" s="201">
        <f t="shared" si="1"/>
        <v>45848</v>
      </c>
      <c r="X29" s="201">
        <f t="shared" si="1"/>
        <v>45851</v>
      </c>
      <c r="Y29" s="201">
        <f t="shared" si="1"/>
        <v>45854</v>
      </c>
      <c r="Z29" s="201">
        <f t="shared" si="1"/>
        <v>45855</v>
      </c>
      <c r="AA29" s="201">
        <f t="shared" si="1"/>
        <v>45857</v>
      </c>
      <c r="AB29" s="201">
        <f t="shared" si="1"/>
        <v>45858</v>
      </c>
      <c r="AC29" s="201">
        <f t="shared" si="1"/>
        <v>45860</v>
      </c>
      <c r="AD29" s="201">
        <f t="shared" si="1"/>
        <v>45862</v>
      </c>
      <c r="AE29" s="201">
        <f t="shared" si="1"/>
        <v>45866</v>
      </c>
      <c r="AF29" s="201">
        <f t="shared" si="1"/>
        <v>45869</v>
      </c>
      <c r="AG29" s="201">
        <f t="shared" si="1"/>
        <v>45871</v>
      </c>
      <c r="AH29" s="201">
        <f t="shared" si="1"/>
        <v>45876</v>
      </c>
      <c r="AI29" s="201">
        <f t="shared" si="1"/>
        <v>45878</v>
      </c>
      <c r="AJ29" s="201">
        <f t="shared" si="1"/>
        <v>45883</v>
      </c>
      <c r="AK29" s="201">
        <f t="shared" si="1"/>
        <v>45885</v>
      </c>
      <c r="AL29" s="201">
        <f t="shared" si="1"/>
        <v>45887</v>
      </c>
      <c r="AM29" s="201">
        <f t="shared" si="1"/>
        <v>45890</v>
      </c>
      <c r="AN29" s="201">
        <f t="shared" si="1"/>
        <v>45892</v>
      </c>
      <c r="AO29" s="201">
        <f t="shared" si="1"/>
        <v>45900</v>
      </c>
      <c r="AP29" s="201">
        <f t="shared" si="1"/>
        <v>45904</v>
      </c>
      <c r="AQ29" s="201">
        <f t="shared" si="1"/>
        <v>45907</v>
      </c>
      <c r="AR29" s="201">
        <f t="shared" si="1"/>
        <v>45910</v>
      </c>
      <c r="AS29" s="201">
        <f t="shared" si="1"/>
        <v>45913</v>
      </c>
      <c r="AT29" s="201">
        <f t="shared" si="1"/>
        <v>45920</v>
      </c>
      <c r="AU29" s="201">
        <f t="shared" si="1"/>
        <v>45925</v>
      </c>
      <c r="AV29" s="201">
        <f t="shared" si="1"/>
        <v>45927</v>
      </c>
      <c r="AW29" s="201">
        <f t="shared" si="1"/>
        <v>45930</v>
      </c>
    </row>
    <row r="30" spans="1:49" s="202" customFormat="1" ht="11.1" customHeight="1" x14ac:dyDescent="0.2">
      <c r="A30" s="203" t="s">
        <v>142</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row>
    <row r="31" spans="1:49" s="202" customFormat="1" ht="11.1" customHeight="1" x14ac:dyDescent="0.2">
      <c r="A31" s="211">
        <v>1</v>
      </c>
      <c r="B31" s="203">
        <f t="shared" ref="B31:AW31" si="2">ROUNDUP(B7*0.82,)</f>
        <v>9184</v>
      </c>
      <c r="C31" s="203">
        <f t="shared" si="2"/>
        <v>9184</v>
      </c>
      <c r="D31" s="203">
        <f t="shared" si="2"/>
        <v>12874</v>
      </c>
      <c r="E31" s="203">
        <f t="shared" si="2"/>
        <v>12874</v>
      </c>
      <c r="F31" s="203">
        <f t="shared" si="2"/>
        <v>10906</v>
      </c>
      <c r="G31" s="203">
        <f t="shared" si="2"/>
        <v>9348</v>
      </c>
      <c r="H31" s="203">
        <f t="shared" si="2"/>
        <v>8774</v>
      </c>
      <c r="I31" s="203">
        <f t="shared" si="2"/>
        <v>8774</v>
      </c>
      <c r="J31" s="203">
        <f t="shared" si="2"/>
        <v>9348</v>
      </c>
      <c r="K31" s="203">
        <f t="shared" si="2"/>
        <v>8774</v>
      </c>
      <c r="L31" s="203">
        <f t="shared" si="2"/>
        <v>8774</v>
      </c>
      <c r="M31" s="203">
        <f t="shared" si="2"/>
        <v>12874</v>
      </c>
      <c r="N31" s="203">
        <f t="shared" si="2"/>
        <v>12874</v>
      </c>
      <c r="O31" s="203">
        <f t="shared" si="2"/>
        <v>12874</v>
      </c>
      <c r="P31" s="203">
        <f t="shared" si="2"/>
        <v>12874</v>
      </c>
      <c r="Q31" s="203">
        <f t="shared" si="2"/>
        <v>8774</v>
      </c>
      <c r="R31" s="203">
        <f t="shared" si="2"/>
        <v>10906</v>
      </c>
      <c r="S31" s="203">
        <f t="shared" si="2"/>
        <v>11890</v>
      </c>
      <c r="T31" s="203">
        <f t="shared" si="2"/>
        <v>9922</v>
      </c>
      <c r="U31" s="203">
        <f t="shared" si="2"/>
        <v>15252</v>
      </c>
      <c r="V31" s="203">
        <f t="shared" si="2"/>
        <v>9922</v>
      </c>
      <c r="W31" s="203">
        <f t="shared" si="2"/>
        <v>12874</v>
      </c>
      <c r="X31" s="203">
        <f t="shared" si="2"/>
        <v>9922</v>
      </c>
      <c r="Y31" s="203">
        <f t="shared" si="2"/>
        <v>12874</v>
      </c>
      <c r="Z31" s="203">
        <f t="shared" si="2"/>
        <v>12874</v>
      </c>
      <c r="AA31" s="203">
        <f t="shared" si="2"/>
        <v>12874</v>
      </c>
      <c r="AB31" s="203">
        <f t="shared" si="2"/>
        <v>11890</v>
      </c>
      <c r="AC31" s="203">
        <f t="shared" si="2"/>
        <v>12874</v>
      </c>
      <c r="AD31" s="203">
        <f t="shared" si="2"/>
        <v>11890</v>
      </c>
      <c r="AE31" s="203">
        <f t="shared" si="2"/>
        <v>16646</v>
      </c>
      <c r="AF31" s="203">
        <f t="shared" si="2"/>
        <v>11890</v>
      </c>
      <c r="AG31" s="203">
        <f t="shared" si="2"/>
        <v>12874</v>
      </c>
      <c r="AH31" s="203">
        <f t="shared" si="2"/>
        <v>12874</v>
      </c>
      <c r="AI31" s="203">
        <f t="shared" si="2"/>
        <v>12874</v>
      </c>
      <c r="AJ31" s="203">
        <f t="shared" si="2"/>
        <v>11890</v>
      </c>
      <c r="AK31" s="203">
        <f t="shared" si="2"/>
        <v>12874</v>
      </c>
      <c r="AL31" s="203">
        <f t="shared" si="2"/>
        <v>11890</v>
      </c>
      <c r="AM31" s="203">
        <f t="shared" si="2"/>
        <v>10906</v>
      </c>
      <c r="AN31" s="203">
        <f t="shared" si="2"/>
        <v>9922</v>
      </c>
      <c r="AO31" s="203">
        <f t="shared" si="2"/>
        <v>9922</v>
      </c>
      <c r="AP31" s="203">
        <f t="shared" si="2"/>
        <v>9922</v>
      </c>
      <c r="AQ31" s="203">
        <f t="shared" si="2"/>
        <v>10906</v>
      </c>
      <c r="AR31" s="203">
        <f t="shared" si="2"/>
        <v>11890</v>
      </c>
      <c r="AS31" s="203">
        <f t="shared" si="2"/>
        <v>11890</v>
      </c>
      <c r="AT31" s="203">
        <f t="shared" si="2"/>
        <v>10906</v>
      </c>
      <c r="AU31" s="203">
        <f t="shared" si="2"/>
        <v>9922</v>
      </c>
      <c r="AV31" s="203">
        <f t="shared" si="2"/>
        <v>11890</v>
      </c>
      <c r="AW31" s="203">
        <f t="shared" si="2"/>
        <v>9922</v>
      </c>
    </row>
    <row r="32" spans="1:49" s="202" customFormat="1" ht="11.1" customHeight="1" x14ac:dyDescent="0.2">
      <c r="A32" s="211">
        <v>2</v>
      </c>
      <c r="B32" s="203">
        <f t="shared" ref="B32:AW32" si="3">ROUNDUP(B8*0.82,)</f>
        <v>10824</v>
      </c>
      <c r="C32" s="203">
        <f t="shared" si="3"/>
        <v>10824</v>
      </c>
      <c r="D32" s="203">
        <f t="shared" si="3"/>
        <v>14719</v>
      </c>
      <c r="E32" s="203">
        <f t="shared" si="3"/>
        <v>14719</v>
      </c>
      <c r="F32" s="203">
        <f t="shared" si="3"/>
        <v>12751</v>
      </c>
      <c r="G32" s="203">
        <f t="shared" si="3"/>
        <v>11193</v>
      </c>
      <c r="H32" s="203">
        <f t="shared" si="3"/>
        <v>10619</v>
      </c>
      <c r="I32" s="203">
        <f t="shared" si="3"/>
        <v>10619</v>
      </c>
      <c r="J32" s="203">
        <f t="shared" si="3"/>
        <v>11193</v>
      </c>
      <c r="K32" s="203">
        <f t="shared" si="3"/>
        <v>10619</v>
      </c>
      <c r="L32" s="203">
        <f t="shared" si="3"/>
        <v>10619</v>
      </c>
      <c r="M32" s="203">
        <f t="shared" si="3"/>
        <v>14719</v>
      </c>
      <c r="N32" s="203">
        <f t="shared" si="3"/>
        <v>14719</v>
      </c>
      <c r="O32" s="203">
        <f t="shared" si="3"/>
        <v>14719</v>
      </c>
      <c r="P32" s="203">
        <f t="shared" si="3"/>
        <v>14719</v>
      </c>
      <c r="Q32" s="203">
        <f t="shared" si="3"/>
        <v>10619</v>
      </c>
      <c r="R32" s="203">
        <f t="shared" si="3"/>
        <v>12751</v>
      </c>
      <c r="S32" s="203">
        <f t="shared" si="3"/>
        <v>13735</v>
      </c>
      <c r="T32" s="203">
        <f t="shared" si="3"/>
        <v>11767</v>
      </c>
      <c r="U32" s="203">
        <f t="shared" si="3"/>
        <v>17097</v>
      </c>
      <c r="V32" s="203">
        <f t="shared" si="3"/>
        <v>11767</v>
      </c>
      <c r="W32" s="203">
        <f t="shared" si="3"/>
        <v>14719</v>
      </c>
      <c r="X32" s="203">
        <f t="shared" si="3"/>
        <v>11767</v>
      </c>
      <c r="Y32" s="203">
        <f t="shared" si="3"/>
        <v>14719</v>
      </c>
      <c r="Z32" s="203">
        <f t="shared" si="3"/>
        <v>14719</v>
      </c>
      <c r="AA32" s="203">
        <f t="shared" si="3"/>
        <v>14719</v>
      </c>
      <c r="AB32" s="203">
        <f t="shared" si="3"/>
        <v>13735</v>
      </c>
      <c r="AC32" s="203">
        <f t="shared" si="3"/>
        <v>14719</v>
      </c>
      <c r="AD32" s="203">
        <f t="shared" si="3"/>
        <v>13735</v>
      </c>
      <c r="AE32" s="203">
        <f t="shared" si="3"/>
        <v>18491</v>
      </c>
      <c r="AF32" s="203">
        <f t="shared" si="3"/>
        <v>13735</v>
      </c>
      <c r="AG32" s="203">
        <f t="shared" si="3"/>
        <v>14719</v>
      </c>
      <c r="AH32" s="203">
        <f t="shared" si="3"/>
        <v>14719</v>
      </c>
      <c r="AI32" s="203">
        <f t="shared" si="3"/>
        <v>14719</v>
      </c>
      <c r="AJ32" s="203">
        <f t="shared" si="3"/>
        <v>13735</v>
      </c>
      <c r="AK32" s="203">
        <f t="shared" si="3"/>
        <v>14719</v>
      </c>
      <c r="AL32" s="203">
        <f t="shared" si="3"/>
        <v>13735</v>
      </c>
      <c r="AM32" s="203">
        <f t="shared" si="3"/>
        <v>12751</v>
      </c>
      <c r="AN32" s="203">
        <f t="shared" si="3"/>
        <v>11767</v>
      </c>
      <c r="AO32" s="203">
        <f t="shared" si="3"/>
        <v>11767</v>
      </c>
      <c r="AP32" s="203">
        <f t="shared" si="3"/>
        <v>11767</v>
      </c>
      <c r="AQ32" s="203">
        <f t="shared" si="3"/>
        <v>12751</v>
      </c>
      <c r="AR32" s="203">
        <f t="shared" si="3"/>
        <v>13735</v>
      </c>
      <c r="AS32" s="203">
        <f t="shared" si="3"/>
        <v>13735</v>
      </c>
      <c r="AT32" s="203">
        <f t="shared" si="3"/>
        <v>12751</v>
      </c>
      <c r="AU32" s="203">
        <f t="shared" si="3"/>
        <v>11767</v>
      </c>
      <c r="AV32" s="203">
        <f t="shared" si="3"/>
        <v>13735</v>
      </c>
      <c r="AW32" s="203">
        <f t="shared" si="3"/>
        <v>11767</v>
      </c>
    </row>
    <row r="33" spans="1:49" s="202" customFormat="1" ht="11.1" customHeight="1" x14ac:dyDescent="0.2">
      <c r="A33" s="203" t="s">
        <v>143</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row>
    <row r="34" spans="1:49" s="202" customFormat="1" ht="11.1" customHeight="1" x14ac:dyDescent="0.2">
      <c r="A34" s="211">
        <v>1</v>
      </c>
      <c r="B34" s="203">
        <f t="shared" ref="B34:AW34" si="4">ROUNDUP(B10*0.82,)</f>
        <v>10004</v>
      </c>
      <c r="C34" s="203">
        <f t="shared" si="4"/>
        <v>10004</v>
      </c>
      <c r="D34" s="203">
        <f t="shared" si="4"/>
        <v>13694</v>
      </c>
      <c r="E34" s="203">
        <f t="shared" si="4"/>
        <v>13694</v>
      </c>
      <c r="F34" s="203">
        <f t="shared" si="4"/>
        <v>11726</v>
      </c>
      <c r="G34" s="203">
        <f t="shared" si="4"/>
        <v>10168</v>
      </c>
      <c r="H34" s="203">
        <f t="shared" si="4"/>
        <v>9594</v>
      </c>
      <c r="I34" s="203">
        <f t="shared" si="4"/>
        <v>9594</v>
      </c>
      <c r="J34" s="203">
        <f t="shared" si="4"/>
        <v>10168</v>
      </c>
      <c r="K34" s="203">
        <f t="shared" si="4"/>
        <v>9594</v>
      </c>
      <c r="L34" s="203">
        <f t="shared" si="4"/>
        <v>9594</v>
      </c>
      <c r="M34" s="203">
        <f t="shared" si="4"/>
        <v>13694</v>
      </c>
      <c r="N34" s="203">
        <f t="shared" si="4"/>
        <v>13694</v>
      </c>
      <c r="O34" s="203">
        <f t="shared" si="4"/>
        <v>13694</v>
      </c>
      <c r="P34" s="203">
        <f t="shared" si="4"/>
        <v>13694</v>
      </c>
      <c r="Q34" s="203">
        <f t="shared" si="4"/>
        <v>9594</v>
      </c>
      <c r="R34" s="203">
        <f t="shared" si="4"/>
        <v>11726</v>
      </c>
      <c r="S34" s="203">
        <f t="shared" si="4"/>
        <v>12710</v>
      </c>
      <c r="T34" s="203">
        <f t="shared" si="4"/>
        <v>10742</v>
      </c>
      <c r="U34" s="203">
        <f t="shared" si="4"/>
        <v>16072</v>
      </c>
      <c r="V34" s="203">
        <f t="shared" si="4"/>
        <v>10742</v>
      </c>
      <c r="W34" s="203">
        <f t="shared" si="4"/>
        <v>13694</v>
      </c>
      <c r="X34" s="203">
        <f t="shared" si="4"/>
        <v>10742</v>
      </c>
      <c r="Y34" s="203">
        <f t="shared" si="4"/>
        <v>13694</v>
      </c>
      <c r="Z34" s="203">
        <f t="shared" si="4"/>
        <v>13694</v>
      </c>
      <c r="AA34" s="203">
        <f t="shared" si="4"/>
        <v>13694</v>
      </c>
      <c r="AB34" s="203">
        <f t="shared" si="4"/>
        <v>12710</v>
      </c>
      <c r="AC34" s="203">
        <f t="shared" si="4"/>
        <v>13694</v>
      </c>
      <c r="AD34" s="203">
        <f t="shared" si="4"/>
        <v>12710</v>
      </c>
      <c r="AE34" s="203">
        <f t="shared" si="4"/>
        <v>17466</v>
      </c>
      <c r="AF34" s="203">
        <f t="shared" si="4"/>
        <v>12710</v>
      </c>
      <c r="AG34" s="203">
        <f t="shared" si="4"/>
        <v>13694</v>
      </c>
      <c r="AH34" s="203">
        <f t="shared" si="4"/>
        <v>13694</v>
      </c>
      <c r="AI34" s="203">
        <f t="shared" si="4"/>
        <v>13694</v>
      </c>
      <c r="AJ34" s="203">
        <f t="shared" si="4"/>
        <v>12710</v>
      </c>
      <c r="AK34" s="203">
        <f t="shared" si="4"/>
        <v>13694</v>
      </c>
      <c r="AL34" s="203">
        <f t="shared" si="4"/>
        <v>12710</v>
      </c>
      <c r="AM34" s="203">
        <f t="shared" si="4"/>
        <v>11726</v>
      </c>
      <c r="AN34" s="203">
        <f t="shared" si="4"/>
        <v>10742</v>
      </c>
      <c r="AO34" s="203">
        <f t="shared" si="4"/>
        <v>10742</v>
      </c>
      <c r="AP34" s="203">
        <f t="shared" si="4"/>
        <v>10742</v>
      </c>
      <c r="AQ34" s="203">
        <f t="shared" si="4"/>
        <v>11726</v>
      </c>
      <c r="AR34" s="203">
        <f t="shared" si="4"/>
        <v>12710</v>
      </c>
      <c r="AS34" s="203">
        <f t="shared" si="4"/>
        <v>12710</v>
      </c>
      <c r="AT34" s="203">
        <f t="shared" si="4"/>
        <v>11726</v>
      </c>
      <c r="AU34" s="203">
        <f t="shared" si="4"/>
        <v>10742</v>
      </c>
      <c r="AV34" s="203">
        <f t="shared" si="4"/>
        <v>12710</v>
      </c>
      <c r="AW34" s="203">
        <f t="shared" si="4"/>
        <v>10742</v>
      </c>
    </row>
    <row r="35" spans="1:49" s="202" customFormat="1" ht="11.1" customHeight="1" x14ac:dyDescent="0.2">
      <c r="A35" s="211">
        <v>2</v>
      </c>
      <c r="B35" s="203">
        <f t="shared" ref="B35:AW35" si="5">ROUNDUP(B11*0.82,)</f>
        <v>11644</v>
      </c>
      <c r="C35" s="203">
        <f t="shared" si="5"/>
        <v>11644</v>
      </c>
      <c r="D35" s="203">
        <f t="shared" si="5"/>
        <v>15539</v>
      </c>
      <c r="E35" s="203">
        <f t="shared" si="5"/>
        <v>15539</v>
      </c>
      <c r="F35" s="203">
        <f t="shared" si="5"/>
        <v>13571</v>
      </c>
      <c r="G35" s="203">
        <f t="shared" si="5"/>
        <v>12013</v>
      </c>
      <c r="H35" s="203">
        <f t="shared" si="5"/>
        <v>11439</v>
      </c>
      <c r="I35" s="203">
        <f t="shared" si="5"/>
        <v>11439</v>
      </c>
      <c r="J35" s="203">
        <f t="shared" si="5"/>
        <v>12013</v>
      </c>
      <c r="K35" s="203">
        <f t="shared" si="5"/>
        <v>11439</v>
      </c>
      <c r="L35" s="203">
        <f t="shared" si="5"/>
        <v>11439</v>
      </c>
      <c r="M35" s="203">
        <f t="shared" si="5"/>
        <v>15539</v>
      </c>
      <c r="N35" s="203">
        <f t="shared" si="5"/>
        <v>15539</v>
      </c>
      <c r="O35" s="203">
        <f t="shared" si="5"/>
        <v>15539</v>
      </c>
      <c r="P35" s="203">
        <f t="shared" si="5"/>
        <v>15539</v>
      </c>
      <c r="Q35" s="203">
        <f t="shared" si="5"/>
        <v>11439</v>
      </c>
      <c r="R35" s="203">
        <f t="shared" si="5"/>
        <v>13571</v>
      </c>
      <c r="S35" s="203">
        <f t="shared" si="5"/>
        <v>14555</v>
      </c>
      <c r="T35" s="203">
        <f t="shared" si="5"/>
        <v>12587</v>
      </c>
      <c r="U35" s="203">
        <f t="shared" si="5"/>
        <v>17917</v>
      </c>
      <c r="V35" s="203">
        <f t="shared" si="5"/>
        <v>12587</v>
      </c>
      <c r="W35" s="203">
        <f t="shared" si="5"/>
        <v>15539</v>
      </c>
      <c r="X35" s="203">
        <f t="shared" si="5"/>
        <v>12587</v>
      </c>
      <c r="Y35" s="203">
        <f t="shared" si="5"/>
        <v>15539</v>
      </c>
      <c r="Z35" s="203">
        <f t="shared" si="5"/>
        <v>15539</v>
      </c>
      <c r="AA35" s="203">
        <f t="shared" si="5"/>
        <v>15539</v>
      </c>
      <c r="AB35" s="203">
        <f t="shared" si="5"/>
        <v>14555</v>
      </c>
      <c r="AC35" s="203">
        <f t="shared" si="5"/>
        <v>15539</v>
      </c>
      <c r="AD35" s="203">
        <f t="shared" si="5"/>
        <v>14555</v>
      </c>
      <c r="AE35" s="203">
        <f t="shared" si="5"/>
        <v>19311</v>
      </c>
      <c r="AF35" s="203">
        <f t="shared" si="5"/>
        <v>14555</v>
      </c>
      <c r="AG35" s="203">
        <f t="shared" si="5"/>
        <v>15539</v>
      </c>
      <c r="AH35" s="203">
        <f t="shared" si="5"/>
        <v>15539</v>
      </c>
      <c r="AI35" s="203">
        <f t="shared" si="5"/>
        <v>15539</v>
      </c>
      <c r="AJ35" s="203">
        <f t="shared" si="5"/>
        <v>14555</v>
      </c>
      <c r="AK35" s="203">
        <f t="shared" si="5"/>
        <v>15539</v>
      </c>
      <c r="AL35" s="203">
        <f t="shared" si="5"/>
        <v>14555</v>
      </c>
      <c r="AM35" s="203">
        <f t="shared" si="5"/>
        <v>13571</v>
      </c>
      <c r="AN35" s="203">
        <f t="shared" si="5"/>
        <v>12587</v>
      </c>
      <c r="AO35" s="203">
        <f t="shared" si="5"/>
        <v>12587</v>
      </c>
      <c r="AP35" s="203">
        <f t="shared" si="5"/>
        <v>12587</v>
      </c>
      <c r="AQ35" s="203">
        <f t="shared" si="5"/>
        <v>13571</v>
      </c>
      <c r="AR35" s="203">
        <f t="shared" si="5"/>
        <v>14555</v>
      </c>
      <c r="AS35" s="203">
        <f t="shared" si="5"/>
        <v>14555</v>
      </c>
      <c r="AT35" s="203">
        <f t="shared" si="5"/>
        <v>13571</v>
      </c>
      <c r="AU35" s="203">
        <f t="shared" si="5"/>
        <v>12587</v>
      </c>
      <c r="AV35" s="203">
        <f t="shared" si="5"/>
        <v>14555</v>
      </c>
      <c r="AW35" s="203">
        <f t="shared" si="5"/>
        <v>12587</v>
      </c>
    </row>
    <row r="36" spans="1:49" s="202" customFormat="1" ht="11.1" customHeight="1" x14ac:dyDescent="0.2">
      <c r="A36" s="203" t="s">
        <v>144</v>
      </c>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row>
    <row r="37" spans="1:49" s="202" customFormat="1" ht="11.1" customHeight="1" x14ac:dyDescent="0.2">
      <c r="A37" s="211">
        <v>1</v>
      </c>
      <c r="B37" s="203">
        <f t="shared" ref="B37:AW37" si="6">ROUNDUP(B13*0.82,)</f>
        <v>10824</v>
      </c>
      <c r="C37" s="203">
        <f t="shared" si="6"/>
        <v>10824</v>
      </c>
      <c r="D37" s="203">
        <f t="shared" si="6"/>
        <v>14514</v>
      </c>
      <c r="E37" s="203">
        <f t="shared" si="6"/>
        <v>14514</v>
      </c>
      <c r="F37" s="203">
        <f t="shared" si="6"/>
        <v>12546</v>
      </c>
      <c r="G37" s="203">
        <f t="shared" si="6"/>
        <v>10988</v>
      </c>
      <c r="H37" s="203">
        <f t="shared" si="6"/>
        <v>10414</v>
      </c>
      <c r="I37" s="203">
        <f t="shared" si="6"/>
        <v>10414</v>
      </c>
      <c r="J37" s="203">
        <f t="shared" si="6"/>
        <v>10988</v>
      </c>
      <c r="K37" s="203">
        <f t="shared" si="6"/>
        <v>10414</v>
      </c>
      <c r="L37" s="203">
        <f t="shared" si="6"/>
        <v>10414</v>
      </c>
      <c r="M37" s="203">
        <f t="shared" si="6"/>
        <v>14514</v>
      </c>
      <c r="N37" s="203">
        <f t="shared" si="6"/>
        <v>14514</v>
      </c>
      <c r="O37" s="203">
        <f t="shared" si="6"/>
        <v>14514</v>
      </c>
      <c r="P37" s="203">
        <f t="shared" si="6"/>
        <v>14514</v>
      </c>
      <c r="Q37" s="203">
        <f t="shared" si="6"/>
        <v>10414</v>
      </c>
      <c r="R37" s="203">
        <f t="shared" si="6"/>
        <v>12546</v>
      </c>
      <c r="S37" s="203">
        <f t="shared" si="6"/>
        <v>13530</v>
      </c>
      <c r="T37" s="203">
        <f t="shared" si="6"/>
        <v>11562</v>
      </c>
      <c r="U37" s="203">
        <f t="shared" si="6"/>
        <v>16892</v>
      </c>
      <c r="V37" s="203">
        <f t="shared" si="6"/>
        <v>11562</v>
      </c>
      <c r="W37" s="203">
        <f t="shared" si="6"/>
        <v>14514</v>
      </c>
      <c r="X37" s="203">
        <f t="shared" si="6"/>
        <v>11562</v>
      </c>
      <c r="Y37" s="203">
        <f t="shared" si="6"/>
        <v>14514</v>
      </c>
      <c r="Z37" s="203">
        <f t="shared" si="6"/>
        <v>14514</v>
      </c>
      <c r="AA37" s="203">
        <f t="shared" si="6"/>
        <v>14514</v>
      </c>
      <c r="AB37" s="203">
        <f t="shared" si="6"/>
        <v>13530</v>
      </c>
      <c r="AC37" s="203">
        <f t="shared" si="6"/>
        <v>14514</v>
      </c>
      <c r="AD37" s="203">
        <f t="shared" si="6"/>
        <v>13530</v>
      </c>
      <c r="AE37" s="203">
        <f t="shared" si="6"/>
        <v>18286</v>
      </c>
      <c r="AF37" s="203">
        <f t="shared" si="6"/>
        <v>13530</v>
      </c>
      <c r="AG37" s="203">
        <f t="shared" si="6"/>
        <v>14514</v>
      </c>
      <c r="AH37" s="203">
        <f t="shared" si="6"/>
        <v>14514</v>
      </c>
      <c r="AI37" s="203">
        <f t="shared" si="6"/>
        <v>14514</v>
      </c>
      <c r="AJ37" s="203">
        <f t="shared" si="6"/>
        <v>13530</v>
      </c>
      <c r="AK37" s="203">
        <f t="shared" si="6"/>
        <v>14514</v>
      </c>
      <c r="AL37" s="203">
        <f t="shared" si="6"/>
        <v>13530</v>
      </c>
      <c r="AM37" s="203">
        <f t="shared" si="6"/>
        <v>12546</v>
      </c>
      <c r="AN37" s="203">
        <f t="shared" si="6"/>
        <v>11562</v>
      </c>
      <c r="AO37" s="203">
        <f t="shared" si="6"/>
        <v>11562</v>
      </c>
      <c r="AP37" s="203">
        <f t="shared" si="6"/>
        <v>11562</v>
      </c>
      <c r="AQ37" s="203">
        <f t="shared" si="6"/>
        <v>12546</v>
      </c>
      <c r="AR37" s="203">
        <f t="shared" si="6"/>
        <v>13530</v>
      </c>
      <c r="AS37" s="203">
        <f t="shared" si="6"/>
        <v>13530</v>
      </c>
      <c r="AT37" s="203">
        <f t="shared" si="6"/>
        <v>12546</v>
      </c>
      <c r="AU37" s="203">
        <f t="shared" si="6"/>
        <v>11562</v>
      </c>
      <c r="AV37" s="203">
        <f t="shared" si="6"/>
        <v>13530</v>
      </c>
      <c r="AW37" s="203">
        <f t="shared" si="6"/>
        <v>11562</v>
      </c>
    </row>
    <row r="38" spans="1:49" s="202" customFormat="1" ht="11.1" customHeight="1" x14ac:dyDescent="0.2">
      <c r="A38" s="211">
        <v>2</v>
      </c>
      <c r="B38" s="203">
        <f t="shared" ref="B38:AW38" si="7">ROUNDUP(B14*0.82,)</f>
        <v>12464</v>
      </c>
      <c r="C38" s="203">
        <f t="shared" si="7"/>
        <v>12464</v>
      </c>
      <c r="D38" s="203">
        <f t="shared" si="7"/>
        <v>16359</v>
      </c>
      <c r="E38" s="203">
        <f t="shared" si="7"/>
        <v>16359</v>
      </c>
      <c r="F38" s="203">
        <f t="shared" si="7"/>
        <v>14391</v>
      </c>
      <c r="G38" s="203">
        <f t="shared" si="7"/>
        <v>12833</v>
      </c>
      <c r="H38" s="203">
        <f t="shared" si="7"/>
        <v>12259</v>
      </c>
      <c r="I38" s="203">
        <f t="shared" si="7"/>
        <v>12259</v>
      </c>
      <c r="J38" s="203">
        <f t="shared" si="7"/>
        <v>12833</v>
      </c>
      <c r="K38" s="203">
        <f t="shared" si="7"/>
        <v>12259</v>
      </c>
      <c r="L38" s="203">
        <f t="shared" si="7"/>
        <v>12259</v>
      </c>
      <c r="M38" s="203">
        <f t="shared" si="7"/>
        <v>16359</v>
      </c>
      <c r="N38" s="203">
        <f t="shared" si="7"/>
        <v>16359</v>
      </c>
      <c r="O38" s="203">
        <f t="shared" si="7"/>
        <v>16359</v>
      </c>
      <c r="P38" s="203">
        <f t="shared" si="7"/>
        <v>16359</v>
      </c>
      <c r="Q38" s="203">
        <f t="shared" si="7"/>
        <v>12259</v>
      </c>
      <c r="R38" s="203">
        <f t="shared" si="7"/>
        <v>14391</v>
      </c>
      <c r="S38" s="203">
        <f t="shared" si="7"/>
        <v>15375</v>
      </c>
      <c r="T38" s="203">
        <f t="shared" si="7"/>
        <v>13407</v>
      </c>
      <c r="U38" s="203">
        <f t="shared" si="7"/>
        <v>18737</v>
      </c>
      <c r="V38" s="203">
        <f t="shared" si="7"/>
        <v>13407</v>
      </c>
      <c r="W38" s="203">
        <f t="shared" si="7"/>
        <v>16359</v>
      </c>
      <c r="X38" s="203">
        <f t="shared" si="7"/>
        <v>13407</v>
      </c>
      <c r="Y38" s="203">
        <f t="shared" si="7"/>
        <v>16359</v>
      </c>
      <c r="Z38" s="203">
        <f t="shared" si="7"/>
        <v>16359</v>
      </c>
      <c r="AA38" s="203">
        <f t="shared" si="7"/>
        <v>16359</v>
      </c>
      <c r="AB38" s="203">
        <f t="shared" si="7"/>
        <v>15375</v>
      </c>
      <c r="AC38" s="203">
        <f t="shared" si="7"/>
        <v>16359</v>
      </c>
      <c r="AD38" s="203">
        <f t="shared" si="7"/>
        <v>15375</v>
      </c>
      <c r="AE38" s="203">
        <f t="shared" si="7"/>
        <v>20131</v>
      </c>
      <c r="AF38" s="203">
        <f t="shared" si="7"/>
        <v>15375</v>
      </c>
      <c r="AG38" s="203">
        <f t="shared" si="7"/>
        <v>16359</v>
      </c>
      <c r="AH38" s="203">
        <f t="shared" si="7"/>
        <v>16359</v>
      </c>
      <c r="AI38" s="203">
        <f t="shared" si="7"/>
        <v>16359</v>
      </c>
      <c r="AJ38" s="203">
        <f t="shared" si="7"/>
        <v>15375</v>
      </c>
      <c r="AK38" s="203">
        <f t="shared" si="7"/>
        <v>16359</v>
      </c>
      <c r="AL38" s="203">
        <f t="shared" si="7"/>
        <v>15375</v>
      </c>
      <c r="AM38" s="203">
        <f t="shared" si="7"/>
        <v>14391</v>
      </c>
      <c r="AN38" s="203">
        <f t="shared" si="7"/>
        <v>13407</v>
      </c>
      <c r="AO38" s="203">
        <f t="shared" si="7"/>
        <v>13407</v>
      </c>
      <c r="AP38" s="203">
        <f t="shared" si="7"/>
        <v>13407</v>
      </c>
      <c r="AQ38" s="203">
        <f t="shared" si="7"/>
        <v>14391</v>
      </c>
      <c r="AR38" s="203">
        <f t="shared" si="7"/>
        <v>15375</v>
      </c>
      <c r="AS38" s="203">
        <f t="shared" si="7"/>
        <v>15375</v>
      </c>
      <c r="AT38" s="203">
        <f t="shared" si="7"/>
        <v>14391</v>
      </c>
      <c r="AU38" s="203">
        <f t="shared" si="7"/>
        <v>13407</v>
      </c>
      <c r="AV38" s="203">
        <f t="shared" si="7"/>
        <v>15375</v>
      </c>
      <c r="AW38" s="203">
        <f t="shared" si="7"/>
        <v>13407</v>
      </c>
    </row>
    <row r="39" spans="1:49" s="202" customFormat="1" ht="11.1" customHeight="1" x14ac:dyDescent="0.2">
      <c r="A39" s="203" t="s">
        <v>4</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row>
    <row r="40" spans="1:49" s="202" customFormat="1" ht="11.1" customHeight="1" x14ac:dyDescent="0.2">
      <c r="A40" s="211">
        <v>1</v>
      </c>
      <c r="B40" s="203">
        <f t="shared" ref="B40:AW40" si="8">ROUNDUP(B16*0.82,)</f>
        <v>11644</v>
      </c>
      <c r="C40" s="203">
        <f t="shared" si="8"/>
        <v>11644</v>
      </c>
      <c r="D40" s="203">
        <f t="shared" si="8"/>
        <v>15334</v>
      </c>
      <c r="E40" s="203">
        <f t="shared" si="8"/>
        <v>15334</v>
      </c>
      <c r="F40" s="203">
        <f t="shared" si="8"/>
        <v>13366</v>
      </c>
      <c r="G40" s="203">
        <f t="shared" si="8"/>
        <v>11808</v>
      </c>
      <c r="H40" s="203">
        <f t="shared" si="8"/>
        <v>11234</v>
      </c>
      <c r="I40" s="203">
        <f t="shared" si="8"/>
        <v>11234</v>
      </c>
      <c r="J40" s="203">
        <f t="shared" si="8"/>
        <v>11808</v>
      </c>
      <c r="K40" s="203">
        <f t="shared" si="8"/>
        <v>11234</v>
      </c>
      <c r="L40" s="203">
        <f t="shared" si="8"/>
        <v>11234</v>
      </c>
      <c r="M40" s="203">
        <f t="shared" si="8"/>
        <v>15334</v>
      </c>
      <c r="N40" s="203">
        <f t="shared" si="8"/>
        <v>15334</v>
      </c>
      <c r="O40" s="203">
        <f t="shared" si="8"/>
        <v>15334</v>
      </c>
      <c r="P40" s="203">
        <f t="shared" si="8"/>
        <v>15334</v>
      </c>
      <c r="Q40" s="203">
        <f t="shared" si="8"/>
        <v>11234</v>
      </c>
      <c r="R40" s="203">
        <f t="shared" si="8"/>
        <v>13366</v>
      </c>
      <c r="S40" s="203">
        <f t="shared" si="8"/>
        <v>14350</v>
      </c>
      <c r="T40" s="203">
        <f t="shared" si="8"/>
        <v>12382</v>
      </c>
      <c r="U40" s="203">
        <f t="shared" si="8"/>
        <v>17712</v>
      </c>
      <c r="V40" s="203">
        <f t="shared" si="8"/>
        <v>12382</v>
      </c>
      <c r="W40" s="203">
        <f t="shared" si="8"/>
        <v>15334</v>
      </c>
      <c r="X40" s="203">
        <f t="shared" si="8"/>
        <v>12382</v>
      </c>
      <c r="Y40" s="203">
        <f t="shared" si="8"/>
        <v>15334</v>
      </c>
      <c r="Z40" s="203">
        <f t="shared" si="8"/>
        <v>15334</v>
      </c>
      <c r="AA40" s="203">
        <f t="shared" si="8"/>
        <v>15334</v>
      </c>
      <c r="AB40" s="203">
        <f t="shared" si="8"/>
        <v>14350</v>
      </c>
      <c r="AC40" s="203">
        <f t="shared" si="8"/>
        <v>15334</v>
      </c>
      <c r="AD40" s="203">
        <f t="shared" si="8"/>
        <v>14350</v>
      </c>
      <c r="AE40" s="203">
        <f t="shared" si="8"/>
        <v>19106</v>
      </c>
      <c r="AF40" s="203">
        <f t="shared" si="8"/>
        <v>14350</v>
      </c>
      <c r="AG40" s="203">
        <f t="shared" si="8"/>
        <v>15334</v>
      </c>
      <c r="AH40" s="203">
        <f t="shared" si="8"/>
        <v>15334</v>
      </c>
      <c r="AI40" s="203">
        <f t="shared" si="8"/>
        <v>15334</v>
      </c>
      <c r="AJ40" s="203">
        <f t="shared" si="8"/>
        <v>14350</v>
      </c>
      <c r="AK40" s="203">
        <f t="shared" si="8"/>
        <v>15334</v>
      </c>
      <c r="AL40" s="203">
        <f t="shared" si="8"/>
        <v>14350</v>
      </c>
      <c r="AM40" s="203">
        <f t="shared" si="8"/>
        <v>13366</v>
      </c>
      <c r="AN40" s="203">
        <f t="shared" si="8"/>
        <v>12382</v>
      </c>
      <c r="AO40" s="203">
        <f t="shared" si="8"/>
        <v>12382</v>
      </c>
      <c r="AP40" s="203">
        <f t="shared" si="8"/>
        <v>12382</v>
      </c>
      <c r="AQ40" s="203">
        <f t="shared" si="8"/>
        <v>13366</v>
      </c>
      <c r="AR40" s="203">
        <f t="shared" si="8"/>
        <v>14350</v>
      </c>
      <c r="AS40" s="203">
        <f t="shared" si="8"/>
        <v>14350</v>
      </c>
      <c r="AT40" s="203">
        <f t="shared" si="8"/>
        <v>13366</v>
      </c>
      <c r="AU40" s="203">
        <f t="shared" si="8"/>
        <v>12382</v>
      </c>
      <c r="AV40" s="203">
        <f t="shared" si="8"/>
        <v>14350</v>
      </c>
      <c r="AW40" s="203">
        <f t="shared" si="8"/>
        <v>12382</v>
      </c>
    </row>
    <row r="41" spans="1:49" s="202" customFormat="1" ht="11.1" customHeight="1" x14ac:dyDescent="0.2">
      <c r="A41" s="211">
        <v>2</v>
      </c>
      <c r="B41" s="203">
        <f t="shared" ref="B41:AW41" si="9">ROUNDUP(B17*0.82,)</f>
        <v>13284</v>
      </c>
      <c r="C41" s="203">
        <f t="shared" si="9"/>
        <v>13284</v>
      </c>
      <c r="D41" s="203">
        <f t="shared" si="9"/>
        <v>17179</v>
      </c>
      <c r="E41" s="203">
        <f t="shared" si="9"/>
        <v>17179</v>
      </c>
      <c r="F41" s="203">
        <f t="shared" si="9"/>
        <v>15211</v>
      </c>
      <c r="G41" s="203">
        <f t="shared" si="9"/>
        <v>13653</v>
      </c>
      <c r="H41" s="203">
        <f t="shared" si="9"/>
        <v>13079</v>
      </c>
      <c r="I41" s="203">
        <f t="shared" si="9"/>
        <v>13079</v>
      </c>
      <c r="J41" s="203">
        <f t="shared" si="9"/>
        <v>13653</v>
      </c>
      <c r="K41" s="203">
        <f t="shared" si="9"/>
        <v>13079</v>
      </c>
      <c r="L41" s="203">
        <f t="shared" si="9"/>
        <v>13079</v>
      </c>
      <c r="M41" s="203">
        <f t="shared" si="9"/>
        <v>17179</v>
      </c>
      <c r="N41" s="203">
        <f t="shared" si="9"/>
        <v>17179</v>
      </c>
      <c r="O41" s="203">
        <f t="shared" si="9"/>
        <v>17179</v>
      </c>
      <c r="P41" s="203">
        <f t="shared" si="9"/>
        <v>17179</v>
      </c>
      <c r="Q41" s="203">
        <f t="shared" si="9"/>
        <v>13079</v>
      </c>
      <c r="R41" s="203">
        <f t="shared" si="9"/>
        <v>15211</v>
      </c>
      <c r="S41" s="203">
        <f t="shared" si="9"/>
        <v>16195</v>
      </c>
      <c r="T41" s="203">
        <f t="shared" si="9"/>
        <v>14227</v>
      </c>
      <c r="U41" s="203">
        <f t="shared" si="9"/>
        <v>19557</v>
      </c>
      <c r="V41" s="203">
        <f t="shared" si="9"/>
        <v>14227</v>
      </c>
      <c r="W41" s="203">
        <f t="shared" si="9"/>
        <v>17179</v>
      </c>
      <c r="X41" s="203">
        <f t="shared" si="9"/>
        <v>14227</v>
      </c>
      <c r="Y41" s="203">
        <f t="shared" si="9"/>
        <v>17179</v>
      </c>
      <c r="Z41" s="203">
        <f t="shared" si="9"/>
        <v>17179</v>
      </c>
      <c r="AA41" s="203">
        <f t="shared" si="9"/>
        <v>17179</v>
      </c>
      <c r="AB41" s="203">
        <f t="shared" si="9"/>
        <v>16195</v>
      </c>
      <c r="AC41" s="203">
        <f t="shared" si="9"/>
        <v>17179</v>
      </c>
      <c r="AD41" s="203">
        <f t="shared" si="9"/>
        <v>16195</v>
      </c>
      <c r="AE41" s="203">
        <f t="shared" si="9"/>
        <v>20951</v>
      </c>
      <c r="AF41" s="203">
        <f t="shared" si="9"/>
        <v>16195</v>
      </c>
      <c r="AG41" s="203">
        <f t="shared" si="9"/>
        <v>17179</v>
      </c>
      <c r="AH41" s="203">
        <f t="shared" si="9"/>
        <v>17179</v>
      </c>
      <c r="AI41" s="203">
        <f t="shared" si="9"/>
        <v>17179</v>
      </c>
      <c r="AJ41" s="203">
        <f t="shared" si="9"/>
        <v>16195</v>
      </c>
      <c r="AK41" s="203">
        <f t="shared" si="9"/>
        <v>17179</v>
      </c>
      <c r="AL41" s="203">
        <f t="shared" si="9"/>
        <v>16195</v>
      </c>
      <c r="AM41" s="203">
        <f t="shared" si="9"/>
        <v>15211</v>
      </c>
      <c r="AN41" s="203">
        <f t="shared" si="9"/>
        <v>14227</v>
      </c>
      <c r="AO41" s="203">
        <f t="shared" si="9"/>
        <v>14227</v>
      </c>
      <c r="AP41" s="203">
        <f t="shared" si="9"/>
        <v>14227</v>
      </c>
      <c r="AQ41" s="203">
        <f t="shared" si="9"/>
        <v>15211</v>
      </c>
      <c r="AR41" s="203">
        <f t="shared" si="9"/>
        <v>16195</v>
      </c>
      <c r="AS41" s="203">
        <f t="shared" si="9"/>
        <v>16195</v>
      </c>
      <c r="AT41" s="203">
        <f t="shared" si="9"/>
        <v>15211</v>
      </c>
      <c r="AU41" s="203">
        <f t="shared" si="9"/>
        <v>14227</v>
      </c>
      <c r="AV41" s="203">
        <f t="shared" si="9"/>
        <v>16195</v>
      </c>
      <c r="AW41" s="203">
        <f t="shared" si="9"/>
        <v>14227</v>
      </c>
    </row>
    <row r="42" spans="1:49" s="202" customFormat="1" ht="11.1" customHeight="1" x14ac:dyDescent="0.2">
      <c r="A42" s="203" t="s">
        <v>145</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row>
    <row r="43" spans="1:49" s="202" customFormat="1" ht="11.1" customHeight="1" x14ac:dyDescent="0.2">
      <c r="A43" s="211">
        <v>1</v>
      </c>
      <c r="B43" s="203">
        <f t="shared" ref="B43:AW43" si="10">ROUNDUP(B19*0.82,)</f>
        <v>12464</v>
      </c>
      <c r="C43" s="203">
        <f t="shared" si="10"/>
        <v>12464</v>
      </c>
      <c r="D43" s="203">
        <f t="shared" si="10"/>
        <v>16974</v>
      </c>
      <c r="E43" s="203">
        <f t="shared" si="10"/>
        <v>16974</v>
      </c>
      <c r="F43" s="203">
        <f t="shared" si="10"/>
        <v>15006</v>
      </c>
      <c r="G43" s="203">
        <f t="shared" si="10"/>
        <v>13448</v>
      </c>
      <c r="H43" s="203">
        <f t="shared" si="10"/>
        <v>12874</v>
      </c>
      <c r="I43" s="203">
        <f t="shared" si="10"/>
        <v>12874</v>
      </c>
      <c r="J43" s="203">
        <f t="shared" si="10"/>
        <v>13448</v>
      </c>
      <c r="K43" s="203">
        <f t="shared" si="10"/>
        <v>12874</v>
      </c>
      <c r="L43" s="203">
        <f t="shared" si="10"/>
        <v>12874</v>
      </c>
      <c r="M43" s="203">
        <f t="shared" si="10"/>
        <v>16974</v>
      </c>
      <c r="N43" s="203">
        <f t="shared" si="10"/>
        <v>16974</v>
      </c>
      <c r="O43" s="203">
        <f t="shared" si="10"/>
        <v>16974</v>
      </c>
      <c r="P43" s="203">
        <f t="shared" si="10"/>
        <v>16974</v>
      </c>
      <c r="Q43" s="203">
        <f t="shared" si="10"/>
        <v>12874</v>
      </c>
      <c r="R43" s="203">
        <f t="shared" si="10"/>
        <v>15006</v>
      </c>
      <c r="S43" s="203">
        <f t="shared" si="10"/>
        <v>15990</v>
      </c>
      <c r="T43" s="203">
        <f t="shared" si="10"/>
        <v>14022</v>
      </c>
      <c r="U43" s="203">
        <f t="shared" si="10"/>
        <v>19352</v>
      </c>
      <c r="V43" s="203">
        <f t="shared" si="10"/>
        <v>14022</v>
      </c>
      <c r="W43" s="203">
        <f t="shared" si="10"/>
        <v>16974</v>
      </c>
      <c r="X43" s="203">
        <f t="shared" si="10"/>
        <v>14022</v>
      </c>
      <c r="Y43" s="203">
        <f t="shared" si="10"/>
        <v>16974</v>
      </c>
      <c r="Z43" s="203">
        <f t="shared" si="10"/>
        <v>16974</v>
      </c>
      <c r="AA43" s="203">
        <f t="shared" si="10"/>
        <v>16974</v>
      </c>
      <c r="AB43" s="203">
        <f t="shared" si="10"/>
        <v>15990</v>
      </c>
      <c r="AC43" s="203">
        <f t="shared" si="10"/>
        <v>16974</v>
      </c>
      <c r="AD43" s="203">
        <f t="shared" si="10"/>
        <v>15990</v>
      </c>
      <c r="AE43" s="203">
        <f t="shared" si="10"/>
        <v>20746</v>
      </c>
      <c r="AF43" s="203">
        <f t="shared" si="10"/>
        <v>15990</v>
      </c>
      <c r="AG43" s="203">
        <f t="shared" si="10"/>
        <v>16974</v>
      </c>
      <c r="AH43" s="203">
        <f t="shared" si="10"/>
        <v>16974</v>
      </c>
      <c r="AI43" s="203">
        <f t="shared" si="10"/>
        <v>16974</v>
      </c>
      <c r="AJ43" s="203">
        <f t="shared" si="10"/>
        <v>15990</v>
      </c>
      <c r="AK43" s="203">
        <f t="shared" si="10"/>
        <v>16974</v>
      </c>
      <c r="AL43" s="203">
        <f t="shared" si="10"/>
        <v>15990</v>
      </c>
      <c r="AM43" s="203">
        <f t="shared" si="10"/>
        <v>15006</v>
      </c>
      <c r="AN43" s="203">
        <f t="shared" si="10"/>
        <v>14022</v>
      </c>
      <c r="AO43" s="203">
        <f t="shared" si="10"/>
        <v>14022</v>
      </c>
      <c r="AP43" s="203">
        <f t="shared" si="10"/>
        <v>14022</v>
      </c>
      <c r="AQ43" s="203">
        <f t="shared" si="10"/>
        <v>15006</v>
      </c>
      <c r="AR43" s="203">
        <f t="shared" si="10"/>
        <v>15990</v>
      </c>
      <c r="AS43" s="203">
        <f t="shared" si="10"/>
        <v>15990</v>
      </c>
      <c r="AT43" s="203">
        <f t="shared" si="10"/>
        <v>15006</v>
      </c>
      <c r="AU43" s="203">
        <f t="shared" si="10"/>
        <v>14022</v>
      </c>
      <c r="AV43" s="203">
        <f t="shared" si="10"/>
        <v>15990</v>
      </c>
      <c r="AW43" s="203">
        <f t="shared" si="10"/>
        <v>14022</v>
      </c>
    </row>
    <row r="44" spans="1:49" s="202" customFormat="1" ht="11.1" customHeight="1" x14ac:dyDescent="0.2">
      <c r="A44" s="211">
        <v>2</v>
      </c>
      <c r="B44" s="203">
        <f t="shared" ref="B44:AW44" si="11">ROUNDUP(B20*0.82,)</f>
        <v>14104</v>
      </c>
      <c r="C44" s="203">
        <f t="shared" si="11"/>
        <v>14104</v>
      </c>
      <c r="D44" s="203">
        <f t="shared" si="11"/>
        <v>18819</v>
      </c>
      <c r="E44" s="203">
        <f t="shared" si="11"/>
        <v>18819</v>
      </c>
      <c r="F44" s="203">
        <f t="shared" si="11"/>
        <v>16851</v>
      </c>
      <c r="G44" s="203">
        <f t="shared" si="11"/>
        <v>15293</v>
      </c>
      <c r="H44" s="203">
        <f t="shared" si="11"/>
        <v>14719</v>
      </c>
      <c r="I44" s="203">
        <f t="shared" si="11"/>
        <v>14719</v>
      </c>
      <c r="J44" s="203">
        <f t="shared" si="11"/>
        <v>15293</v>
      </c>
      <c r="K44" s="203">
        <f t="shared" si="11"/>
        <v>14719</v>
      </c>
      <c r="L44" s="203">
        <f t="shared" si="11"/>
        <v>14719</v>
      </c>
      <c r="M44" s="203">
        <f t="shared" si="11"/>
        <v>18819</v>
      </c>
      <c r="N44" s="203">
        <f t="shared" si="11"/>
        <v>18819</v>
      </c>
      <c r="O44" s="203">
        <f t="shared" si="11"/>
        <v>18819</v>
      </c>
      <c r="P44" s="203">
        <f t="shared" si="11"/>
        <v>18819</v>
      </c>
      <c r="Q44" s="203">
        <f t="shared" si="11"/>
        <v>14719</v>
      </c>
      <c r="R44" s="203">
        <f t="shared" si="11"/>
        <v>16851</v>
      </c>
      <c r="S44" s="203">
        <f t="shared" si="11"/>
        <v>17835</v>
      </c>
      <c r="T44" s="203">
        <f t="shared" si="11"/>
        <v>15867</v>
      </c>
      <c r="U44" s="203">
        <f t="shared" si="11"/>
        <v>21197</v>
      </c>
      <c r="V44" s="203">
        <f t="shared" si="11"/>
        <v>15867</v>
      </c>
      <c r="W44" s="203">
        <f t="shared" si="11"/>
        <v>18819</v>
      </c>
      <c r="X44" s="203">
        <f t="shared" si="11"/>
        <v>15867</v>
      </c>
      <c r="Y44" s="203">
        <f t="shared" si="11"/>
        <v>18819</v>
      </c>
      <c r="Z44" s="203">
        <f t="shared" si="11"/>
        <v>18819</v>
      </c>
      <c r="AA44" s="203">
        <f t="shared" si="11"/>
        <v>18819</v>
      </c>
      <c r="AB44" s="203">
        <f t="shared" si="11"/>
        <v>17835</v>
      </c>
      <c r="AC44" s="203">
        <f t="shared" si="11"/>
        <v>18819</v>
      </c>
      <c r="AD44" s="203">
        <f t="shared" si="11"/>
        <v>17835</v>
      </c>
      <c r="AE44" s="203">
        <f t="shared" si="11"/>
        <v>22591</v>
      </c>
      <c r="AF44" s="203">
        <f t="shared" si="11"/>
        <v>17835</v>
      </c>
      <c r="AG44" s="203">
        <f t="shared" si="11"/>
        <v>18819</v>
      </c>
      <c r="AH44" s="203">
        <f t="shared" si="11"/>
        <v>18819</v>
      </c>
      <c r="AI44" s="203">
        <f t="shared" si="11"/>
        <v>18819</v>
      </c>
      <c r="AJ44" s="203">
        <f t="shared" si="11"/>
        <v>17835</v>
      </c>
      <c r="AK44" s="203">
        <f t="shared" si="11"/>
        <v>18819</v>
      </c>
      <c r="AL44" s="203">
        <f t="shared" si="11"/>
        <v>17835</v>
      </c>
      <c r="AM44" s="203">
        <f t="shared" si="11"/>
        <v>16851</v>
      </c>
      <c r="AN44" s="203">
        <f t="shared" si="11"/>
        <v>15867</v>
      </c>
      <c r="AO44" s="203">
        <f t="shared" si="11"/>
        <v>15867</v>
      </c>
      <c r="AP44" s="203">
        <f t="shared" si="11"/>
        <v>15867</v>
      </c>
      <c r="AQ44" s="203">
        <f t="shared" si="11"/>
        <v>16851</v>
      </c>
      <c r="AR44" s="203">
        <f t="shared" si="11"/>
        <v>17835</v>
      </c>
      <c r="AS44" s="203">
        <f t="shared" si="11"/>
        <v>17835</v>
      </c>
      <c r="AT44" s="203">
        <f t="shared" si="11"/>
        <v>16851</v>
      </c>
      <c r="AU44" s="203">
        <f t="shared" si="11"/>
        <v>15867</v>
      </c>
      <c r="AV44" s="203">
        <f t="shared" si="11"/>
        <v>17835</v>
      </c>
      <c r="AW44" s="203">
        <f t="shared" si="11"/>
        <v>15867</v>
      </c>
    </row>
    <row r="45" spans="1:49" s="202" customFormat="1" ht="11.1" customHeight="1" x14ac:dyDescent="0.2">
      <c r="A45" s="203" t="s">
        <v>5</v>
      </c>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row>
    <row r="46" spans="1:49" s="202" customFormat="1" ht="11.1" customHeight="1" x14ac:dyDescent="0.2">
      <c r="A46" s="211">
        <v>1</v>
      </c>
      <c r="B46" s="203">
        <f t="shared" ref="B46:AW46" si="12">ROUNDUP(B22*0.82,)</f>
        <v>16564</v>
      </c>
      <c r="C46" s="203">
        <f t="shared" si="12"/>
        <v>16564</v>
      </c>
      <c r="D46" s="203">
        <f t="shared" si="12"/>
        <v>25174</v>
      </c>
      <c r="E46" s="203">
        <f t="shared" si="12"/>
        <v>25174</v>
      </c>
      <c r="F46" s="203">
        <f t="shared" si="12"/>
        <v>23206</v>
      </c>
      <c r="G46" s="203">
        <f t="shared" si="12"/>
        <v>21648</v>
      </c>
      <c r="H46" s="203">
        <f t="shared" si="12"/>
        <v>21074</v>
      </c>
      <c r="I46" s="203">
        <f t="shared" si="12"/>
        <v>21074</v>
      </c>
      <c r="J46" s="203">
        <f t="shared" si="12"/>
        <v>21648</v>
      </c>
      <c r="K46" s="203">
        <f t="shared" si="12"/>
        <v>21074</v>
      </c>
      <c r="L46" s="203">
        <f t="shared" si="12"/>
        <v>21074</v>
      </c>
      <c r="M46" s="203">
        <f t="shared" si="12"/>
        <v>25174</v>
      </c>
      <c r="N46" s="203">
        <f t="shared" si="12"/>
        <v>25174</v>
      </c>
      <c r="O46" s="203">
        <f t="shared" si="12"/>
        <v>25174</v>
      </c>
      <c r="P46" s="203">
        <f t="shared" si="12"/>
        <v>25174</v>
      </c>
      <c r="Q46" s="203">
        <f t="shared" si="12"/>
        <v>21074</v>
      </c>
      <c r="R46" s="203">
        <f t="shared" si="12"/>
        <v>23206</v>
      </c>
      <c r="S46" s="203">
        <f t="shared" si="12"/>
        <v>24190</v>
      </c>
      <c r="T46" s="203">
        <f t="shared" si="12"/>
        <v>22222</v>
      </c>
      <c r="U46" s="203">
        <f t="shared" si="12"/>
        <v>27552</v>
      </c>
      <c r="V46" s="203">
        <f t="shared" si="12"/>
        <v>22222</v>
      </c>
      <c r="W46" s="203">
        <f t="shared" si="12"/>
        <v>25174</v>
      </c>
      <c r="X46" s="203">
        <f t="shared" si="12"/>
        <v>22222</v>
      </c>
      <c r="Y46" s="203">
        <f t="shared" si="12"/>
        <v>25174</v>
      </c>
      <c r="Z46" s="203">
        <f t="shared" si="12"/>
        <v>25174</v>
      </c>
      <c r="AA46" s="203">
        <f t="shared" si="12"/>
        <v>25174</v>
      </c>
      <c r="AB46" s="203">
        <f t="shared" si="12"/>
        <v>24190</v>
      </c>
      <c r="AC46" s="203">
        <f t="shared" si="12"/>
        <v>25174</v>
      </c>
      <c r="AD46" s="203">
        <f t="shared" si="12"/>
        <v>24190</v>
      </c>
      <c r="AE46" s="203">
        <f t="shared" si="12"/>
        <v>28946</v>
      </c>
      <c r="AF46" s="203">
        <f t="shared" si="12"/>
        <v>24190</v>
      </c>
      <c r="AG46" s="203">
        <f t="shared" si="12"/>
        <v>25174</v>
      </c>
      <c r="AH46" s="203">
        <f t="shared" si="12"/>
        <v>25174</v>
      </c>
      <c r="AI46" s="203">
        <f t="shared" si="12"/>
        <v>25174</v>
      </c>
      <c r="AJ46" s="203">
        <f t="shared" si="12"/>
        <v>24190</v>
      </c>
      <c r="AK46" s="203">
        <f t="shared" si="12"/>
        <v>25174</v>
      </c>
      <c r="AL46" s="203">
        <f t="shared" si="12"/>
        <v>24190</v>
      </c>
      <c r="AM46" s="203">
        <f t="shared" si="12"/>
        <v>23206</v>
      </c>
      <c r="AN46" s="203">
        <f t="shared" si="12"/>
        <v>22222</v>
      </c>
      <c r="AO46" s="203">
        <f t="shared" si="12"/>
        <v>22222</v>
      </c>
      <c r="AP46" s="203">
        <f t="shared" si="12"/>
        <v>22222</v>
      </c>
      <c r="AQ46" s="203">
        <f t="shared" si="12"/>
        <v>23206</v>
      </c>
      <c r="AR46" s="203">
        <f t="shared" si="12"/>
        <v>24190</v>
      </c>
      <c r="AS46" s="203">
        <f t="shared" si="12"/>
        <v>24190</v>
      </c>
      <c r="AT46" s="203">
        <f t="shared" si="12"/>
        <v>23206</v>
      </c>
      <c r="AU46" s="203">
        <f t="shared" si="12"/>
        <v>22222</v>
      </c>
      <c r="AV46" s="203">
        <f t="shared" si="12"/>
        <v>24190</v>
      </c>
      <c r="AW46" s="203">
        <f t="shared" si="12"/>
        <v>22222</v>
      </c>
    </row>
    <row r="47" spans="1:49" s="202" customFormat="1" ht="11.1" customHeight="1" x14ac:dyDescent="0.2">
      <c r="A47" s="211">
        <v>2</v>
      </c>
      <c r="B47" s="203">
        <f t="shared" ref="B47:AW47" si="13">ROUNDUP(B23*0.82,)</f>
        <v>18204</v>
      </c>
      <c r="C47" s="203">
        <f t="shared" si="13"/>
        <v>18204</v>
      </c>
      <c r="D47" s="203">
        <f t="shared" si="13"/>
        <v>27019</v>
      </c>
      <c r="E47" s="203">
        <f t="shared" si="13"/>
        <v>27019</v>
      </c>
      <c r="F47" s="203">
        <f t="shared" si="13"/>
        <v>25051</v>
      </c>
      <c r="G47" s="203">
        <f t="shared" si="13"/>
        <v>23493</v>
      </c>
      <c r="H47" s="203">
        <f t="shared" si="13"/>
        <v>22919</v>
      </c>
      <c r="I47" s="203">
        <f t="shared" si="13"/>
        <v>22919</v>
      </c>
      <c r="J47" s="203">
        <f t="shared" si="13"/>
        <v>23493</v>
      </c>
      <c r="K47" s="203">
        <f t="shared" si="13"/>
        <v>22919</v>
      </c>
      <c r="L47" s="203">
        <f t="shared" si="13"/>
        <v>22919</v>
      </c>
      <c r="M47" s="203">
        <f t="shared" si="13"/>
        <v>27019</v>
      </c>
      <c r="N47" s="203">
        <f t="shared" si="13"/>
        <v>27019</v>
      </c>
      <c r="O47" s="203">
        <f t="shared" si="13"/>
        <v>27019</v>
      </c>
      <c r="P47" s="203">
        <f t="shared" si="13"/>
        <v>27019</v>
      </c>
      <c r="Q47" s="203">
        <f t="shared" si="13"/>
        <v>22919</v>
      </c>
      <c r="R47" s="203">
        <f t="shared" si="13"/>
        <v>25051</v>
      </c>
      <c r="S47" s="203">
        <f t="shared" si="13"/>
        <v>26035</v>
      </c>
      <c r="T47" s="203">
        <f t="shared" si="13"/>
        <v>24067</v>
      </c>
      <c r="U47" s="203">
        <f t="shared" si="13"/>
        <v>29397</v>
      </c>
      <c r="V47" s="203">
        <f t="shared" si="13"/>
        <v>24067</v>
      </c>
      <c r="W47" s="203">
        <f t="shared" si="13"/>
        <v>27019</v>
      </c>
      <c r="X47" s="203">
        <f t="shared" si="13"/>
        <v>24067</v>
      </c>
      <c r="Y47" s="203">
        <f t="shared" si="13"/>
        <v>27019</v>
      </c>
      <c r="Z47" s="203">
        <f t="shared" si="13"/>
        <v>27019</v>
      </c>
      <c r="AA47" s="203">
        <f t="shared" si="13"/>
        <v>27019</v>
      </c>
      <c r="AB47" s="203">
        <f t="shared" si="13"/>
        <v>26035</v>
      </c>
      <c r="AC47" s="203">
        <f t="shared" si="13"/>
        <v>27019</v>
      </c>
      <c r="AD47" s="203">
        <f t="shared" si="13"/>
        <v>26035</v>
      </c>
      <c r="AE47" s="203">
        <f t="shared" si="13"/>
        <v>30791</v>
      </c>
      <c r="AF47" s="203">
        <f t="shared" si="13"/>
        <v>26035</v>
      </c>
      <c r="AG47" s="203">
        <f t="shared" si="13"/>
        <v>27019</v>
      </c>
      <c r="AH47" s="203">
        <f t="shared" si="13"/>
        <v>27019</v>
      </c>
      <c r="AI47" s="203">
        <f t="shared" si="13"/>
        <v>27019</v>
      </c>
      <c r="AJ47" s="203">
        <f t="shared" si="13"/>
        <v>26035</v>
      </c>
      <c r="AK47" s="203">
        <f t="shared" si="13"/>
        <v>27019</v>
      </c>
      <c r="AL47" s="203">
        <f t="shared" si="13"/>
        <v>26035</v>
      </c>
      <c r="AM47" s="203">
        <f t="shared" si="13"/>
        <v>25051</v>
      </c>
      <c r="AN47" s="203">
        <f t="shared" si="13"/>
        <v>24067</v>
      </c>
      <c r="AO47" s="203">
        <f t="shared" si="13"/>
        <v>24067</v>
      </c>
      <c r="AP47" s="203">
        <f t="shared" si="13"/>
        <v>24067</v>
      </c>
      <c r="AQ47" s="203">
        <f t="shared" si="13"/>
        <v>25051</v>
      </c>
      <c r="AR47" s="203">
        <f t="shared" si="13"/>
        <v>26035</v>
      </c>
      <c r="AS47" s="203">
        <f t="shared" si="13"/>
        <v>26035</v>
      </c>
      <c r="AT47" s="203">
        <f t="shared" si="13"/>
        <v>25051</v>
      </c>
      <c r="AU47" s="203">
        <f t="shared" si="13"/>
        <v>24067</v>
      </c>
      <c r="AV47" s="203">
        <f t="shared" si="13"/>
        <v>26035</v>
      </c>
      <c r="AW47" s="203">
        <f t="shared" si="13"/>
        <v>24067</v>
      </c>
    </row>
    <row r="48" spans="1:49" s="202" customFormat="1" ht="11.1" customHeight="1" x14ac:dyDescent="0.2">
      <c r="A48" s="203" t="s">
        <v>6</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row>
    <row r="49" spans="1:49" s="202" customFormat="1" ht="11.1" customHeight="1" x14ac:dyDescent="0.2">
      <c r="A49" s="211" t="s">
        <v>1</v>
      </c>
      <c r="B49" s="203">
        <f t="shared" ref="B49:AW49" si="14">ROUNDUP(B25*0.82,)</f>
        <v>90200</v>
      </c>
      <c r="C49" s="203">
        <f t="shared" si="14"/>
        <v>90200</v>
      </c>
      <c r="D49" s="203">
        <f t="shared" si="14"/>
        <v>102500</v>
      </c>
      <c r="E49" s="203">
        <f t="shared" si="14"/>
        <v>102500</v>
      </c>
      <c r="F49" s="203">
        <f t="shared" si="14"/>
        <v>102500</v>
      </c>
      <c r="G49" s="203">
        <f t="shared" si="14"/>
        <v>102500</v>
      </c>
      <c r="H49" s="203">
        <f t="shared" si="14"/>
        <v>102500</v>
      </c>
      <c r="I49" s="203">
        <f t="shared" si="14"/>
        <v>102500</v>
      </c>
      <c r="J49" s="203">
        <f t="shared" si="14"/>
        <v>102500</v>
      </c>
      <c r="K49" s="203">
        <f t="shared" si="14"/>
        <v>102500</v>
      </c>
      <c r="L49" s="203">
        <f t="shared" si="14"/>
        <v>102500</v>
      </c>
      <c r="M49" s="203">
        <f t="shared" si="14"/>
        <v>102500</v>
      </c>
      <c r="N49" s="203">
        <f t="shared" si="14"/>
        <v>102500</v>
      </c>
      <c r="O49" s="203">
        <f t="shared" si="14"/>
        <v>102500</v>
      </c>
      <c r="P49" s="203">
        <f t="shared" si="14"/>
        <v>102500</v>
      </c>
      <c r="Q49" s="203">
        <f t="shared" si="14"/>
        <v>102500</v>
      </c>
      <c r="R49" s="203">
        <f t="shared" si="14"/>
        <v>102500</v>
      </c>
      <c r="S49" s="203">
        <f t="shared" si="14"/>
        <v>102500</v>
      </c>
      <c r="T49" s="203">
        <f t="shared" si="14"/>
        <v>102500</v>
      </c>
      <c r="U49" s="203">
        <f t="shared" si="14"/>
        <v>102500</v>
      </c>
      <c r="V49" s="203">
        <f t="shared" si="14"/>
        <v>102500</v>
      </c>
      <c r="W49" s="203">
        <f t="shared" si="14"/>
        <v>102500</v>
      </c>
      <c r="X49" s="203">
        <f t="shared" si="14"/>
        <v>102500</v>
      </c>
      <c r="Y49" s="203">
        <f t="shared" si="14"/>
        <v>102500</v>
      </c>
      <c r="Z49" s="203">
        <f t="shared" si="14"/>
        <v>102500</v>
      </c>
      <c r="AA49" s="203">
        <f t="shared" si="14"/>
        <v>102500</v>
      </c>
      <c r="AB49" s="203">
        <f t="shared" si="14"/>
        <v>102500</v>
      </c>
      <c r="AC49" s="203">
        <f t="shared" si="14"/>
        <v>102500</v>
      </c>
      <c r="AD49" s="203">
        <f t="shared" si="14"/>
        <v>102500</v>
      </c>
      <c r="AE49" s="203">
        <f t="shared" si="14"/>
        <v>102500</v>
      </c>
      <c r="AF49" s="203">
        <f t="shared" si="14"/>
        <v>102500</v>
      </c>
      <c r="AG49" s="203">
        <f t="shared" si="14"/>
        <v>102500</v>
      </c>
      <c r="AH49" s="203">
        <f t="shared" si="14"/>
        <v>102500</v>
      </c>
      <c r="AI49" s="203">
        <f t="shared" si="14"/>
        <v>102500</v>
      </c>
      <c r="AJ49" s="203">
        <f t="shared" si="14"/>
        <v>102500</v>
      </c>
      <c r="AK49" s="203">
        <f t="shared" si="14"/>
        <v>102500</v>
      </c>
      <c r="AL49" s="203">
        <f t="shared" si="14"/>
        <v>102500</v>
      </c>
      <c r="AM49" s="203">
        <f t="shared" si="14"/>
        <v>102500</v>
      </c>
      <c r="AN49" s="203">
        <f t="shared" si="14"/>
        <v>102500</v>
      </c>
      <c r="AO49" s="203">
        <f t="shared" si="14"/>
        <v>102500</v>
      </c>
      <c r="AP49" s="203">
        <f t="shared" si="14"/>
        <v>102500</v>
      </c>
      <c r="AQ49" s="203">
        <f t="shared" si="14"/>
        <v>102500</v>
      </c>
      <c r="AR49" s="203">
        <f t="shared" si="14"/>
        <v>102500</v>
      </c>
      <c r="AS49" s="203">
        <f t="shared" si="14"/>
        <v>102500</v>
      </c>
      <c r="AT49" s="203">
        <f t="shared" si="14"/>
        <v>102500</v>
      </c>
      <c r="AU49" s="203">
        <f t="shared" si="14"/>
        <v>102500</v>
      </c>
      <c r="AV49" s="203">
        <f t="shared" si="14"/>
        <v>102500</v>
      </c>
      <c r="AW49" s="203">
        <f t="shared" si="14"/>
        <v>102500</v>
      </c>
    </row>
    <row r="50" spans="1:49" ht="22.5" x14ac:dyDescent="0.2">
      <c r="A50" s="212" t="s">
        <v>121</v>
      </c>
    </row>
    <row r="51" spans="1:49" ht="12" hidden="1" thickBot="1" x14ac:dyDescent="0.25">
      <c r="A51" s="213" t="s">
        <v>147</v>
      </c>
    </row>
    <row r="52" spans="1:49" hidden="1" x14ac:dyDescent="0.2">
      <c r="A52" s="214" t="s">
        <v>146</v>
      </c>
    </row>
    <row r="53" spans="1:49" ht="21.75" hidden="1" x14ac:dyDescent="0.2">
      <c r="A53" s="215" t="s">
        <v>149</v>
      </c>
    </row>
    <row r="54" spans="1:49" ht="21.75" hidden="1" x14ac:dyDescent="0.2">
      <c r="A54" s="216" t="s">
        <v>150</v>
      </c>
    </row>
    <row r="55" spans="1:49" hidden="1" x14ac:dyDescent="0.2">
      <c r="A55" s="215" t="s">
        <v>148</v>
      </c>
    </row>
    <row r="56" spans="1:49" hidden="1" x14ac:dyDescent="0.2">
      <c r="A56" s="217" t="s">
        <v>170</v>
      </c>
    </row>
    <row r="57" spans="1:49" x14ac:dyDescent="0.2">
      <c r="A57" s="218" t="s">
        <v>12</v>
      </c>
    </row>
    <row r="58" spans="1:49" x14ac:dyDescent="0.2">
      <c r="A58" s="219" t="s">
        <v>13</v>
      </c>
    </row>
    <row r="59" spans="1:49" x14ac:dyDescent="0.2">
      <c r="A59" s="219" t="s">
        <v>14</v>
      </c>
    </row>
    <row r="60" spans="1:49" ht="22.5" x14ac:dyDescent="0.2">
      <c r="A60" s="220" t="s">
        <v>18</v>
      </c>
    </row>
    <row r="61" spans="1:49" x14ac:dyDescent="0.2">
      <c r="A61" s="221" t="s">
        <v>122</v>
      </c>
    </row>
    <row r="62" spans="1:49" x14ac:dyDescent="0.2">
      <c r="A62" s="219"/>
    </row>
    <row r="63" spans="1:49" hidden="1" x14ac:dyDescent="0.2">
      <c r="A63" s="222" t="s">
        <v>16</v>
      </c>
    </row>
    <row r="64" spans="1:49" ht="67.5" hidden="1" x14ac:dyDescent="0.2">
      <c r="A64" s="223" t="s">
        <v>255</v>
      </c>
    </row>
    <row r="65" spans="1:1" hidden="1" x14ac:dyDescent="0.2"/>
    <row r="66" spans="1:1" hidden="1" x14ac:dyDescent="0.2">
      <c r="A66" s="224" t="s">
        <v>24</v>
      </c>
    </row>
    <row r="67" spans="1:1" hidden="1" x14ac:dyDescent="0.2">
      <c r="A67" s="225" t="s">
        <v>256</v>
      </c>
    </row>
    <row r="68" spans="1:1" hidden="1" x14ac:dyDescent="0.2">
      <c r="A68" s="226" t="s">
        <v>257</v>
      </c>
    </row>
    <row r="69" spans="1:1" ht="21.75" customHeight="1" thickBot="1" x14ac:dyDescent="0.25">
      <c r="A69" s="222" t="s">
        <v>16</v>
      </c>
    </row>
    <row r="70" spans="1:1" ht="159" customHeight="1" thickBot="1" x14ac:dyDescent="0.25">
      <c r="A70" s="227" t="s">
        <v>258</v>
      </c>
    </row>
  </sheetData>
  <pageMargins left="0.25" right="0.25"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opLeftCell="A24" zoomScaleNormal="100" workbookViewId="0">
      <pane xSplit="1" topLeftCell="B1" activePane="topRight" state="frozen"/>
      <selection pane="topRight" activeCell="A50" sqref="A50"/>
    </sheetView>
  </sheetViews>
  <sheetFormatPr defaultColWidth="9" defaultRowHeight="12" x14ac:dyDescent="0.2"/>
  <cols>
    <col min="1" max="1" width="84.140625" style="14" customWidth="1"/>
    <col min="2" max="6" width="9" style="14" customWidth="1"/>
    <col min="7" max="8" width="9" style="14" hidden="1" customWidth="1"/>
    <col min="9" max="10" width="0" style="14" hidden="1" customWidth="1"/>
    <col min="11" max="16384" width="9" style="14"/>
  </cols>
  <sheetData>
    <row r="1" spans="1:42" x14ac:dyDescent="0.2">
      <c r="A1" s="13" t="s">
        <v>156</v>
      </c>
    </row>
    <row r="2" spans="1:42" x14ac:dyDescent="0.2">
      <c r="A2" s="15" t="s">
        <v>8</v>
      </c>
    </row>
    <row r="3" spans="1:42" x14ac:dyDescent="0.2">
      <c r="A3" s="13"/>
    </row>
    <row r="4" spans="1:42" ht="26.1" customHeight="1"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c r="V4" s="24" t="e">
        <f>'C завтраками| Bed and breakfast'!#REF!</f>
        <v>#REF!</v>
      </c>
      <c r="W4" s="24" t="e">
        <f>'C завтраками| Bed and breakfast'!#REF!</f>
        <v>#REF!</v>
      </c>
      <c r="X4" s="24" t="e">
        <f>'C завтраками| Bed and breakfast'!#REF!</f>
        <v>#REF!</v>
      </c>
      <c r="Y4" s="24" t="e">
        <f>'C завтраками| Bed and breakfast'!#REF!</f>
        <v>#REF!</v>
      </c>
      <c r="Z4" s="24" t="e">
        <f>'C завтраками| Bed and breakfast'!#REF!</f>
        <v>#REF!</v>
      </c>
      <c r="AA4" s="24" t="e">
        <f>'C завтраками| Bed and breakfast'!#REF!</f>
        <v>#REF!</v>
      </c>
      <c r="AB4" s="24" t="e">
        <f>'C завтраками| Bed and breakfast'!#REF!</f>
        <v>#REF!</v>
      </c>
      <c r="AC4" s="24" t="e">
        <f>'C завтраками| Bed and breakfast'!#REF!</f>
        <v>#REF!</v>
      </c>
      <c r="AD4" s="24" t="e">
        <f>'C завтраками| Bed and breakfast'!#REF!</f>
        <v>#REF!</v>
      </c>
      <c r="AE4" s="24" t="e">
        <f>'C завтраками| Bed and breakfast'!#REF!</f>
        <v>#REF!</v>
      </c>
      <c r="AF4" s="24" t="e">
        <f>'C завтраками| Bed and breakfast'!#REF!</f>
        <v>#REF!</v>
      </c>
      <c r="AG4" s="24" t="e">
        <f>'C завтраками| Bed and breakfast'!#REF!</f>
        <v>#REF!</v>
      </c>
      <c r="AH4" s="24" t="e">
        <f>'C завтраками| Bed and breakfast'!#REF!</f>
        <v>#REF!</v>
      </c>
      <c r="AI4" s="24" t="e">
        <f>'C завтраками| Bed and breakfast'!#REF!</f>
        <v>#REF!</v>
      </c>
      <c r="AJ4" s="24" t="e">
        <f>'C завтраками| Bed and breakfast'!#REF!</f>
        <v>#REF!</v>
      </c>
      <c r="AK4" s="24" t="e">
        <f>'C завтраками| Bed and breakfast'!#REF!</f>
        <v>#REF!</v>
      </c>
      <c r="AL4" s="24" t="e">
        <f>'C завтраками| Bed and breakfast'!#REF!</f>
        <v>#REF!</v>
      </c>
      <c r="AM4" s="24" t="e">
        <f>'C завтраками| Bed and breakfast'!#REF!</f>
        <v>#REF!</v>
      </c>
      <c r="AN4" s="24" t="e">
        <f>'C завтраками| Bed and breakfast'!#REF!</f>
        <v>#REF!</v>
      </c>
      <c r="AO4" s="24" t="e">
        <f>'C завтраками| Bed and breakfast'!#REF!</f>
        <v>#REF!</v>
      </c>
      <c r="AP4" s="24" t="e">
        <f>'C завтраками| Bed and breakfast'!#REF!</f>
        <v>#REF!</v>
      </c>
    </row>
    <row r="5" spans="1:42" s="16" customFormat="1" ht="22.35" customHeight="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c r="V5" s="24" t="e">
        <f>'C завтраками| Bed and breakfast'!#REF!</f>
        <v>#REF!</v>
      </c>
      <c r="W5" s="24" t="e">
        <f>'C завтраками| Bed and breakfast'!#REF!</f>
        <v>#REF!</v>
      </c>
      <c r="X5" s="24" t="e">
        <f>'C завтраками| Bed and breakfast'!#REF!</f>
        <v>#REF!</v>
      </c>
      <c r="Y5" s="24" t="e">
        <f>'C завтраками| Bed and breakfast'!#REF!</f>
        <v>#REF!</v>
      </c>
      <c r="Z5" s="24" t="e">
        <f>'C завтраками| Bed and breakfast'!#REF!</f>
        <v>#REF!</v>
      </c>
      <c r="AA5" s="24" t="e">
        <f>'C завтраками| Bed and breakfast'!#REF!</f>
        <v>#REF!</v>
      </c>
      <c r="AB5" s="24" t="e">
        <f>'C завтраками| Bed and breakfast'!#REF!</f>
        <v>#REF!</v>
      </c>
      <c r="AC5" s="24" t="e">
        <f>'C завтраками| Bed and breakfast'!#REF!</f>
        <v>#REF!</v>
      </c>
      <c r="AD5" s="24" t="e">
        <f>'C завтраками| Bed and breakfast'!#REF!</f>
        <v>#REF!</v>
      </c>
      <c r="AE5" s="24" t="e">
        <f>'C завтраками| Bed and breakfast'!#REF!</f>
        <v>#REF!</v>
      </c>
      <c r="AF5" s="24" t="e">
        <f>'C завтраками| Bed and breakfast'!#REF!</f>
        <v>#REF!</v>
      </c>
      <c r="AG5" s="24" t="e">
        <f>'C завтраками| Bed and breakfast'!#REF!</f>
        <v>#REF!</v>
      </c>
      <c r="AH5" s="24" t="e">
        <f>'C завтраками| Bed and breakfast'!#REF!</f>
        <v>#REF!</v>
      </c>
      <c r="AI5" s="24" t="e">
        <f>'C завтраками| Bed and breakfast'!#REF!</f>
        <v>#REF!</v>
      </c>
      <c r="AJ5" s="24" t="e">
        <f>'C завтраками| Bed and breakfast'!#REF!</f>
        <v>#REF!</v>
      </c>
      <c r="AK5" s="24" t="e">
        <f>'C завтраками| Bed and breakfast'!#REF!</f>
        <v>#REF!</v>
      </c>
      <c r="AL5" s="24" t="e">
        <f>'C завтраками| Bed and breakfast'!#REF!</f>
        <v>#REF!</v>
      </c>
      <c r="AM5" s="24" t="e">
        <f>'C завтраками| Bed and breakfast'!#REF!</f>
        <v>#REF!</v>
      </c>
      <c r="AN5" s="24" t="e">
        <f>'C завтраками| Bed and breakfast'!#REF!</f>
        <v>#REF!</v>
      </c>
      <c r="AO5" s="24" t="e">
        <f>'C завтраками| Bed and breakfast'!#REF!</f>
        <v>#REF!</v>
      </c>
      <c r="AP5" s="24" t="e">
        <f>'C завтраками| Bed and breakfast'!#REF!</f>
        <v>#REF!</v>
      </c>
    </row>
    <row r="6" spans="1:42" s="18" customFormat="1" ht="10.35" customHeight="1" x14ac:dyDescent="0.2">
      <c r="A6" s="17" t="s">
        <v>142</v>
      </c>
    </row>
    <row r="7" spans="1:42" s="18" customFormat="1" ht="10.35" customHeight="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c r="V7" s="17" t="e">
        <f>'C завтраками| Bed and breakfast'!#REF!</f>
        <v>#REF!</v>
      </c>
      <c r="W7" s="17" t="e">
        <f>'C завтраками| Bed and breakfast'!#REF!</f>
        <v>#REF!</v>
      </c>
      <c r="X7" s="17" t="e">
        <f>'C завтраками| Bed and breakfast'!#REF!</f>
        <v>#REF!</v>
      </c>
      <c r="Y7" s="17" t="e">
        <f>'C завтраками| Bed and breakfast'!#REF!</f>
        <v>#REF!</v>
      </c>
      <c r="Z7" s="17" t="e">
        <f>'C завтраками| Bed and breakfast'!#REF!</f>
        <v>#REF!</v>
      </c>
      <c r="AA7" s="17" t="e">
        <f>'C завтраками| Bed and breakfast'!#REF!</f>
        <v>#REF!</v>
      </c>
      <c r="AB7" s="17" t="e">
        <f>'C завтраками| Bed and breakfast'!#REF!</f>
        <v>#REF!</v>
      </c>
      <c r="AC7" s="17" t="e">
        <f>'C завтраками| Bed and breakfast'!#REF!</f>
        <v>#REF!</v>
      </c>
      <c r="AD7" s="17" t="e">
        <f>'C завтраками| Bed and breakfast'!#REF!</f>
        <v>#REF!</v>
      </c>
      <c r="AE7" s="17" t="e">
        <f>'C завтраками| Bed and breakfast'!#REF!</f>
        <v>#REF!</v>
      </c>
      <c r="AF7" s="17" t="e">
        <f>'C завтраками| Bed and breakfast'!#REF!</f>
        <v>#REF!</v>
      </c>
      <c r="AG7" s="17" t="e">
        <f>'C завтраками| Bed and breakfast'!#REF!</f>
        <v>#REF!</v>
      </c>
      <c r="AH7" s="17" t="e">
        <f>'C завтраками| Bed and breakfast'!#REF!</f>
        <v>#REF!</v>
      </c>
      <c r="AI7" s="17" t="e">
        <f>'C завтраками| Bed and breakfast'!#REF!</f>
        <v>#REF!</v>
      </c>
      <c r="AJ7" s="17" t="e">
        <f>'C завтраками| Bed and breakfast'!#REF!</f>
        <v>#REF!</v>
      </c>
      <c r="AK7" s="17" t="e">
        <f>'C завтраками| Bed and breakfast'!#REF!</f>
        <v>#REF!</v>
      </c>
      <c r="AL7" s="17" t="e">
        <f>'C завтраками| Bed and breakfast'!#REF!</f>
        <v>#REF!</v>
      </c>
      <c r="AM7" s="17" t="e">
        <f>'C завтраками| Bed and breakfast'!#REF!</f>
        <v>#REF!</v>
      </c>
      <c r="AN7" s="17" t="e">
        <f>'C завтраками| Bed and breakfast'!#REF!</f>
        <v>#REF!</v>
      </c>
      <c r="AO7" s="17" t="e">
        <f>'C завтраками| Bed and breakfast'!#REF!</f>
        <v>#REF!</v>
      </c>
      <c r="AP7" s="17" t="e">
        <f>'C завтраками| Bed and breakfast'!#REF!</f>
        <v>#REF!</v>
      </c>
    </row>
    <row r="8" spans="1:42" s="18" customFormat="1" ht="10.35" customHeight="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c r="V8" s="17" t="e">
        <f>'C завтраками| Bed and breakfast'!#REF!</f>
        <v>#REF!</v>
      </c>
      <c r="W8" s="17" t="e">
        <f>'C завтраками| Bed and breakfast'!#REF!</f>
        <v>#REF!</v>
      </c>
      <c r="X8" s="17" t="e">
        <f>'C завтраками| Bed and breakfast'!#REF!</f>
        <v>#REF!</v>
      </c>
      <c r="Y8" s="17" t="e">
        <f>'C завтраками| Bed and breakfast'!#REF!</f>
        <v>#REF!</v>
      </c>
      <c r="Z8" s="17" t="e">
        <f>'C завтраками| Bed and breakfast'!#REF!</f>
        <v>#REF!</v>
      </c>
      <c r="AA8" s="17" t="e">
        <f>'C завтраками| Bed and breakfast'!#REF!</f>
        <v>#REF!</v>
      </c>
      <c r="AB8" s="17" t="e">
        <f>'C завтраками| Bed and breakfast'!#REF!</f>
        <v>#REF!</v>
      </c>
      <c r="AC8" s="17" t="e">
        <f>'C завтраками| Bed and breakfast'!#REF!</f>
        <v>#REF!</v>
      </c>
      <c r="AD8" s="17" t="e">
        <f>'C завтраками| Bed and breakfast'!#REF!</f>
        <v>#REF!</v>
      </c>
      <c r="AE8" s="17" t="e">
        <f>'C завтраками| Bed and breakfast'!#REF!</f>
        <v>#REF!</v>
      </c>
      <c r="AF8" s="17" t="e">
        <f>'C завтраками| Bed and breakfast'!#REF!</f>
        <v>#REF!</v>
      </c>
      <c r="AG8" s="17" t="e">
        <f>'C завтраками| Bed and breakfast'!#REF!</f>
        <v>#REF!</v>
      </c>
      <c r="AH8" s="17" t="e">
        <f>'C завтраками| Bed and breakfast'!#REF!</f>
        <v>#REF!</v>
      </c>
      <c r="AI8" s="17" t="e">
        <f>'C завтраками| Bed and breakfast'!#REF!</f>
        <v>#REF!</v>
      </c>
      <c r="AJ8" s="17" t="e">
        <f>'C завтраками| Bed and breakfast'!#REF!</f>
        <v>#REF!</v>
      </c>
      <c r="AK8" s="17" t="e">
        <f>'C завтраками| Bed and breakfast'!#REF!</f>
        <v>#REF!</v>
      </c>
      <c r="AL8" s="17" t="e">
        <f>'C завтраками| Bed and breakfast'!#REF!</f>
        <v>#REF!</v>
      </c>
      <c r="AM8" s="17" t="e">
        <f>'C завтраками| Bed and breakfast'!#REF!</f>
        <v>#REF!</v>
      </c>
      <c r="AN8" s="17" t="e">
        <f>'C завтраками| Bed and breakfast'!#REF!</f>
        <v>#REF!</v>
      </c>
      <c r="AO8" s="17" t="e">
        <f>'C завтраками| Bed and breakfast'!#REF!</f>
        <v>#REF!</v>
      </c>
      <c r="AP8" s="17" t="e">
        <f>'C завтраками| Bed and breakfast'!#REF!</f>
        <v>#REF!</v>
      </c>
    </row>
    <row r="9" spans="1:42"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s="18" customFormat="1" ht="10.35" customHeight="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c r="V10" s="17" t="e">
        <f>'C завтраками| Bed and breakfast'!#REF!</f>
        <v>#REF!</v>
      </c>
      <c r="W10" s="17" t="e">
        <f>'C завтраками| Bed and breakfast'!#REF!</f>
        <v>#REF!</v>
      </c>
      <c r="X10" s="17" t="e">
        <f>'C завтраками| Bed and breakfast'!#REF!</f>
        <v>#REF!</v>
      </c>
      <c r="Y10" s="17" t="e">
        <f>'C завтраками| Bed and breakfast'!#REF!</f>
        <v>#REF!</v>
      </c>
      <c r="Z10" s="17" t="e">
        <f>'C завтраками| Bed and breakfast'!#REF!</f>
        <v>#REF!</v>
      </c>
      <c r="AA10" s="17" t="e">
        <f>'C завтраками| Bed and breakfast'!#REF!</f>
        <v>#REF!</v>
      </c>
      <c r="AB10" s="17" t="e">
        <f>'C завтраками| Bed and breakfast'!#REF!</f>
        <v>#REF!</v>
      </c>
      <c r="AC10" s="17" t="e">
        <f>'C завтраками| Bed and breakfast'!#REF!</f>
        <v>#REF!</v>
      </c>
      <c r="AD10" s="17" t="e">
        <f>'C завтраками| Bed and breakfast'!#REF!</f>
        <v>#REF!</v>
      </c>
      <c r="AE10" s="17" t="e">
        <f>'C завтраками| Bed and breakfast'!#REF!</f>
        <v>#REF!</v>
      </c>
      <c r="AF10" s="17" t="e">
        <f>'C завтраками| Bed and breakfast'!#REF!</f>
        <v>#REF!</v>
      </c>
      <c r="AG10" s="17" t="e">
        <f>'C завтраками| Bed and breakfast'!#REF!</f>
        <v>#REF!</v>
      </c>
      <c r="AH10" s="17" t="e">
        <f>'C завтраками| Bed and breakfast'!#REF!</f>
        <v>#REF!</v>
      </c>
      <c r="AI10" s="17" t="e">
        <f>'C завтраками| Bed and breakfast'!#REF!</f>
        <v>#REF!</v>
      </c>
      <c r="AJ10" s="17" t="e">
        <f>'C завтраками| Bed and breakfast'!#REF!</f>
        <v>#REF!</v>
      </c>
      <c r="AK10" s="17" t="e">
        <f>'C завтраками| Bed and breakfast'!#REF!</f>
        <v>#REF!</v>
      </c>
      <c r="AL10" s="17" t="e">
        <f>'C завтраками| Bed and breakfast'!#REF!</f>
        <v>#REF!</v>
      </c>
      <c r="AM10" s="17" t="e">
        <f>'C завтраками| Bed and breakfast'!#REF!</f>
        <v>#REF!</v>
      </c>
      <c r="AN10" s="17" t="e">
        <f>'C завтраками| Bed and breakfast'!#REF!</f>
        <v>#REF!</v>
      </c>
      <c r="AO10" s="17" t="e">
        <f>'C завтраками| Bed and breakfast'!#REF!</f>
        <v>#REF!</v>
      </c>
      <c r="AP10" s="17" t="e">
        <f>'C завтраками| Bed and breakfast'!#REF!</f>
        <v>#REF!</v>
      </c>
    </row>
    <row r="11" spans="1:42" s="18" customFormat="1" ht="13.15" customHeight="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c r="V11" s="17" t="e">
        <f>'C завтраками| Bed and breakfast'!#REF!</f>
        <v>#REF!</v>
      </c>
      <c r="W11" s="17" t="e">
        <f>'C завтраками| Bed and breakfast'!#REF!</f>
        <v>#REF!</v>
      </c>
      <c r="X11" s="17" t="e">
        <f>'C завтраками| Bed and breakfast'!#REF!</f>
        <v>#REF!</v>
      </c>
      <c r="Y11" s="17" t="e">
        <f>'C завтраками| Bed and breakfast'!#REF!</f>
        <v>#REF!</v>
      </c>
      <c r="Z11" s="17" t="e">
        <f>'C завтраками| Bed and breakfast'!#REF!</f>
        <v>#REF!</v>
      </c>
      <c r="AA11" s="17" t="e">
        <f>'C завтраками| Bed and breakfast'!#REF!</f>
        <v>#REF!</v>
      </c>
      <c r="AB11" s="17" t="e">
        <f>'C завтраками| Bed and breakfast'!#REF!</f>
        <v>#REF!</v>
      </c>
      <c r="AC11" s="17" t="e">
        <f>'C завтраками| Bed and breakfast'!#REF!</f>
        <v>#REF!</v>
      </c>
      <c r="AD11" s="17" t="e">
        <f>'C завтраками| Bed and breakfast'!#REF!</f>
        <v>#REF!</v>
      </c>
      <c r="AE11" s="17" t="e">
        <f>'C завтраками| Bed and breakfast'!#REF!</f>
        <v>#REF!</v>
      </c>
      <c r="AF11" s="17" t="e">
        <f>'C завтраками| Bed and breakfast'!#REF!</f>
        <v>#REF!</v>
      </c>
      <c r="AG11" s="17" t="e">
        <f>'C завтраками| Bed and breakfast'!#REF!</f>
        <v>#REF!</v>
      </c>
      <c r="AH11" s="17" t="e">
        <f>'C завтраками| Bed and breakfast'!#REF!</f>
        <v>#REF!</v>
      </c>
      <c r="AI11" s="17" t="e">
        <f>'C завтраками| Bed and breakfast'!#REF!</f>
        <v>#REF!</v>
      </c>
      <c r="AJ11" s="17" t="e">
        <f>'C завтраками| Bed and breakfast'!#REF!</f>
        <v>#REF!</v>
      </c>
      <c r="AK11" s="17" t="e">
        <f>'C завтраками| Bed and breakfast'!#REF!</f>
        <v>#REF!</v>
      </c>
      <c r="AL11" s="17" t="e">
        <f>'C завтраками| Bed and breakfast'!#REF!</f>
        <v>#REF!</v>
      </c>
      <c r="AM11" s="17" t="e">
        <f>'C завтраками| Bed and breakfast'!#REF!</f>
        <v>#REF!</v>
      </c>
      <c r="AN11" s="17" t="e">
        <f>'C завтраками| Bed and breakfast'!#REF!</f>
        <v>#REF!</v>
      </c>
      <c r="AO11" s="17" t="e">
        <f>'C завтраками| Bed and breakfast'!#REF!</f>
        <v>#REF!</v>
      </c>
      <c r="AP11" s="17" t="e">
        <f>'C завтраками| Bed and breakfast'!#REF!</f>
        <v>#REF!</v>
      </c>
    </row>
    <row r="12" spans="1:42" s="18" customFormat="1" ht="13.1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s="18" customFormat="1" ht="13.15" customHeight="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c r="V13" s="17" t="e">
        <f>'C завтраками| Bed and breakfast'!#REF!</f>
        <v>#REF!</v>
      </c>
      <c r="W13" s="17" t="e">
        <f>'C завтраками| Bed and breakfast'!#REF!</f>
        <v>#REF!</v>
      </c>
      <c r="X13" s="17" t="e">
        <f>'C завтраками| Bed and breakfast'!#REF!</f>
        <v>#REF!</v>
      </c>
      <c r="Y13" s="17" t="e">
        <f>'C завтраками| Bed and breakfast'!#REF!</f>
        <v>#REF!</v>
      </c>
      <c r="Z13" s="17" t="e">
        <f>'C завтраками| Bed and breakfast'!#REF!</f>
        <v>#REF!</v>
      </c>
      <c r="AA13" s="17" t="e">
        <f>'C завтраками| Bed and breakfast'!#REF!</f>
        <v>#REF!</v>
      </c>
      <c r="AB13" s="17" t="e">
        <f>'C завтраками| Bed and breakfast'!#REF!</f>
        <v>#REF!</v>
      </c>
      <c r="AC13" s="17" t="e">
        <f>'C завтраками| Bed and breakfast'!#REF!</f>
        <v>#REF!</v>
      </c>
      <c r="AD13" s="17" t="e">
        <f>'C завтраками| Bed and breakfast'!#REF!</f>
        <v>#REF!</v>
      </c>
      <c r="AE13" s="17" t="e">
        <f>'C завтраками| Bed and breakfast'!#REF!</f>
        <v>#REF!</v>
      </c>
      <c r="AF13" s="17" t="e">
        <f>'C завтраками| Bed and breakfast'!#REF!</f>
        <v>#REF!</v>
      </c>
      <c r="AG13" s="17" t="e">
        <f>'C завтраками| Bed and breakfast'!#REF!</f>
        <v>#REF!</v>
      </c>
      <c r="AH13" s="17" t="e">
        <f>'C завтраками| Bed and breakfast'!#REF!</f>
        <v>#REF!</v>
      </c>
      <c r="AI13" s="17" t="e">
        <f>'C завтраками| Bed and breakfast'!#REF!</f>
        <v>#REF!</v>
      </c>
      <c r="AJ13" s="17" t="e">
        <f>'C завтраками| Bed and breakfast'!#REF!</f>
        <v>#REF!</v>
      </c>
      <c r="AK13" s="17" t="e">
        <f>'C завтраками| Bed and breakfast'!#REF!</f>
        <v>#REF!</v>
      </c>
      <c r="AL13" s="17" t="e">
        <f>'C завтраками| Bed and breakfast'!#REF!</f>
        <v>#REF!</v>
      </c>
      <c r="AM13" s="17" t="e">
        <f>'C завтраками| Bed and breakfast'!#REF!</f>
        <v>#REF!</v>
      </c>
      <c r="AN13" s="17" t="e">
        <f>'C завтраками| Bed and breakfast'!#REF!</f>
        <v>#REF!</v>
      </c>
      <c r="AO13" s="17" t="e">
        <f>'C завтраками| Bed and breakfast'!#REF!</f>
        <v>#REF!</v>
      </c>
      <c r="AP13" s="17" t="e">
        <f>'C завтраками| Bed and breakfast'!#REF!</f>
        <v>#REF!</v>
      </c>
    </row>
    <row r="14" spans="1:42" s="18" customFormat="1" ht="13.15" customHeight="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c r="V14" s="17" t="e">
        <f>'C завтраками| Bed and breakfast'!#REF!</f>
        <v>#REF!</v>
      </c>
      <c r="W14" s="17" t="e">
        <f>'C завтраками| Bed and breakfast'!#REF!</f>
        <v>#REF!</v>
      </c>
      <c r="X14" s="17" t="e">
        <f>'C завтраками| Bed and breakfast'!#REF!</f>
        <v>#REF!</v>
      </c>
      <c r="Y14" s="17" t="e">
        <f>'C завтраками| Bed and breakfast'!#REF!</f>
        <v>#REF!</v>
      </c>
      <c r="Z14" s="17" t="e">
        <f>'C завтраками| Bed and breakfast'!#REF!</f>
        <v>#REF!</v>
      </c>
      <c r="AA14" s="17" t="e">
        <f>'C завтраками| Bed and breakfast'!#REF!</f>
        <v>#REF!</v>
      </c>
      <c r="AB14" s="17" t="e">
        <f>'C завтраками| Bed and breakfast'!#REF!</f>
        <v>#REF!</v>
      </c>
      <c r="AC14" s="17" t="e">
        <f>'C завтраками| Bed and breakfast'!#REF!</f>
        <v>#REF!</v>
      </c>
      <c r="AD14" s="17" t="e">
        <f>'C завтраками| Bed and breakfast'!#REF!</f>
        <v>#REF!</v>
      </c>
      <c r="AE14" s="17" t="e">
        <f>'C завтраками| Bed and breakfast'!#REF!</f>
        <v>#REF!</v>
      </c>
      <c r="AF14" s="17" t="e">
        <f>'C завтраками| Bed and breakfast'!#REF!</f>
        <v>#REF!</v>
      </c>
      <c r="AG14" s="17" t="e">
        <f>'C завтраками| Bed and breakfast'!#REF!</f>
        <v>#REF!</v>
      </c>
      <c r="AH14" s="17" t="e">
        <f>'C завтраками| Bed and breakfast'!#REF!</f>
        <v>#REF!</v>
      </c>
      <c r="AI14" s="17" t="e">
        <f>'C завтраками| Bed and breakfast'!#REF!</f>
        <v>#REF!</v>
      </c>
      <c r="AJ14" s="17" t="e">
        <f>'C завтраками| Bed and breakfast'!#REF!</f>
        <v>#REF!</v>
      </c>
      <c r="AK14" s="17" t="e">
        <f>'C завтраками| Bed and breakfast'!#REF!</f>
        <v>#REF!</v>
      </c>
      <c r="AL14" s="17" t="e">
        <f>'C завтраками| Bed and breakfast'!#REF!</f>
        <v>#REF!</v>
      </c>
      <c r="AM14" s="17" t="e">
        <f>'C завтраками| Bed and breakfast'!#REF!</f>
        <v>#REF!</v>
      </c>
      <c r="AN14" s="17" t="e">
        <f>'C завтраками| Bed and breakfast'!#REF!</f>
        <v>#REF!</v>
      </c>
      <c r="AO14" s="17" t="e">
        <f>'C завтраками| Bed and breakfast'!#REF!</f>
        <v>#REF!</v>
      </c>
      <c r="AP14" s="17" t="e">
        <f>'C завтраками| Bed and breakfast'!#REF!</f>
        <v>#REF!</v>
      </c>
    </row>
    <row r="15" spans="1:42"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s="18" customFormat="1" ht="10.35" customHeight="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c r="V16" s="17" t="e">
        <f>'C завтраками| Bed and breakfast'!#REF!</f>
        <v>#REF!</v>
      </c>
      <c r="W16" s="17" t="e">
        <f>'C завтраками| Bed and breakfast'!#REF!</f>
        <v>#REF!</v>
      </c>
      <c r="X16" s="17" t="e">
        <f>'C завтраками| Bed and breakfast'!#REF!</f>
        <v>#REF!</v>
      </c>
      <c r="Y16" s="17" t="e">
        <f>'C завтраками| Bed and breakfast'!#REF!</f>
        <v>#REF!</v>
      </c>
      <c r="Z16" s="17" t="e">
        <f>'C завтраками| Bed and breakfast'!#REF!</f>
        <v>#REF!</v>
      </c>
      <c r="AA16" s="17" t="e">
        <f>'C завтраками| Bed and breakfast'!#REF!</f>
        <v>#REF!</v>
      </c>
      <c r="AB16" s="17" t="e">
        <f>'C завтраками| Bed and breakfast'!#REF!</f>
        <v>#REF!</v>
      </c>
      <c r="AC16" s="17" t="e">
        <f>'C завтраками| Bed and breakfast'!#REF!</f>
        <v>#REF!</v>
      </c>
      <c r="AD16" s="17" t="e">
        <f>'C завтраками| Bed and breakfast'!#REF!</f>
        <v>#REF!</v>
      </c>
      <c r="AE16" s="17" t="e">
        <f>'C завтраками| Bed and breakfast'!#REF!</f>
        <v>#REF!</v>
      </c>
      <c r="AF16" s="17" t="e">
        <f>'C завтраками| Bed and breakfast'!#REF!</f>
        <v>#REF!</v>
      </c>
      <c r="AG16" s="17" t="e">
        <f>'C завтраками| Bed and breakfast'!#REF!</f>
        <v>#REF!</v>
      </c>
      <c r="AH16" s="17" t="e">
        <f>'C завтраками| Bed and breakfast'!#REF!</f>
        <v>#REF!</v>
      </c>
      <c r="AI16" s="17" t="e">
        <f>'C завтраками| Bed and breakfast'!#REF!</f>
        <v>#REF!</v>
      </c>
      <c r="AJ16" s="17" t="e">
        <f>'C завтраками| Bed and breakfast'!#REF!</f>
        <v>#REF!</v>
      </c>
      <c r="AK16" s="17" t="e">
        <f>'C завтраками| Bed and breakfast'!#REF!</f>
        <v>#REF!</v>
      </c>
      <c r="AL16" s="17" t="e">
        <f>'C завтраками| Bed and breakfast'!#REF!</f>
        <v>#REF!</v>
      </c>
      <c r="AM16" s="17" t="e">
        <f>'C завтраками| Bed and breakfast'!#REF!</f>
        <v>#REF!</v>
      </c>
      <c r="AN16" s="17" t="e">
        <f>'C завтраками| Bed and breakfast'!#REF!</f>
        <v>#REF!</v>
      </c>
      <c r="AO16" s="17" t="e">
        <f>'C завтраками| Bed and breakfast'!#REF!</f>
        <v>#REF!</v>
      </c>
      <c r="AP16" s="17" t="e">
        <f>'C завтраками| Bed and breakfast'!#REF!</f>
        <v>#REF!</v>
      </c>
    </row>
    <row r="17" spans="1:42" s="18" customFormat="1" ht="10.35" customHeight="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c r="V17" s="17" t="e">
        <f>'C завтраками| Bed and breakfast'!#REF!</f>
        <v>#REF!</v>
      </c>
      <c r="W17" s="17" t="e">
        <f>'C завтраками| Bed and breakfast'!#REF!</f>
        <v>#REF!</v>
      </c>
      <c r="X17" s="17" t="e">
        <f>'C завтраками| Bed and breakfast'!#REF!</f>
        <v>#REF!</v>
      </c>
      <c r="Y17" s="17" t="e">
        <f>'C завтраками| Bed and breakfast'!#REF!</f>
        <v>#REF!</v>
      </c>
      <c r="Z17" s="17" t="e">
        <f>'C завтраками| Bed and breakfast'!#REF!</f>
        <v>#REF!</v>
      </c>
      <c r="AA17" s="17" t="e">
        <f>'C завтраками| Bed and breakfast'!#REF!</f>
        <v>#REF!</v>
      </c>
      <c r="AB17" s="17" t="e">
        <f>'C завтраками| Bed and breakfast'!#REF!</f>
        <v>#REF!</v>
      </c>
      <c r="AC17" s="17" t="e">
        <f>'C завтраками| Bed and breakfast'!#REF!</f>
        <v>#REF!</v>
      </c>
      <c r="AD17" s="17" t="e">
        <f>'C завтраками| Bed and breakfast'!#REF!</f>
        <v>#REF!</v>
      </c>
      <c r="AE17" s="17" t="e">
        <f>'C завтраками| Bed and breakfast'!#REF!</f>
        <v>#REF!</v>
      </c>
      <c r="AF17" s="17" t="e">
        <f>'C завтраками| Bed and breakfast'!#REF!</f>
        <v>#REF!</v>
      </c>
      <c r="AG17" s="17" t="e">
        <f>'C завтраками| Bed and breakfast'!#REF!</f>
        <v>#REF!</v>
      </c>
      <c r="AH17" s="17" t="e">
        <f>'C завтраками| Bed and breakfast'!#REF!</f>
        <v>#REF!</v>
      </c>
      <c r="AI17" s="17" t="e">
        <f>'C завтраками| Bed and breakfast'!#REF!</f>
        <v>#REF!</v>
      </c>
      <c r="AJ17" s="17" t="e">
        <f>'C завтраками| Bed and breakfast'!#REF!</f>
        <v>#REF!</v>
      </c>
      <c r="AK17" s="17" t="e">
        <f>'C завтраками| Bed and breakfast'!#REF!</f>
        <v>#REF!</v>
      </c>
      <c r="AL17" s="17" t="e">
        <f>'C завтраками| Bed and breakfast'!#REF!</f>
        <v>#REF!</v>
      </c>
      <c r="AM17" s="17" t="e">
        <f>'C завтраками| Bed and breakfast'!#REF!</f>
        <v>#REF!</v>
      </c>
      <c r="AN17" s="17" t="e">
        <f>'C завтраками| Bed and breakfast'!#REF!</f>
        <v>#REF!</v>
      </c>
      <c r="AO17" s="17" t="e">
        <f>'C завтраками| Bed and breakfast'!#REF!</f>
        <v>#REF!</v>
      </c>
      <c r="AP17" s="17" t="e">
        <f>'C завтраками| Bed and breakfast'!#REF!</f>
        <v>#REF!</v>
      </c>
    </row>
    <row r="18" spans="1:42"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s="18" customFormat="1" ht="10.35" customHeight="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c r="V19" s="17" t="e">
        <f>'C завтраками| Bed and breakfast'!#REF!</f>
        <v>#REF!</v>
      </c>
      <c r="W19" s="17" t="e">
        <f>'C завтраками| Bed and breakfast'!#REF!</f>
        <v>#REF!</v>
      </c>
      <c r="X19" s="17" t="e">
        <f>'C завтраками| Bed and breakfast'!#REF!</f>
        <v>#REF!</v>
      </c>
      <c r="Y19" s="17" t="e">
        <f>'C завтраками| Bed and breakfast'!#REF!</f>
        <v>#REF!</v>
      </c>
      <c r="Z19" s="17" t="e">
        <f>'C завтраками| Bed and breakfast'!#REF!</f>
        <v>#REF!</v>
      </c>
      <c r="AA19" s="17" t="e">
        <f>'C завтраками| Bed and breakfast'!#REF!</f>
        <v>#REF!</v>
      </c>
      <c r="AB19" s="17" t="e">
        <f>'C завтраками| Bed and breakfast'!#REF!</f>
        <v>#REF!</v>
      </c>
      <c r="AC19" s="17" t="e">
        <f>'C завтраками| Bed and breakfast'!#REF!</f>
        <v>#REF!</v>
      </c>
      <c r="AD19" s="17" t="e">
        <f>'C завтраками| Bed and breakfast'!#REF!</f>
        <v>#REF!</v>
      </c>
      <c r="AE19" s="17" t="e">
        <f>'C завтраками| Bed and breakfast'!#REF!</f>
        <v>#REF!</v>
      </c>
      <c r="AF19" s="17" t="e">
        <f>'C завтраками| Bed and breakfast'!#REF!</f>
        <v>#REF!</v>
      </c>
      <c r="AG19" s="17" t="e">
        <f>'C завтраками| Bed and breakfast'!#REF!</f>
        <v>#REF!</v>
      </c>
      <c r="AH19" s="17" t="e">
        <f>'C завтраками| Bed and breakfast'!#REF!</f>
        <v>#REF!</v>
      </c>
      <c r="AI19" s="17" t="e">
        <f>'C завтраками| Bed and breakfast'!#REF!</f>
        <v>#REF!</v>
      </c>
      <c r="AJ19" s="17" t="e">
        <f>'C завтраками| Bed and breakfast'!#REF!</f>
        <v>#REF!</v>
      </c>
      <c r="AK19" s="17" t="e">
        <f>'C завтраками| Bed and breakfast'!#REF!</f>
        <v>#REF!</v>
      </c>
      <c r="AL19" s="17" t="e">
        <f>'C завтраками| Bed and breakfast'!#REF!</f>
        <v>#REF!</v>
      </c>
      <c r="AM19" s="17" t="e">
        <f>'C завтраками| Bed and breakfast'!#REF!</f>
        <v>#REF!</v>
      </c>
      <c r="AN19" s="17" t="e">
        <f>'C завтраками| Bed and breakfast'!#REF!</f>
        <v>#REF!</v>
      </c>
      <c r="AO19" s="17" t="e">
        <f>'C завтраками| Bed and breakfast'!#REF!</f>
        <v>#REF!</v>
      </c>
      <c r="AP19" s="17" t="e">
        <f>'C завтраками| Bed and breakfast'!#REF!</f>
        <v>#REF!</v>
      </c>
    </row>
    <row r="20" spans="1:42" s="18" customFormat="1" ht="10.35" customHeight="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c r="V20" s="17" t="e">
        <f>'C завтраками| Bed and breakfast'!#REF!</f>
        <v>#REF!</v>
      </c>
      <c r="W20" s="17" t="e">
        <f>'C завтраками| Bed and breakfast'!#REF!</f>
        <v>#REF!</v>
      </c>
      <c r="X20" s="17" t="e">
        <f>'C завтраками| Bed and breakfast'!#REF!</f>
        <v>#REF!</v>
      </c>
      <c r="Y20" s="17" t="e">
        <f>'C завтраками| Bed and breakfast'!#REF!</f>
        <v>#REF!</v>
      </c>
      <c r="Z20" s="17" t="e">
        <f>'C завтраками| Bed and breakfast'!#REF!</f>
        <v>#REF!</v>
      </c>
      <c r="AA20" s="17" t="e">
        <f>'C завтраками| Bed and breakfast'!#REF!</f>
        <v>#REF!</v>
      </c>
      <c r="AB20" s="17" t="e">
        <f>'C завтраками| Bed and breakfast'!#REF!</f>
        <v>#REF!</v>
      </c>
      <c r="AC20" s="17" t="e">
        <f>'C завтраками| Bed and breakfast'!#REF!</f>
        <v>#REF!</v>
      </c>
      <c r="AD20" s="17" t="e">
        <f>'C завтраками| Bed and breakfast'!#REF!</f>
        <v>#REF!</v>
      </c>
      <c r="AE20" s="17" t="e">
        <f>'C завтраками| Bed and breakfast'!#REF!</f>
        <v>#REF!</v>
      </c>
      <c r="AF20" s="17" t="e">
        <f>'C завтраками| Bed and breakfast'!#REF!</f>
        <v>#REF!</v>
      </c>
      <c r="AG20" s="17" t="e">
        <f>'C завтраками| Bed and breakfast'!#REF!</f>
        <v>#REF!</v>
      </c>
      <c r="AH20" s="17" t="e">
        <f>'C завтраками| Bed and breakfast'!#REF!</f>
        <v>#REF!</v>
      </c>
      <c r="AI20" s="17" t="e">
        <f>'C завтраками| Bed and breakfast'!#REF!</f>
        <v>#REF!</v>
      </c>
      <c r="AJ20" s="17" t="e">
        <f>'C завтраками| Bed and breakfast'!#REF!</f>
        <v>#REF!</v>
      </c>
      <c r="AK20" s="17" t="e">
        <f>'C завтраками| Bed and breakfast'!#REF!</f>
        <v>#REF!</v>
      </c>
      <c r="AL20" s="17" t="e">
        <f>'C завтраками| Bed and breakfast'!#REF!</f>
        <v>#REF!</v>
      </c>
      <c r="AM20" s="17" t="e">
        <f>'C завтраками| Bed and breakfast'!#REF!</f>
        <v>#REF!</v>
      </c>
      <c r="AN20" s="17" t="e">
        <f>'C завтраками| Bed and breakfast'!#REF!</f>
        <v>#REF!</v>
      </c>
      <c r="AO20" s="17" t="e">
        <f>'C завтраками| Bed and breakfast'!#REF!</f>
        <v>#REF!</v>
      </c>
      <c r="AP20" s="17" t="e">
        <f>'C завтраками| Bed and breakfast'!#REF!</f>
        <v>#REF!</v>
      </c>
    </row>
    <row r="21" spans="1:42"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s="18" customFormat="1" ht="10.35" customHeight="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c r="V22" s="17" t="e">
        <f>'C завтраками| Bed and breakfast'!#REF!</f>
        <v>#REF!</v>
      </c>
      <c r="W22" s="17" t="e">
        <f>'C завтраками| Bed and breakfast'!#REF!</f>
        <v>#REF!</v>
      </c>
      <c r="X22" s="17" t="e">
        <f>'C завтраками| Bed and breakfast'!#REF!</f>
        <v>#REF!</v>
      </c>
      <c r="Y22" s="17" t="e">
        <f>'C завтраками| Bed and breakfast'!#REF!</f>
        <v>#REF!</v>
      </c>
      <c r="Z22" s="17" t="e">
        <f>'C завтраками| Bed and breakfast'!#REF!</f>
        <v>#REF!</v>
      </c>
      <c r="AA22" s="17" t="e">
        <f>'C завтраками| Bed and breakfast'!#REF!</f>
        <v>#REF!</v>
      </c>
      <c r="AB22" s="17" t="e">
        <f>'C завтраками| Bed and breakfast'!#REF!</f>
        <v>#REF!</v>
      </c>
      <c r="AC22" s="17" t="e">
        <f>'C завтраками| Bed and breakfast'!#REF!</f>
        <v>#REF!</v>
      </c>
      <c r="AD22" s="17" t="e">
        <f>'C завтраками| Bed and breakfast'!#REF!</f>
        <v>#REF!</v>
      </c>
      <c r="AE22" s="17" t="e">
        <f>'C завтраками| Bed and breakfast'!#REF!</f>
        <v>#REF!</v>
      </c>
      <c r="AF22" s="17" t="e">
        <f>'C завтраками| Bed and breakfast'!#REF!</f>
        <v>#REF!</v>
      </c>
      <c r="AG22" s="17" t="e">
        <f>'C завтраками| Bed and breakfast'!#REF!</f>
        <v>#REF!</v>
      </c>
      <c r="AH22" s="17" t="e">
        <f>'C завтраками| Bed and breakfast'!#REF!</f>
        <v>#REF!</v>
      </c>
      <c r="AI22" s="17" t="e">
        <f>'C завтраками| Bed and breakfast'!#REF!</f>
        <v>#REF!</v>
      </c>
      <c r="AJ22" s="17" t="e">
        <f>'C завтраками| Bed and breakfast'!#REF!</f>
        <v>#REF!</v>
      </c>
      <c r="AK22" s="17" t="e">
        <f>'C завтраками| Bed and breakfast'!#REF!</f>
        <v>#REF!</v>
      </c>
      <c r="AL22" s="17" t="e">
        <f>'C завтраками| Bed and breakfast'!#REF!</f>
        <v>#REF!</v>
      </c>
      <c r="AM22" s="17" t="e">
        <f>'C завтраками| Bed and breakfast'!#REF!</f>
        <v>#REF!</v>
      </c>
      <c r="AN22" s="17" t="e">
        <f>'C завтраками| Bed and breakfast'!#REF!</f>
        <v>#REF!</v>
      </c>
      <c r="AO22" s="17" t="e">
        <f>'C завтраками| Bed and breakfast'!#REF!</f>
        <v>#REF!</v>
      </c>
      <c r="AP22" s="17" t="e">
        <f>'C завтраками| Bed and breakfast'!#REF!</f>
        <v>#REF!</v>
      </c>
    </row>
    <row r="23" spans="1:42" s="18" customFormat="1" ht="10.35" customHeight="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c r="V23" s="17" t="e">
        <f>'C завтраками| Bed and breakfast'!#REF!</f>
        <v>#REF!</v>
      </c>
      <c r="W23" s="17" t="e">
        <f>'C завтраками| Bed and breakfast'!#REF!</f>
        <v>#REF!</v>
      </c>
      <c r="X23" s="17" t="e">
        <f>'C завтраками| Bed and breakfast'!#REF!</f>
        <v>#REF!</v>
      </c>
      <c r="Y23" s="17" t="e">
        <f>'C завтраками| Bed and breakfast'!#REF!</f>
        <v>#REF!</v>
      </c>
      <c r="Z23" s="17" t="e">
        <f>'C завтраками| Bed and breakfast'!#REF!</f>
        <v>#REF!</v>
      </c>
      <c r="AA23" s="17" t="e">
        <f>'C завтраками| Bed and breakfast'!#REF!</f>
        <v>#REF!</v>
      </c>
      <c r="AB23" s="17" t="e">
        <f>'C завтраками| Bed and breakfast'!#REF!</f>
        <v>#REF!</v>
      </c>
      <c r="AC23" s="17" t="e">
        <f>'C завтраками| Bed and breakfast'!#REF!</f>
        <v>#REF!</v>
      </c>
      <c r="AD23" s="17" t="e">
        <f>'C завтраками| Bed and breakfast'!#REF!</f>
        <v>#REF!</v>
      </c>
      <c r="AE23" s="17" t="e">
        <f>'C завтраками| Bed and breakfast'!#REF!</f>
        <v>#REF!</v>
      </c>
      <c r="AF23" s="17" t="e">
        <f>'C завтраками| Bed and breakfast'!#REF!</f>
        <v>#REF!</v>
      </c>
      <c r="AG23" s="17" t="e">
        <f>'C завтраками| Bed and breakfast'!#REF!</f>
        <v>#REF!</v>
      </c>
      <c r="AH23" s="17" t="e">
        <f>'C завтраками| Bed and breakfast'!#REF!</f>
        <v>#REF!</v>
      </c>
      <c r="AI23" s="17" t="e">
        <f>'C завтраками| Bed and breakfast'!#REF!</f>
        <v>#REF!</v>
      </c>
      <c r="AJ23" s="17" t="e">
        <f>'C завтраками| Bed and breakfast'!#REF!</f>
        <v>#REF!</v>
      </c>
      <c r="AK23" s="17" t="e">
        <f>'C завтраками| Bed and breakfast'!#REF!</f>
        <v>#REF!</v>
      </c>
      <c r="AL23" s="17" t="e">
        <f>'C завтраками| Bed and breakfast'!#REF!</f>
        <v>#REF!</v>
      </c>
      <c r="AM23" s="17" t="e">
        <f>'C завтраками| Bed and breakfast'!#REF!</f>
        <v>#REF!</v>
      </c>
      <c r="AN23" s="17" t="e">
        <f>'C завтраками| Bed and breakfast'!#REF!</f>
        <v>#REF!</v>
      </c>
      <c r="AO23" s="17" t="e">
        <f>'C завтраками| Bed and breakfast'!#REF!</f>
        <v>#REF!</v>
      </c>
      <c r="AP23" s="17" t="e">
        <f>'C завтраками| Bed and breakfast'!#REF!</f>
        <v>#REF!</v>
      </c>
    </row>
    <row r="24" spans="1:42"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s="18" customFormat="1" ht="10.35" customHeight="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c r="V25" s="17" t="e">
        <f>'C завтраками| Bed and breakfast'!#REF!</f>
        <v>#REF!</v>
      </c>
      <c r="W25" s="17" t="e">
        <f>'C завтраками| Bed and breakfast'!#REF!</f>
        <v>#REF!</v>
      </c>
      <c r="X25" s="17" t="e">
        <f>'C завтраками| Bed and breakfast'!#REF!</f>
        <v>#REF!</v>
      </c>
      <c r="Y25" s="17" t="e">
        <f>'C завтраками| Bed and breakfast'!#REF!</f>
        <v>#REF!</v>
      </c>
      <c r="Z25" s="17" t="e">
        <f>'C завтраками| Bed and breakfast'!#REF!</f>
        <v>#REF!</v>
      </c>
      <c r="AA25" s="17" t="e">
        <f>'C завтраками| Bed and breakfast'!#REF!</f>
        <v>#REF!</v>
      </c>
      <c r="AB25" s="17" t="e">
        <f>'C завтраками| Bed and breakfast'!#REF!</f>
        <v>#REF!</v>
      </c>
      <c r="AC25" s="17" t="e">
        <f>'C завтраками| Bed and breakfast'!#REF!</f>
        <v>#REF!</v>
      </c>
      <c r="AD25" s="17" t="e">
        <f>'C завтраками| Bed and breakfast'!#REF!</f>
        <v>#REF!</v>
      </c>
      <c r="AE25" s="17" t="e">
        <f>'C завтраками| Bed and breakfast'!#REF!</f>
        <v>#REF!</v>
      </c>
      <c r="AF25" s="17" t="e">
        <f>'C завтраками| Bed and breakfast'!#REF!</f>
        <v>#REF!</v>
      </c>
      <c r="AG25" s="17" t="e">
        <f>'C завтраками| Bed and breakfast'!#REF!</f>
        <v>#REF!</v>
      </c>
      <c r="AH25" s="17" t="e">
        <f>'C завтраками| Bed and breakfast'!#REF!</f>
        <v>#REF!</v>
      </c>
      <c r="AI25" s="17" t="e">
        <f>'C завтраками| Bed and breakfast'!#REF!</f>
        <v>#REF!</v>
      </c>
      <c r="AJ25" s="17" t="e">
        <f>'C завтраками| Bed and breakfast'!#REF!</f>
        <v>#REF!</v>
      </c>
      <c r="AK25" s="17" t="e">
        <f>'C завтраками| Bed and breakfast'!#REF!</f>
        <v>#REF!</v>
      </c>
      <c r="AL25" s="17" t="e">
        <f>'C завтраками| Bed and breakfast'!#REF!</f>
        <v>#REF!</v>
      </c>
      <c r="AM25" s="17" t="e">
        <f>'C завтраками| Bed and breakfast'!#REF!</f>
        <v>#REF!</v>
      </c>
      <c r="AN25" s="17" t="e">
        <f>'C завтраками| Bed and breakfast'!#REF!</f>
        <v>#REF!</v>
      </c>
      <c r="AO25" s="17" t="e">
        <f>'C завтраками| Bed and breakfast'!#REF!</f>
        <v>#REF!</v>
      </c>
      <c r="AP25" s="17" t="e">
        <f>'C завтраками| Bed and breakfast'!#REF!</f>
        <v>#REF!</v>
      </c>
    </row>
    <row r="26" spans="1:42" ht="10.35" customHeight="1" x14ac:dyDescent="0.2"/>
    <row r="27" spans="1:42" x14ac:dyDescent="0.2">
      <c r="A27" s="27" t="s">
        <v>10</v>
      </c>
    </row>
    <row r="28" spans="1:42" s="16" customFormat="1" ht="23.45" customHeight="1" x14ac:dyDescent="0.2">
      <c r="A28" s="20" t="s">
        <v>11</v>
      </c>
      <c r="B28" s="24" t="e">
        <f t="shared" ref="B28" si="0">B4</f>
        <v>#REF!</v>
      </c>
      <c r="C28" s="24" t="e">
        <f t="shared" ref="C28:AP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row>
    <row r="29" spans="1:42" s="16" customFormat="1" ht="23.45" customHeight="1" x14ac:dyDescent="0.2">
      <c r="A29" s="20"/>
      <c r="B29" s="24" t="e">
        <f t="shared" ref="B29" si="2">B5</f>
        <v>#REF!</v>
      </c>
      <c r="C29" s="24" t="e">
        <f t="shared" ref="C29:AP29" si="3">C5</f>
        <v>#REF!</v>
      </c>
      <c r="D29" s="24" t="e">
        <f t="shared" si="3"/>
        <v>#REF!</v>
      </c>
      <c r="E29" s="24" t="e">
        <f t="shared" si="3"/>
        <v>#REF!</v>
      </c>
      <c r="F29" s="24" t="e">
        <f t="shared" si="3"/>
        <v>#REF!</v>
      </c>
      <c r="G29" s="24" t="e">
        <f t="shared" si="3"/>
        <v>#REF!</v>
      </c>
      <c r="H29" s="24" t="e">
        <f t="shared" si="3"/>
        <v>#REF!</v>
      </c>
      <c r="I29" s="24" t="e">
        <f t="shared" si="3"/>
        <v>#REF!</v>
      </c>
      <c r="J29" s="24" t="e">
        <f t="shared" si="3"/>
        <v>#REF!</v>
      </c>
      <c r="K29" s="24" t="e">
        <f t="shared" si="3"/>
        <v>#REF!</v>
      </c>
      <c r="L29" s="24" t="e">
        <f t="shared" si="3"/>
        <v>#REF!</v>
      </c>
      <c r="M29" s="24" t="e">
        <f t="shared" si="3"/>
        <v>#REF!</v>
      </c>
      <c r="N29" s="24" t="e">
        <f t="shared" si="3"/>
        <v>#REF!</v>
      </c>
      <c r="O29" s="24" t="e">
        <f t="shared" si="3"/>
        <v>#REF!</v>
      </c>
      <c r="P29" s="24" t="e">
        <f t="shared" si="3"/>
        <v>#REF!</v>
      </c>
      <c r="Q29" s="24" t="e">
        <f t="shared" si="3"/>
        <v>#REF!</v>
      </c>
      <c r="R29" s="24" t="e">
        <f t="shared" si="3"/>
        <v>#REF!</v>
      </c>
      <c r="S29" s="24" t="e">
        <f t="shared" si="3"/>
        <v>#REF!</v>
      </c>
      <c r="T29" s="24" t="e">
        <f t="shared" si="3"/>
        <v>#REF!</v>
      </c>
      <c r="U29" s="24" t="e">
        <f t="shared" si="3"/>
        <v>#REF!</v>
      </c>
      <c r="V29" s="24" t="e">
        <f t="shared" si="3"/>
        <v>#REF!</v>
      </c>
      <c r="W29" s="24" t="e">
        <f t="shared" si="3"/>
        <v>#REF!</v>
      </c>
      <c r="X29" s="24" t="e">
        <f t="shared" si="3"/>
        <v>#REF!</v>
      </c>
      <c r="Y29" s="24" t="e">
        <f t="shared" si="3"/>
        <v>#REF!</v>
      </c>
      <c r="Z29" s="24" t="e">
        <f t="shared" si="3"/>
        <v>#REF!</v>
      </c>
      <c r="AA29" s="24" t="e">
        <f t="shared" si="3"/>
        <v>#REF!</v>
      </c>
      <c r="AB29" s="24" t="e">
        <f t="shared" si="3"/>
        <v>#REF!</v>
      </c>
      <c r="AC29" s="24" t="e">
        <f t="shared" si="3"/>
        <v>#REF!</v>
      </c>
      <c r="AD29" s="24" t="e">
        <f t="shared" si="3"/>
        <v>#REF!</v>
      </c>
      <c r="AE29" s="24" t="e">
        <f t="shared" si="3"/>
        <v>#REF!</v>
      </c>
      <c r="AF29" s="24" t="e">
        <f t="shared" si="3"/>
        <v>#REF!</v>
      </c>
      <c r="AG29" s="24" t="e">
        <f t="shared" si="3"/>
        <v>#REF!</v>
      </c>
      <c r="AH29" s="24" t="e">
        <f t="shared" si="3"/>
        <v>#REF!</v>
      </c>
      <c r="AI29" s="24" t="e">
        <f t="shared" si="3"/>
        <v>#REF!</v>
      </c>
      <c r="AJ29" s="24" t="e">
        <f t="shared" si="3"/>
        <v>#REF!</v>
      </c>
      <c r="AK29" s="24" t="e">
        <f t="shared" si="3"/>
        <v>#REF!</v>
      </c>
      <c r="AL29" s="24" t="e">
        <f t="shared" si="3"/>
        <v>#REF!</v>
      </c>
      <c r="AM29" s="24" t="e">
        <f t="shared" si="3"/>
        <v>#REF!</v>
      </c>
      <c r="AN29" s="24" t="e">
        <f t="shared" si="3"/>
        <v>#REF!</v>
      </c>
      <c r="AO29" s="24" t="e">
        <f t="shared" si="3"/>
        <v>#REF!</v>
      </c>
      <c r="AP29" s="24" t="e">
        <f t="shared" si="3"/>
        <v>#REF!</v>
      </c>
    </row>
    <row r="30" spans="1:42"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18" customFormat="1" ht="11.1" customHeight="1" x14ac:dyDescent="0.2">
      <c r="A31" s="19">
        <v>1</v>
      </c>
      <c r="B31" s="17" t="e">
        <f t="shared" ref="B31" si="4">ROUNDUP(B7*0.8,)</f>
        <v>#REF!</v>
      </c>
      <c r="C31" s="17" t="e">
        <f t="shared" ref="C31:AP31" si="5">ROUNDUP(C7*0.8,)</f>
        <v>#REF!</v>
      </c>
      <c r="D31" s="17" t="e">
        <f t="shared" si="5"/>
        <v>#REF!</v>
      </c>
      <c r="E31" s="17" t="e">
        <f t="shared" si="5"/>
        <v>#REF!</v>
      </c>
      <c r="F31" s="17" t="e">
        <f t="shared" si="5"/>
        <v>#REF!</v>
      </c>
      <c r="G31" s="17" t="e">
        <f t="shared" si="5"/>
        <v>#REF!</v>
      </c>
      <c r="H31" s="17" t="e">
        <f t="shared" si="5"/>
        <v>#REF!</v>
      </c>
      <c r="I31" s="17" t="e">
        <f t="shared" si="5"/>
        <v>#REF!</v>
      </c>
      <c r="J31" s="17" t="e">
        <f t="shared" si="5"/>
        <v>#REF!</v>
      </c>
      <c r="K31" s="17" t="e">
        <f t="shared" si="5"/>
        <v>#REF!</v>
      </c>
      <c r="L31" s="17" t="e">
        <f t="shared" si="5"/>
        <v>#REF!</v>
      </c>
      <c r="M31" s="17" t="e">
        <f t="shared" si="5"/>
        <v>#REF!</v>
      </c>
      <c r="N31" s="17" t="e">
        <f t="shared" si="5"/>
        <v>#REF!</v>
      </c>
      <c r="O31" s="17" t="e">
        <f t="shared" si="5"/>
        <v>#REF!</v>
      </c>
      <c r="P31" s="17" t="e">
        <f t="shared" si="5"/>
        <v>#REF!</v>
      </c>
      <c r="Q31" s="17" t="e">
        <f t="shared" si="5"/>
        <v>#REF!</v>
      </c>
      <c r="R31" s="17" t="e">
        <f t="shared" si="5"/>
        <v>#REF!</v>
      </c>
      <c r="S31" s="17" t="e">
        <f t="shared" si="5"/>
        <v>#REF!</v>
      </c>
      <c r="T31" s="17" t="e">
        <f t="shared" si="5"/>
        <v>#REF!</v>
      </c>
      <c r="U31" s="17" t="e">
        <f t="shared" si="5"/>
        <v>#REF!</v>
      </c>
      <c r="V31" s="17" t="e">
        <f t="shared" si="5"/>
        <v>#REF!</v>
      </c>
      <c r="W31" s="17" t="e">
        <f t="shared" si="5"/>
        <v>#REF!</v>
      </c>
      <c r="X31" s="17" t="e">
        <f t="shared" si="5"/>
        <v>#REF!</v>
      </c>
      <c r="Y31" s="17" t="e">
        <f t="shared" si="5"/>
        <v>#REF!</v>
      </c>
      <c r="Z31" s="17" t="e">
        <f t="shared" si="5"/>
        <v>#REF!</v>
      </c>
      <c r="AA31" s="17" t="e">
        <f t="shared" si="5"/>
        <v>#REF!</v>
      </c>
      <c r="AB31" s="17" t="e">
        <f t="shared" si="5"/>
        <v>#REF!</v>
      </c>
      <c r="AC31" s="17" t="e">
        <f t="shared" si="5"/>
        <v>#REF!</v>
      </c>
      <c r="AD31" s="17" t="e">
        <f t="shared" si="5"/>
        <v>#REF!</v>
      </c>
      <c r="AE31" s="17" t="e">
        <f t="shared" si="5"/>
        <v>#REF!</v>
      </c>
      <c r="AF31" s="17" t="e">
        <f t="shared" si="5"/>
        <v>#REF!</v>
      </c>
      <c r="AG31" s="17" t="e">
        <f t="shared" si="5"/>
        <v>#REF!</v>
      </c>
      <c r="AH31" s="17" t="e">
        <f t="shared" si="5"/>
        <v>#REF!</v>
      </c>
      <c r="AI31" s="17" t="e">
        <f t="shared" si="5"/>
        <v>#REF!</v>
      </c>
      <c r="AJ31" s="17" t="e">
        <f t="shared" si="5"/>
        <v>#REF!</v>
      </c>
      <c r="AK31" s="17" t="e">
        <f t="shared" si="5"/>
        <v>#REF!</v>
      </c>
      <c r="AL31" s="17" t="e">
        <f t="shared" si="5"/>
        <v>#REF!</v>
      </c>
      <c r="AM31" s="17" t="e">
        <f t="shared" si="5"/>
        <v>#REF!</v>
      </c>
      <c r="AN31" s="17" t="e">
        <f t="shared" si="5"/>
        <v>#REF!</v>
      </c>
      <c r="AO31" s="17" t="e">
        <f t="shared" si="5"/>
        <v>#REF!</v>
      </c>
      <c r="AP31" s="17" t="e">
        <f t="shared" si="5"/>
        <v>#REF!</v>
      </c>
    </row>
    <row r="32" spans="1:42" s="18" customFormat="1" ht="11.1" customHeight="1" x14ac:dyDescent="0.2">
      <c r="A32" s="19">
        <v>2</v>
      </c>
      <c r="B32" s="17" t="e">
        <f t="shared" ref="B32" si="6">ROUNDUP(B8*0.8,)</f>
        <v>#REF!</v>
      </c>
      <c r="C32" s="17" t="e">
        <f t="shared" ref="C32:AP32" si="7">ROUNDUP(C8*0.8,)</f>
        <v>#REF!</v>
      </c>
      <c r="D32" s="17" t="e">
        <f t="shared" si="7"/>
        <v>#REF!</v>
      </c>
      <c r="E32" s="17" t="e">
        <f t="shared" si="7"/>
        <v>#REF!</v>
      </c>
      <c r="F32" s="17" t="e">
        <f t="shared" si="7"/>
        <v>#REF!</v>
      </c>
      <c r="G32" s="17" t="e">
        <f t="shared" si="7"/>
        <v>#REF!</v>
      </c>
      <c r="H32" s="17" t="e">
        <f t="shared" si="7"/>
        <v>#REF!</v>
      </c>
      <c r="I32" s="17" t="e">
        <f t="shared" si="7"/>
        <v>#REF!</v>
      </c>
      <c r="J32" s="17" t="e">
        <f t="shared" si="7"/>
        <v>#REF!</v>
      </c>
      <c r="K32" s="17" t="e">
        <f t="shared" si="7"/>
        <v>#REF!</v>
      </c>
      <c r="L32" s="17" t="e">
        <f t="shared" si="7"/>
        <v>#REF!</v>
      </c>
      <c r="M32" s="17" t="e">
        <f t="shared" si="7"/>
        <v>#REF!</v>
      </c>
      <c r="N32" s="17" t="e">
        <f t="shared" si="7"/>
        <v>#REF!</v>
      </c>
      <c r="O32" s="17" t="e">
        <f t="shared" si="7"/>
        <v>#REF!</v>
      </c>
      <c r="P32" s="17" t="e">
        <f t="shared" si="7"/>
        <v>#REF!</v>
      </c>
      <c r="Q32" s="17" t="e">
        <f t="shared" si="7"/>
        <v>#REF!</v>
      </c>
      <c r="R32" s="17" t="e">
        <f t="shared" si="7"/>
        <v>#REF!</v>
      </c>
      <c r="S32" s="17" t="e">
        <f t="shared" si="7"/>
        <v>#REF!</v>
      </c>
      <c r="T32" s="17" t="e">
        <f t="shared" si="7"/>
        <v>#REF!</v>
      </c>
      <c r="U32" s="17" t="e">
        <f t="shared" si="7"/>
        <v>#REF!</v>
      </c>
      <c r="V32" s="17" t="e">
        <f t="shared" si="7"/>
        <v>#REF!</v>
      </c>
      <c r="W32" s="17" t="e">
        <f t="shared" si="7"/>
        <v>#REF!</v>
      </c>
      <c r="X32" s="17" t="e">
        <f t="shared" si="7"/>
        <v>#REF!</v>
      </c>
      <c r="Y32" s="17" t="e">
        <f t="shared" si="7"/>
        <v>#REF!</v>
      </c>
      <c r="Z32" s="17" t="e">
        <f t="shared" si="7"/>
        <v>#REF!</v>
      </c>
      <c r="AA32" s="17" t="e">
        <f t="shared" si="7"/>
        <v>#REF!</v>
      </c>
      <c r="AB32" s="17" t="e">
        <f t="shared" si="7"/>
        <v>#REF!</v>
      </c>
      <c r="AC32" s="17" t="e">
        <f t="shared" si="7"/>
        <v>#REF!</v>
      </c>
      <c r="AD32" s="17" t="e">
        <f t="shared" si="7"/>
        <v>#REF!</v>
      </c>
      <c r="AE32" s="17" t="e">
        <f t="shared" si="7"/>
        <v>#REF!</v>
      </c>
      <c r="AF32" s="17" t="e">
        <f t="shared" si="7"/>
        <v>#REF!</v>
      </c>
      <c r="AG32" s="17" t="e">
        <f t="shared" si="7"/>
        <v>#REF!</v>
      </c>
      <c r="AH32" s="17" t="e">
        <f t="shared" si="7"/>
        <v>#REF!</v>
      </c>
      <c r="AI32" s="17" t="e">
        <f t="shared" si="7"/>
        <v>#REF!</v>
      </c>
      <c r="AJ32" s="17" t="e">
        <f t="shared" si="7"/>
        <v>#REF!</v>
      </c>
      <c r="AK32" s="17" t="e">
        <f t="shared" si="7"/>
        <v>#REF!</v>
      </c>
      <c r="AL32" s="17" t="e">
        <f t="shared" si="7"/>
        <v>#REF!</v>
      </c>
      <c r="AM32" s="17" t="e">
        <f t="shared" si="7"/>
        <v>#REF!</v>
      </c>
      <c r="AN32" s="17" t="e">
        <f t="shared" si="7"/>
        <v>#REF!</v>
      </c>
      <c r="AO32" s="17" t="e">
        <f t="shared" si="7"/>
        <v>#REF!</v>
      </c>
      <c r="AP32" s="17" t="e">
        <f t="shared" si="7"/>
        <v>#REF!</v>
      </c>
    </row>
    <row r="33" spans="1:42"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8" customFormat="1" ht="11.1" customHeight="1" x14ac:dyDescent="0.2">
      <c r="A34" s="19">
        <v>1</v>
      </c>
      <c r="B34" s="17" t="e">
        <f t="shared" ref="B34" si="8">ROUNDUP(B10*0.8,)</f>
        <v>#REF!</v>
      </c>
      <c r="C34" s="17" t="e">
        <f t="shared" ref="C34:AP34" si="9">ROUNDUP(C10*0.8,)</f>
        <v>#REF!</v>
      </c>
      <c r="D34" s="17" t="e">
        <f t="shared" si="9"/>
        <v>#REF!</v>
      </c>
      <c r="E34" s="17" t="e">
        <f t="shared" si="9"/>
        <v>#REF!</v>
      </c>
      <c r="F34" s="17" t="e">
        <f t="shared" si="9"/>
        <v>#REF!</v>
      </c>
      <c r="G34" s="17" t="e">
        <f t="shared" si="9"/>
        <v>#REF!</v>
      </c>
      <c r="H34" s="17" t="e">
        <f t="shared" si="9"/>
        <v>#REF!</v>
      </c>
      <c r="I34" s="17" t="e">
        <f t="shared" si="9"/>
        <v>#REF!</v>
      </c>
      <c r="J34" s="17" t="e">
        <f t="shared" si="9"/>
        <v>#REF!</v>
      </c>
      <c r="K34" s="17" t="e">
        <f t="shared" si="9"/>
        <v>#REF!</v>
      </c>
      <c r="L34" s="17" t="e">
        <f t="shared" si="9"/>
        <v>#REF!</v>
      </c>
      <c r="M34" s="17" t="e">
        <f t="shared" si="9"/>
        <v>#REF!</v>
      </c>
      <c r="N34" s="17" t="e">
        <f t="shared" si="9"/>
        <v>#REF!</v>
      </c>
      <c r="O34" s="17" t="e">
        <f t="shared" si="9"/>
        <v>#REF!</v>
      </c>
      <c r="P34" s="17" t="e">
        <f t="shared" si="9"/>
        <v>#REF!</v>
      </c>
      <c r="Q34" s="17" t="e">
        <f t="shared" si="9"/>
        <v>#REF!</v>
      </c>
      <c r="R34" s="17" t="e">
        <f t="shared" si="9"/>
        <v>#REF!</v>
      </c>
      <c r="S34" s="17" t="e">
        <f t="shared" si="9"/>
        <v>#REF!</v>
      </c>
      <c r="T34" s="17" t="e">
        <f t="shared" si="9"/>
        <v>#REF!</v>
      </c>
      <c r="U34" s="17" t="e">
        <f t="shared" si="9"/>
        <v>#REF!</v>
      </c>
      <c r="V34" s="17" t="e">
        <f t="shared" si="9"/>
        <v>#REF!</v>
      </c>
      <c r="W34" s="17" t="e">
        <f t="shared" si="9"/>
        <v>#REF!</v>
      </c>
      <c r="X34" s="17" t="e">
        <f t="shared" si="9"/>
        <v>#REF!</v>
      </c>
      <c r="Y34" s="17" t="e">
        <f t="shared" si="9"/>
        <v>#REF!</v>
      </c>
      <c r="Z34" s="17" t="e">
        <f t="shared" si="9"/>
        <v>#REF!</v>
      </c>
      <c r="AA34" s="17" t="e">
        <f t="shared" si="9"/>
        <v>#REF!</v>
      </c>
      <c r="AB34" s="17" t="e">
        <f t="shared" si="9"/>
        <v>#REF!</v>
      </c>
      <c r="AC34" s="17" t="e">
        <f t="shared" si="9"/>
        <v>#REF!</v>
      </c>
      <c r="AD34" s="17" t="e">
        <f t="shared" si="9"/>
        <v>#REF!</v>
      </c>
      <c r="AE34" s="17" t="e">
        <f t="shared" si="9"/>
        <v>#REF!</v>
      </c>
      <c r="AF34" s="17" t="e">
        <f t="shared" si="9"/>
        <v>#REF!</v>
      </c>
      <c r="AG34" s="17" t="e">
        <f t="shared" si="9"/>
        <v>#REF!</v>
      </c>
      <c r="AH34" s="17" t="e">
        <f t="shared" si="9"/>
        <v>#REF!</v>
      </c>
      <c r="AI34" s="17" t="e">
        <f t="shared" si="9"/>
        <v>#REF!</v>
      </c>
      <c r="AJ34" s="17" t="e">
        <f t="shared" si="9"/>
        <v>#REF!</v>
      </c>
      <c r="AK34" s="17" t="e">
        <f t="shared" si="9"/>
        <v>#REF!</v>
      </c>
      <c r="AL34" s="17" t="e">
        <f t="shared" si="9"/>
        <v>#REF!</v>
      </c>
      <c r="AM34" s="17" t="e">
        <f t="shared" si="9"/>
        <v>#REF!</v>
      </c>
      <c r="AN34" s="17" t="e">
        <f t="shared" si="9"/>
        <v>#REF!</v>
      </c>
      <c r="AO34" s="17" t="e">
        <f t="shared" si="9"/>
        <v>#REF!</v>
      </c>
      <c r="AP34" s="17" t="e">
        <f t="shared" si="9"/>
        <v>#REF!</v>
      </c>
    </row>
    <row r="35" spans="1:42" s="18" customFormat="1" ht="11.1" customHeight="1" x14ac:dyDescent="0.2">
      <c r="A35" s="19">
        <v>2</v>
      </c>
      <c r="B35" s="17" t="e">
        <f t="shared" ref="B35" si="10">ROUNDUP(B11*0.8,)</f>
        <v>#REF!</v>
      </c>
      <c r="C35" s="17" t="e">
        <f t="shared" ref="C35:AP35" si="11">ROUNDUP(C11*0.8,)</f>
        <v>#REF!</v>
      </c>
      <c r="D35" s="17" t="e">
        <f t="shared" si="11"/>
        <v>#REF!</v>
      </c>
      <c r="E35" s="17" t="e">
        <f t="shared" si="11"/>
        <v>#REF!</v>
      </c>
      <c r="F35" s="17" t="e">
        <f t="shared" si="11"/>
        <v>#REF!</v>
      </c>
      <c r="G35" s="17" t="e">
        <f t="shared" si="11"/>
        <v>#REF!</v>
      </c>
      <c r="H35" s="17" t="e">
        <f t="shared" si="11"/>
        <v>#REF!</v>
      </c>
      <c r="I35" s="17" t="e">
        <f t="shared" si="11"/>
        <v>#REF!</v>
      </c>
      <c r="J35" s="17" t="e">
        <f t="shared" si="11"/>
        <v>#REF!</v>
      </c>
      <c r="K35" s="17" t="e">
        <f t="shared" si="11"/>
        <v>#REF!</v>
      </c>
      <c r="L35" s="17" t="e">
        <f t="shared" si="11"/>
        <v>#REF!</v>
      </c>
      <c r="M35" s="17" t="e">
        <f t="shared" si="11"/>
        <v>#REF!</v>
      </c>
      <c r="N35" s="17" t="e">
        <f t="shared" si="11"/>
        <v>#REF!</v>
      </c>
      <c r="O35" s="17" t="e">
        <f t="shared" si="11"/>
        <v>#REF!</v>
      </c>
      <c r="P35" s="17" t="e">
        <f t="shared" si="11"/>
        <v>#REF!</v>
      </c>
      <c r="Q35" s="17" t="e">
        <f t="shared" si="11"/>
        <v>#REF!</v>
      </c>
      <c r="R35" s="17" t="e">
        <f t="shared" si="11"/>
        <v>#REF!</v>
      </c>
      <c r="S35" s="17" t="e">
        <f t="shared" si="11"/>
        <v>#REF!</v>
      </c>
      <c r="T35" s="17" t="e">
        <f t="shared" si="11"/>
        <v>#REF!</v>
      </c>
      <c r="U35" s="17" t="e">
        <f t="shared" si="11"/>
        <v>#REF!</v>
      </c>
      <c r="V35" s="17" t="e">
        <f t="shared" si="11"/>
        <v>#REF!</v>
      </c>
      <c r="W35" s="17" t="e">
        <f t="shared" si="11"/>
        <v>#REF!</v>
      </c>
      <c r="X35" s="17" t="e">
        <f t="shared" si="11"/>
        <v>#REF!</v>
      </c>
      <c r="Y35" s="17" t="e">
        <f t="shared" si="11"/>
        <v>#REF!</v>
      </c>
      <c r="Z35" s="17" t="e">
        <f t="shared" si="11"/>
        <v>#REF!</v>
      </c>
      <c r="AA35" s="17" t="e">
        <f t="shared" si="11"/>
        <v>#REF!</v>
      </c>
      <c r="AB35" s="17" t="e">
        <f t="shared" si="11"/>
        <v>#REF!</v>
      </c>
      <c r="AC35" s="17" t="e">
        <f t="shared" si="11"/>
        <v>#REF!</v>
      </c>
      <c r="AD35" s="17" t="e">
        <f t="shared" si="11"/>
        <v>#REF!</v>
      </c>
      <c r="AE35" s="17" t="e">
        <f t="shared" si="11"/>
        <v>#REF!</v>
      </c>
      <c r="AF35" s="17" t="e">
        <f t="shared" si="11"/>
        <v>#REF!</v>
      </c>
      <c r="AG35" s="17" t="e">
        <f t="shared" si="11"/>
        <v>#REF!</v>
      </c>
      <c r="AH35" s="17" t="e">
        <f t="shared" si="11"/>
        <v>#REF!</v>
      </c>
      <c r="AI35" s="17" t="e">
        <f t="shared" si="11"/>
        <v>#REF!</v>
      </c>
      <c r="AJ35" s="17" t="e">
        <f t="shared" si="11"/>
        <v>#REF!</v>
      </c>
      <c r="AK35" s="17" t="e">
        <f t="shared" si="11"/>
        <v>#REF!</v>
      </c>
      <c r="AL35" s="17" t="e">
        <f t="shared" si="11"/>
        <v>#REF!</v>
      </c>
      <c r="AM35" s="17" t="e">
        <f t="shared" si="11"/>
        <v>#REF!</v>
      </c>
      <c r="AN35" s="17" t="e">
        <f t="shared" si="11"/>
        <v>#REF!</v>
      </c>
      <c r="AO35" s="17" t="e">
        <f t="shared" si="11"/>
        <v>#REF!</v>
      </c>
      <c r="AP35" s="17" t="e">
        <f t="shared" si="11"/>
        <v>#REF!</v>
      </c>
    </row>
    <row r="36" spans="1:42"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8" customFormat="1" ht="11.1" customHeight="1" x14ac:dyDescent="0.2">
      <c r="A37" s="19">
        <v>1</v>
      </c>
      <c r="B37" s="17" t="e">
        <f t="shared" ref="B37" si="12">ROUNDUP(B13*0.8,)</f>
        <v>#REF!</v>
      </c>
      <c r="C37" s="17" t="e">
        <f t="shared" ref="C37:AP37" si="13">ROUNDUP(C13*0.8,)</f>
        <v>#REF!</v>
      </c>
      <c r="D37" s="17" t="e">
        <f t="shared" si="13"/>
        <v>#REF!</v>
      </c>
      <c r="E37" s="17" t="e">
        <f t="shared" si="13"/>
        <v>#REF!</v>
      </c>
      <c r="F37" s="17" t="e">
        <f t="shared" si="13"/>
        <v>#REF!</v>
      </c>
      <c r="G37" s="17" t="e">
        <f t="shared" si="13"/>
        <v>#REF!</v>
      </c>
      <c r="H37" s="17" t="e">
        <f t="shared" si="13"/>
        <v>#REF!</v>
      </c>
      <c r="I37" s="17" t="e">
        <f t="shared" si="13"/>
        <v>#REF!</v>
      </c>
      <c r="J37" s="17" t="e">
        <f t="shared" si="13"/>
        <v>#REF!</v>
      </c>
      <c r="K37" s="17" t="e">
        <f t="shared" si="13"/>
        <v>#REF!</v>
      </c>
      <c r="L37" s="17" t="e">
        <f t="shared" si="13"/>
        <v>#REF!</v>
      </c>
      <c r="M37" s="17" t="e">
        <f t="shared" si="13"/>
        <v>#REF!</v>
      </c>
      <c r="N37" s="17" t="e">
        <f t="shared" si="13"/>
        <v>#REF!</v>
      </c>
      <c r="O37" s="17" t="e">
        <f t="shared" si="13"/>
        <v>#REF!</v>
      </c>
      <c r="P37" s="17" t="e">
        <f t="shared" si="13"/>
        <v>#REF!</v>
      </c>
      <c r="Q37" s="17" t="e">
        <f t="shared" si="13"/>
        <v>#REF!</v>
      </c>
      <c r="R37" s="17" t="e">
        <f t="shared" si="13"/>
        <v>#REF!</v>
      </c>
      <c r="S37" s="17" t="e">
        <f t="shared" si="13"/>
        <v>#REF!</v>
      </c>
      <c r="T37" s="17" t="e">
        <f t="shared" si="13"/>
        <v>#REF!</v>
      </c>
      <c r="U37" s="17" t="e">
        <f t="shared" si="13"/>
        <v>#REF!</v>
      </c>
      <c r="V37" s="17" t="e">
        <f t="shared" si="13"/>
        <v>#REF!</v>
      </c>
      <c r="W37" s="17" t="e">
        <f t="shared" si="13"/>
        <v>#REF!</v>
      </c>
      <c r="X37" s="17" t="e">
        <f t="shared" si="13"/>
        <v>#REF!</v>
      </c>
      <c r="Y37" s="17" t="e">
        <f t="shared" si="13"/>
        <v>#REF!</v>
      </c>
      <c r="Z37" s="17" t="e">
        <f t="shared" si="13"/>
        <v>#REF!</v>
      </c>
      <c r="AA37" s="17" t="e">
        <f t="shared" si="13"/>
        <v>#REF!</v>
      </c>
      <c r="AB37" s="17" t="e">
        <f t="shared" si="13"/>
        <v>#REF!</v>
      </c>
      <c r="AC37" s="17" t="e">
        <f t="shared" si="13"/>
        <v>#REF!</v>
      </c>
      <c r="AD37" s="17" t="e">
        <f t="shared" si="13"/>
        <v>#REF!</v>
      </c>
      <c r="AE37" s="17" t="e">
        <f t="shared" si="13"/>
        <v>#REF!</v>
      </c>
      <c r="AF37" s="17" t="e">
        <f t="shared" si="13"/>
        <v>#REF!</v>
      </c>
      <c r="AG37" s="17" t="e">
        <f t="shared" si="13"/>
        <v>#REF!</v>
      </c>
      <c r="AH37" s="17" t="e">
        <f t="shared" si="13"/>
        <v>#REF!</v>
      </c>
      <c r="AI37" s="17" t="e">
        <f t="shared" si="13"/>
        <v>#REF!</v>
      </c>
      <c r="AJ37" s="17" t="e">
        <f t="shared" si="13"/>
        <v>#REF!</v>
      </c>
      <c r="AK37" s="17" t="e">
        <f t="shared" si="13"/>
        <v>#REF!</v>
      </c>
      <c r="AL37" s="17" t="e">
        <f t="shared" si="13"/>
        <v>#REF!</v>
      </c>
      <c r="AM37" s="17" t="e">
        <f t="shared" si="13"/>
        <v>#REF!</v>
      </c>
      <c r="AN37" s="17" t="e">
        <f t="shared" si="13"/>
        <v>#REF!</v>
      </c>
      <c r="AO37" s="17" t="e">
        <f t="shared" si="13"/>
        <v>#REF!</v>
      </c>
      <c r="AP37" s="17" t="e">
        <f t="shared" si="13"/>
        <v>#REF!</v>
      </c>
    </row>
    <row r="38" spans="1:42" s="18" customFormat="1" ht="11.1" customHeight="1" x14ac:dyDescent="0.2">
      <c r="A38" s="19">
        <v>2</v>
      </c>
      <c r="B38" s="17" t="e">
        <f t="shared" ref="B38" si="14">ROUNDUP(B14*0.8,)</f>
        <v>#REF!</v>
      </c>
      <c r="C38" s="17" t="e">
        <f t="shared" ref="C38:AP38" si="15">ROUNDUP(C14*0.8,)</f>
        <v>#REF!</v>
      </c>
      <c r="D38" s="17" t="e">
        <f t="shared" si="15"/>
        <v>#REF!</v>
      </c>
      <c r="E38" s="17" t="e">
        <f t="shared" si="15"/>
        <v>#REF!</v>
      </c>
      <c r="F38" s="17" t="e">
        <f t="shared" si="15"/>
        <v>#REF!</v>
      </c>
      <c r="G38" s="17" t="e">
        <f t="shared" si="15"/>
        <v>#REF!</v>
      </c>
      <c r="H38" s="17" t="e">
        <f t="shared" si="15"/>
        <v>#REF!</v>
      </c>
      <c r="I38" s="17" t="e">
        <f t="shared" si="15"/>
        <v>#REF!</v>
      </c>
      <c r="J38" s="17" t="e">
        <f t="shared" si="15"/>
        <v>#REF!</v>
      </c>
      <c r="K38" s="17" t="e">
        <f t="shared" si="15"/>
        <v>#REF!</v>
      </c>
      <c r="L38" s="17" t="e">
        <f t="shared" si="15"/>
        <v>#REF!</v>
      </c>
      <c r="M38" s="17" t="e">
        <f t="shared" si="15"/>
        <v>#REF!</v>
      </c>
      <c r="N38" s="17" t="e">
        <f t="shared" si="15"/>
        <v>#REF!</v>
      </c>
      <c r="O38" s="17" t="e">
        <f t="shared" si="15"/>
        <v>#REF!</v>
      </c>
      <c r="P38" s="17" t="e">
        <f t="shared" si="15"/>
        <v>#REF!</v>
      </c>
      <c r="Q38" s="17" t="e">
        <f t="shared" si="15"/>
        <v>#REF!</v>
      </c>
      <c r="R38" s="17" t="e">
        <f t="shared" si="15"/>
        <v>#REF!</v>
      </c>
      <c r="S38" s="17" t="e">
        <f t="shared" si="15"/>
        <v>#REF!</v>
      </c>
      <c r="T38" s="17" t="e">
        <f t="shared" si="15"/>
        <v>#REF!</v>
      </c>
      <c r="U38" s="17" t="e">
        <f t="shared" si="15"/>
        <v>#REF!</v>
      </c>
      <c r="V38" s="17" t="e">
        <f t="shared" si="15"/>
        <v>#REF!</v>
      </c>
      <c r="W38" s="17" t="e">
        <f t="shared" si="15"/>
        <v>#REF!</v>
      </c>
      <c r="X38" s="17" t="e">
        <f t="shared" si="15"/>
        <v>#REF!</v>
      </c>
      <c r="Y38" s="17" t="e">
        <f t="shared" si="15"/>
        <v>#REF!</v>
      </c>
      <c r="Z38" s="17" t="e">
        <f t="shared" si="15"/>
        <v>#REF!</v>
      </c>
      <c r="AA38" s="17" t="e">
        <f t="shared" si="15"/>
        <v>#REF!</v>
      </c>
      <c r="AB38" s="17" t="e">
        <f t="shared" si="15"/>
        <v>#REF!</v>
      </c>
      <c r="AC38" s="17" t="e">
        <f t="shared" si="15"/>
        <v>#REF!</v>
      </c>
      <c r="AD38" s="17" t="e">
        <f t="shared" si="15"/>
        <v>#REF!</v>
      </c>
      <c r="AE38" s="17" t="e">
        <f t="shared" si="15"/>
        <v>#REF!</v>
      </c>
      <c r="AF38" s="17" t="e">
        <f t="shared" si="15"/>
        <v>#REF!</v>
      </c>
      <c r="AG38" s="17" t="e">
        <f t="shared" si="15"/>
        <v>#REF!</v>
      </c>
      <c r="AH38" s="17" t="e">
        <f t="shared" si="15"/>
        <v>#REF!</v>
      </c>
      <c r="AI38" s="17" t="e">
        <f t="shared" si="15"/>
        <v>#REF!</v>
      </c>
      <c r="AJ38" s="17" t="e">
        <f t="shared" si="15"/>
        <v>#REF!</v>
      </c>
      <c r="AK38" s="17" t="e">
        <f t="shared" si="15"/>
        <v>#REF!</v>
      </c>
      <c r="AL38" s="17" t="e">
        <f t="shared" si="15"/>
        <v>#REF!</v>
      </c>
      <c r="AM38" s="17" t="e">
        <f t="shared" si="15"/>
        <v>#REF!</v>
      </c>
      <c r="AN38" s="17" t="e">
        <f t="shared" si="15"/>
        <v>#REF!</v>
      </c>
      <c r="AO38" s="17" t="e">
        <f t="shared" si="15"/>
        <v>#REF!</v>
      </c>
      <c r="AP38" s="17" t="e">
        <f t="shared" si="15"/>
        <v>#REF!</v>
      </c>
    </row>
    <row r="39" spans="1:42"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8" customFormat="1" ht="11.1" customHeight="1" x14ac:dyDescent="0.2">
      <c r="A40" s="19">
        <v>1</v>
      </c>
      <c r="B40" s="17" t="e">
        <f t="shared" ref="B40" si="16">ROUNDUP(B16*0.8,)</f>
        <v>#REF!</v>
      </c>
      <c r="C40" s="17" t="e">
        <f t="shared" ref="C40:AP40" si="17">ROUNDUP(C16*0.8,)</f>
        <v>#REF!</v>
      </c>
      <c r="D40" s="17" t="e">
        <f t="shared" si="17"/>
        <v>#REF!</v>
      </c>
      <c r="E40" s="17" t="e">
        <f t="shared" si="17"/>
        <v>#REF!</v>
      </c>
      <c r="F40" s="17" t="e">
        <f t="shared" si="17"/>
        <v>#REF!</v>
      </c>
      <c r="G40" s="17" t="e">
        <f t="shared" si="17"/>
        <v>#REF!</v>
      </c>
      <c r="H40" s="17" t="e">
        <f t="shared" si="17"/>
        <v>#REF!</v>
      </c>
      <c r="I40" s="17" t="e">
        <f t="shared" si="17"/>
        <v>#REF!</v>
      </c>
      <c r="J40" s="17" t="e">
        <f t="shared" si="17"/>
        <v>#REF!</v>
      </c>
      <c r="K40" s="17" t="e">
        <f t="shared" si="17"/>
        <v>#REF!</v>
      </c>
      <c r="L40" s="17" t="e">
        <f t="shared" si="17"/>
        <v>#REF!</v>
      </c>
      <c r="M40" s="17" t="e">
        <f t="shared" si="17"/>
        <v>#REF!</v>
      </c>
      <c r="N40" s="17" t="e">
        <f t="shared" si="17"/>
        <v>#REF!</v>
      </c>
      <c r="O40" s="17" t="e">
        <f t="shared" si="17"/>
        <v>#REF!</v>
      </c>
      <c r="P40" s="17" t="e">
        <f t="shared" si="17"/>
        <v>#REF!</v>
      </c>
      <c r="Q40" s="17" t="e">
        <f t="shared" si="17"/>
        <v>#REF!</v>
      </c>
      <c r="R40" s="17" t="e">
        <f t="shared" si="17"/>
        <v>#REF!</v>
      </c>
      <c r="S40" s="17" t="e">
        <f t="shared" si="17"/>
        <v>#REF!</v>
      </c>
      <c r="T40" s="17" t="e">
        <f t="shared" si="17"/>
        <v>#REF!</v>
      </c>
      <c r="U40" s="17" t="e">
        <f t="shared" si="17"/>
        <v>#REF!</v>
      </c>
      <c r="V40" s="17" t="e">
        <f t="shared" si="17"/>
        <v>#REF!</v>
      </c>
      <c r="W40" s="17" t="e">
        <f t="shared" si="17"/>
        <v>#REF!</v>
      </c>
      <c r="X40" s="17" t="e">
        <f t="shared" si="17"/>
        <v>#REF!</v>
      </c>
      <c r="Y40" s="17" t="e">
        <f t="shared" si="17"/>
        <v>#REF!</v>
      </c>
      <c r="Z40" s="17" t="e">
        <f t="shared" si="17"/>
        <v>#REF!</v>
      </c>
      <c r="AA40" s="17" t="e">
        <f t="shared" si="17"/>
        <v>#REF!</v>
      </c>
      <c r="AB40" s="17" t="e">
        <f t="shared" si="17"/>
        <v>#REF!</v>
      </c>
      <c r="AC40" s="17" t="e">
        <f t="shared" si="17"/>
        <v>#REF!</v>
      </c>
      <c r="AD40" s="17" t="e">
        <f t="shared" si="17"/>
        <v>#REF!</v>
      </c>
      <c r="AE40" s="17" t="e">
        <f t="shared" si="17"/>
        <v>#REF!</v>
      </c>
      <c r="AF40" s="17" t="e">
        <f t="shared" si="17"/>
        <v>#REF!</v>
      </c>
      <c r="AG40" s="17" t="e">
        <f t="shared" si="17"/>
        <v>#REF!</v>
      </c>
      <c r="AH40" s="17" t="e">
        <f t="shared" si="17"/>
        <v>#REF!</v>
      </c>
      <c r="AI40" s="17" t="e">
        <f t="shared" si="17"/>
        <v>#REF!</v>
      </c>
      <c r="AJ40" s="17" t="e">
        <f t="shared" si="17"/>
        <v>#REF!</v>
      </c>
      <c r="AK40" s="17" t="e">
        <f t="shared" si="17"/>
        <v>#REF!</v>
      </c>
      <c r="AL40" s="17" t="e">
        <f t="shared" si="17"/>
        <v>#REF!</v>
      </c>
      <c r="AM40" s="17" t="e">
        <f t="shared" si="17"/>
        <v>#REF!</v>
      </c>
      <c r="AN40" s="17" t="e">
        <f t="shared" si="17"/>
        <v>#REF!</v>
      </c>
      <c r="AO40" s="17" t="e">
        <f t="shared" si="17"/>
        <v>#REF!</v>
      </c>
      <c r="AP40" s="17" t="e">
        <f t="shared" si="17"/>
        <v>#REF!</v>
      </c>
    </row>
    <row r="41" spans="1:42" s="18" customFormat="1" ht="11.1" customHeight="1" x14ac:dyDescent="0.2">
      <c r="A41" s="19">
        <v>2</v>
      </c>
      <c r="B41" s="17" t="e">
        <f t="shared" ref="B41" si="18">ROUNDUP(B17*0.8,)</f>
        <v>#REF!</v>
      </c>
      <c r="C41" s="17" t="e">
        <f t="shared" ref="C41:AP41" si="19">ROUNDUP(C17*0.8,)</f>
        <v>#REF!</v>
      </c>
      <c r="D41" s="17" t="e">
        <f t="shared" si="19"/>
        <v>#REF!</v>
      </c>
      <c r="E41" s="17" t="e">
        <f t="shared" si="19"/>
        <v>#REF!</v>
      </c>
      <c r="F41" s="17" t="e">
        <f t="shared" si="19"/>
        <v>#REF!</v>
      </c>
      <c r="G41" s="17" t="e">
        <f t="shared" si="19"/>
        <v>#REF!</v>
      </c>
      <c r="H41" s="17" t="e">
        <f t="shared" si="19"/>
        <v>#REF!</v>
      </c>
      <c r="I41" s="17" t="e">
        <f t="shared" si="19"/>
        <v>#REF!</v>
      </c>
      <c r="J41" s="17" t="e">
        <f t="shared" si="19"/>
        <v>#REF!</v>
      </c>
      <c r="K41" s="17" t="e">
        <f t="shared" si="19"/>
        <v>#REF!</v>
      </c>
      <c r="L41" s="17" t="e">
        <f t="shared" si="19"/>
        <v>#REF!</v>
      </c>
      <c r="M41" s="17" t="e">
        <f t="shared" si="19"/>
        <v>#REF!</v>
      </c>
      <c r="N41" s="17" t="e">
        <f t="shared" si="19"/>
        <v>#REF!</v>
      </c>
      <c r="O41" s="17" t="e">
        <f t="shared" si="19"/>
        <v>#REF!</v>
      </c>
      <c r="P41" s="17" t="e">
        <f t="shared" si="19"/>
        <v>#REF!</v>
      </c>
      <c r="Q41" s="17" t="e">
        <f t="shared" si="19"/>
        <v>#REF!</v>
      </c>
      <c r="R41" s="17" t="e">
        <f t="shared" si="19"/>
        <v>#REF!</v>
      </c>
      <c r="S41" s="17" t="e">
        <f t="shared" si="19"/>
        <v>#REF!</v>
      </c>
      <c r="T41" s="17" t="e">
        <f t="shared" si="19"/>
        <v>#REF!</v>
      </c>
      <c r="U41" s="17" t="e">
        <f t="shared" si="19"/>
        <v>#REF!</v>
      </c>
      <c r="V41" s="17" t="e">
        <f t="shared" si="19"/>
        <v>#REF!</v>
      </c>
      <c r="W41" s="17" t="e">
        <f t="shared" si="19"/>
        <v>#REF!</v>
      </c>
      <c r="X41" s="17" t="e">
        <f t="shared" si="19"/>
        <v>#REF!</v>
      </c>
      <c r="Y41" s="17" t="e">
        <f t="shared" si="19"/>
        <v>#REF!</v>
      </c>
      <c r="Z41" s="17" t="e">
        <f t="shared" si="19"/>
        <v>#REF!</v>
      </c>
      <c r="AA41" s="17" t="e">
        <f t="shared" si="19"/>
        <v>#REF!</v>
      </c>
      <c r="AB41" s="17" t="e">
        <f t="shared" si="19"/>
        <v>#REF!</v>
      </c>
      <c r="AC41" s="17" t="e">
        <f t="shared" si="19"/>
        <v>#REF!</v>
      </c>
      <c r="AD41" s="17" t="e">
        <f t="shared" si="19"/>
        <v>#REF!</v>
      </c>
      <c r="AE41" s="17" t="e">
        <f t="shared" si="19"/>
        <v>#REF!</v>
      </c>
      <c r="AF41" s="17" t="e">
        <f t="shared" si="19"/>
        <v>#REF!</v>
      </c>
      <c r="AG41" s="17" t="e">
        <f t="shared" si="19"/>
        <v>#REF!</v>
      </c>
      <c r="AH41" s="17" t="e">
        <f t="shared" si="19"/>
        <v>#REF!</v>
      </c>
      <c r="AI41" s="17" t="e">
        <f t="shared" si="19"/>
        <v>#REF!</v>
      </c>
      <c r="AJ41" s="17" t="e">
        <f t="shared" si="19"/>
        <v>#REF!</v>
      </c>
      <c r="AK41" s="17" t="e">
        <f t="shared" si="19"/>
        <v>#REF!</v>
      </c>
      <c r="AL41" s="17" t="e">
        <f t="shared" si="19"/>
        <v>#REF!</v>
      </c>
      <c r="AM41" s="17" t="e">
        <f t="shared" si="19"/>
        <v>#REF!</v>
      </c>
      <c r="AN41" s="17" t="e">
        <f t="shared" si="19"/>
        <v>#REF!</v>
      </c>
      <c r="AO41" s="17" t="e">
        <f t="shared" si="19"/>
        <v>#REF!</v>
      </c>
      <c r="AP41" s="17" t="e">
        <f t="shared" si="19"/>
        <v>#REF!</v>
      </c>
    </row>
    <row r="42" spans="1:42"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8" customFormat="1" ht="11.1" customHeight="1" x14ac:dyDescent="0.2">
      <c r="A43" s="19">
        <v>1</v>
      </c>
      <c r="B43" s="17" t="e">
        <f t="shared" ref="B43" si="20">ROUNDUP(B19*0.8,)</f>
        <v>#REF!</v>
      </c>
      <c r="C43" s="17" t="e">
        <f t="shared" ref="C43:AP43" si="21">ROUNDUP(C19*0.8,)</f>
        <v>#REF!</v>
      </c>
      <c r="D43" s="17" t="e">
        <f t="shared" si="21"/>
        <v>#REF!</v>
      </c>
      <c r="E43" s="17" t="e">
        <f t="shared" si="21"/>
        <v>#REF!</v>
      </c>
      <c r="F43" s="17" t="e">
        <f t="shared" si="21"/>
        <v>#REF!</v>
      </c>
      <c r="G43" s="17" t="e">
        <f t="shared" si="21"/>
        <v>#REF!</v>
      </c>
      <c r="H43" s="17" t="e">
        <f t="shared" si="21"/>
        <v>#REF!</v>
      </c>
      <c r="I43" s="17" t="e">
        <f t="shared" si="21"/>
        <v>#REF!</v>
      </c>
      <c r="J43" s="17" t="e">
        <f t="shared" si="21"/>
        <v>#REF!</v>
      </c>
      <c r="K43" s="17" t="e">
        <f t="shared" si="21"/>
        <v>#REF!</v>
      </c>
      <c r="L43" s="17" t="e">
        <f t="shared" si="21"/>
        <v>#REF!</v>
      </c>
      <c r="M43" s="17" t="e">
        <f t="shared" si="21"/>
        <v>#REF!</v>
      </c>
      <c r="N43" s="17" t="e">
        <f t="shared" si="21"/>
        <v>#REF!</v>
      </c>
      <c r="O43" s="17" t="e">
        <f t="shared" si="21"/>
        <v>#REF!</v>
      </c>
      <c r="P43" s="17" t="e">
        <f t="shared" si="21"/>
        <v>#REF!</v>
      </c>
      <c r="Q43" s="17" t="e">
        <f t="shared" si="21"/>
        <v>#REF!</v>
      </c>
      <c r="R43" s="17" t="e">
        <f t="shared" si="21"/>
        <v>#REF!</v>
      </c>
      <c r="S43" s="17" t="e">
        <f t="shared" si="21"/>
        <v>#REF!</v>
      </c>
      <c r="T43" s="17" t="e">
        <f t="shared" si="21"/>
        <v>#REF!</v>
      </c>
      <c r="U43" s="17" t="e">
        <f t="shared" si="21"/>
        <v>#REF!</v>
      </c>
      <c r="V43" s="17" t="e">
        <f t="shared" si="21"/>
        <v>#REF!</v>
      </c>
      <c r="W43" s="17" t="e">
        <f t="shared" si="21"/>
        <v>#REF!</v>
      </c>
      <c r="X43" s="17" t="e">
        <f t="shared" si="21"/>
        <v>#REF!</v>
      </c>
      <c r="Y43" s="17" t="e">
        <f t="shared" si="21"/>
        <v>#REF!</v>
      </c>
      <c r="Z43" s="17" t="e">
        <f t="shared" si="21"/>
        <v>#REF!</v>
      </c>
      <c r="AA43" s="17" t="e">
        <f t="shared" si="21"/>
        <v>#REF!</v>
      </c>
      <c r="AB43" s="17" t="e">
        <f t="shared" si="21"/>
        <v>#REF!</v>
      </c>
      <c r="AC43" s="17" t="e">
        <f t="shared" si="21"/>
        <v>#REF!</v>
      </c>
      <c r="AD43" s="17" t="e">
        <f t="shared" si="21"/>
        <v>#REF!</v>
      </c>
      <c r="AE43" s="17" t="e">
        <f t="shared" si="21"/>
        <v>#REF!</v>
      </c>
      <c r="AF43" s="17" t="e">
        <f t="shared" si="21"/>
        <v>#REF!</v>
      </c>
      <c r="AG43" s="17" t="e">
        <f t="shared" si="21"/>
        <v>#REF!</v>
      </c>
      <c r="AH43" s="17" t="e">
        <f t="shared" si="21"/>
        <v>#REF!</v>
      </c>
      <c r="AI43" s="17" t="e">
        <f t="shared" si="21"/>
        <v>#REF!</v>
      </c>
      <c r="AJ43" s="17" t="e">
        <f t="shared" si="21"/>
        <v>#REF!</v>
      </c>
      <c r="AK43" s="17" t="e">
        <f t="shared" si="21"/>
        <v>#REF!</v>
      </c>
      <c r="AL43" s="17" t="e">
        <f t="shared" si="21"/>
        <v>#REF!</v>
      </c>
      <c r="AM43" s="17" t="e">
        <f t="shared" si="21"/>
        <v>#REF!</v>
      </c>
      <c r="AN43" s="17" t="e">
        <f t="shared" si="21"/>
        <v>#REF!</v>
      </c>
      <c r="AO43" s="17" t="e">
        <f t="shared" si="21"/>
        <v>#REF!</v>
      </c>
      <c r="AP43" s="17" t="e">
        <f t="shared" si="21"/>
        <v>#REF!</v>
      </c>
    </row>
    <row r="44" spans="1:42" s="18" customFormat="1" ht="11.1" customHeight="1" x14ac:dyDescent="0.2">
      <c r="A44" s="19">
        <v>2</v>
      </c>
      <c r="B44" s="17" t="e">
        <f t="shared" ref="B44" si="22">ROUNDUP(B20*0.8,)</f>
        <v>#REF!</v>
      </c>
      <c r="C44" s="17" t="e">
        <f t="shared" ref="C44:AP44" si="23">ROUNDUP(C20*0.8,)</f>
        <v>#REF!</v>
      </c>
      <c r="D44" s="17" t="e">
        <f t="shared" si="23"/>
        <v>#REF!</v>
      </c>
      <c r="E44" s="17" t="e">
        <f t="shared" si="23"/>
        <v>#REF!</v>
      </c>
      <c r="F44" s="17" t="e">
        <f t="shared" si="23"/>
        <v>#REF!</v>
      </c>
      <c r="G44" s="17" t="e">
        <f t="shared" si="23"/>
        <v>#REF!</v>
      </c>
      <c r="H44" s="17" t="e">
        <f t="shared" si="23"/>
        <v>#REF!</v>
      </c>
      <c r="I44" s="17" t="e">
        <f t="shared" si="23"/>
        <v>#REF!</v>
      </c>
      <c r="J44" s="17" t="e">
        <f t="shared" si="23"/>
        <v>#REF!</v>
      </c>
      <c r="K44" s="17" t="e">
        <f t="shared" si="23"/>
        <v>#REF!</v>
      </c>
      <c r="L44" s="17" t="e">
        <f t="shared" si="23"/>
        <v>#REF!</v>
      </c>
      <c r="M44" s="17" t="e">
        <f t="shared" si="23"/>
        <v>#REF!</v>
      </c>
      <c r="N44" s="17" t="e">
        <f t="shared" si="23"/>
        <v>#REF!</v>
      </c>
      <c r="O44" s="17" t="e">
        <f t="shared" si="23"/>
        <v>#REF!</v>
      </c>
      <c r="P44" s="17" t="e">
        <f t="shared" si="23"/>
        <v>#REF!</v>
      </c>
      <c r="Q44" s="17" t="e">
        <f t="shared" si="23"/>
        <v>#REF!</v>
      </c>
      <c r="R44" s="17" t="e">
        <f t="shared" si="23"/>
        <v>#REF!</v>
      </c>
      <c r="S44" s="17" t="e">
        <f t="shared" si="23"/>
        <v>#REF!</v>
      </c>
      <c r="T44" s="17" t="e">
        <f t="shared" si="23"/>
        <v>#REF!</v>
      </c>
      <c r="U44" s="17" t="e">
        <f t="shared" si="23"/>
        <v>#REF!</v>
      </c>
      <c r="V44" s="17" t="e">
        <f t="shared" si="23"/>
        <v>#REF!</v>
      </c>
      <c r="W44" s="17" t="e">
        <f t="shared" si="23"/>
        <v>#REF!</v>
      </c>
      <c r="X44" s="17" t="e">
        <f t="shared" si="23"/>
        <v>#REF!</v>
      </c>
      <c r="Y44" s="17" t="e">
        <f t="shared" si="23"/>
        <v>#REF!</v>
      </c>
      <c r="Z44" s="17" t="e">
        <f t="shared" si="23"/>
        <v>#REF!</v>
      </c>
      <c r="AA44" s="17" t="e">
        <f t="shared" si="23"/>
        <v>#REF!</v>
      </c>
      <c r="AB44" s="17" t="e">
        <f t="shared" si="23"/>
        <v>#REF!</v>
      </c>
      <c r="AC44" s="17" t="e">
        <f t="shared" si="23"/>
        <v>#REF!</v>
      </c>
      <c r="AD44" s="17" t="e">
        <f t="shared" si="23"/>
        <v>#REF!</v>
      </c>
      <c r="AE44" s="17" t="e">
        <f t="shared" si="23"/>
        <v>#REF!</v>
      </c>
      <c r="AF44" s="17" t="e">
        <f t="shared" si="23"/>
        <v>#REF!</v>
      </c>
      <c r="AG44" s="17" t="e">
        <f t="shared" si="23"/>
        <v>#REF!</v>
      </c>
      <c r="AH44" s="17" t="e">
        <f t="shared" si="23"/>
        <v>#REF!</v>
      </c>
      <c r="AI44" s="17" t="e">
        <f t="shared" si="23"/>
        <v>#REF!</v>
      </c>
      <c r="AJ44" s="17" t="e">
        <f t="shared" si="23"/>
        <v>#REF!</v>
      </c>
      <c r="AK44" s="17" t="e">
        <f t="shared" si="23"/>
        <v>#REF!</v>
      </c>
      <c r="AL44" s="17" t="e">
        <f t="shared" si="23"/>
        <v>#REF!</v>
      </c>
      <c r="AM44" s="17" t="e">
        <f t="shared" si="23"/>
        <v>#REF!</v>
      </c>
      <c r="AN44" s="17" t="e">
        <f t="shared" si="23"/>
        <v>#REF!</v>
      </c>
      <c r="AO44" s="17" t="e">
        <f t="shared" si="23"/>
        <v>#REF!</v>
      </c>
      <c r="AP44" s="17" t="e">
        <f t="shared" si="23"/>
        <v>#REF!</v>
      </c>
    </row>
    <row r="45" spans="1:42"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s="18" customFormat="1" ht="11.1" customHeight="1" x14ac:dyDescent="0.2">
      <c r="A46" s="19">
        <v>1</v>
      </c>
      <c r="B46" s="17" t="e">
        <f t="shared" ref="B46" si="24">ROUNDUP(B22*0.8,)</f>
        <v>#REF!</v>
      </c>
      <c r="C46" s="17" t="e">
        <f t="shared" ref="C46:AP46" si="25">ROUNDUP(C22*0.8,)</f>
        <v>#REF!</v>
      </c>
      <c r="D46" s="17" t="e">
        <f t="shared" si="25"/>
        <v>#REF!</v>
      </c>
      <c r="E46" s="17" t="e">
        <f t="shared" si="25"/>
        <v>#REF!</v>
      </c>
      <c r="F46" s="17" t="e">
        <f t="shared" si="25"/>
        <v>#REF!</v>
      </c>
      <c r="G46" s="17" t="e">
        <f t="shared" si="25"/>
        <v>#REF!</v>
      </c>
      <c r="H46" s="17" t="e">
        <f t="shared" si="25"/>
        <v>#REF!</v>
      </c>
      <c r="I46" s="17" t="e">
        <f t="shared" si="25"/>
        <v>#REF!</v>
      </c>
      <c r="J46" s="17" t="e">
        <f t="shared" si="25"/>
        <v>#REF!</v>
      </c>
      <c r="K46" s="17" t="e">
        <f t="shared" si="25"/>
        <v>#REF!</v>
      </c>
      <c r="L46" s="17" t="e">
        <f t="shared" si="25"/>
        <v>#REF!</v>
      </c>
      <c r="M46" s="17" t="e">
        <f t="shared" si="25"/>
        <v>#REF!</v>
      </c>
      <c r="N46" s="17" t="e">
        <f t="shared" si="25"/>
        <v>#REF!</v>
      </c>
      <c r="O46" s="17" t="e">
        <f t="shared" si="25"/>
        <v>#REF!</v>
      </c>
      <c r="P46" s="17" t="e">
        <f t="shared" si="25"/>
        <v>#REF!</v>
      </c>
      <c r="Q46" s="17" t="e">
        <f t="shared" si="25"/>
        <v>#REF!</v>
      </c>
      <c r="R46" s="17" t="e">
        <f t="shared" si="25"/>
        <v>#REF!</v>
      </c>
      <c r="S46" s="17" t="e">
        <f t="shared" si="25"/>
        <v>#REF!</v>
      </c>
      <c r="T46" s="17" t="e">
        <f t="shared" si="25"/>
        <v>#REF!</v>
      </c>
      <c r="U46" s="17" t="e">
        <f t="shared" si="25"/>
        <v>#REF!</v>
      </c>
      <c r="V46" s="17" t="e">
        <f t="shared" si="25"/>
        <v>#REF!</v>
      </c>
      <c r="W46" s="17" t="e">
        <f t="shared" si="25"/>
        <v>#REF!</v>
      </c>
      <c r="X46" s="17" t="e">
        <f t="shared" si="25"/>
        <v>#REF!</v>
      </c>
      <c r="Y46" s="17" t="e">
        <f t="shared" si="25"/>
        <v>#REF!</v>
      </c>
      <c r="Z46" s="17" t="e">
        <f t="shared" si="25"/>
        <v>#REF!</v>
      </c>
      <c r="AA46" s="17" t="e">
        <f t="shared" si="25"/>
        <v>#REF!</v>
      </c>
      <c r="AB46" s="17" t="e">
        <f t="shared" si="25"/>
        <v>#REF!</v>
      </c>
      <c r="AC46" s="17" t="e">
        <f t="shared" si="25"/>
        <v>#REF!</v>
      </c>
      <c r="AD46" s="17" t="e">
        <f t="shared" si="25"/>
        <v>#REF!</v>
      </c>
      <c r="AE46" s="17" t="e">
        <f t="shared" si="25"/>
        <v>#REF!</v>
      </c>
      <c r="AF46" s="17" t="e">
        <f t="shared" si="25"/>
        <v>#REF!</v>
      </c>
      <c r="AG46" s="17" t="e">
        <f t="shared" si="25"/>
        <v>#REF!</v>
      </c>
      <c r="AH46" s="17" t="e">
        <f t="shared" si="25"/>
        <v>#REF!</v>
      </c>
      <c r="AI46" s="17" t="e">
        <f t="shared" si="25"/>
        <v>#REF!</v>
      </c>
      <c r="AJ46" s="17" t="e">
        <f t="shared" si="25"/>
        <v>#REF!</v>
      </c>
      <c r="AK46" s="17" t="e">
        <f t="shared" si="25"/>
        <v>#REF!</v>
      </c>
      <c r="AL46" s="17" t="e">
        <f t="shared" si="25"/>
        <v>#REF!</v>
      </c>
      <c r="AM46" s="17" t="e">
        <f t="shared" si="25"/>
        <v>#REF!</v>
      </c>
      <c r="AN46" s="17" t="e">
        <f t="shared" si="25"/>
        <v>#REF!</v>
      </c>
      <c r="AO46" s="17" t="e">
        <f t="shared" si="25"/>
        <v>#REF!</v>
      </c>
      <c r="AP46" s="17" t="e">
        <f t="shared" si="25"/>
        <v>#REF!</v>
      </c>
    </row>
    <row r="47" spans="1:42" s="18" customFormat="1" ht="11.1" customHeight="1" x14ac:dyDescent="0.2">
      <c r="A47" s="19">
        <v>2</v>
      </c>
      <c r="B47" s="17" t="e">
        <f t="shared" ref="B47" si="26">ROUNDUP(B23*0.8,)</f>
        <v>#REF!</v>
      </c>
      <c r="C47" s="17" t="e">
        <f t="shared" ref="C47:AP47" si="27">ROUNDUP(C23*0.8,)</f>
        <v>#REF!</v>
      </c>
      <c r="D47" s="17" t="e">
        <f t="shared" si="27"/>
        <v>#REF!</v>
      </c>
      <c r="E47" s="17" t="e">
        <f t="shared" si="27"/>
        <v>#REF!</v>
      </c>
      <c r="F47" s="17" t="e">
        <f t="shared" si="27"/>
        <v>#REF!</v>
      </c>
      <c r="G47" s="17" t="e">
        <f t="shared" si="27"/>
        <v>#REF!</v>
      </c>
      <c r="H47" s="17" t="e">
        <f t="shared" si="27"/>
        <v>#REF!</v>
      </c>
      <c r="I47" s="17" t="e">
        <f t="shared" si="27"/>
        <v>#REF!</v>
      </c>
      <c r="J47" s="17" t="e">
        <f t="shared" si="27"/>
        <v>#REF!</v>
      </c>
      <c r="K47" s="17" t="e">
        <f t="shared" si="27"/>
        <v>#REF!</v>
      </c>
      <c r="L47" s="17" t="e">
        <f t="shared" si="27"/>
        <v>#REF!</v>
      </c>
      <c r="M47" s="17" t="e">
        <f t="shared" si="27"/>
        <v>#REF!</v>
      </c>
      <c r="N47" s="17" t="e">
        <f t="shared" si="27"/>
        <v>#REF!</v>
      </c>
      <c r="O47" s="17" t="e">
        <f t="shared" si="27"/>
        <v>#REF!</v>
      </c>
      <c r="P47" s="17" t="e">
        <f t="shared" si="27"/>
        <v>#REF!</v>
      </c>
      <c r="Q47" s="17" t="e">
        <f t="shared" si="27"/>
        <v>#REF!</v>
      </c>
      <c r="R47" s="17" t="e">
        <f t="shared" si="27"/>
        <v>#REF!</v>
      </c>
      <c r="S47" s="17" t="e">
        <f t="shared" si="27"/>
        <v>#REF!</v>
      </c>
      <c r="T47" s="17" t="e">
        <f t="shared" si="27"/>
        <v>#REF!</v>
      </c>
      <c r="U47" s="17" t="e">
        <f t="shared" si="27"/>
        <v>#REF!</v>
      </c>
      <c r="V47" s="17" t="e">
        <f t="shared" si="27"/>
        <v>#REF!</v>
      </c>
      <c r="W47" s="17" t="e">
        <f t="shared" si="27"/>
        <v>#REF!</v>
      </c>
      <c r="X47" s="17" t="e">
        <f t="shared" si="27"/>
        <v>#REF!</v>
      </c>
      <c r="Y47" s="17" t="e">
        <f t="shared" si="27"/>
        <v>#REF!</v>
      </c>
      <c r="Z47" s="17" t="e">
        <f t="shared" si="27"/>
        <v>#REF!</v>
      </c>
      <c r="AA47" s="17" t="e">
        <f t="shared" si="27"/>
        <v>#REF!</v>
      </c>
      <c r="AB47" s="17" t="e">
        <f t="shared" si="27"/>
        <v>#REF!</v>
      </c>
      <c r="AC47" s="17" t="e">
        <f t="shared" si="27"/>
        <v>#REF!</v>
      </c>
      <c r="AD47" s="17" t="e">
        <f t="shared" si="27"/>
        <v>#REF!</v>
      </c>
      <c r="AE47" s="17" t="e">
        <f t="shared" si="27"/>
        <v>#REF!</v>
      </c>
      <c r="AF47" s="17" t="e">
        <f t="shared" si="27"/>
        <v>#REF!</v>
      </c>
      <c r="AG47" s="17" t="e">
        <f t="shared" si="27"/>
        <v>#REF!</v>
      </c>
      <c r="AH47" s="17" t="e">
        <f t="shared" si="27"/>
        <v>#REF!</v>
      </c>
      <c r="AI47" s="17" t="e">
        <f t="shared" si="27"/>
        <v>#REF!</v>
      </c>
      <c r="AJ47" s="17" t="e">
        <f t="shared" si="27"/>
        <v>#REF!</v>
      </c>
      <c r="AK47" s="17" t="e">
        <f t="shared" si="27"/>
        <v>#REF!</v>
      </c>
      <c r="AL47" s="17" t="e">
        <f t="shared" si="27"/>
        <v>#REF!</v>
      </c>
      <c r="AM47" s="17" t="e">
        <f t="shared" si="27"/>
        <v>#REF!</v>
      </c>
      <c r="AN47" s="17" t="e">
        <f t="shared" si="27"/>
        <v>#REF!</v>
      </c>
      <c r="AO47" s="17" t="e">
        <f t="shared" si="27"/>
        <v>#REF!</v>
      </c>
      <c r="AP47" s="17" t="e">
        <f t="shared" si="27"/>
        <v>#REF!</v>
      </c>
    </row>
    <row r="48" spans="1:42"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8" customFormat="1" ht="11.1" customHeight="1" x14ac:dyDescent="0.2">
      <c r="A49" s="19" t="s">
        <v>1</v>
      </c>
      <c r="B49" s="17" t="e">
        <f t="shared" ref="B49" si="28">ROUNDUP(B25*0.8,)</f>
        <v>#REF!</v>
      </c>
      <c r="C49" s="17" t="e">
        <f t="shared" ref="C49:AP49" si="29">ROUNDUP(C25*0.8,)</f>
        <v>#REF!</v>
      </c>
      <c r="D49" s="17" t="e">
        <f t="shared" si="29"/>
        <v>#REF!</v>
      </c>
      <c r="E49" s="17" t="e">
        <f t="shared" si="29"/>
        <v>#REF!</v>
      </c>
      <c r="F49" s="17" t="e">
        <f t="shared" si="29"/>
        <v>#REF!</v>
      </c>
      <c r="G49" s="17" t="e">
        <f t="shared" si="29"/>
        <v>#REF!</v>
      </c>
      <c r="H49" s="17" t="e">
        <f t="shared" si="29"/>
        <v>#REF!</v>
      </c>
      <c r="I49" s="17" t="e">
        <f t="shared" si="29"/>
        <v>#REF!</v>
      </c>
      <c r="J49" s="17" t="e">
        <f t="shared" si="29"/>
        <v>#REF!</v>
      </c>
      <c r="K49" s="17" t="e">
        <f t="shared" si="29"/>
        <v>#REF!</v>
      </c>
      <c r="L49" s="17" t="e">
        <f t="shared" si="29"/>
        <v>#REF!</v>
      </c>
      <c r="M49" s="17" t="e">
        <f t="shared" si="29"/>
        <v>#REF!</v>
      </c>
      <c r="N49" s="17" t="e">
        <f t="shared" si="29"/>
        <v>#REF!</v>
      </c>
      <c r="O49" s="17" t="e">
        <f t="shared" si="29"/>
        <v>#REF!</v>
      </c>
      <c r="P49" s="17" t="e">
        <f t="shared" si="29"/>
        <v>#REF!</v>
      </c>
      <c r="Q49" s="17" t="e">
        <f t="shared" si="29"/>
        <v>#REF!</v>
      </c>
      <c r="R49" s="17" t="e">
        <f t="shared" si="29"/>
        <v>#REF!</v>
      </c>
      <c r="S49" s="17" t="e">
        <f t="shared" si="29"/>
        <v>#REF!</v>
      </c>
      <c r="T49" s="17" t="e">
        <f t="shared" si="29"/>
        <v>#REF!</v>
      </c>
      <c r="U49" s="17" t="e">
        <f t="shared" si="29"/>
        <v>#REF!</v>
      </c>
      <c r="V49" s="17" t="e">
        <f t="shared" si="29"/>
        <v>#REF!</v>
      </c>
      <c r="W49" s="17" t="e">
        <f t="shared" si="29"/>
        <v>#REF!</v>
      </c>
      <c r="X49" s="17" t="e">
        <f t="shared" si="29"/>
        <v>#REF!</v>
      </c>
      <c r="Y49" s="17" t="e">
        <f t="shared" si="29"/>
        <v>#REF!</v>
      </c>
      <c r="Z49" s="17" t="e">
        <f t="shared" si="29"/>
        <v>#REF!</v>
      </c>
      <c r="AA49" s="17" t="e">
        <f t="shared" si="29"/>
        <v>#REF!</v>
      </c>
      <c r="AB49" s="17" t="e">
        <f t="shared" si="29"/>
        <v>#REF!</v>
      </c>
      <c r="AC49" s="17" t="e">
        <f t="shared" si="29"/>
        <v>#REF!</v>
      </c>
      <c r="AD49" s="17" t="e">
        <f t="shared" si="29"/>
        <v>#REF!</v>
      </c>
      <c r="AE49" s="17" t="e">
        <f t="shared" si="29"/>
        <v>#REF!</v>
      </c>
      <c r="AF49" s="17" t="e">
        <f t="shared" si="29"/>
        <v>#REF!</v>
      </c>
      <c r="AG49" s="17" t="e">
        <f t="shared" si="29"/>
        <v>#REF!</v>
      </c>
      <c r="AH49" s="17" t="e">
        <f t="shared" si="29"/>
        <v>#REF!</v>
      </c>
      <c r="AI49" s="17" t="e">
        <f t="shared" si="29"/>
        <v>#REF!</v>
      </c>
      <c r="AJ49" s="17" t="e">
        <f t="shared" si="29"/>
        <v>#REF!</v>
      </c>
      <c r="AK49" s="17" t="e">
        <f t="shared" si="29"/>
        <v>#REF!</v>
      </c>
      <c r="AL49" s="17" t="e">
        <f t="shared" si="29"/>
        <v>#REF!</v>
      </c>
      <c r="AM49" s="17" t="e">
        <f t="shared" si="29"/>
        <v>#REF!</v>
      </c>
      <c r="AN49" s="17" t="e">
        <f t="shared" si="29"/>
        <v>#REF!</v>
      </c>
      <c r="AO49" s="17" t="e">
        <f t="shared" si="29"/>
        <v>#REF!</v>
      </c>
      <c r="AP49" s="17" t="e">
        <f t="shared" si="29"/>
        <v>#REF!</v>
      </c>
    </row>
    <row r="50" spans="1:42" ht="12.75" thickBot="1" x14ac:dyDescent="0.25">
      <c r="A50" s="132" t="s">
        <v>121</v>
      </c>
    </row>
    <row r="51" spans="1:42" ht="12.75" thickBot="1" x14ac:dyDescent="0.25">
      <c r="A51" s="164" t="s">
        <v>147</v>
      </c>
    </row>
    <row r="52" spans="1:42" ht="12.75" hidden="1" x14ac:dyDescent="0.2">
      <c r="A52" s="161" t="s">
        <v>146</v>
      </c>
    </row>
    <row r="53" spans="1:42" hidden="1" x14ac:dyDescent="0.2">
      <c r="A53" s="165" t="s">
        <v>149</v>
      </c>
    </row>
    <row r="54" spans="1:42" ht="25.5" hidden="1" x14ac:dyDescent="0.2">
      <c r="A54" s="162" t="s">
        <v>150</v>
      </c>
    </row>
    <row r="55" spans="1:42" hidden="1" x14ac:dyDescent="0.2">
      <c r="A55" s="165" t="s">
        <v>148</v>
      </c>
    </row>
    <row r="56" spans="1:42" x14ac:dyDescent="0.2">
      <c r="A56" s="168" t="s">
        <v>152</v>
      </c>
    </row>
    <row r="57" spans="1:42" x14ac:dyDescent="0.2">
      <c r="A57" s="93" t="s">
        <v>12</v>
      </c>
    </row>
    <row r="58" spans="1:42" x14ac:dyDescent="0.2">
      <c r="A58" s="22" t="s">
        <v>13</v>
      </c>
    </row>
    <row r="59" spans="1:42" x14ac:dyDescent="0.2">
      <c r="A59" s="22" t="s">
        <v>14</v>
      </c>
    </row>
    <row r="60" spans="1:42" ht="24" x14ac:dyDescent="0.2">
      <c r="A60" s="23" t="s">
        <v>18</v>
      </c>
    </row>
    <row r="61" spans="1:42" x14ac:dyDescent="0.2">
      <c r="A61" s="148" t="s">
        <v>122</v>
      </c>
    </row>
    <row r="62" spans="1:42" x14ac:dyDescent="0.2">
      <c r="A62" s="22"/>
    </row>
    <row r="63" spans="1:42" ht="12.75" thickBot="1" x14ac:dyDescent="0.25">
      <c r="A63" s="92" t="s">
        <v>16</v>
      </c>
    </row>
    <row r="64" spans="1:42" ht="169.9" customHeight="1" thickBot="1" x14ac:dyDescent="0.25">
      <c r="A64" s="128" t="s">
        <v>151</v>
      </c>
    </row>
    <row r="69" ht="21.75" customHeight="1" x14ac:dyDescent="0.2"/>
  </sheetData>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zoomScaleNormal="100" workbookViewId="0">
      <pane xSplit="1" topLeftCell="B1" activePane="topRight" state="frozen"/>
      <selection pane="topRight" activeCell="Y1" sqref="Y1:AA1048576"/>
    </sheetView>
  </sheetViews>
  <sheetFormatPr defaultColWidth="9" defaultRowHeight="12" x14ac:dyDescent="0.2"/>
  <cols>
    <col min="1" max="1" width="81.5703125" style="4" customWidth="1"/>
    <col min="2" max="11" width="9" style="4" hidden="1" customWidth="1"/>
    <col min="12" max="27" width="0" style="4" hidden="1" customWidth="1"/>
    <col min="28" max="16384" width="9" style="4"/>
  </cols>
  <sheetData>
    <row r="1" spans="1:28" ht="11.45" customHeight="1" x14ac:dyDescent="0.2">
      <c r="A1" s="3" t="s">
        <v>7</v>
      </c>
    </row>
    <row r="2" spans="1:28" ht="11.45" customHeight="1" x14ac:dyDescent="0.2">
      <c r="A2" s="29" t="s">
        <v>27</v>
      </c>
    </row>
    <row r="3" spans="1:28" ht="11.45" customHeight="1" x14ac:dyDescent="0.2">
      <c r="A3" s="3"/>
    </row>
    <row r="4" spans="1:28" ht="11.45" customHeight="1" x14ac:dyDescent="0.2">
      <c r="A4" s="49" t="s">
        <v>9</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94" t="e">
        <f>'C завтраками| Bed and breakfast'!#REF!</f>
        <v>#REF!</v>
      </c>
      <c r="T4" s="94" t="e">
        <f>'C завтраками| Bed and breakfast'!#REF!</f>
        <v>#REF!</v>
      </c>
      <c r="U4" s="94" t="e">
        <f>'C завтраками| Bed and breakfast'!#REF!</f>
        <v>#REF!</v>
      </c>
      <c r="V4" s="94" t="e">
        <f>'C завтраками| Bed and breakfast'!#REF!</f>
        <v>#REF!</v>
      </c>
      <c r="W4" s="24" t="e">
        <f>'C завтраками| Bed and breakfast'!#REF!</f>
        <v>#REF!</v>
      </c>
      <c r="X4" s="24" t="e">
        <f>'C завтраками| Bed and breakfast'!#REF!</f>
        <v>#REF!</v>
      </c>
      <c r="Y4" s="94" t="e">
        <f>'C завтраками| Bed and breakfast'!#REF!</f>
        <v>#REF!</v>
      </c>
      <c r="Z4" s="94" t="e">
        <f>'C завтраками| Bed and breakfast'!#REF!</f>
        <v>#REF!</v>
      </c>
      <c r="AA4" s="94" t="e">
        <f>'C завтраками| Bed and breakfast'!#REF!</f>
        <v>#REF!</v>
      </c>
      <c r="AB4" s="94" t="e">
        <f>'C завтраками| Bed and breakfast'!#REF!</f>
        <v>#REF!</v>
      </c>
    </row>
    <row r="5" spans="1:28"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94" t="e">
        <f>'C завтраками| Bed and breakfast'!#REF!</f>
        <v>#REF!</v>
      </c>
      <c r="T5" s="94" t="e">
        <f>'C завтраками| Bed and breakfast'!#REF!</f>
        <v>#REF!</v>
      </c>
      <c r="U5" s="94" t="e">
        <f>'C завтраками| Bed and breakfast'!#REF!</f>
        <v>#REF!</v>
      </c>
      <c r="V5" s="94" t="e">
        <f>'C завтраками| Bed and breakfast'!#REF!</f>
        <v>#REF!</v>
      </c>
      <c r="W5" s="24" t="e">
        <f>'C завтраками| Bed and breakfast'!#REF!</f>
        <v>#REF!</v>
      </c>
      <c r="X5" s="24" t="e">
        <f>'C завтраками| Bed and breakfast'!#REF!</f>
        <v>#REF!</v>
      </c>
      <c r="Y5" s="94" t="e">
        <f>'C завтраками| Bed and breakfast'!#REF!</f>
        <v>#REF!</v>
      </c>
      <c r="Z5" s="94" t="e">
        <f>'C завтраками| Bed and breakfast'!#REF!</f>
        <v>#REF!</v>
      </c>
      <c r="AA5" s="94" t="e">
        <f>'C завтраками| Bed and breakfast'!#REF!</f>
        <v>#REF!</v>
      </c>
      <c r="AB5" s="94" t="e">
        <f>'C завтраками| Bed and breakfast'!#REF!</f>
        <v>#REF!</v>
      </c>
    </row>
    <row r="6" spans="1:28" ht="10.7" customHeight="1" x14ac:dyDescent="0.2">
      <c r="A6" s="7" t="s">
        <v>2</v>
      </c>
    </row>
    <row r="7" spans="1:28"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row>
    <row r="8" spans="1:28"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row>
    <row r="9" spans="1:28"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row>
    <row r="11" spans="1:28"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row>
    <row r="12" spans="1:28"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row>
    <row r="14" spans="1:28"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row>
    <row r="15" spans="1:28"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row>
    <row r="17" spans="1:28"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row>
    <row r="18" spans="1:28" ht="10.5" customHeight="1" x14ac:dyDescent="0.2">
      <c r="A18" s="38"/>
      <c r="B18" s="57"/>
      <c r="C18" s="57"/>
      <c r="D18" s="57"/>
      <c r="E18" s="57"/>
      <c r="F18" s="57"/>
      <c r="G18" s="57"/>
      <c r="H18" s="57"/>
      <c r="I18" s="57"/>
      <c r="J18" s="57"/>
      <c r="K18" s="57"/>
      <c r="L18" s="57"/>
    </row>
    <row r="19" spans="1:28" ht="12.75" customHeight="1" x14ac:dyDescent="0.2">
      <c r="A19" s="31" t="s">
        <v>17</v>
      </c>
    </row>
    <row r="20" spans="1:28" x14ac:dyDescent="0.2">
      <c r="A20" s="5" t="s">
        <v>19</v>
      </c>
    </row>
    <row r="21" spans="1:28" x14ac:dyDescent="0.2">
      <c r="A21" s="5"/>
    </row>
    <row r="22" spans="1:28" x14ac:dyDescent="0.2">
      <c r="A22" s="32" t="s">
        <v>12</v>
      </c>
    </row>
    <row r="23" spans="1:28" x14ac:dyDescent="0.2">
      <c r="A23" s="33" t="s">
        <v>13</v>
      </c>
    </row>
    <row r="24" spans="1:28" x14ac:dyDescent="0.2">
      <c r="A24" s="33" t="s">
        <v>14</v>
      </c>
    </row>
    <row r="25" spans="1:28" ht="12" customHeight="1" x14ac:dyDescent="0.2">
      <c r="A25" s="37" t="s">
        <v>18</v>
      </c>
    </row>
    <row r="26" spans="1:28" x14ac:dyDescent="0.2">
      <c r="A26" s="33" t="s">
        <v>15</v>
      </c>
    </row>
    <row r="27" spans="1:28" x14ac:dyDescent="0.2">
      <c r="A27" s="5"/>
    </row>
    <row r="28" spans="1:28" x14ac:dyDescent="0.2">
      <c r="A28" s="34" t="s">
        <v>16</v>
      </c>
    </row>
    <row r="29" spans="1:28" ht="51" customHeight="1" x14ac:dyDescent="0.2">
      <c r="A29" s="26" t="s">
        <v>25</v>
      </c>
    </row>
  </sheetData>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145"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48"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row>
  </sheetData>
  <pageMargins left="0.25" right="0.25"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B4</f>
        <v>#REF!</v>
      </c>
    </row>
    <row r="29" spans="1:2" ht="24.6" customHeight="1" x14ac:dyDescent="0.2">
      <c r="A29" s="145" t="s">
        <v>11</v>
      </c>
      <c r="B29" s="24" t="e">
        <f>B5</f>
        <v>#REF!</v>
      </c>
    </row>
    <row r="30" spans="1:2" ht="10.5" customHeight="1" x14ac:dyDescent="0.2">
      <c r="A30" s="17" t="s">
        <v>142</v>
      </c>
      <c r="B30" s="21"/>
    </row>
    <row r="31" spans="1:2" ht="10.5" customHeight="1" x14ac:dyDescent="0.2">
      <c r="A31" s="19">
        <v>1</v>
      </c>
      <c r="B31" s="17" t="e">
        <f>ROUNDUP(B7*0.87,)</f>
        <v>#REF!</v>
      </c>
    </row>
    <row r="32" spans="1:2" ht="10.5" customHeight="1" x14ac:dyDescent="0.2">
      <c r="A32" s="19">
        <v>2</v>
      </c>
      <c r="B32" s="17" t="e">
        <f t="shared" ref="B32" si="0">ROUNDUP(B8*0.87,)</f>
        <v>#REF!</v>
      </c>
    </row>
    <row r="33" spans="1:2" ht="10.5" customHeight="1" x14ac:dyDescent="0.2">
      <c r="A33" s="17" t="s">
        <v>143</v>
      </c>
      <c r="B33" s="17"/>
    </row>
    <row r="34" spans="1:2" ht="10.5" customHeight="1" x14ac:dyDescent="0.2">
      <c r="A34" s="19">
        <v>1</v>
      </c>
      <c r="B34" s="17" t="e">
        <f t="shared" ref="B34" si="1">ROUNDUP(B10*0.87,)</f>
        <v>#REF!</v>
      </c>
    </row>
    <row r="35" spans="1:2" ht="10.5" customHeight="1" x14ac:dyDescent="0.2">
      <c r="A35" s="19">
        <v>2</v>
      </c>
      <c r="B35" s="17" t="e">
        <f t="shared" ref="B35" si="2">ROUNDUP(B11*0.87,)</f>
        <v>#REF!</v>
      </c>
    </row>
    <row r="36" spans="1:2" s="144" customFormat="1" ht="10.5" customHeight="1" x14ac:dyDescent="0.2">
      <c r="A36" s="17" t="s">
        <v>144</v>
      </c>
      <c r="B36" s="17"/>
    </row>
    <row r="37" spans="1:2" s="144" customFormat="1" ht="10.5" customHeight="1" x14ac:dyDescent="0.2">
      <c r="A37" s="19">
        <v>1</v>
      </c>
      <c r="B37" s="17" t="e">
        <f t="shared" ref="B37" si="3">ROUNDUP(B13*0.87,)</f>
        <v>#REF!</v>
      </c>
    </row>
    <row r="38" spans="1:2" s="144" customFormat="1" ht="10.5" customHeight="1" x14ac:dyDescent="0.2">
      <c r="A38" s="19">
        <v>2</v>
      </c>
      <c r="B38" s="17" t="e">
        <f t="shared" ref="B38" si="4">ROUNDUP(B14*0.87,)</f>
        <v>#REF!</v>
      </c>
    </row>
    <row r="39" spans="1:2" ht="10.5" customHeight="1" x14ac:dyDescent="0.2">
      <c r="A39" s="17" t="s">
        <v>4</v>
      </c>
      <c r="B39" s="17"/>
    </row>
    <row r="40" spans="1:2" ht="10.5" customHeight="1" x14ac:dyDescent="0.2">
      <c r="A40" s="19">
        <v>1</v>
      </c>
      <c r="B40" s="17" t="e">
        <f t="shared" ref="B40" si="5">ROUNDUP(B16*0.87,)</f>
        <v>#REF!</v>
      </c>
    </row>
    <row r="41" spans="1:2" ht="10.7" customHeight="1" x14ac:dyDescent="0.2">
      <c r="A41" s="19">
        <v>2</v>
      </c>
      <c r="B41" s="17" t="e">
        <f t="shared" ref="B41" si="6">ROUNDUP(B17*0.87,)</f>
        <v>#REF!</v>
      </c>
    </row>
    <row r="42" spans="1:2" s="144" customFormat="1" ht="10.7" customHeight="1" x14ac:dyDescent="0.2">
      <c r="A42" s="17" t="s">
        <v>145</v>
      </c>
      <c r="B42" s="17"/>
    </row>
    <row r="43" spans="1:2" s="144" customFormat="1" ht="10.7" customHeight="1" x14ac:dyDescent="0.2">
      <c r="A43" s="19">
        <v>1</v>
      </c>
      <c r="B43" s="17" t="e">
        <f t="shared" ref="B43" si="7">ROUNDUP(B19*0.87,)</f>
        <v>#REF!</v>
      </c>
    </row>
    <row r="44" spans="1:2" s="144" customFormat="1" ht="10.7" customHeight="1" x14ac:dyDescent="0.2">
      <c r="A44" s="19">
        <v>2</v>
      </c>
      <c r="B44" s="17" t="e">
        <f t="shared" ref="B44" si="8">ROUNDUP(B20*0.87,)</f>
        <v>#REF!</v>
      </c>
    </row>
    <row r="45" spans="1:2" ht="10.7" customHeight="1" x14ac:dyDescent="0.2">
      <c r="A45" s="17" t="s">
        <v>5</v>
      </c>
      <c r="B45" s="17"/>
    </row>
    <row r="46" spans="1:2" ht="10.7" customHeight="1" x14ac:dyDescent="0.2">
      <c r="A46" s="19">
        <v>1</v>
      </c>
      <c r="B46" s="17" t="e">
        <f t="shared" ref="B46" si="9">ROUNDUP(B22*0.87,)</f>
        <v>#REF!</v>
      </c>
    </row>
    <row r="47" spans="1:2" ht="10.7" customHeight="1" x14ac:dyDescent="0.2">
      <c r="A47" s="19">
        <v>2</v>
      </c>
      <c r="B47" s="17" t="e">
        <f t="shared" ref="B47" si="10">ROUNDUP(B23*0.87,)</f>
        <v>#REF!</v>
      </c>
    </row>
    <row r="48" spans="1:2" ht="12.75" customHeight="1" x14ac:dyDescent="0.2">
      <c r="A48" s="17" t="s">
        <v>6</v>
      </c>
      <c r="B48" s="17"/>
    </row>
    <row r="49" spans="1:2" x14ac:dyDescent="0.2">
      <c r="A49" s="19" t="s">
        <v>1</v>
      </c>
      <c r="B49" s="17" t="e">
        <f t="shared" ref="B49" si="11">ROUNDUP(B25*0.87,)</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t="s">
        <v>135</v>
      </c>
    </row>
  </sheetData>
  <pageMargins left="0.25" right="0.25"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7"/>
  <sheetViews>
    <sheetView zoomScaleNormal="100" workbookViewId="0">
      <pane xSplit="1" topLeftCell="B1" activePane="topRight" state="frozen"/>
      <selection pane="topRight" activeCell="B23" sqref="B23:AT3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c r="AJ7" s="56" t="e">
        <f>'C завтраками| Bed and breakfast'!#REF!*0.9</f>
        <v>#REF!</v>
      </c>
      <c r="AK7" s="56" t="e">
        <f>'C завтраками| Bed and breakfast'!#REF!*0.9</f>
        <v>#REF!</v>
      </c>
      <c r="AL7" s="56" t="e">
        <f>'C завтраками| Bed and breakfast'!#REF!*0.9</f>
        <v>#REF!</v>
      </c>
      <c r="AM7" s="56" t="e">
        <f>'C завтраками| Bed and breakfast'!#REF!*0.9</f>
        <v>#REF!</v>
      </c>
      <c r="AN7" s="56" t="e">
        <f>'C завтраками| Bed and breakfast'!#REF!*0.9</f>
        <v>#REF!</v>
      </c>
      <c r="AO7" s="56" t="e">
        <f>'C завтраками| Bed and breakfast'!#REF!*0.9</f>
        <v>#REF!</v>
      </c>
      <c r="AP7" s="56" t="e">
        <f>'C завтраками| Bed and breakfast'!#REF!*0.9</f>
        <v>#REF!</v>
      </c>
      <c r="AQ7" s="56" t="e">
        <f>'C завтраками| Bed and breakfast'!#REF!*0.9</f>
        <v>#REF!</v>
      </c>
      <c r="AR7" s="56" t="e">
        <f>'C завтраками| Bed and breakfast'!#REF!*0.9</f>
        <v>#REF!</v>
      </c>
      <c r="AS7" s="56" t="e">
        <f>'C завтраками| Bed and breakfast'!#REF!*0.9</f>
        <v>#REF!</v>
      </c>
      <c r="AT7" s="56" t="e">
        <f>'C завтраками| Bed and breakfast'!#REF!*0.9</f>
        <v>#REF!</v>
      </c>
    </row>
    <row r="8" spans="1:46" ht="10.7" customHeight="1" x14ac:dyDescent="0.2">
      <c r="A8" s="6">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c r="AJ8" s="56" t="e">
        <f>'C завтраками| Bed and breakfast'!#REF!*0.9</f>
        <v>#REF!</v>
      </c>
      <c r="AK8" s="56" t="e">
        <f>'C завтраками| Bed and breakfast'!#REF!*0.9</f>
        <v>#REF!</v>
      </c>
      <c r="AL8" s="56" t="e">
        <f>'C завтраками| Bed and breakfast'!#REF!*0.9</f>
        <v>#REF!</v>
      </c>
      <c r="AM8" s="56" t="e">
        <f>'C завтраками| Bed and breakfast'!#REF!*0.9</f>
        <v>#REF!</v>
      </c>
      <c r="AN8" s="56" t="e">
        <f>'C завтраками| Bed and breakfast'!#REF!*0.9</f>
        <v>#REF!</v>
      </c>
      <c r="AO8" s="56" t="e">
        <f>'C завтраками| Bed and breakfast'!#REF!*0.9</f>
        <v>#REF!</v>
      </c>
      <c r="AP8" s="56" t="e">
        <f>'C завтраками| Bed and breakfast'!#REF!*0.9</f>
        <v>#REF!</v>
      </c>
      <c r="AQ8" s="56" t="e">
        <f>'C завтраками| Bed and breakfast'!#REF!*0.9</f>
        <v>#REF!</v>
      </c>
      <c r="AR8" s="56" t="e">
        <f>'C завтраками| Bed and breakfast'!#REF!*0.9</f>
        <v>#REF!</v>
      </c>
      <c r="AS8" s="56" t="e">
        <f>'C завтраками| Bed and breakfast'!#REF!*0.9</f>
        <v>#REF!</v>
      </c>
      <c r="AT8" s="56" t="e">
        <f>'C завтраками| Bed and breakfast'!#REF!*0.9</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c r="AJ10" s="56" t="e">
        <f>'C завтраками| Bed and breakfast'!#REF!*0.9</f>
        <v>#REF!</v>
      </c>
      <c r="AK10" s="56" t="e">
        <f>'C завтраками| Bed and breakfast'!#REF!*0.9</f>
        <v>#REF!</v>
      </c>
      <c r="AL10" s="56" t="e">
        <f>'C завтраками| Bed and breakfast'!#REF!*0.9</f>
        <v>#REF!</v>
      </c>
      <c r="AM10" s="56" t="e">
        <f>'C завтраками| Bed and breakfast'!#REF!*0.9</f>
        <v>#REF!</v>
      </c>
      <c r="AN10" s="56" t="e">
        <f>'C завтраками| Bed and breakfast'!#REF!*0.9</f>
        <v>#REF!</v>
      </c>
      <c r="AO10" s="56" t="e">
        <f>'C завтраками| Bed and breakfast'!#REF!*0.9</f>
        <v>#REF!</v>
      </c>
      <c r="AP10" s="56" t="e">
        <f>'C завтраками| Bed and breakfast'!#REF!*0.9</f>
        <v>#REF!</v>
      </c>
      <c r="AQ10" s="56" t="e">
        <f>'C завтраками| Bed and breakfast'!#REF!*0.9</f>
        <v>#REF!</v>
      </c>
      <c r="AR10" s="56" t="e">
        <f>'C завтраками| Bed and breakfast'!#REF!*0.9</f>
        <v>#REF!</v>
      </c>
      <c r="AS10" s="56" t="e">
        <f>'C завтраками| Bed and breakfast'!#REF!*0.9</f>
        <v>#REF!</v>
      </c>
      <c r="AT10" s="56" t="e">
        <f>'C завтраками| Bed and breakfast'!#REF!*0.9</f>
        <v>#REF!</v>
      </c>
    </row>
    <row r="11" spans="1:46" ht="10.7" customHeight="1" x14ac:dyDescent="0.2">
      <c r="A11" s="6">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c r="AJ11" s="56" t="e">
        <f>'C завтраками| Bed and breakfast'!#REF!*0.9</f>
        <v>#REF!</v>
      </c>
      <c r="AK11" s="56" t="e">
        <f>'C завтраками| Bed and breakfast'!#REF!*0.9</f>
        <v>#REF!</v>
      </c>
      <c r="AL11" s="56" t="e">
        <f>'C завтраками| Bed and breakfast'!#REF!*0.9</f>
        <v>#REF!</v>
      </c>
      <c r="AM11" s="56" t="e">
        <f>'C завтраками| Bed and breakfast'!#REF!*0.9</f>
        <v>#REF!</v>
      </c>
      <c r="AN11" s="56" t="e">
        <f>'C завтраками| Bed and breakfast'!#REF!*0.9</f>
        <v>#REF!</v>
      </c>
      <c r="AO11" s="56" t="e">
        <f>'C завтраками| Bed and breakfast'!#REF!*0.9</f>
        <v>#REF!</v>
      </c>
      <c r="AP11" s="56" t="e">
        <f>'C завтраками| Bed and breakfast'!#REF!*0.9</f>
        <v>#REF!</v>
      </c>
      <c r="AQ11" s="56" t="e">
        <f>'C завтраками| Bed and breakfast'!#REF!*0.9</f>
        <v>#REF!</v>
      </c>
      <c r="AR11" s="56" t="e">
        <f>'C завтраками| Bed and breakfast'!#REF!*0.9</f>
        <v>#REF!</v>
      </c>
      <c r="AS11" s="56" t="e">
        <f>'C завтраками| Bed and breakfast'!#REF!*0.9</f>
        <v>#REF!</v>
      </c>
      <c r="AT11" s="56" t="e">
        <f>'C завтраками| Bed and breakfast'!#REF!*0.9</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c r="AJ13" s="56" t="e">
        <f>'C завтраками| Bed and breakfast'!#REF!*0.9</f>
        <v>#REF!</v>
      </c>
      <c r="AK13" s="56" t="e">
        <f>'C завтраками| Bed and breakfast'!#REF!*0.9</f>
        <v>#REF!</v>
      </c>
      <c r="AL13" s="56" t="e">
        <f>'C завтраками| Bed and breakfast'!#REF!*0.9</f>
        <v>#REF!</v>
      </c>
      <c r="AM13" s="56" t="e">
        <f>'C завтраками| Bed and breakfast'!#REF!*0.9</f>
        <v>#REF!</v>
      </c>
      <c r="AN13" s="56" t="e">
        <f>'C завтраками| Bed and breakfast'!#REF!*0.9</f>
        <v>#REF!</v>
      </c>
      <c r="AO13" s="56" t="e">
        <f>'C завтраками| Bed and breakfast'!#REF!*0.9</f>
        <v>#REF!</v>
      </c>
      <c r="AP13" s="56" t="e">
        <f>'C завтраками| Bed and breakfast'!#REF!*0.9</f>
        <v>#REF!</v>
      </c>
      <c r="AQ13" s="56" t="e">
        <f>'C завтраками| Bed and breakfast'!#REF!*0.9</f>
        <v>#REF!</v>
      </c>
      <c r="AR13" s="56" t="e">
        <f>'C завтраками| Bed and breakfast'!#REF!*0.9</f>
        <v>#REF!</v>
      </c>
      <c r="AS13" s="56" t="e">
        <f>'C завтраками| Bed and breakfast'!#REF!*0.9</f>
        <v>#REF!</v>
      </c>
      <c r="AT13" s="56" t="e">
        <f>'C завтраками| Bed and breakfast'!#REF!*0.9</f>
        <v>#REF!</v>
      </c>
    </row>
    <row r="14" spans="1:46" ht="10.7" customHeight="1" x14ac:dyDescent="0.2">
      <c r="A14" s="6">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c r="AJ14" s="56" t="e">
        <f>'C завтраками| Bed and breakfast'!#REF!*0.9</f>
        <v>#REF!</v>
      </c>
      <c r="AK14" s="56" t="e">
        <f>'C завтраками| Bed and breakfast'!#REF!*0.9</f>
        <v>#REF!</v>
      </c>
      <c r="AL14" s="56" t="e">
        <f>'C завтраками| Bed and breakfast'!#REF!*0.9</f>
        <v>#REF!</v>
      </c>
      <c r="AM14" s="56" t="e">
        <f>'C завтраками| Bed and breakfast'!#REF!*0.9</f>
        <v>#REF!</v>
      </c>
      <c r="AN14" s="56" t="e">
        <f>'C завтраками| Bed and breakfast'!#REF!*0.9</f>
        <v>#REF!</v>
      </c>
      <c r="AO14" s="56" t="e">
        <f>'C завтраками| Bed and breakfast'!#REF!*0.9</f>
        <v>#REF!</v>
      </c>
      <c r="AP14" s="56" t="e">
        <f>'C завтраками| Bed and breakfast'!#REF!*0.9</f>
        <v>#REF!</v>
      </c>
      <c r="AQ14" s="56" t="e">
        <f>'C завтраками| Bed and breakfast'!#REF!*0.9</f>
        <v>#REF!</v>
      </c>
      <c r="AR14" s="56" t="e">
        <f>'C завтраками| Bed and breakfast'!#REF!*0.9</f>
        <v>#REF!</v>
      </c>
      <c r="AS14" s="56" t="e">
        <f>'C завтраками| Bed and breakfast'!#REF!*0.9</f>
        <v>#REF!</v>
      </c>
      <c r="AT14" s="56" t="e">
        <f>'C завтраками| Bed and breakfast'!#REF!*0.9</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c r="AJ16" s="56" t="e">
        <f>'C завтраками| Bed and breakfast'!#REF!*0.9</f>
        <v>#REF!</v>
      </c>
      <c r="AK16" s="56" t="e">
        <f>'C завтраками| Bed and breakfast'!#REF!*0.9</f>
        <v>#REF!</v>
      </c>
      <c r="AL16" s="56" t="e">
        <f>'C завтраками| Bed and breakfast'!#REF!*0.9</f>
        <v>#REF!</v>
      </c>
      <c r="AM16" s="56" t="e">
        <f>'C завтраками| Bed and breakfast'!#REF!*0.9</f>
        <v>#REF!</v>
      </c>
      <c r="AN16" s="56" t="e">
        <f>'C завтраками| Bed and breakfast'!#REF!*0.9</f>
        <v>#REF!</v>
      </c>
      <c r="AO16" s="56" t="e">
        <f>'C завтраками| Bed and breakfast'!#REF!*0.9</f>
        <v>#REF!</v>
      </c>
      <c r="AP16" s="56" t="e">
        <f>'C завтраками| Bed and breakfast'!#REF!*0.9</f>
        <v>#REF!</v>
      </c>
      <c r="AQ16" s="56" t="e">
        <f>'C завтраками| Bed and breakfast'!#REF!*0.9</f>
        <v>#REF!</v>
      </c>
      <c r="AR16" s="56" t="e">
        <f>'C завтраками| Bed and breakfast'!#REF!*0.9</f>
        <v>#REF!</v>
      </c>
      <c r="AS16" s="56" t="e">
        <f>'C завтраками| Bed and breakfast'!#REF!*0.9</f>
        <v>#REF!</v>
      </c>
      <c r="AT16" s="56" t="e">
        <f>'C завтраками| Bed and breakfast'!#REF!*0.9</f>
        <v>#REF!</v>
      </c>
    </row>
    <row r="17" spans="1:46" ht="10.5" customHeight="1" x14ac:dyDescent="0.2">
      <c r="A17" s="6">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c r="AJ17" s="56" t="e">
        <f>'C завтраками| Bed and breakfast'!#REF!*0.9</f>
        <v>#REF!</v>
      </c>
      <c r="AK17" s="56" t="e">
        <f>'C завтраками| Bed and breakfast'!#REF!*0.9</f>
        <v>#REF!</v>
      </c>
      <c r="AL17" s="56" t="e">
        <f>'C завтраками| Bed and breakfast'!#REF!*0.9</f>
        <v>#REF!</v>
      </c>
      <c r="AM17" s="56" t="e">
        <f>'C завтраками| Bed and breakfast'!#REF!*0.9</f>
        <v>#REF!</v>
      </c>
      <c r="AN17" s="56" t="e">
        <f>'C завтраками| Bed and breakfast'!#REF!*0.9</f>
        <v>#REF!</v>
      </c>
      <c r="AO17" s="56" t="e">
        <f>'C завтраками| Bed and breakfast'!#REF!*0.9</f>
        <v>#REF!</v>
      </c>
      <c r="AP17" s="56" t="e">
        <f>'C завтраками| Bed and breakfast'!#REF!*0.9</f>
        <v>#REF!</v>
      </c>
      <c r="AQ17" s="56" t="e">
        <f>'C завтраками| Bed and breakfast'!#REF!*0.9</f>
        <v>#REF!</v>
      </c>
      <c r="AR17" s="56" t="e">
        <f>'C завтраками| Bed and breakfast'!#REF!*0.9</f>
        <v>#REF!</v>
      </c>
      <c r="AS17" s="56" t="e">
        <f>'C завтраками| Bed and breakfast'!#REF!*0.9</f>
        <v>#REF!</v>
      </c>
      <c r="AT17" s="56" t="e">
        <f>'C завтраками| Bed and breakfast'!#REF!*0.9</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99" t="s">
        <v>62</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breakfast'!#REF!*0.9</f>
        <v>#REF!</v>
      </c>
    </row>
    <row r="8" spans="1:2" ht="10.7" customHeight="1" x14ac:dyDescent="0.2">
      <c r="A8" s="19">
        <v>2</v>
      </c>
      <c r="B8" s="17" t="e">
        <f>'C завтраками| Bed and breakfast'!#REF!*0.9</f>
        <v>#REF!</v>
      </c>
    </row>
    <row r="9" spans="1:2" ht="10.7" customHeight="1" x14ac:dyDescent="0.2">
      <c r="A9" s="17" t="s">
        <v>143</v>
      </c>
      <c r="B9" s="17"/>
    </row>
    <row r="10" spans="1:2" s="5" customFormat="1" ht="10.7" customHeight="1" x14ac:dyDescent="0.2">
      <c r="A10" s="19">
        <v>1</v>
      </c>
      <c r="B10" s="17" t="e">
        <f>'C завтраками| Bed and breakfast'!#REF!*0.9</f>
        <v>#REF!</v>
      </c>
    </row>
    <row r="11" spans="1:2" ht="10.7" customHeight="1" x14ac:dyDescent="0.2">
      <c r="A11" s="19">
        <v>2</v>
      </c>
      <c r="B11" s="17" t="e">
        <f>'C завтраками| Bed and breakfast'!#REF!*0.9</f>
        <v>#REF!</v>
      </c>
    </row>
    <row r="12" spans="1:2" s="144" customFormat="1" ht="10.7" customHeight="1" x14ac:dyDescent="0.2">
      <c r="A12" s="17" t="s">
        <v>144</v>
      </c>
      <c r="B12" s="17"/>
    </row>
    <row r="13" spans="1:2" s="144" customFormat="1" ht="10.7" customHeight="1" x14ac:dyDescent="0.2">
      <c r="A13" s="19">
        <v>1</v>
      </c>
      <c r="B13" s="17" t="e">
        <f>'C завтраками| Bed and breakfast'!#REF!*0.9</f>
        <v>#REF!</v>
      </c>
    </row>
    <row r="14" spans="1:2" s="144" customFormat="1" ht="10.7" customHeight="1" x14ac:dyDescent="0.2">
      <c r="A14" s="19">
        <v>2</v>
      </c>
      <c r="B14" s="17" t="e">
        <f>'C завтраками| Bed and breakfast'!#REF!*0.9</f>
        <v>#REF!</v>
      </c>
    </row>
    <row r="15" spans="1:2" ht="10.7" customHeight="1" x14ac:dyDescent="0.2">
      <c r="A15" s="17" t="s">
        <v>4</v>
      </c>
      <c r="B15" s="17"/>
    </row>
    <row r="16" spans="1:2" ht="10.7" customHeight="1" x14ac:dyDescent="0.2">
      <c r="A16" s="19">
        <v>1</v>
      </c>
      <c r="B16" s="17" t="e">
        <f>'C завтраками| Bed and breakfast'!#REF!*0.9</f>
        <v>#REF!</v>
      </c>
    </row>
    <row r="17" spans="1:2" ht="10.7" customHeight="1" x14ac:dyDescent="0.2">
      <c r="A17" s="19">
        <v>2</v>
      </c>
      <c r="B17" s="17" t="e">
        <f>'C завтраками| Bed and breakfast'!#REF!*0.9</f>
        <v>#REF!</v>
      </c>
    </row>
    <row r="18" spans="1:2" s="144" customFormat="1" ht="10.7" customHeight="1" x14ac:dyDescent="0.2">
      <c r="A18" s="17" t="s">
        <v>145</v>
      </c>
      <c r="B18" s="17"/>
    </row>
    <row r="19" spans="1:2" s="144" customFormat="1" ht="10.7" customHeight="1" x14ac:dyDescent="0.2">
      <c r="A19" s="19">
        <v>1</v>
      </c>
      <c r="B19" s="17" t="e">
        <f>'C завтраками| Bed and breakfast'!#REF!*0.9</f>
        <v>#REF!</v>
      </c>
    </row>
    <row r="20" spans="1:2" s="144" customFormat="1" ht="10.7" customHeight="1" x14ac:dyDescent="0.2">
      <c r="A20" s="19">
        <v>2</v>
      </c>
      <c r="B20" s="17" t="e">
        <f>'C завтраками| Bed and breakfast'!#REF!*0.9</f>
        <v>#REF!</v>
      </c>
    </row>
    <row r="21" spans="1:2" ht="10.7" customHeight="1" x14ac:dyDescent="0.2">
      <c r="A21" s="17" t="s">
        <v>5</v>
      </c>
      <c r="B21" s="17"/>
    </row>
    <row r="22" spans="1:2" ht="10.7" customHeight="1" x14ac:dyDescent="0.2">
      <c r="A22" s="19">
        <v>1</v>
      </c>
      <c r="B22" s="17" t="e">
        <f>'C завтраками| Bed and breakfast'!#REF!*0.9</f>
        <v>#REF!</v>
      </c>
    </row>
    <row r="23" spans="1:2" ht="10.5" customHeight="1" x14ac:dyDescent="0.2">
      <c r="A23" s="19">
        <v>2</v>
      </c>
      <c r="B23" s="17" t="e">
        <f>'C завтраками| Bed and breakfast'!#REF!*0.9</f>
        <v>#REF!</v>
      </c>
    </row>
    <row r="24" spans="1:2" ht="16.5" customHeight="1" x14ac:dyDescent="0.2">
      <c r="A24" s="17" t="s">
        <v>6</v>
      </c>
      <c r="B24" s="17"/>
    </row>
    <row r="25" spans="1:2" ht="12.75" customHeight="1" x14ac:dyDescent="0.2">
      <c r="A25" s="19" t="s">
        <v>1</v>
      </c>
      <c r="B25" s="17" t="e">
        <f>'C завтраками| Bed and breakfast'!#REF!*0.9</f>
        <v>#REF!</v>
      </c>
    </row>
    <row r="27" spans="1:2" ht="12.75" thickBot="1" x14ac:dyDescent="0.25">
      <c r="A27" s="5"/>
    </row>
    <row r="28" spans="1:2" ht="12.75" thickBot="1" x14ac:dyDescent="0.25">
      <c r="A28" s="98" t="s">
        <v>12</v>
      </c>
    </row>
    <row r="29" spans="1:2" x14ac:dyDescent="0.2">
      <c r="A29" s="33" t="s">
        <v>13</v>
      </c>
    </row>
    <row r="30" spans="1:2" x14ac:dyDescent="0.2">
      <c r="A30" s="33" t="s">
        <v>14</v>
      </c>
    </row>
    <row r="31" spans="1:2" ht="12" customHeight="1" x14ac:dyDescent="0.2">
      <c r="A31" s="37" t="s">
        <v>18</v>
      </c>
    </row>
    <row r="32" spans="1:2" x14ac:dyDescent="0.2">
      <c r="A32" s="148" t="s">
        <v>122</v>
      </c>
    </row>
    <row r="33" spans="1:1" ht="12.75" thickBot="1" x14ac:dyDescent="0.25">
      <c r="A33" s="5"/>
    </row>
    <row r="34" spans="1:1" ht="12.75" thickBot="1" x14ac:dyDescent="0.25">
      <c r="A34" s="98" t="s">
        <v>24</v>
      </c>
    </row>
    <row r="35" spans="1:1" x14ac:dyDescent="0.2">
      <c r="A35" s="99" t="s">
        <v>62</v>
      </c>
    </row>
    <row r="36" spans="1:1" ht="12.75" thickBot="1" x14ac:dyDescent="0.25">
      <c r="A36" s="2"/>
    </row>
    <row r="37" spans="1:1" ht="12.75" thickBot="1" x14ac:dyDescent="0.25">
      <c r="A37" s="100" t="s">
        <v>16</v>
      </c>
    </row>
    <row r="38" spans="1:1" ht="48" x14ac:dyDescent="0.2">
      <c r="A38" s="72" t="s">
        <v>63</v>
      </c>
    </row>
  </sheetData>
  <pageMargins left="0.25" right="0.25"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13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38"/>
      <c r="B26" s="158"/>
    </row>
    <row r="27" spans="1:2" ht="10.5" customHeight="1" x14ac:dyDescent="0.2">
      <c r="A27" s="139" t="s">
        <v>10</v>
      </c>
      <c r="B27" s="158"/>
    </row>
    <row r="28" spans="1:2" ht="10.5" customHeight="1" x14ac:dyDescent="0.2">
      <c r="A28" s="38"/>
      <c r="B28" s="24" t="e">
        <f t="shared" ref="B28" si="0">B4</f>
        <v>#REF!</v>
      </c>
    </row>
    <row r="29" spans="1:2" ht="24.6" customHeight="1" x14ac:dyDescent="0.2">
      <c r="A29" s="30"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127"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159"/>
      <c r="B26" s="158"/>
    </row>
    <row r="27" spans="1:2" ht="10.5" customHeight="1" x14ac:dyDescent="0.2">
      <c r="A27" s="1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ROUNDUP(B7*0.87,)</f>
        <v>#REF!</v>
      </c>
    </row>
    <row r="32" spans="1:2" ht="10.5" customHeight="1" x14ac:dyDescent="0.2">
      <c r="A32" s="19">
        <v>2</v>
      </c>
      <c r="B32" s="17" t="e">
        <f t="shared" ref="B32:B49" si="3">ROUNDUP(B8*0.87,)</f>
        <v>#REF!</v>
      </c>
    </row>
    <row r="33" spans="1:2" ht="10.5" customHeight="1" x14ac:dyDescent="0.2">
      <c r="A33" s="17" t="s">
        <v>143</v>
      </c>
      <c r="B33" s="17"/>
    </row>
    <row r="34" spans="1:2" ht="10.5" customHeight="1" x14ac:dyDescent="0.2">
      <c r="A34" s="19">
        <v>1</v>
      </c>
      <c r="B34" s="17" t="e">
        <f t="shared" si="3"/>
        <v>#REF!</v>
      </c>
    </row>
    <row r="35" spans="1:2" ht="10.5" customHeight="1" x14ac:dyDescent="0.2">
      <c r="A35" s="19">
        <v>2</v>
      </c>
      <c r="B35" s="17" t="e">
        <f t="shared" si="3"/>
        <v>#REF!</v>
      </c>
    </row>
    <row r="36" spans="1:2" s="144" customFormat="1" ht="10.5" customHeight="1" x14ac:dyDescent="0.2">
      <c r="A36" s="17" t="s">
        <v>144</v>
      </c>
      <c r="B36" s="17"/>
    </row>
    <row r="37" spans="1:2" s="144" customFormat="1" ht="10.5" customHeight="1" x14ac:dyDescent="0.2">
      <c r="A37" s="19">
        <v>1</v>
      </c>
      <c r="B37" s="17" t="e">
        <f t="shared" si="3"/>
        <v>#REF!</v>
      </c>
    </row>
    <row r="38" spans="1:2" s="144" customFormat="1" ht="10.5" customHeight="1" x14ac:dyDescent="0.2">
      <c r="A38" s="19">
        <v>2</v>
      </c>
      <c r="B38" s="17" t="e">
        <f t="shared" si="3"/>
        <v>#REF!</v>
      </c>
    </row>
    <row r="39" spans="1:2" ht="10.5" customHeight="1" x14ac:dyDescent="0.2">
      <c r="A39" s="17" t="s">
        <v>4</v>
      </c>
      <c r="B39" s="17"/>
    </row>
    <row r="40" spans="1:2" ht="10.5" customHeight="1" x14ac:dyDescent="0.2">
      <c r="A40" s="19">
        <v>1</v>
      </c>
      <c r="B40" s="17" t="e">
        <f t="shared" si="3"/>
        <v>#REF!</v>
      </c>
    </row>
    <row r="41" spans="1:2" ht="10.7" customHeight="1" x14ac:dyDescent="0.2">
      <c r="A41" s="19">
        <v>2</v>
      </c>
      <c r="B41" s="17" t="e">
        <f t="shared" si="3"/>
        <v>#REF!</v>
      </c>
    </row>
    <row r="42" spans="1:2" s="144" customFormat="1" ht="10.7" customHeight="1" x14ac:dyDescent="0.2">
      <c r="A42" s="17" t="s">
        <v>145</v>
      </c>
      <c r="B42" s="17"/>
    </row>
    <row r="43" spans="1:2" s="144" customFormat="1" ht="10.7" customHeight="1" x14ac:dyDescent="0.2">
      <c r="A43" s="19">
        <v>1</v>
      </c>
      <c r="B43" s="17" t="e">
        <f t="shared" si="3"/>
        <v>#REF!</v>
      </c>
    </row>
    <row r="44" spans="1:2" s="144" customFormat="1" ht="10.7" customHeight="1" x14ac:dyDescent="0.2">
      <c r="A44" s="19">
        <v>2</v>
      </c>
      <c r="B44" s="17" t="e">
        <f t="shared" si="3"/>
        <v>#REF!</v>
      </c>
    </row>
    <row r="45" spans="1:2" ht="10.7" customHeight="1" x14ac:dyDescent="0.2">
      <c r="A45" s="17" t="s">
        <v>5</v>
      </c>
      <c r="B45" s="17"/>
    </row>
    <row r="46" spans="1:2" ht="10.7" customHeight="1" x14ac:dyDescent="0.2">
      <c r="A46" s="19">
        <v>1</v>
      </c>
      <c r="B46" s="17" t="e">
        <f t="shared" si="3"/>
        <v>#REF!</v>
      </c>
    </row>
    <row r="47" spans="1:2" ht="10.7" customHeight="1" x14ac:dyDescent="0.2">
      <c r="A47" s="19">
        <v>2</v>
      </c>
      <c r="B47" s="17" t="e">
        <f t="shared" si="3"/>
        <v>#REF!</v>
      </c>
    </row>
    <row r="48" spans="1:2" ht="12.75" customHeight="1" x14ac:dyDescent="0.2">
      <c r="A48" s="17" t="s">
        <v>6</v>
      </c>
      <c r="B48" s="17"/>
    </row>
    <row r="49" spans="1:2" x14ac:dyDescent="0.2">
      <c r="A49" s="19" t="s">
        <v>1</v>
      </c>
      <c r="B49" s="17" t="e">
        <f t="shared" si="3"/>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5"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opLeftCell="A7" zoomScaleNormal="100" workbookViewId="0">
      <pane xSplit="1" topLeftCell="B1" activePane="topRight" state="frozen"/>
      <selection pane="topRight" activeCell="A44" sqref="A4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c r="AC7" s="56" t="e">
        <f>'C завтраками| Bed and breakfast'!#REF!*0.85</f>
        <v>#REF!</v>
      </c>
      <c r="AD7" s="56" t="e">
        <f>'C завтраками| Bed and breakfast'!#REF!*0.85</f>
        <v>#REF!</v>
      </c>
      <c r="AE7" s="56" t="e">
        <f>'C завтраками| Bed and breakfast'!#REF!*0.85</f>
        <v>#REF!</v>
      </c>
      <c r="AF7" s="56" t="e">
        <f>'C завтраками| Bed and breakfast'!#REF!*0.85</f>
        <v>#REF!</v>
      </c>
      <c r="AG7" s="56" t="e">
        <f>'C завтраками| Bed and breakfast'!#REF!*0.85</f>
        <v>#REF!</v>
      </c>
      <c r="AH7" s="56" t="e">
        <f>'C завтраками| Bed and breakfast'!#REF!*0.85</f>
        <v>#REF!</v>
      </c>
      <c r="AI7" s="56" t="e">
        <f>'C завтраками| Bed and breakfast'!#REF!*0.85</f>
        <v>#REF!</v>
      </c>
      <c r="AJ7" s="56" t="e">
        <f>'C завтраками| Bed and breakfast'!#REF!*0.85</f>
        <v>#REF!</v>
      </c>
      <c r="AK7" s="56" t="e">
        <f>'C завтраками| Bed and breakfast'!#REF!*0.85</f>
        <v>#REF!</v>
      </c>
      <c r="AL7" s="56" t="e">
        <f>'C завтраками| Bed and breakfast'!#REF!*0.85</f>
        <v>#REF!</v>
      </c>
      <c r="AM7" s="56" t="e">
        <f>'C завтраками| Bed and breakfast'!#REF!*0.85</f>
        <v>#REF!</v>
      </c>
      <c r="AN7" s="56" t="e">
        <f>'C завтраками| Bed and breakfast'!#REF!*0.85</f>
        <v>#REF!</v>
      </c>
      <c r="AO7" s="56" t="e">
        <f>'C завтраками| Bed and breakfast'!#REF!*0.85</f>
        <v>#REF!</v>
      </c>
      <c r="AP7" s="56" t="e">
        <f>'C завтраками| Bed and breakfast'!#REF!*0.85</f>
        <v>#REF!</v>
      </c>
      <c r="AQ7" s="56" t="e">
        <f>'C завтраками| Bed and breakfast'!#REF!*0.85</f>
        <v>#REF!</v>
      </c>
      <c r="AR7" s="56" t="e">
        <f>'C завтраками| Bed and breakfast'!#REF!*0.85</f>
        <v>#REF!</v>
      </c>
      <c r="AS7" s="56" t="e">
        <f>'C завтраками| Bed and breakfast'!#REF!*0.85</f>
        <v>#REF!</v>
      </c>
      <c r="AT7" s="56" t="e">
        <f>'C завтраками| Bed and breakfast'!#REF!*0.85</f>
        <v>#REF!</v>
      </c>
    </row>
    <row r="8" spans="1:46"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c r="AC8" s="56" t="e">
        <f>'C завтраками| Bed and breakfast'!#REF!*0.85</f>
        <v>#REF!</v>
      </c>
      <c r="AD8" s="56" t="e">
        <f>'C завтраками| Bed and breakfast'!#REF!*0.85</f>
        <v>#REF!</v>
      </c>
      <c r="AE8" s="56" t="e">
        <f>'C завтраками| Bed and breakfast'!#REF!*0.85</f>
        <v>#REF!</v>
      </c>
      <c r="AF8" s="56" t="e">
        <f>'C завтраками| Bed and breakfast'!#REF!*0.85</f>
        <v>#REF!</v>
      </c>
      <c r="AG8" s="56" t="e">
        <f>'C завтраками| Bed and breakfast'!#REF!*0.85</f>
        <v>#REF!</v>
      </c>
      <c r="AH8" s="56" t="e">
        <f>'C завтраками| Bed and breakfast'!#REF!*0.85</f>
        <v>#REF!</v>
      </c>
      <c r="AI8" s="56" t="e">
        <f>'C завтраками| Bed and breakfast'!#REF!*0.85</f>
        <v>#REF!</v>
      </c>
      <c r="AJ8" s="56" t="e">
        <f>'C завтраками| Bed and breakfast'!#REF!*0.85</f>
        <v>#REF!</v>
      </c>
      <c r="AK8" s="56" t="e">
        <f>'C завтраками| Bed and breakfast'!#REF!*0.85</f>
        <v>#REF!</v>
      </c>
      <c r="AL8" s="56" t="e">
        <f>'C завтраками| Bed and breakfast'!#REF!*0.85</f>
        <v>#REF!</v>
      </c>
      <c r="AM8" s="56" t="e">
        <f>'C завтраками| Bed and breakfast'!#REF!*0.85</f>
        <v>#REF!</v>
      </c>
      <c r="AN8" s="56" t="e">
        <f>'C завтраками| Bed and breakfast'!#REF!*0.85</f>
        <v>#REF!</v>
      </c>
      <c r="AO8" s="56" t="e">
        <f>'C завтраками| Bed and breakfast'!#REF!*0.85</f>
        <v>#REF!</v>
      </c>
      <c r="AP8" s="56" t="e">
        <f>'C завтраками| Bed and breakfast'!#REF!*0.85</f>
        <v>#REF!</v>
      </c>
      <c r="AQ8" s="56" t="e">
        <f>'C завтраками| Bed and breakfast'!#REF!*0.85</f>
        <v>#REF!</v>
      </c>
      <c r="AR8" s="56" t="e">
        <f>'C завтраками| Bed and breakfast'!#REF!*0.85</f>
        <v>#REF!</v>
      </c>
      <c r="AS8" s="56" t="e">
        <f>'C завтраками| Bed and breakfast'!#REF!*0.85</f>
        <v>#REF!</v>
      </c>
      <c r="AT8" s="56" t="e">
        <f>'C завтраками| Bed and breakfast'!#REF!*0.85</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c r="AC10" s="56" t="e">
        <f>'C завтраками| Bed and breakfast'!#REF!*0.85</f>
        <v>#REF!</v>
      </c>
      <c r="AD10" s="56" t="e">
        <f>'C завтраками| Bed and breakfast'!#REF!*0.85</f>
        <v>#REF!</v>
      </c>
      <c r="AE10" s="56" t="e">
        <f>'C завтраками| Bed and breakfast'!#REF!*0.85</f>
        <v>#REF!</v>
      </c>
      <c r="AF10" s="56" t="e">
        <f>'C завтраками| Bed and breakfast'!#REF!*0.85</f>
        <v>#REF!</v>
      </c>
      <c r="AG10" s="56" t="e">
        <f>'C завтраками| Bed and breakfast'!#REF!*0.85</f>
        <v>#REF!</v>
      </c>
      <c r="AH10" s="56" t="e">
        <f>'C завтраками| Bed and breakfast'!#REF!*0.85</f>
        <v>#REF!</v>
      </c>
      <c r="AI10" s="56" t="e">
        <f>'C завтраками| Bed and breakfast'!#REF!*0.85</f>
        <v>#REF!</v>
      </c>
      <c r="AJ10" s="56" t="e">
        <f>'C завтраками| Bed and breakfast'!#REF!*0.85</f>
        <v>#REF!</v>
      </c>
      <c r="AK10" s="56" t="e">
        <f>'C завтраками| Bed and breakfast'!#REF!*0.85</f>
        <v>#REF!</v>
      </c>
      <c r="AL10" s="56" t="e">
        <f>'C завтраками| Bed and breakfast'!#REF!*0.85</f>
        <v>#REF!</v>
      </c>
      <c r="AM10" s="56" t="e">
        <f>'C завтраками| Bed and breakfast'!#REF!*0.85</f>
        <v>#REF!</v>
      </c>
      <c r="AN10" s="56" t="e">
        <f>'C завтраками| Bed and breakfast'!#REF!*0.85</f>
        <v>#REF!</v>
      </c>
      <c r="AO10" s="56" t="e">
        <f>'C завтраками| Bed and breakfast'!#REF!*0.85</f>
        <v>#REF!</v>
      </c>
      <c r="AP10" s="56" t="e">
        <f>'C завтраками| Bed and breakfast'!#REF!*0.85</f>
        <v>#REF!</v>
      </c>
      <c r="AQ10" s="56" t="e">
        <f>'C завтраками| Bed and breakfast'!#REF!*0.85</f>
        <v>#REF!</v>
      </c>
      <c r="AR10" s="56" t="e">
        <f>'C завтраками| Bed and breakfast'!#REF!*0.85</f>
        <v>#REF!</v>
      </c>
      <c r="AS10" s="56" t="e">
        <f>'C завтраками| Bed and breakfast'!#REF!*0.85</f>
        <v>#REF!</v>
      </c>
      <c r="AT10" s="56" t="e">
        <f>'C завтраками| Bed and breakfast'!#REF!*0.85</f>
        <v>#REF!</v>
      </c>
    </row>
    <row r="11" spans="1:46"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c r="AC11" s="56" t="e">
        <f>'C завтраками| Bed and breakfast'!#REF!*0.85</f>
        <v>#REF!</v>
      </c>
      <c r="AD11" s="56" t="e">
        <f>'C завтраками| Bed and breakfast'!#REF!*0.85</f>
        <v>#REF!</v>
      </c>
      <c r="AE11" s="56" t="e">
        <f>'C завтраками| Bed and breakfast'!#REF!*0.85</f>
        <v>#REF!</v>
      </c>
      <c r="AF11" s="56" t="e">
        <f>'C завтраками| Bed and breakfast'!#REF!*0.85</f>
        <v>#REF!</v>
      </c>
      <c r="AG11" s="56" t="e">
        <f>'C завтраками| Bed and breakfast'!#REF!*0.85</f>
        <v>#REF!</v>
      </c>
      <c r="AH11" s="56" t="e">
        <f>'C завтраками| Bed and breakfast'!#REF!*0.85</f>
        <v>#REF!</v>
      </c>
      <c r="AI11" s="56" t="e">
        <f>'C завтраками| Bed and breakfast'!#REF!*0.85</f>
        <v>#REF!</v>
      </c>
      <c r="AJ11" s="56" t="e">
        <f>'C завтраками| Bed and breakfast'!#REF!*0.85</f>
        <v>#REF!</v>
      </c>
      <c r="AK11" s="56" t="e">
        <f>'C завтраками| Bed and breakfast'!#REF!*0.85</f>
        <v>#REF!</v>
      </c>
      <c r="AL11" s="56" t="e">
        <f>'C завтраками| Bed and breakfast'!#REF!*0.85</f>
        <v>#REF!</v>
      </c>
      <c r="AM11" s="56" t="e">
        <f>'C завтраками| Bed and breakfast'!#REF!*0.85</f>
        <v>#REF!</v>
      </c>
      <c r="AN11" s="56" t="e">
        <f>'C завтраками| Bed and breakfast'!#REF!*0.85</f>
        <v>#REF!</v>
      </c>
      <c r="AO11" s="56" t="e">
        <f>'C завтраками| Bed and breakfast'!#REF!*0.85</f>
        <v>#REF!</v>
      </c>
      <c r="AP11" s="56" t="e">
        <f>'C завтраками| Bed and breakfast'!#REF!*0.85</f>
        <v>#REF!</v>
      </c>
      <c r="AQ11" s="56" t="e">
        <f>'C завтраками| Bed and breakfast'!#REF!*0.85</f>
        <v>#REF!</v>
      </c>
      <c r="AR11" s="56" t="e">
        <f>'C завтраками| Bed and breakfast'!#REF!*0.85</f>
        <v>#REF!</v>
      </c>
      <c r="AS11" s="56" t="e">
        <f>'C завтраками| Bed and breakfast'!#REF!*0.85</f>
        <v>#REF!</v>
      </c>
      <c r="AT11" s="56" t="e">
        <f>'C завтраками| Bed and breakfast'!#REF!*0.85</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c r="AC13" s="56" t="e">
        <f>'C завтраками| Bed and breakfast'!#REF!*0.85</f>
        <v>#REF!</v>
      </c>
      <c r="AD13" s="56" t="e">
        <f>'C завтраками| Bed and breakfast'!#REF!*0.85</f>
        <v>#REF!</v>
      </c>
      <c r="AE13" s="56" t="e">
        <f>'C завтраками| Bed and breakfast'!#REF!*0.85</f>
        <v>#REF!</v>
      </c>
      <c r="AF13" s="56" t="e">
        <f>'C завтраками| Bed and breakfast'!#REF!*0.85</f>
        <v>#REF!</v>
      </c>
      <c r="AG13" s="56" t="e">
        <f>'C завтраками| Bed and breakfast'!#REF!*0.85</f>
        <v>#REF!</v>
      </c>
      <c r="AH13" s="56" t="e">
        <f>'C завтраками| Bed and breakfast'!#REF!*0.85</f>
        <v>#REF!</v>
      </c>
      <c r="AI13" s="56" t="e">
        <f>'C завтраками| Bed and breakfast'!#REF!*0.85</f>
        <v>#REF!</v>
      </c>
      <c r="AJ13" s="56" t="e">
        <f>'C завтраками| Bed and breakfast'!#REF!*0.85</f>
        <v>#REF!</v>
      </c>
      <c r="AK13" s="56" t="e">
        <f>'C завтраками| Bed and breakfast'!#REF!*0.85</f>
        <v>#REF!</v>
      </c>
      <c r="AL13" s="56" t="e">
        <f>'C завтраками| Bed and breakfast'!#REF!*0.85</f>
        <v>#REF!</v>
      </c>
      <c r="AM13" s="56" t="e">
        <f>'C завтраками| Bed and breakfast'!#REF!*0.85</f>
        <v>#REF!</v>
      </c>
      <c r="AN13" s="56" t="e">
        <f>'C завтраками| Bed and breakfast'!#REF!*0.85</f>
        <v>#REF!</v>
      </c>
      <c r="AO13" s="56" t="e">
        <f>'C завтраками| Bed and breakfast'!#REF!*0.85</f>
        <v>#REF!</v>
      </c>
      <c r="AP13" s="56" t="e">
        <f>'C завтраками| Bed and breakfast'!#REF!*0.85</f>
        <v>#REF!</v>
      </c>
      <c r="AQ13" s="56" t="e">
        <f>'C завтраками| Bed and breakfast'!#REF!*0.85</f>
        <v>#REF!</v>
      </c>
      <c r="AR13" s="56" t="e">
        <f>'C завтраками| Bed and breakfast'!#REF!*0.85</f>
        <v>#REF!</v>
      </c>
      <c r="AS13" s="56" t="e">
        <f>'C завтраками| Bed and breakfast'!#REF!*0.85</f>
        <v>#REF!</v>
      </c>
      <c r="AT13" s="56" t="e">
        <f>'C завтраками| Bed and breakfast'!#REF!*0.85</f>
        <v>#REF!</v>
      </c>
    </row>
    <row r="14" spans="1:46"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c r="AC14" s="56" t="e">
        <f>'C завтраками| Bed and breakfast'!#REF!*0.85</f>
        <v>#REF!</v>
      </c>
      <c r="AD14" s="56" t="e">
        <f>'C завтраками| Bed and breakfast'!#REF!*0.85</f>
        <v>#REF!</v>
      </c>
      <c r="AE14" s="56" t="e">
        <f>'C завтраками| Bed and breakfast'!#REF!*0.85</f>
        <v>#REF!</v>
      </c>
      <c r="AF14" s="56" t="e">
        <f>'C завтраками| Bed and breakfast'!#REF!*0.85</f>
        <v>#REF!</v>
      </c>
      <c r="AG14" s="56" t="e">
        <f>'C завтраками| Bed and breakfast'!#REF!*0.85</f>
        <v>#REF!</v>
      </c>
      <c r="AH14" s="56" t="e">
        <f>'C завтраками| Bed and breakfast'!#REF!*0.85</f>
        <v>#REF!</v>
      </c>
      <c r="AI14" s="56" t="e">
        <f>'C завтраками| Bed and breakfast'!#REF!*0.85</f>
        <v>#REF!</v>
      </c>
      <c r="AJ14" s="56" t="e">
        <f>'C завтраками| Bed and breakfast'!#REF!*0.85</f>
        <v>#REF!</v>
      </c>
      <c r="AK14" s="56" t="e">
        <f>'C завтраками| Bed and breakfast'!#REF!*0.85</f>
        <v>#REF!</v>
      </c>
      <c r="AL14" s="56" t="e">
        <f>'C завтраками| Bed and breakfast'!#REF!*0.85</f>
        <v>#REF!</v>
      </c>
      <c r="AM14" s="56" t="e">
        <f>'C завтраками| Bed and breakfast'!#REF!*0.85</f>
        <v>#REF!</v>
      </c>
      <c r="AN14" s="56" t="e">
        <f>'C завтраками| Bed and breakfast'!#REF!*0.85</f>
        <v>#REF!</v>
      </c>
      <c r="AO14" s="56" t="e">
        <f>'C завтраками| Bed and breakfast'!#REF!*0.85</f>
        <v>#REF!</v>
      </c>
      <c r="AP14" s="56" t="e">
        <f>'C завтраками| Bed and breakfast'!#REF!*0.85</f>
        <v>#REF!</v>
      </c>
      <c r="AQ14" s="56" t="e">
        <f>'C завтраками| Bed and breakfast'!#REF!*0.85</f>
        <v>#REF!</v>
      </c>
      <c r="AR14" s="56" t="e">
        <f>'C завтраками| Bed and breakfast'!#REF!*0.85</f>
        <v>#REF!</v>
      </c>
      <c r="AS14" s="56" t="e">
        <f>'C завтраками| Bed and breakfast'!#REF!*0.85</f>
        <v>#REF!</v>
      </c>
      <c r="AT14" s="56" t="e">
        <f>'C завтраками| Bed and breakfast'!#REF!*0.85</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c r="AC16" s="56" t="e">
        <f>'C завтраками| Bed and breakfast'!#REF!*0.85</f>
        <v>#REF!</v>
      </c>
      <c r="AD16" s="56" t="e">
        <f>'C завтраками| Bed and breakfast'!#REF!*0.85</f>
        <v>#REF!</v>
      </c>
      <c r="AE16" s="56" t="e">
        <f>'C завтраками| Bed and breakfast'!#REF!*0.85</f>
        <v>#REF!</v>
      </c>
      <c r="AF16" s="56" t="e">
        <f>'C завтраками| Bed and breakfast'!#REF!*0.85</f>
        <v>#REF!</v>
      </c>
      <c r="AG16" s="56" t="e">
        <f>'C завтраками| Bed and breakfast'!#REF!*0.85</f>
        <v>#REF!</v>
      </c>
      <c r="AH16" s="56" t="e">
        <f>'C завтраками| Bed and breakfast'!#REF!*0.85</f>
        <v>#REF!</v>
      </c>
      <c r="AI16" s="56" t="e">
        <f>'C завтраками| Bed and breakfast'!#REF!*0.85</f>
        <v>#REF!</v>
      </c>
      <c r="AJ16" s="56" t="e">
        <f>'C завтраками| Bed and breakfast'!#REF!*0.85</f>
        <v>#REF!</v>
      </c>
      <c r="AK16" s="56" t="e">
        <f>'C завтраками| Bed and breakfast'!#REF!*0.85</f>
        <v>#REF!</v>
      </c>
      <c r="AL16" s="56" t="e">
        <f>'C завтраками| Bed and breakfast'!#REF!*0.85</f>
        <v>#REF!</v>
      </c>
      <c r="AM16" s="56" t="e">
        <f>'C завтраками| Bed and breakfast'!#REF!*0.85</f>
        <v>#REF!</v>
      </c>
      <c r="AN16" s="56" t="e">
        <f>'C завтраками| Bed and breakfast'!#REF!*0.85</f>
        <v>#REF!</v>
      </c>
      <c r="AO16" s="56" t="e">
        <f>'C завтраками| Bed and breakfast'!#REF!*0.85</f>
        <v>#REF!</v>
      </c>
      <c r="AP16" s="56" t="e">
        <f>'C завтраками| Bed and breakfast'!#REF!*0.85</f>
        <v>#REF!</v>
      </c>
      <c r="AQ16" s="56" t="e">
        <f>'C завтраками| Bed and breakfast'!#REF!*0.85</f>
        <v>#REF!</v>
      </c>
      <c r="AR16" s="56" t="e">
        <f>'C завтраками| Bed and breakfast'!#REF!*0.85</f>
        <v>#REF!</v>
      </c>
      <c r="AS16" s="56" t="e">
        <f>'C завтраками| Bed and breakfast'!#REF!*0.85</f>
        <v>#REF!</v>
      </c>
      <c r="AT16" s="56" t="e">
        <f>'C завтраками| Bed and breakfast'!#REF!*0.85</f>
        <v>#REF!</v>
      </c>
    </row>
    <row r="17" spans="1:46"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c r="AC17" s="56" t="e">
        <f>'C завтраками| Bed and breakfast'!#REF!*0.85</f>
        <v>#REF!</v>
      </c>
      <c r="AD17" s="56" t="e">
        <f>'C завтраками| Bed and breakfast'!#REF!*0.85</f>
        <v>#REF!</v>
      </c>
      <c r="AE17" s="56" t="e">
        <f>'C завтраками| Bed and breakfast'!#REF!*0.85</f>
        <v>#REF!</v>
      </c>
      <c r="AF17" s="56" t="e">
        <f>'C завтраками| Bed and breakfast'!#REF!*0.85</f>
        <v>#REF!</v>
      </c>
      <c r="AG17" s="56" t="e">
        <f>'C завтраками| Bed and breakfast'!#REF!*0.85</f>
        <v>#REF!</v>
      </c>
      <c r="AH17" s="56" t="e">
        <f>'C завтраками| Bed and breakfast'!#REF!*0.85</f>
        <v>#REF!</v>
      </c>
      <c r="AI17" s="56" t="e">
        <f>'C завтраками| Bed and breakfast'!#REF!*0.85</f>
        <v>#REF!</v>
      </c>
      <c r="AJ17" s="56" t="e">
        <f>'C завтраками| Bed and breakfast'!#REF!*0.85</f>
        <v>#REF!</v>
      </c>
      <c r="AK17" s="56" t="e">
        <f>'C завтраками| Bed and breakfast'!#REF!*0.85</f>
        <v>#REF!</v>
      </c>
      <c r="AL17" s="56" t="e">
        <f>'C завтраками| Bed and breakfast'!#REF!*0.85</f>
        <v>#REF!</v>
      </c>
      <c r="AM17" s="56" t="e">
        <f>'C завтраками| Bed and breakfast'!#REF!*0.85</f>
        <v>#REF!</v>
      </c>
      <c r="AN17" s="56" t="e">
        <f>'C завтраками| Bed and breakfast'!#REF!*0.85</f>
        <v>#REF!</v>
      </c>
      <c r="AO17" s="56" t="e">
        <f>'C завтраками| Bed and breakfast'!#REF!*0.85</f>
        <v>#REF!</v>
      </c>
      <c r="AP17" s="56" t="e">
        <f>'C завтраками| Bed and breakfast'!#REF!*0.85</f>
        <v>#REF!</v>
      </c>
      <c r="AQ17" s="56" t="e">
        <f>'C завтраками| Bed and breakfast'!#REF!*0.85</f>
        <v>#REF!</v>
      </c>
      <c r="AR17" s="56" t="e">
        <f>'C завтраками| Bed and breakfast'!#REF!*0.85</f>
        <v>#REF!</v>
      </c>
      <c r="AS17" s="56" t="e">
        <f>'C завтраками| Bed and breakfast'!#REF!*0.85</f>
        <v>#REF!</v>
      </c>
      <c r="AT17" s="56" t="e">
        <f>'C завтраками| Bed and breakfast'!#REF!*0.85</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5" t="s">
        <v>116</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zoomScaleNormal="100" workbookViewId="0">
      <pane xSplit="1" topLeftCell="B1" activePane="topRight" state="frozen"/>
      <selection pane="topRight" activeCell="F37" sqref="F37"/>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breakfast'!#REF!*0.85</f>
        <v>#REF!</v>
      </c>
    </row>
    <row r="8" spans="1:2" ht="10.7" customHeight="1" x14ac:dyDescent="0.2">
      <c r="A8" s="19">
        <v>2</v>
      </c>
      <c r="B8" s="17" t="e">
        <f>'C завтраками| Bed and breakfast'!#REF!*0.85</f>
        <v>#REF!</v>
      </c>
    </row>
    <row r="9" spans="1:2" ht="10.7" customHeight="1" x14ac:dyDescent="0.2">
      <c r="A9" s="17" t="s">
        <v>143</v>
      </c>
      <c r="B9" s="17"/>
    </row>
    <row r="10" spans="1:2" s="5" customFormat="1" ht="10.7" customHeight="1" x14ac:dyDescent="0.2">
      <c r="A10" s="19">
        <v>1</v>
      </c>
      <c r="B10" s="17" t="e">
        <f>'C завтраками| Bed and breakfast'!#REF!*0.85</f>
        <v>#REF!</v>
      </c>
    </row>
    <row r="11" spans="1:2" ht="10.7" customHeight="1" x14ac:dyDescent="0.2">
      <c r="A11" s="19">
        <v>2</v>
      </c>
      <c r="B11" s="17" t="e">
        <f>'C завтраками| Bed and breakfast'!#REF!*0.85</f>
        <v>#REF!</v>
      </c>
    </row>
    <row r="12" spans="1:2" s="144" customFormat="1" ht="10.7" customHeight="1" x14ac:dyDescent="0.2">
      <c r="A12" s="17" t="s">
        <v>144</v>
      </c>
      <c r="B12" s="17"/>
    </row>
    <row r="13" spans="1:2" s="144" customFormat="1" ht="10.7" customHeight="1" x14ac:dyDescent="0.2">
      <c r="A13" s="19">
        <v>1</v>
      </c>
      <c r="B13" s="17" t="e">
        <f>'C завтраками| Bed and breakfast'!#REF!*0.85</f>
        <v>#REF!</v>
      </c>
    </row>
    <row r="14" spans="1:2" s="144" customFormat="1" ht="10.7" customHeight="1" x14ac:dyDescent="0.2">
      <c r="A14" s="19">
        <v>2</v>
      </c>
      <c r="B14" s="17" t="e">
        <f>'C завтраками| Bed and breakfast'!#REF!*0.85</f>
        <v>#REF!</v>
      </c>
    </row>
    <row r="15" spans="1:2" ht="10.7" customHeight="1" x14ac:dyDescent="0.2">
      <c r="A15" s="17" t="s">
        <v>4</v>
      </c>
      <c r="B15" s="17"/>
    </row>
    <row r="16" spans="1:2" ht="10.7" customHeight="1" x14ac:dyDescent="0.2">
      <c r="A16" s="19">
        <v>1</v>
      </c>
      <c r="B16" s="17" t="e">
        <f>'C завтраками| Bed and breakfast'!#REF!*0.85</f>
        <v>#REF!</v>
      </c>
    </row>
    <row r="17" spans="1:2" ht="10.7" customHeight="1" x14ac:dyDescent="0.2">
      <c r="A17" s="19">
        <v>2</v>
      </c>
      <c r="B17" s="17" t="e">
        <f>'C завтраками| Bed and breakfast'!#REF!*0.85</f>
        <v>#REF!</v>
      </c>
    </row>
    <row r="18" spans="1:2" s="144" customFormat="1" ht="10.7" customHeight="1" x14ac:dyDescent="0.2">
      <c r="A18" s="17" t="s">
        <v>145</v>
      </c>
      <c r="B18" s="17"/>
    </row>
    <row r="19" spans="1:2" s="144" customFormat="1" ht="10.7" customHeight="1" x14ac:dyDescent="0.2">
      <c r="A19" s="19">
        <v>1</v>
      </c>
      <c r="B19" s="17" t="e">
        <f>'C завтраками| Bed and breakfast'!#REF!*0.85</f>
        <v>#REF!</v>
      </c>
    </row>
    <row r="20" spans="1:2" s="144" customFormat="1" ht="10.7" customHeight="1" x14ac:dyDescent="0.2">
      <c r="A20" s="19">
        <v>2</v>
      </c>
      <c r="B20" s="17" t="e">
        <f>'C завтраками| Bed and breakfast'!#REF!*0.85</f>
        <v>#REF!</v>
      </c>
    </row>
    <row r="21" spans="1:2" ht="10.7" customHeight="1" x14ac:dyDescent="0.2">
      <c r="A21" s="17" t="s">
        <v>5</v>
      </c>
      <c r="B21" s="17"/>
    </row>
    <row r="22" spans="1:2" ht="10.7" customHeight="1" x14ac:dyDescent="0.2">
      <c r="A22" s="19">
        <v>1</v>
      </c>
      <c r="B22" s="17" t="e">
        <f>'C завтраками| Bed and breakfast'!#REF!*0.85</f>
        <v>#REF!</v>
      </c>
    </row>
    <row r="23" spans="1:2" ht="9.6" customHeight="1" x14ac:dyDescent="0.2">
      <c r="A23" s="19">
        <v>2</v>
      </c>
      <c r="B23" s="17" t="e">
        <f>'C завтраками| Bed and breakfast'!#REF!*0.85</f>
        <v>#REF!</v>
      </c>
    </row>
    <row r="24" spans="1:2" ht="9.6" customHeight="1" x14ac:dyDescent="0.2">
      <c r="A24" s="17" t="s">
        <v>6</v>
      </c>
      <c r="B24" s="17"/>
    </row>
    <row r="25" spans="1:2" ht="9.6" customHeight="1" x14ac:dyDescent="0.2">
      <c r="A25" s="19" t="s">
        <v>1</v>
      </c>
      <c r="B25" s="17" t="e">
        <f>'C завтраками| Bed and breakfast'!#REF!*0.85</f>
        <v>#REF!</v>
      </c>
    </row>
    <row r="26" spans="1:2" ht="12.75" thickBot="1" x14ac:dyDescent="0.25"/>
    <row r="27" spans="1:2" ht="12.75" thickBot="1" x14ac:dyDescent="0.25">
      <c r="A27" s="98" t="s">
        <v>12</v>
      </c>
    </row>
    <row r="28" spans="1:2" x14ac:dyDescent="0.2">
      <c r="A28" s="33" t="s">
        <v>13</v>
      </c>
    </row>
    <row r="29" spans="1:2" x14ac:dyDescent="0.2">
      <c r="A29" s="33" t="s">
        <v>14</v>
      </c>
    </row>
    <row r="30" spans="1:2" ht="12" customHeight="1" x14ac:dyDescent="0.2">
      <c r="A30" s="37" t="s">
        <v>18</v>
      </c>
    </row>
    <row r="31" spans="1:2" x14ac:dyDescent="0.2">
      <c r="A31" s="148" t="s">
        <v>122</v>
      </c>
    </row>
    <row r="32" spans="1:2" ht="12.75" thickBot="1" x14ac:dyDescent="0.25">
      <c r="A32" s="5"/>
    </row>
    <row r="33" spans="1:1" ht="12.75" thickBot="1" x14ac:dyDescent="0.25">
      <c r="A33" s="98" t="s">
        <v>24</v>
      </c>
    </row>
    <row r="34" spans="1:1" x14ac:dyDescent="0.2">
      <c r="A34" s="5" t="s">
        <v>116</v>
      </c>
    </row>
    <row r="35" spans="1:1" ht="12.75" thickBot="1" x14ac:dyDescent="0.25">
      <c r="A35" s="2"/>
    </row>
    <row r="36" spans="1:1" ht="12.75" thickBot="1" x14ac:dyDescent="0.25">
      <c r="A36" s="100" t="s">
        <v>16</v>
      </c>
    </row>
    <row r="37" spans="1:1" ht="48" x14ac:dyDescent="0.2">
      <c r="A37" s="72" t="s">
        <v>63</v>
      </c>
    </row>
  </sheetData>
  <pageMargins left="0.25" right="0.25" top="0.75" bottom="0.75" header="0.3" footer="0.3"/>
  <pageSetup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39"/>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73" x14ac:dyDescent="0.2">
      <c r="A1" s="13" t="s">
        <v>7</v>
      </c>
    </row>
    <row r="2" spans="1:16173" x14ac:dyDescent="0.2">
      <c r="A2" s="15" t="s">
        <v>26</v>
      </c>
    </row>
    <row r="3" spans="1:16173" x14ac:dyDescent="0.2">
      <c r="A3" s="13"/>
    </row>
    <row r="4" spans="1:16173" x14ac:dyDescent="0.2">
      <c r="A4" s="49" t="s">
        <v>9</v>
      </c>
      <c r="B4" s="58" t="e">
        <f>'C завтраками| Bed and breakfast'!#REF!</f>
        <v>#REF!</v>
      </c>
    </row>
    <row r="5" spans="1:16173" s="16" customFormat="1" ht="22.35" customHeight="1" x14ac:dyDescent="0.2">
      <c r="A5" s="20"/>
      <c r="B5" s="58" t="e">
        <f>'C завтраками| Bed and breakfast'!#REF!</f>
        <v>#REF!</v>
      </c>
    </row>
    <row r="6" spans="1:16173" s="18" customFormat="1" ht="10.35" customHeight="1" x14ac:dyDescent="0.2">
      <c r="A6" s="17" t="s">
        <v>142</v>
      </c>
    </row>
    <row r="7" spans="1:16173" s="18" customFormat="1" ht="10.35" customHeight="1" x14ac:dyDescent="0.2">
      <c r="A7" s="19">
        <v>1</v>
      </c>
      <c r="B7" s="17" t="e">
        <f>'C завтраками| Bed and breakfast'!#REF!-2000</f>
        <v>#REF!</v>
      </c>
    </row>
    <row r="8" spans="1:16173" s="18" customFormat="1" ht="10.35" customHeight="1" x14ac:dyDescent="0.2">
      <c r="A8" s="17" t="s">
        <v>143</v>
      </c>
    </row>
    <row r="9" spans="1:16173" s="18" customFormat="1" ht="10.35" customHeight="1" x14ac:dyDescent="0.2">
      <c r="A9" s="19">
        <v>1</v>
      </c>
      <c r="B9" s="17" t="e">
        <f>'C завтраками| Bed and breakfast'!#REF!-2000</f>
        <v>#REF!</v>
      </c>
    </row>
    <row r="10" spans="1:16173" s="18" customFormat="1" ht="10.35" customHeight="1" x14ac:dyDescent="0.2">
      <c r="A10" s="17" t="s">
        <v>144</v>
      </c>
      <c r="B10" s="17"/>
    </row>
    <row r="11" spans="1:16173" s="18" customFormat="1" ht="10.35" customHeight="1" x14ac:dyDescent="0.2">
      <c r="A11" s="19">
        <v>1</v>
      </c>
      <c r="B11" s="17" t="e">
        <f>'C завтраками| Bed and breakfast'!#REF!-2000</f>
        <v>#REF!</v>
      </c>
    </row>
    <row r="12" spans="1:16173" s="18" customFormat="1" ht="10.35" customHeight="1" x14ac:dyDescent="0.2">
      <c r="A12" s="17" t="s">
        <v>4</v>
      </c>
      <c r="B12" s="17"/>
    </row>
    <row r="13" spans="1:16173" s="18" customFormat="1" ht="10.35" customHeight="1" x14ac:dyDescent="0.2">
      <c r="A13" s="19">
        <v>1</v>
      </c>
      <c r="B13" s="17" t="e">
        <f>'C завтраками| Bed and breakfast'!#REF!-2000</f>
        <v>#REF!</v>
      </c>
    </row>
    <row r="14" spans="1:16173" s="18" customFormat="1" ht="10.35" customHeight="1" x14ac:dyDescent="0.2">
      <c r="A14" s="17" t="s">
        <v>145</v>
      </c>
      <c r="B14" s="17"/>
    </row>
    <row r="15" spans="1:16173" s="18" customFormat="1" ht="10.35" customHeight="1" x14ac:dyDescent="0.2">
      <c r="A15" s="19">
        <v>1</v>
      </c>
      <c r="B15" s="17" t="e">
        <f>'C завтраками| Bed and breakfast'!#REF!-2000</f>
        <v>#REF!</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row>
    <row r="16" spans="1:16173" s="18" customFormat="1" ht="10.35" customHeight="1" x14ac:dyDescent="0.2">
      <c r="A16" s="41"/>
      <c r="B16" s="153"/>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c r="WOF16" s="146"/>
      <c r="WOG16" s="146"/>
      <c r="WOH16" s="146"/>
      <c r="WOI16" s="146"/>
      <c r="WOJ16" s="146"/>
      <c r="WOK16" s="146"/>
      <c r="WOL16" s="146"/>
      <c r="WOM16" s="146"/>
      <c r="WON16" s="146"/>
      <c r="WOO16" s="146"/>
      <c r="WOP16" s="146"/>
      <c r="WOQ16" s="146"/>
      <c r="WOR16" s="146"/>
      <c r="WOS16" s="146"/>
      <c r="WOT16" s="146"/>
      <c r="WOU16" s="146"/>
      <c r="WOV16" s="146"/>
      <c r="WOW16" s="146"/>
      <c r="WOX16" s="146"/>
      <c r="WOY16" s="146"/>
      <c r="WOZ16" s="146"/>
      <c r="WPA16" s="146"/>
      <c r="WPB16" s="146"/>
      <c r="WPC16" s="146"/>
      <c r="WPD16" s="146"/>
      <c r="WPE16" s="146"/>
      <c r="WPF16" s="146"/>
      <c r="WPG16" s="146"/>
      <c r="WPH16" s="146"/>
      <c r="WPI16" s="146"/>
      <c r="WPJ16" s="146"/>
      <c r="WPK16" s="146"/>
      <c r="WPL16" s="146"/>
      <c r="WPM16" s="146"/>
      <c r="WPN16" s="146"/>
      <c r="WPO16" s="146"/>
      <c r="WPP16" s="146"/>
      <c r="WPQ16" s="146"/>
      <c r="WPR16" s="146"/>
      <c r="WPS16" s="146"/>
      <c r="WPT16" s="146"/>
      <c r="WPU16" s="146"/>
      <c r="WPV16" s="146"/>
      <c r="WPW16" s="146"/>
      <c r="WPX16" s="146"/>
      <c r="WPY16" s="146"/>
      <c r="WPZ16" s="146"/>
      <c r="WQA16" s="146"/>
      <c r="WQB16" s="146"/>
      <c r="WQC16" s="146"/>
      <c r="WQD16" s="146"/>
      <c r="WQE16" s="146"/>
      <c r="WQF16" s="146"/>
      <c r="WQG16" s="146"/>
      <c r="WQH16" s="146"/>
      <c r="WQI16" s="146"/>
      <c r="WQJ16" s="146"/>
      <c r="WQK16" s="146"/>
      <c r="WQL16" s="146"/>
      <c r="WQM16" s="146"/>
      <c r="WQN16" s="146"/>
      <c r="WQO16" s="146"/>
      <c r="WQP16" s="146"/>
      <c r="WQQ16" s="146"/>
      <c r="WQR16" s="146"/>
      <c r="WQS16" s="146"/>
      <c r="WQT16" s="146"/>
      <c r="WQU16" s="146"/>
      <c r="WQV16" s="146"/>
      <c r="WQW16" s="146"/>
      <c r="WQX16" s="146"/>
      <c r="WQY16" s="146"/>
      <c r="WQZ16" s="146"/>
      <c r="WRA16" s="146"/>
      <c r="WRB16" s="146"/>
      <c r="WRC16" s="146"/>
      <c r="WRD16" s="146"/>
      <c r="WRE16" s="146"/>
      <c r="WRF16" s="146"/>
      <c r="WRG16" s="146"/>
      <c r="WRH16" s="146"/>
      <c r="WRI16" s="146"/>
      <c r="WRJ16" s="146"/>
      <c r="WRK16" s="146"/>
      <c r="WRL16" s="146"/>
      <c r="WRM16" s="146"/>
      <c r="WRN16" s="146"/>
      <c r="WRO16" s="146"/>
      <c r="WRP16" s="146"/>
      <c r="WRQ16" s="146"/>
      <c r="WRR16" s="146"/>
      <c r="WRS16" s="146"/>
      <c r="WRT16" s="146"/>
      <c r="WRU16" s="146"/>
      <c r="WRV16" s="146"/>
      <c r="WRW16" s="146"/>
      <c r="WRX16" s="146"/>
      <c r="WRY16" s="146"/>
      <c r="WRZ16" s="146"/>
      <c r="WSA16" s="146"/>
      <c r="WSB16" s="146"/>
      <c r="WSC16" s="146"/>
      <c r="WSD16" s="146"/>
      <c r="WSE16" s="146"/>
      <c r="WSF16" s="146"/>
      <c r="WSG16" s="146"/>
      <c r="WSH16" s="146"/>
      <c r="WSI16" s="146"/>
      <c r="WSJ16" s="146"/>
      <c r="WSK16" s="146"/>
      <c r="WSL16" s="146"/>
      <c r="WSM16" s="146"/>
      <c r="WSN16" s="146"/>
      <c r="WSO16" s="146"/>
      <c r="WSP16" s="146"/>
      <c r="WSQ16" s="146"/>
      <c r="WSR16" s="146"/>
      <c r="WSS16" s="146"/>
      <c r="WST16" s="146"/>
      <c r="WSU16" s="146"/>
      <c r="WSV16" s="146"/>
      <c r="WSW16" s="146"/>
      <c r="WSX16" s="146"/>
      <c r="WSY16" s="146"/>
      <c r="WSZ16" s="146"/>
      <c r="WTA16" s="146"/>
      <c r="WTB16" s="146"/>
      <c r="WTC16" s="146"/>
      <c r="WTD16" s="146"/>
      <c r="WTE16" s="146"/>
      <c r="WTF16" s="146"/>
      <c r="WTG16" s="146"/>
      <c r="WTH16" s="146"/>
      <c r="WTI16" s="146"/>
      <c r="WTJ16" s="146"/>
      <c r="WTK16" s="146"/>
      <c r="WTL16" s="146"/>
      <c r="WTM16" s="146"/>
      <c r="WTN16" s="146"/>
      <c r="WTO16" s="146"/>
      <c r="WTP16" s="146"/>
      <c r="WTQ16" s="146"/>
      <c r="WTR16" s="146"/>
      <c r="WTS16" s="146"/>
      <c r="WTT16" s="146"/>
      <c r="WTU16" s="146"/>
      <c r="WTV16" s="146"/>
      <c r="WTW16" s="146"/>
      <c r="WTX16" s="146"/>
      <c r="WTY16" s="146"/>
      <c r="WTZ16" s="146"/>
      <c r="WUA16" s="146"/>
      <c r="WUB16" s="146"/>
      <c r="WUC16" s="146"/>
      <c r="WUD16" s="146"/>
      <c r="WUE16" s="146"/>
      <c r="WUF16" s="146"/>
      <c r="WUG16" s="146"/>
      <c r="WUH16" s="146"/>
      <c r="WUI16" s="146"/>
      <c r="WUJ16" s="146"/>
      <c r="WUK16" s="146"/>
      <c r="WUL16" s="146"/>
      <c r="WUM16" s="146"/>
      <c r="WUN16" s="146"/>
      <c r="WUO16" s="146"/>
      <c r="WUP16" s="146"/>
      <c r="WUQ16" s="146"/>
      <c r="WUR16" s="146"/>
      <c r="WUS16" s="146"/>
      <c r="WUT16" s="146"/>
      <c r="WUU16" s="146"/>
      <c r="WUV16" s="146"/>
      <c r="WUW16" s="146"/>
      <c r="WUX16" s="146"/>
      <c r="WUY16" s="146"/>
      <c r="WUZ16" s="146"/>
      <c r="WVA16" s="146"/>
      <c r="WVB16" s="146"/>
      <c r="WVC16" s="146"/>
      <c r="WVD16" s="146"/>
      <c r="WVE16" s="146"/>
      <c r="WVF16" s="146"/>
      <c r="WVG16" s="146"/>
      <c r="WVH16" s="146"/>
      <c r="WVI16" s="146"/>
      <c r="WVJ16" s="146"/>
      <c r="WVK16" s="146"/>
      <c r="WVL16" s="146"/>
      <c r="WVM16" s="146"/>
      <c r="WVN16" s="146"/>
      <c r="WVO16" s="146"/>
      <c r="WVP16" s="146"/>
      <c r="WVQ16" s="146"/>
      <c r="WVR16" s="146"/>
      <c r="WVS16" s="146"/>
      <c r="WVT16" s="146"/>
      <c r="WVU16" s="146"/>
      <c r="WVV16" s="146"/>
      <c r="WVW16" s="146"/>
      <c r="WVX16" s="146"/>
      <c r="WVY16" s="146"/>
      <c r="WVZ16" s="146"/>
      <c r="WWA16" s="146"/>
      <c r="WWB16" s="146"/>
      <c r="WWC16" s="146"/>
      <c r="WWD16" s="146"/>
      <c r="WWE16" s="146"/>
      <c r="WWF16" s="146"/>
      <c r="WWG16" s="146"/>
      <c r="WWH16" s="146"/>
      <c r="WWI16" s="146"/>
      <c r="WWJ16" s="146"/>
      <c r="WWK16" s="146"/>
      <c r="WWL16" s="146"/>
      <c r="WWM16" s="146"/>
      <c r="WWN16" s="146"/>
      <c r="WWO16" s="146"/>
      <c r="WWP16" s="146"/>
      <c r="WWQ16" s="146"/>
      <c r="WWR16" s="146"/>
      <c r="WWS16" s="146"/>
      <c r="WWT16" s="146"/>
      <c r="WWU16" s="146"/>
      <c r="WWV16" s="146"/>
      <c r="WWW16" s="146"/>
      <c r="WWX16" s="146"/>
      <c r="WWY16" s="146"/>
      <c r="WWZ16" s="146"/>
      <c r="WXA16" s="146"/>
    </row>
    <row r="17" spans="1:16173" s="18" customFormat="1" ht="10.35" customHeight="1" x14ac:dyDescent="0.2">
      <c r="A17" s="40" t="s">
        <v>10</v>
      </c>
      <c r="B17" s="24" t="e">
        <f t="shared" ref="B17" si="0">B4</f>
        <v>#REF!</v>
      </c>
    </row>
    <row r="18" spans="1:16173" s="18" customFormat="1" ht="20.100000000000001" customHeight="1" x14ac:dyDescent="0.2">
      <c r="A18" s="20"/>
      <c r="B18" s="24" t="e">
        <f t="shared" ref="B18" si="1">B5</f>
        <v>#REF!</v>
      </c>
    </row>
    <row r="19" spans="1:16173" s="18" customFormat="1" ht="10.35" customHeight="1" x14ac:dyDescent="0.2">
      <c r="A19" s="17" t="s">
        <v>142</v>
      </c>
    </row>
    <row r="20" spans="1:16173" s="18" customFormat="1" ht="10.35" customHeight="1" x14ac:dyDescent="0.2">
      <c r="A20" s="19">
        <v>1</v>
      </c>
      <c r="B20" s="17" t="e">
        <f t="shared" ref="B20" si="2">ROUNDUP(B7*0.87,)</f>
        <v>#REF!</v>
      </c>
    </row>
    <row r="21" spans="1:16173" s="18" customFormat="1" ht="10.35" customHeight="1" x14ac:dyDescent="0.2">
      <c r="A21" s="17" t="s">
        <v>143</v>
      </c>
    </row>
    <row r="22" spans="1:16173" s="18" customFormat="1" ht="10.35" customHeight="1" x14ac:dyDescent="0.2">
      <c r="A22" s="19">
        <v>1</v>
      </c>
      <c r="B22" s="17" t="e">
        <f t="shared" ref="B22" si="3">ROUNDUP(B9*0.87,)</f>
        <v>#REF!</v>
      </c>
    </row>
    <row r="23" spans="1:16173" s="18" customFormat="1" ht="10.35" customHeight="1" x14ac:dyDescent="0.2">
      <c r="A23" s="17" t="s">
        <v>144</v>
      </c>
      <c r="B23" s="17"/>
    </row>
    <row r="24" spans="1:16173" s="18" customFormat="1" ht="10.15" customHeight="1" x14ac:dyDescent="0.2">
      <c r="A24" s="19">
        <v>1</v>
      </c>
      <c r="B24" s="17" t="e">
        <f t="shared" ref="B24" si="4">ROUNDUP(B11*0.87,)</f>
        <v>#REF!</v>
      </c>
    </row>
    <row r="25" spans="1:16173" s="18" customFormat="1" ht="10.35" customHeight="1" x14ac:dyDescent="0.2">
      <c r="A25" s="17" t="s">
        <v>4</v>
      </c>
      <c r="B25" s="17"/>
    </row>
    <row r="26" spans="1:16173" s="18" customFormat="1" ht="10.35" customHeight="1" x14ac:dyDescent="0.2">
      <c r="A26" s="19">
        <v>1</v>
      </c>
      <c r="B26" s="17" t="e">
        <f t="shared" ref="B26" si="5">ROUNDUP(B13*0.87,)</f>
        <v>#REF!</v>
      </c>
    </row>
    <row r="27" spans="1:16173" s="18" customFormat="1" ht="10.35" customHeight="1" x14ac:dyDescent="0.2">
      <c r="A27" s="17" t="s">
        <v>145</v>
      </c>
      <c r="B27" s="17"/>
    </row>
    <row r="28" spans="1:16173" s="18" customFormat="1" ht="10.35" customHeight="1" x14ac:dyDescent="0.2">
      <c r="A28" s="19">
        <v>1</v>
      </c>
      <c r="B28" s="17" t="e">
        <f t="shared" ref="B28" si="6">ROUNDUP(B15*0.87,)</f>
        <v>#REF!</v>
      </c>
    </row>
    <row r="29" spans="1:16173" s="18" customFormat="1" ht="10.35" customHeight="1" x14ac:dyDescent="0.2">
      <c r="A29" s="41"/>
    </row>
    <row r="30" spans="1:16173" s="18" customFormat="1" ht="10.35" customHeight="1" thickBot="1" x14ac:dyDescent="0.25">
      <c r="A30" s="41"/>
      <c r="B30" s="146"/>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row>
    <row r="31" spans="1:16173" ht="12.75" thickBot="1" x14ac:dyDescent="0.25">
      <c r="A31" s="155" t="s">
        <v>12</v>
      </c>
    </row>
    <row r="32" spans="1:16173" x14ac:dyDescent="0.2">
      <c r="A32" s="22" t="s">
        <v>13</v>
      </c>
    </row>
    <row r="33" spans="1:1" x14ac:dyDescent="0.2">
      <c r="A33" s="22" t="s">
        <v>14</v>
      </c>
    </row>
    <row r="34" spans="1:1" ht="11.45" customHeight="1" x14ac:dyDescent="0.2">
      <c r="A34" s="23" t="s">
        <v>18</v>
      </c>
    </row>
    <row r="35" spans="1:1" x14ac:dyDescent="0.2">
      <c r="A35" s="148" t="s">
        <v>122</v>
      </c>
    </row>
    <row r="36" spans="1:1" ht="12.75" thickBot="1" x14ac:dyDescent="0.25">
      <c r="A36" s="22"/>
    </row>
    <row r="37" spans="1:1" ht="12.75" thickBot="1" x14ac:dyDescent="0.25">
      <c r="A37" s="155" t="s">
        <v>16</v>
      </c>
    </row>
    <row r="38" spans="1:1" ht="60" x14ac:dyDescent="0.2">
      <c r="A38" s="36" t="s">
        <v>39</v>
      </c>
    </row>
    <row r="39" spans="1:1" ht="38.25" customHeight="1" x14ac:dyDescent="0.2"/>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A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9" x14ac:dyDescent="0.2">
      <c r="A1" s="13" t="s">
        <v>7</v>
      </c>
    </row>
    <row r="2" spans="1:16199" x14ac:dyDescent="0.2">
      <c r="A2" s="15" t="s">
        <v>26</v>
      </c>
    </row>
    <row r="3" spans="1:16199" x14ac:dyDescent="0.2">
      <c r="A3" s="13"/>
    </row>
    <row r="4" spans="1:16199" x14ac:dyDescent="0.2">
      <c r="A4" s="49" t="s">
        <v>9</v>
      </c>
      <c r="B4" s="58" t="e">
        <f>'C завтраками| Bed and breakfast'!#REF!</f>
        <v>#REF!</v>
      </c>
    </row>
    <row r="5" spans="1:16199" s="16" customFormat="1" ht="22.35" customHeight="1" x14ac:dyDescent="0.2">
      <c r="A5" s="20"/>
      <c r="B5" s="58" t="e">
        <f>'C завтраками| Bed and breakfast'!#REF!</f>
        <v>#REF!</v>
      </c>
    </row>
    <row r="6" spans="1:16199" s="18" customFormat="1" ht="10.35" customHeight="1" x14ac:dyDescent="0.2">
      <c r="A6" s="17" t="s">
        <v>142</v>
      </c>
    </row>
    <row r="7" spans="1:16199" s="18" customFormat="1" ht="10.35" customHeight="1" x14ac:dyDescent="0.2">
      <c r="A7" s="19">
        <v>1</v>
      </c>
      <c r="B7" s="17" t="e">
        <f>'C завтраками| Bed and breakfast'!#REF!-2000</f>
        <v>#REF!</v>
      </c>
    </row>
    <row r="8" spans="1:16199" s="18" customFormat="1" ht="10.35" customHeight="1" x14ac:dyDescent="0.2">
      <c r="A8" s="17" t="s">
        <v>143</v>
      </c>
      <c r="B8" s="17"/>
    </row>
    <row r="9" spans="1:16199" s="18" customFormat="1" ht="10.35" customHeight="1" x14ac:dyDescent="0.2">
      <c r="A9" s="19">
        <v>1</v>
      </c>
      <c r="B9" s="17" t="e">
        <f>'C завтраками| Bed and breakfast'!#REF!-2000</f>
        <v>#REF!</v>
      </c>
    </row>
    <row r="10" spans="1:16199" s="18" customFormat="1" ht="10.35" customHeight="1" x14ac:dyDescent="0.2">
      <c r="A10" s="17" t="s">
        <v>144</v>
      </c>
      <c r="B10" s="17"/>
    </row>
    <row r="11" spans="1:16199" s="18" customFormat="1" ht="10.35" customHeight="1" x14ac:dyDescent="0.2">
      <c r="A11" s="19">
        <v>1</v>
      </c>
      <c r="B11" s="17" t="e">
        <f>'C завтраками| Bed and breakfast'!#REF!-2000</f>
        <v>#REF!</v>
      </c>
    </row>
    <row r="12" spans="1:16199" s="18" customFormat="1" ht="10.35" customHeight="1" x14ac:dyDescent="0.2">
      <c r="A12" s="17" t="s">
        <v>4</v>
      </c>
      <c r="B12" s="17"/>
    </row>
    <row r="13" spans="1:16199" s="18" customFormat="1" ht="10.35" customHeight="1" x14ac:dyDescent="0.2">
      <c r="A13" s="19">
        <v>1</v>
      </c>
      <c r="B13" s="17" t="e">
        <f>'C завтраками| Bed and breakfast'!#REF!-2000</f>
        <v>#REF!</v>
      </c>
    </row>
    <row r="14" spans="1:16199" s="18" customFormat="1" ht="10.35" customHeight="1" x14ac:dyDescent="0.2">
      <c r="A14" s="17" t="s">
        <v>145</v>
      </c>
      <c r="B14" s="17"/>
    </row>
    <row r="15" spans="1:16199" s="18" customFormat="1" ht="10.35" customHeight="1" x14ac:dyDescent="0.2">
      <c r="A15" s="19">
        <v>1</v>
      </c>
      <c r="B15" s="17" t="e">
        <f>'C завтраками| Bed and breakfast'!#REF!-2000</f>
        <v>#REF!</v>
      </c>
    </row>
    <row r="16" spans="1:16199" s="18" customFormat="1" ht="10.35" customHeight="1" x14ac:dyDescent="0.2">
      <c r="A16" s="41"/>
      <c r="B16" s="15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row>
    <row r="17" spans="1:16199" s="18" customFormat="1" ht="10.35" customHeight="1" x14ac:dyDescent="0.2">
      <c r="A17" s="40" t="s">
        <v>10</v>
      </c>
      <c r="B17" s="24" t="e">
        <f t="shared" ref="B17" si="0">B4</f>
        <v>#REF!</v>
      </c>
    </row>
    <row r="18" spans="1:16199" s="18" customFormat="1" ht="20.100000000000001" customHeight="1" x14ac:dyDescent="0.2">
      <c r="A18" s="20"/>
      <c r="B18" s="24" t="e">
        <f t="shared" ref="B18" si="1">B5</f>
        <v>#REF!</v>
      </c>
    </row>
    <row r="19" spans="1:16199" s="18" customFormat="1" ht="10.35" customHeight="1" x14ac:dyDescent="0.2">
      <c r="A19" s="17" t="s">
        <v>142</v>
      </c>
    </row>
    <row r="20" spans="1:16199" s="18" customFormat="1" ht="10.35" customHeight="1" x14ac:dyDescent="0.2">
      <c r="A20" s="19">
        <v>1</v>
      </c>
      <c r="B20" s="17" t="e">
        <f t="shared" ref="B20" si="2">ROUNDUP(B7*0.85,)</f>
        <v>#REF!</v>
      </c>
    </row>
    <row r="21" spans="1:16199" s="18" customFormat="1" ht="10.35" customHeight="1" x14ac:dyDescent="0.2">
      <c r="A21" s="17" t="s">
        <v>143</v>
      </c>
    </row>
    <row r="22" spans="1:16199" s="18" customFormat="1" ht="10.35" customHeight="1" x14ac:dyDescent="0.2">
      <c r="A22" s="19">
        <v>1</v>
      </c>
      <c r="B22" s="17" t="e">
        <f t="shared" ref="B22:B28" si="3">ROUNDUP(B9*0.85,)</f>
        <v>#REF!</v>
      </c>
    </row>
    <row r="23" spans="1:16199" s="18" customFormat="1" ht="10.35" customHeight="1" x14ac:dyDescent="0.2">
      <c r="A23" s="17" t="s">
        <v>144</v>
      </c>
      <c r="B23" s="17"/>
    </row>
    <row r="24" spans="1:16199" s="18" customFormat="1" ht="10.35" customHeight="1" x14ac:dyDescent="0.2">
      <c r="A24" s="19">
        <v>1</v>
      </c>
      <c r="B24" s="17" t="e">
        <f t="shared" si="3"/>
        <v>#REF!</v>
      </c>
    </row>
    <row r="25" spans="1:16199" s="18" customFormat="1" ht="10.35" customHeight="1" x14ac:dyDescent="0.2">
      <c r="A25" s="17" t="s">
        <v>4</v>
      </c>
      <c r="B25" s="17"/>
    </row>
    <row r="26" spans="1:16199" s="18" customFormat="1" ht="10.35" customHeight="1" x14ac:dyDescent="0.2">
      <c r="A26" s="19">
        <v>1</v>
      </c>
      <c r="B26" s="17" t="e">
        <f t="shared" si="3"/>
        <v>#REF!</v>
      </c>
    </row>
    <row r="27" spans="1:16199" s="18" customFormat="1" ht="10.35" customHeight="1" x14ac:dyDescent="0.2">
      <c r="A27" s="17" t="s">
        <v>145</v>
      </c>
      <c r="B27" s="17"/>
    </row>
    <row r="28" spans="1:16199" s="18" customFormat="1" ht="10.35" customHeight="1" x14ac:dyDescent="0.2">
      <c r="A28" s="19">
        <v>1</v>
      </c>
      <c r="B28" s="17" t="e">
        <f t="shared" si="3"/>
        <v>#REF!</v>
      </c>
    </row>
    <row r="29" spans="1:16199" s="18" customFormat="1" ht="10.35" customHeight="1" thickBot="1" x14ac:dyDescent="0.25">
      <c r="A29" s="41"/>
      <c r="B29" s="146"/>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c r="AMK29" s="102"/>
      <c r="AML29" s="102"/>
      <c r="AMM29" s="102"/>
      <c r="AMN29" s="102"/>
      <c r="AMO29" s="102"/>
      <c r="AMP29" s="102"/>
      <c r="AMQ29" s="102"/>
      <c r="AMR29" s="102"/>
      <c r="AMS29" s="102"/>
      <c r="AMT29" s="102"/>
      <c r="AMU29" s="102"/>
      <c r="AMV29" s="102"/>
      <c r="AMW29" s="102"/>
      <c r="AMX29" s="102"/>
      <c r="AMY29" s="102"/>
      <c r="AMZ29" s="102"/>
      <c r="ANA29" s="102"/>
      <c r="ANB29" s="102"/>
      <c r="ANC29" s="102"/>
      <c r="AND29" s="102"/>
      <c r="ANE29" s="102"/>
      <c r="ANF29" s="102"/>
      <c r="ANG29" s="102"/>
      <c r="ANH29" s="102"/>
      <c r="ANI29" s="102"/>
      <c r="ANJ29" s="102"/>
      <c r="ANK29" s="102"/>
      <c r="ANL29" s="102"/>
      <c r="ANM29" s="102"/>
      <c r="ANN29" s="102"/>
      <c r="ANO29" s="102"/>
      <c r="ANP29" s="102"/>
      <c r="ANQ29" s="102"/>
      <c r="ANR29" s="102"/>
      <c r="ANS29" s="102"/>
      <c r="ANT29" s="102"/>
      <c r="ANU29" s="102"/>
      <c r="ANV29" s="102"/>
      <c r="ANW29" s="102"/>
      <c r="ANX29" s="102"/>
      <c r="ANY29" s="102"/>
      <c r="ANZ29" s="102"/>
      <c r="AOA29" s="102"/>
      <c r="AOB29" s="102"/>
      <c r="AOC29" s="102"/>
      <c r="AOD29" s="102"/>
      <c r="AOE29" s="102"/>
      <c r="AOF29" s="102"/>
      <c r="AOG29" s="102"/>
      <c r="AOH29" s="102"/>
      <c r="AOI29" s="102"/>
      <c r="AOJ29" s="102"/>
      <c r="AOK29" s="102"/>
      <c r="AOL29" s="102"/>
      <c r="AOM29" s="102"/>
      <c r="AON29" s="102"/>
      <c r="AOO29" s="102"/>
      <c r="AOP29" s="102"/>
      <c r="AOQ29" s="102"/>
      <c r="AOR29" s="102"/>
      <c r="AOS29" s="102"/>
      <c r="AOT29" s="102"/>
      <c r="AOU29" s="102"/>
      <c r="AOV29" s="102"/>
      <c r="AOW29" s="102"/>
      <c r="AOX29" s="102"/>
      <c r="AOY29" s="102"/>
      <c r="AOZ29" s="102"/>
      <c r="APA29" s="102"/>
      <c r="APB29" s="102"/>
      <c r="APC29" s="102"/>
      <c r="APD29" s="102"/>
      <c r="APE29" s="102"/>
      <c r="APF29" s="102"/>
      <c r="APG29" s="102"/>
      <c r="APH29" s="102"/>
      <c r="API29" s="102"/>
      <c r="APJ29" s="102"/>
      <c r="APK29" s="102"/>
      <c r="APL29" s="102"/>
      <c r="APM29" s="102"/>
      <c r="APN29" s="102"/>
      <c r="APO29" s="102"/>
      <c r="APP29" s="102"/>
      <c r="APQ29" s="102"/>
      <c r="APR29" s="102"/>
      <c r="APS29" s="102"/>
      <c r="APT29" s="102"/>
      <c r="APU29" s="102"/>
      <c r="APV29" s="102"/>
      <c r="APW29" s="102"/>
      <c r="APX29" s="102"/>
      <c r="APY29" s="102"/>
      <c r="APZ29" s="102"/>
      <c r="AQA29" s="102"/>
      <c r="AQB29" s="102"/>
      <c r="AQC29" s="102"/>
      <c r="AQD29" s="102"/>
      <c r="AQE29" s="102"/>
      <c r="AQF29" s="102"/>
      <c r="AQG29" s="102"/>
      <c r="AQH29" s="102"/>
      <c r="AQI29" s="102"/>
      <c r="AQJ29" s="102"/>
      <c r="AQK29" s="102"/>
      <c r="AQL29" s="102"/>
      <c r="AQM29" s="102"/>
      <c r="AQN29" s="102"/>
      <c r="AQO29" s="102"/>
      <c r="AQP29" s="102"/>
      <c r="AQQ29" s="102"/>
      <c r="AQR29" s="102"/>
      <c r="AQS29" s="102"/>
      <c r="AQT29" s="102"/>
      <c r="AQU29" s="102"/>
      <c r="AQV29" s="102"/>
      <c r="AQW29" s="102"/>
      <c r="AQX29" s="102"/>
      <c r="AQY29" s="102"/>
      <c r="AQZ29" s="102"/>
      <c r="ARA29" s="102"/>
      <c r="ARB29" s="102"/>
      <c r="ARC29" s="102"/>
      <c r="ARD29" s="102"/>
      <c r="ARE29" s="102"/>
      <c r="ARF29" s="102"/>
      <c r="ARG29" s="102"/>
      <c r="ARH29" s="102"/>
      <c r="ARI29" s="102"/>
      <c r="ARJ29" s="102"/>
      <c r="ARK29" s="102"/>
      <c r="ARL29" s="102"/>
      <c r="ARM29" s="102"/>
      <c r="ARN29" s="102"/>
      <c r="ARO29" s="102"/>
      <c r="ARP29" s="102"/>
      <c r="ARQ29" s="102"/>
      <c r="ARR29" s="102"/>
      <c r="ARS29" s="102"/>
      <c r="ART29" s="102"/>
      <c r="ARU29" s="102"/>
      <c r="ARV29" s="102"/>
      <c r="ARW29" s="102"/>
      <c r="ARX29" s="102"/>
      <c r="ARY29" s="102"/>
      <c r="ARZ29" s="102"/>
      <c r="ASA29" s="102"/>
      <c r="ASB29" s="102"/>
      <c r="ASC29" s="102"/>
      <c r="ASD29" s="102"/>
      <c r="ASE29" s="102"/>
      <c r="ASF29" s="102"/>
      <c r="ASG29" s="102"/>
      <c r="ASH29" s="102"/>
      <c r="ASI29" s="102"/>
      <c r="ASJ29" s="102"/>
      <c r="ASK29" s="102"/>
      <c r="ASL29" s="102"/>
      <c r="ASM29" s="102"/>
      <c r="ASN29" s="102"/>
      <c r="ASO29" s="102"/>
      <c r="ASP29" s="102"/>
      <c r="ASQ29" s="102"/>
      <c r="ASR29" s="102"/>
      <c r="ASS29" s="102"/>
      <c r="AST29" s="102"/>
      <c r="ASU29" s="102"/>
      <c r="ASV29" s="102"/>
      <c r="ASW29" s="102"/>
      <c r="ASX29" s="102"/>
      <c r="ASY29" s="102"/>
      <c r="ASZ29" s="102"/>
      <c r="ATA29" s="102"/>
      <c r="ATB29" s="102"/>
      <c r="ATC29" s="102"/>
      <c r="ATD29" s="102"/>
      <c r="ATE29" s="102"/>
      <c r="ATF29" s="102"/>
      <c r="ATG29" s="102"/>
      <c r="ATH29" s="102"/>
      <c r="ATI29" s="102"/>
      <c r="ATJ29" s="102"/>
      <c r="ATK29" s="102"/>
      <c r="ATL29" s="102"/>
      <c r="ATM29" s="102"/>
      <c r="ATN29" s="102"/>
      <c r="ATO29" s="102"/>
      <c r="ATP29" s="102"/>
      <c r="ATQ29" s="102"/>
      <c r="ATR29" s="102"/>
      <c r="ATS29" s="102"/>
      <c r="ATT29" s="102"/>
      <c r="ATU29" s="102"/>
      <c r="ATV29" s="102"/>
      <c r="ATW29" s="102"/>
      <c r="ATX29" s="102"/>
      <c r="ATY29" s="102"/>
      <c r="ATZ29" s="102"/>
      <c r="AUA29" s="102"/>
      <c r="AUB29" s="102"/>
      <c r="AUC29" s="102"/>
      <c r="AUD29" s="102"/>
      <c r="AUE29" s="102"/>
      <c r="AUF29" s="102"/>
      <c r="AUG29" s="102"/>
      <c r="AUH29" s="102"/>
      <c r="AUI29" s="102"/>
      <c r="AUJ29" s="102"/>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HC29" s="102"/>
      <c r="BHD29" s="102"/>
      <c r="BHE29" s="102"/>
      <c r="BHF29" s="102"/>
      <c r="BHG29" s="102"/>
      <c r="BHH29" s="102"/>
      <c r="BHI29" s="102"/>
      <c r="BHJ29" s="102"/>
      <c r="BHK29" s="102"/>
      <c r="BHL29" s="102"/>
      <c r="BHM29" s="102"/>
      <c r="BHN29" s="102"/>
      <c r="BHO29" s="102"/>
      <c r="BHP29" s="102"/>
      <c r="BHQ29" s="102"/>
      <c r="BHR29" s="102"/>
      <c r="BHS29" s="102"/>
      <c r="BHT29" s="102"/>
      <c r="BHU29" s="102"/>
      <c r="BHV29" s="102"/>
      <c r="BHW29" s="102"/>
      <c r="BHX29" s="102"/>
      <c r="BHY29" s="102"/>
      <c r="BHZ29" s="102"/>
      <c r="BIA29" s="102"/>
      <c r="BIB29" s="102"/>
      <c r="BIC29" s="102"/>
      <c r="BID29" s="102"/>
      <c r="BIE29" s="102"/>
      <c r="BIF29" s="102"/>
      <c r="BIG29" s="102"/>
      <c r="BIH29" s="102"/>
      <c r="BII29" s="102"/>
      <c r="BIJ29" s="102"/>
      <c r="BIK29" s="102"/>
      <c r="BIL29" s="102"/>
      <c r="BIM29" s="102"/>
      <c r="BIN29" s="102"/>
      <c r="BIO29" s="102"/>
      <c r="BIP29" s="102"/>
      <c r="BIQ29" s="102"/>
      <c r="BIR29" s="102"/>
      <c r="BIS29" s="102"/>
      <c r="BIT29" s="102"/>
      <c r="BIU29" s="102"/>
      <c r="BIV29" s="102"/>
      <c r="BIW29" s="102"/>
      <c r="BIX29" s="102"/>
      <c r="BIY29" s="102"/>
      <c r="BIZ29" s="102"/>
      <c r="BJA29" s="102"/>
      <c r="BJB29" s="102"/>
      <c r="BJC29" s="102"/>
      <c r="BJD29" s="102"/>
      <c r="BJE29" s="102"/>
      <c r="BJF29" s="102"/>
      <c r="BJG29" s="102"/>
      <c r="BJH29" s="102"/>
      <c r="BJI29" s="102"/>
      <c r="BJJ29" s="102"/>
      <c r="BJK29" s="102"/>
      <c r="BJL29" s="102"/>
      <c r="BJM29" s="102"/>
      <c r="BJN29" s="102"/>
      <c r="BJO29" s="102"/>
      <c r="BJP29" s="102"/>
      <c r="BJQ29" s="102"/>
      <c r="BJR29" s="102"/>
      <c r="BJS29" s="102"/>
      <c r="BJT29" s="102"/>
      <c r="BJU29" s="102"/>
      <c r="BJV29" s="102"/>
      <c r="BJW29" s="102"/>
      <c r="BJX29" s="102"/>
      <c r="BJY29" s="102"/>
      <c r="BJZ29" s="102"/>
      <c r="BKA29" s="102"/>
      <c r="BKB29" s="102"/>
      <c r="BKC29" s="102"/>
      <c r="BKD29" s="102"/>
      <c r="BKE29" s="102"/>
      <c r="BKF29" s="102"/>
      <c r="BKG29" s="102"/>
      <c r="BKH29" s="102"/>
      <c r="BKI29" s="102"/>
      <c r="BKJ29" s="102"/>
      <c r="BKK29" s="102"/>
      <c r="BKL29" s="102"/>
      <c r="BKM29" s="102"/>
      <c r="BKN29" s="102"/>
      <c r="BKO29" s="102"/>
      <c r="BKP29" s="102"/>
      <c r="BKQ29" s="102"/>
      <c r="BKR29" s="102"/>
      <c r="BKS29" s="102"/>
      <c r="BKT29" s="102"/>
      <c r="BKU29" s="102"/>
      <c r="BKV29" s="102"/>
      <c r="BKW29" s="102"/>
      <c r="BKX29" s="102"/>
      <c r="BKY29" s="102"/>
      <c r="BKZ29" s="102"/>
      <c r="BLA29" s="102"/>
      <c r="BLB29" s="102"/>
      <c r="BLC29" s="102"/>
      <c r="BLD29" s="102"/>
      <c r="BLE29" s="102"/>
      <c r="BLF29" s="102"/>
      <c r="BLG29" s="102"/>
      <c r="BLH29" s="102"/>
      <c r="BLI29" s="102"/>
      <c r="BLJ29" s="102"/>
      <c r="BLK29" s="102"/>
      <c r="BLL29" s="102"/>
      <c r="BLM29" s="102"/>
      <c r="BLN29" s="102"/>
      <c r="BLO29" s="102"/>
      <c r="BLP29" s="102"/>
      <c r="BLQ29" s="102"/>
      <c r="BLR29" s="102"/>
      <c r="BLS29" s="102"/>
      <c r="BLT29" s="102"/>
      <c r="BLU29" s="102"/>
      <c r="BLV29" s="102"/>
      <c r="BLW29" s="102"/>
      <c r="BLX29" s="102"/>
      <c r="BLY29" s="102"/>
      <c r="BLZ29" s="102"/>
      <c r="BMA29" s="102"/>
      <c r="BMB29" s="102"/>
      <c r="BMC29" s="102"/>
      <c r="BMD29" s="102"/>
      <c r="BME29" s="102"/>
      <c r="BMF29" s="102"/>
      <c r="BMG29" s="102"/>
      <c r="BMH29" s="102"/>
      <c r="BMI29" s="102"/>
      <c r="BMJ29" s="102"/>
      <c r="BMK29" s="102"/>
      <c r="BML29" s="102"/>
      <c r="BMM29" s="102"/>
      <c r="BMN29" s="102"/>
      <c r="BMO29" s="102"/>
      <c r="BMP29" s="102"/>
      <c r="BMQ29" s="102"/>
      <c r="BMR29" s="102"/>
      <c r="BMS29" s="102"/>
      <c r="BMT29" s="102"/>
      <c r="BMU29" s="102"/>
      <c r="BMV29" s="102"/>
      <c r="BMW29" s="102"/>
      <c r="BMX29" s="102"/>
      <c r="BMY29" s="102"/>
      <c r="BMZ29" s="102"/>
      <c r="BNA29" s="102"/>
      <c r="BNB29" s="102"/>
      <c r="BNC29" s="102"/>
      <c r="BND29" s="102"/>
      <c r="BNE29" s="102"/>
      <c r="BNF29" s="102"/>
      <c r="BNG29" s="102"/>
      <c r="BNH29" s="102"/>
      <c r="BNI29" s="102"/>
      <c r="BNJ29" s="102"/>
      <c r="BNK29" s="102"/>
      <c r="BNL29" s="102"/>
      <c r="BNM29" s="102"/>
      <c r="BNN29" s="102"/>
      <c r="BNO29" s="102"/>
      <c r="BNP29" s="102"/>
      <c r="BNQ29" s="102"/>
      <c r="BNR29" s="102"/>
      <c r="BNS29" s="102"/>
      <c r="BNT29" s="102"/>
      <c r="BNU29" s="102"/>
      <c r="BNV29" s="102"/>
      <c r="BNW29" s="102"/>
      <c r="BNX29" s="102"/>
      <c r="BNY29" s="102"/>
      <c r="BNZ29" s="102"/>
      <c r="BOA29" s="102"/>
      <c r="BOB29" s="102"/>
      <c r="BOC29" s="102"/>
      <c r="BOD29" s="102"/>
      <c r="BOE29" s="102"/>
      <c r="BOF29" s="102"/>
      <c r="BOG29" s="102"/>
      <c r="BOH29" s="102"/>
      <c r="BOI29" s="102"/>
      <c r="BOJ29" s="102"/>
      <c r="BOK29" s="102"/>
      <c r="BOL29" s="102"/>
      <c r="BOM29" s="102"/>
      <c r="BON29" s="102"/>
      <c r="BOO29" s="102"/>
      <c r="BOP29" s="102"/>
      <c r="BOQ29" s="102"/>
      <c r="BOR29" s="102"/>
      <c r="BOS29" s="102"/>
      <c r="BOT29" s="102"/>
      <c r="BOU29" s="102"/>
      <c r="BOV29" s="102"/>
      <c r="BOW29" s="102"/>
      <c r="BOX29" s="102"/>
      <c r="BOY29" s="102"/>
      <c r="BOZ29" s="102"/>
      <c r="BPA29" s="102"/>
      <c r="BPB29" s="102"/>
      <c r="BPC29" s="102"/>
      <c r="BPD29" s="102"/>
      <c r="BPE29" s="102"/>
      <c r="BPF29" s="102"/>
      <c r="BPG29" s="102"/>
      <c r="BPH29" s="102"/>
      <c r="BPI29" s="102"/>
      <c r="BPJ29" s="102"/>
      <c r="BPK29" s="102"/>
      <c r="BPL29" s="102"/>
      <c r="BPM29" s="102"/>
      <c r="BPN29" s="102"/>
      <c r="BPO29" s="102"/>
      <c r="BPP29" s="102"/>
      <c r="BPQ29" s="102"/>
      <c r="BPR29" s="102"/>
      <c r="BPS29" s="102"/>
      <c r="BPT29" s="102"/>
      <c r="BPU29" s="102"/>
      <c r="BPV29" s="102"/>
      <c r="BPW29" s="102"/>
      <c r="BPX29" s="102"/>
      <c r="BPY29" s="102"/>
      <c r="BPZ29" s="102"/>
      <c r="BQA29" s="102"/>
      <c r="BQB29" s="102"/>
      <c r="BQC29" s="102"/>
      <c r="BQD29" s="102"/>
      <c r="BQE29" s="102"/>
      <c r="BQF29" s="102"/>
      <c r="BQG29" s="102"/>
      <c r="BQH29" s="102"/>
      <c r="BQI29" s="102"/>
      <c r="BQJ29" s="102"/>
      <c r="BQK29" s="102"/>
      <c r="BQL29" s="102"/>
      <c r="BQM29" s="102"/>
      <c r="BQN29" s="102"/>
      <c r="BQO29" s="102"/>
      <c r="BQP29" s="102"/>
      <c r="BQQ29" s="102"/>
      <c r="BQR29" s="102"/>
      <c r="BQS29" s="102"/>
      <c r="BQT29" s="102"/>
      <c r="BQU29" s="102"/>
      <c r="BQV29" s="102"/>
      <c r="BQW29" s="102"/>
      <c r="BQX29" s="102"/>
      <c r="BQY29" s="102"/>
      <c r="BQZ29" s="102"/>
      <c r="BRA29" s="102"/>
      <c r="BRB29" s="102"/>
      <c r="BRC29" s="102"/>
      <c r="BRD29" s="102"/>
      <c r="BRE29" s="102"/>
      <c r="BRF29" s="102"/>
      <c r="BRG29" s="102"/>
      <c r="BRH29" s="102"/>
      <c r="BRI29" s="102"/>
      <c r="BRJ29" s="102"/>
      <c r="BRK29" s="102"/>
      <c r="BRL29" s="102"/>
      <c r="BRM29" s="102"/>
      <c r="BRN29" s="102"/>
      <c r="BRO29" s="102"/>
      <c r="BRP29" s="102"/>
      <c r="BRQ29" s="102"/>
      <c r="BRR29" s="102"/>
      <c r="BRS29" s="102"/>
      <c r="BRT29" s="102"/>
      <c r="BRU29" s="102"/>
      <c r="BRV29" s="102"/>
      <c r="BRW29" s="102"/>
      <c r="BRX29" s="102"/>
      <c r="BRY29" s="102"/>
      <c r="BRZ29" s="102"/>
      <c r="BSA29" s="102"/>
      <c r="BSB29" s="102"/>
      <c r="BSC29" s="102"/>
      <c r="BSD29" s="102"/>
      <c r="BSE29" s="102"/>
      <c r="BSF29" s="102"/>
      <c r="BSG29" s="102"/>
      <c r="BSH29" s="102"/>
      <c r="BSI29" s="102"/>
      <c r="BSJ29" s="102"/>
      <c r="BSK29" s="102"/>
      <c r="BSL29" s="102"/>
      <c r="BSM29" s="102"/>
      <c r="BSN29" s="102"/>
      <c r="BSO29" s="102"/>
      <c r="BSP29" s="102"/>
      <c r="BSQ29" s="102"/>
      <c r="BSR29" s="102"/>
      <c r="BSS29" s="102"/>
      <c r="BST29" s="102"/>
      <c r="BSU29" s="102"/>
      <c r="BSV29" s="102"/>
      <c r="BSW29" s="102"/>
      <c r="BSX29" s="102"/>
      <c r="BSY29" s="102"/>
      <c r="BSZ29" s="102"/>
      <c r="BTA29" s="102"/>
      <c r="BTB29" s="102"/>
      <c r="BTC29" s="102"/>
      <c r="BTD29" s="102"/>
      <c r="BTE29" s="102"/>
      <c r="BTF29" s="102"/>
      <c r="BTG29" s="102"/>
      <c r="BTH29" s="102"/>
      <c r="BTI29" s="102"/>
      <c r="BTJ29" s="102"/>
      <c r="BTK29" s="102"/>
      <c r="BTL29" s="102"/>
      <c r="BTM29" s="102"/>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UN29" s="102"/>
      <c r="BUO29" s="102"/>
      <c r="BUP29" s="102"/>
      <c r="BUQ29" s="102"/>
      <c r="BUR29" s="102"/>
      <c r="BUS29" s="102"/>
      <c r="BUT29" s="102"/>
      <c r="BUU29" s="102"/>
      <c r="BUV29" s="102"/>
      <c r="BUW29" s="102"/>
      <c r="BUX29" s="102"/>
      <c r="BUY29" s="102"/>
      <c r="BUZ29" s="102"/>
      <c r="BVA29" s="102"/>
      <c r="BVB29" s="102"/>
      <c r="BVC29" s="102"/>
      <c r="BVD29" s="102"/>
      <c r="BVE29" s="102"/>
      <c r="BVF29" s="102"/>
      <c r="BVG29" s="102"/>
      <c r="BVH29" s="102"/>
      <c r="BVI29" s="102"/>
      <c r="BVJ29" s="102"/>
      <c r="BVK29" s="102"/>
      <c r="BVL29" s="102"/>
      <c r="BVM29" s="102"/>
      <c r="BVN29" s="102"/>
      <c r="BVO29" s="102"/>
      <c r="BVP29" s="102"/>
      <c r="BVQ29" s="102"/>
      <c r="BVR29" s="102"/>
      <c r="BVS29" s="102"/>
      <c r="BVT29" s="102"/>
      <c r="BVU29" s="102"/>
      <c r="BVV29" s="102"/>
      <c r="BVW29" s="102"/>
      <c r="BVX29" s="102"/>
      <c r="BVY29" s="102"/>
      <c r="BVZ29" s="102"/>
      <c r="BWA29" s="102"/>
      <c r="BWB29" s="102"/>
      <c r="BWC29" s="102"/>
      <c r="BWD29" s="102"/>
      <c r="BWE29" s="102"/>
      <c r="BWF29" s="102"/>
      <c r="BWG29" s="102"/>
      <c r="BWH29" s="102"/>
      <c r="BWI29" s="102"/>
      <c r="BWJ29" s="102"/>
      <c r="BWK29" s="102"/>
      <c r="BWL29" s="102"/>
      <c r="BWM29" s="102"/>
      <c r="BWN29" s="102"/>
      <c r="BWO29" s="102"/>
      <c r="BWP29" s="102"/>
      <c r="BWQ29" s="102"/>
      <c r="BWR29" s="102"/>
      <c r="BWS29" s="102"/>
      <c r="BWT29" s="102"/>
      <c r="BWU29" s="102"/>
      <c r="BWV29" s="102"/>
      <c r="BWW29" s="102"/>
      <c r="BWX29" s="102"/>
      <c r="BWY29" s="102"/>
      <c r="BWZ29" s="102"/>
      <c r="BXA29" s="102"/>
      <c r="BXB29" s="102"/>
      <c r="BXC29" s="102"/>
      <c r="BXD29" s="102"/>
      <c r="BXE29" s="102"/>
      <c r="BXF29" s="102"/>
      <c r="BXG29" s="102"/>
      <c r="BXH29" s="102"/>
      <c r="BXI29" s="102"/>
      <c r="BXJ29" s="102"/>
      <c r="BXK29" s="102"/>
      <c r="BXL29" s="102"/>
      <c r="BXM29" s="102"/>
      <c r="BXN29" s="102"/>
      <c r="BXO29" s="102"/>
      <c r="BXP29" s="102"/>
      <c r="BXQ29" s="102"/>
      <c r="BXR29" s="102"/>
      <c r="BXS29" s="102"/>
      <c r="BXT29" s="102"/>
      <c r="BXU29" s="102"/>
      <c r="BXV29" s="102"/>
      <c r="BXW29" s="102"/>
      <c r="BXX29" s="102"/>
      <c r="BXY29" s="102"/>
      <c r="BXZ29" s="102"/>
      <c r="BYA29" s="102"/>
      <c r="BYB29" s="102"/>
      <c r="BYC29" s="102"/>
      <c r="BYD29" s="102"/>
      <c r="BYE29" s="102"/>
      <c r="BYF29" s="102"/>
      <c r="BYG29" s="102"/>
      <c r="BYH29" s="102"/>
      <c r="BYI29" s="102"/>
      <c r="BYJ29" s="102"/>
      <c r="BYK29" s="102"/>
      <c r="BYL29" s="102"/>
      <c r="BYM29" s="102"/>
      <c r="BYN29" s="102"/>
      <c r="BYO29" s="102"/>
      <c r="BYP29" s="102"/>
      <c r="BYQ29" s="102"/>
      <c r="BYR29" s="102"/>
      <c r="BYS29" s="102"/>
      <c r="BYT29" s="102"/>
      <c r="BYU29" s="102"/>
      <c r="BYV29" s="102"/>
      <c r="BYW29" s="102"/>
      <c r="BYX29" s="102"/>
      <c r="BYY29" s="102"/>
      <c r="BYZ29" s="102"/>
      <c r="BZA29" s="102"/>
      <c r="BZB29" s="102"/>
      <c r="BZC29" s="102"/>
      <c r="BZD29" s="102"/>
      <c r="BZE29" s="102"/>
      <c r="BZF29" s="102"/>
      <c r="BZG29" s="102"/>
      <c r="BZH29" s="102"/>
      <c r="BZI29" s="102"/>
      <c r="BZJ29" s="102"/>
      <c r="BZK29" s="102"/>
      <c r="BZL29" s="102"/>
      <c r="BZM29" s="102"/>
      <c r="BZN29" s="102"/>
      <c r="BZO29" s="102"/>
      <c r="BZP29" s="102"/>
      <c r="BZQ29" s="102"/>
      <c r="BZR29" s="102"/>
      <c r="BZS29" s="102"/>
      <c r="BZT29" s="102"/>
      <c r="BZU29" s="102"/>
      <c r="BZV29" s="102"/>
      <c r="BZW29" s="102"/>
      <c r="BZX29" s="102"/>
      <c r="BZY29" s="102"/>
      <c r="BZZ29" s="102"/>
      <c r="CAA29" s="102"/>
      <c r="CAB29" s="102"/>
      <c r="CAC29" s="102"/>
      <c r="CAD29" s="102"/>
      <c r="CAE29" s="102"/>
      <c r="CAF29" s="102"/>
      <c r="CAG29" s="102"/>
      <c r="CAH29" s="102"/>
      <c r="CAI29" s="102"/>
      <c r="CAJ29" s="102"/>
      <c r="CAK29" s="102"/>
      <c r="CAL29" s="102"/>
      <c r="CAM29" s="102"/>
      <c r="CAN29" s="102"/>
      <c r="CAO29" s="102"/>
      <c r="CAP29" s="102"/>
      <c r="CAQ29" s="102"/>
      <c r="CAR29" s="102"/>
      <c r="CAS29" s="102"/>
      <c r="CAT29" s="102"/>
      <c r="CAU29" s="102"/>
      <c r="CAV29" s="102"/>
      <c r="CAW29" s="102"/>
      <c r="CAX29" s="102"/>
      <c r="CAY29" s="102"/>
      <c r="CAZ29" s="102"/>
      <c r="CBA29" s="102"/>
      <c r="CBB29" s="102"/>
      <c r="CBC29" s="102"/>
      <c r="CBD29" s="102"/>
      <c r="CBE29" s="102"/>
      <c r="CBF29" s="102"/>
      <c r="CBG29" s="102"/>
      <c r="CBH29" s="102"/>
      <c r="CBI29" s="102"/>
      <c r="CBJ29" s="102"/>
      <c r="CBK29" s="102"/>
      <c r="CBL29" s="102"/>
      <c r="CBM29" s="102"/>
      <c r="CBN29" s="102"/>
      <c r="CBO29" s="102"/>
      <c r="CBP29" s="102"/>
      <c r="CBQ29" s="102"/>
      <c r="CBR29" s="102"/>
      <c r="CBS29" s="102"/>
      <c r="CBT29" s="102"/>
      <c r="CBU29" s="102"/>
      <c r="CBV29" s="102"/>
      <c r="CBW29" s="102"/>
      <c r="CBX29" s="102"/>
      <c r="CBY29" s="102"/>
      <c r="CBZ29" s="102"/>
      <c r="CCA29" s="102"/>
      <c r="CCB29" s="102"/>
      <c r="CCC29" s="102"/>
      <c r="CCD29" s="102"/>
      <c r="CCE29" s="102"/>
      <c r="CCF29" s="102"/>
      <c r="CCG29" s="102"/>
      <c r="CCH29" s="102"/>
      <c r="CCI29" s="102"/>
      <c r="CCJ29" s="102"/>
      <c r="CCK29" s="102"/>
      <c r="CCL29" s="102"/>
      <c r="CCM29" s="102"/>
      <c r="CCN29" s="102"/>
      <c r="CCO29" s="102"/>
      <c r="CCP29" s="102"/>
      <c r="CCQ29" s="102"/>
      <c r="CCR29" s="102"/>
      <c r="CCS29" s="102"/>
      <c r="CCT29" s="102"/>
      <c r="CCU29" s="102"/>
      <c r="CCV29" s="102"/>
      <c r="CCW29" s="102"/>
      <c r="CCX29" s="102"/>
      <c r="CCY29" s="102"/>
      <c r="CCZ29" s="102"/>
      <c r="CDA29" s="102"/>
      <c r="CDB29" s="102"/>
      <c r="CDC29" s="102"/>
      <c r="CDD29" s="102"/>
      <c r="CDE29" s="102"/>
      <c r="CDF29" s="102"/>
      <c r="CDG29" s="102"/>
      <c r="CDH29" s="102"/>
      <c r="CDI29" s="102"/>
      <c r="CDJ29" s="102"/>
      <c r="CDK29" s="102"/>
      <c r="CDL29" s="102"/>
      <c r="CDM29" s="102"/>
      <c r="CDN29" s="102"/>
      <c r="CDO29" s="102"/>
      <c r="CDP29" s="102"/>
      <c r="CDQ29" s="102"/>
      <c r="CDR29" s="102"/>
      <c r="CDS29" s="102"/>
      <c r="CDT29" s="102"/>
      <c r="CDU29" s="102"/>
      <c r="CDV29" s="102"/>
      <c r="CDW29" s="102"/>
      <c r="CDX29" s="102"/>
      <c r="CDY29" s="102"/>
      <c r="CDZ29" s="102"/>
      <c r="CEA29" s="102"/>
      <c r="CEB29" s="102"/>
      <c r="CEC29" s="102"/>
      <c r="CED29" s="102"/>
      <c r="CEE29" s="102"/>
      <c r="CEF29" s="102"/>
      <c r="CEG29" s="102"/>
      <c r="CEH29" s="102"/>
      <c r="CEI29" s="102"/>
      <c r="CEJ29" s="102"/>
      <c r="CEK29" s="102"/>
      <c r="CEL29" s="102"/>
      <c r="CEM29" s="102"/>
      <c r="CEN29" s="102"/>
      <c r="CEO29" s="102"/>
      <c r="CEP29" s="102"/>
      <c r="CEQ29" s="102"/>
      <c r="CER29" s="102"/>
      <c r="CES29" s="102"/>
      <c r="CET29" s="102"/>
      <c r="CEU29" s="102"/>
      <c r="CEV29" s="102"/>
      <c r="CEW29" s="102"/>
      <c r="CEX29" s="102"/>
      <c r="CEY29" s="102"/>
      <c r="CEZ29" s="102"/>
      <c r="CFA29" s="102"/>
      <c r="CFB29" s="102"/>
      <c r="CFC29" s="102"/>
      <c r="CFD29" s="102"/>
      <c r="CFE29" s="102"/>
      <c r="CFF29" s="102"/>
      <c r="CFG29" s="102"/>
      <c r="CFH29" s="102"/>
      <c r="CFI29" s="102"/>
      <c r="CFJ29" s="102"/>
      <c r="CFK29" s="102"/>
      <c r="CFL29" s="102"/>
      <c r="CFM29" s="102"/>
      <c r="CFN29" s="102"/>
      <c r="CFO29" s="102"/>
      <c r="CFP29" s="102"/>
      <c r="CFQ29" s="102"/>
      <c r="CFR29" s="102"/>
      <c r="CFS29" s="102"/>
      <c r="CFT29" s="102"/>
      <c r="CFU29" s="102"/>
      <c r="CFV29" s="102"/>
      <c r="CFW29" s="102"/>
      <c r="CFX29" s="102"/>
      <c r="CFY29" s="102"/>
      <c r="CFZ29" s="102"/>
      <c r="CGA29" s="102"/>
      <c r="CGB29" s="102"/>
      <c r="CGC29" s="102"/>
      <c r="CGD29" s="102"/>
      <c r="CGE29" s="102"/>
      <c r="CGF29" s="102"/>
      <c r="CGG29" s="102"/>
      <c r="CGH29" s="102"/>
      <c r="CGI29" s="102"/>
      <c r="CGJ29" s="102"/>
      <c r="CGK29" s="102"/>
      <c r="CGL29" s="102"/>
      <c r="CGM29" s="102"/>
      <c r="CGN29" s="102"/>
      <c r="CGO29" s="102"/>
      <c r="CGP29" s="102"/>
      <c r="CGQ29" s="102"/>
      <c r="CGR29" s="102"/>
      <c r="CGS29" s="102"/>
      <c r="CGT29" s="102"/>
      <c r="CGU29" s="102"/>
      <c r="CGV29" s="102"/>
      <c r="CGW29" s="102"/>
      <c r="CGX29" s="102"/>
      <c r="CGY29" s="102"/>
      <c r="CGZ29" s="102"/>
      <c r="CHA29" s="102"/>
      <c r="CHB29" s="102"/>
      <c r="CHC29" s="102"/>
      <c r="CHD29" s="102"/>
      <c r="CHE29" s="102"/>
      <c r="CHF29" s="102"/>
      <c r="CHG29" s="102"/>
      <c r="CHH29" s="102"/>
      <c r="CHI29" s="102"/>
      <c r="CHJ29" s="102"/>
      <c r="CHK29" s="102"/>
      <c r="CHL29" s="102"/>
      <c r="CHM29" s="102"/>
      <c r="CHN29" s="102"/>
      <c r="CHO29" s="102"/>
      <c r="CHP29" s="102"/>
      <c r="CHQ29" s="102"/>
      <c r="CHR29" s="102"/>
      <c r="CHS29" s="102"/>
      <c r="CHT29" s="102"/>
      <c r="CHU29" s="102"/>
      <c r="CHV29" s="102"/>
      <c r="CHW29" s="102"/>
      <c r="CHX29" s="102"/>
      <c r="CHY29" s="102"/>
      <c r="CHZ29" s="102"/>
      <c r="CIA29" s="102"/>
      <c r="CIB29" s="102"/>
      <c r="CIC29" s="102"/>
      <c r="CID29" s="102"/>
      <c r="CIE29" s="102"/>
      <c r="CIF29" s="102"/>
      <c r="CIG29" s="102"/>
      <c r="CIH29" s="102"/>
      <c r="CII29" s="102"/>
      <c r="CIJ29" s="102"/>
      <c r="CIK29" s="102"/>
      <c r="CIL29" s="102"/>
      <c r="CIM29" s="102"/>
      <c r="CIN29" s="102"/>
      <c r="CIO29" s="102"/>
      <c r="CIP29" s="102"/>
      <c r="CIQ29" s="102"/>
      <c r="CIR29" s="102"/>
      <c r="CIS29" s="102"/>
      <c r="CIT29" s="102"/>
      <c r="CIU29" s="102"/>
      <c r="CIV29" s="102"/>
      <c r="CIW29" s="102"/>
      <c r="CIX29" s="102"/>
      <c r="CIY29" s="102"/>
      <c r="CIZ29" s="102"/>
      <c r="CJA29" s="102"/>
      <c r="CJB29" s="102"/>
      <c r="CJC29" s="102"/>
      <c r="CJD29" s="102"/>
      <c r="CJE29" s="102"/>
      <c r="CJF29" s="102"/>
      <c r="CJG29" s="102"/>
      <c r="CJH29" s="102"/>
      <c r="CJI29" s="102"/>
      <c r="CJJ29" s="102"/>
      <c r="CJK29" s="102"/>
      <c r="CJL29" s="102"/>
      <c r="CJM29" s="102"/>
      <c r="CJN29" s="102"/>
      <c r="CJO29" s="102"/>
      <c r="CJP29" s="102"/>
      <c r="CJQ29" s="102"/>
      <c r="CJR29" s="102"/>
      <c r="CJS29" s="102"/>
      <c r="CJT29" s="102"/>
      <c r="CJU29" s="102"/>
      <c r="CJV29" s="102"/>
      <c r="CJW29" s="102"/>
      <c r="CJX29" s="102"/>
      <c r="CJY29" s="102"/>
      <c r="CJZ29" s="102"/>
      <c r="CKA29" s="102"/>
      <c r="CKB29" s="102"/>
      <c r="CKC29" s="102"/>
      <c r="CKD29" s="102"/>
      <c r="CKE29" s="102"/>
      <c r="CKF29" s="102"/>
      <c r="CKG29" s="102"/>
      <c r="CKH29" s="102"/>
      <c r="CKI29" s="102"/>
      <c r="CKJ29" s="102"/>
      <c r="CKK29" s="102"/>
      <c r="CKL29" s="102"/>
      <c r="CKM29" s="102"/>
      <c r="CKN29" s="102"/>
      <c r="CKO29" s="102"/>
      <c r="CKP29" s="102"/>
      <c r="CKQ29" s="102"/>
      <c r="CKR29" s="102"/>
      <c r="CKS29" s="102"/>
      <c r="CKT29" s="102"/>
      <c r="CKU29" s="102"/>
      <c r="CKV29" s="102"/>
      <c r="CKW29" s="102"/>
      <c r="CKX29" s="102"/>
      <c r="CKY29" s="102"/>
      <c r="CKZ29" s="102"/>
      <c r="CLA29" s="102"/>
      <c r="CLB29" s="102"/>
      <c r="CLC29" s="102"/>
      <c r="CLD29" s="102"/>
      <c r="CLE29" s="102"/>
      <c r="CLF29" s="102"/>
      <c r="CLG29" s="102"/>
      <c r="CLH29" s="102"/>
      <c r="CLI29" s="102"/>
      <c r="CLJ29" s="102"/>
      <c r="CLK29" s="102"/>
      <c r="CLL29" s="102"/>
      <c r="CLM29" s="102"/>
      <c r="CLN29" s="102"/>
      <c r="CLO29" s="102"/>
      <c r="CLP29" s="102"/>
      <c r="CLQ29" s="102"/>
      <c r="CLR29" s="102"/>
      <c r="CLS29" s="102"/>
      <c r="CLT29" s="102"/>
      <c r="CLU29" s="102"/>
      <c r="CLV29" s="102"/>
      <c r="CLW29" s="102"/>
      <c r="CLX29" s="102"/>
      <c r="CLY29" s="102"/>
      <c r="CLZ29" s="102"/>
      <c r="CMA29" s="102"/>
      <c r="CMB29" s="102"/>
      <c r="CMC29" s="102"/>
      <c r="CMD29" s="102"/>
      <c r="CME29" s="102"/>
      <c r="CMF29" s="102"/>
      <c r="CMG29" s="102"/>
      <c r="CMH29" s="102"/>
      <c r="CMI29" s="102"/>
      <c r="CMJ29" s="102"/>
      <c r="CMK29" s="102"/>
      <c r="CML29" s="102"/>
      <c r="CMM29" s="102"/>
      <c r="CMN29" s="102"/>
      <c r="CMO29" s="102"/>
      <c r="CMP29" s="102"/>
      <c r="CMQ29" s="102"/>
      <c r="CMR29" s="102"/>
      <c r="CMS29" s="102"/>
      <c r="CMT29" s="102"/>
      <c r="CMU29" s="102"/>
      <c r="CMV29" s="102"/>
      <c r="CMW29" s="102"/>
      <c r="CMX29" s="102"/>
      <c r="CMY29" s="102"/>
      <c r="CMZ29" s="102"/>
      <c r="CNA29" s="102"/>
      <c r="CNB29" s="102"/>
      <c r="CNC29" s="102"/>
      <c r="CND29" s="102"/>
      <c r="CNE29" s="102"/>
      <c r="CNF29" s="102"/>
      <c r="CNG29" s="102"/>
      <c r="CNH29" s="102"/>
      <c r="CNI29" s="102"/>
      <c r="CNJ29" s="102"/>
      <c r="CNK29" s="102"/>
      <c r="CNL29" s="102"/>
      <c r="CNM29" s="102"/>
      <c r="CNN29" s="102"/>
      <c r="CNO29" s="102"/>
      <c r="CNP29" s="102"/>
      <c r="CNQ29" s="102"/>
      <c r="CNR29" s="102"/>
      <c r="CNS29" s="102"/>
      <c r="CNT29" s="102"/>
      <c r="CNU29" s="102"/>
      <c r="CNV29" s="102"/>
      <c r="CNW29" s="102"/>
      <c r="CNX29" s="102"/>
      <c r="CNY29" s="102"/>
      <c r="CNZ29" s="102"/>
      <c r="COA29" s="102"/>
      <c r="COB29" s="102"/>
      <c r="COC29" s="102"/>
      <c r="COD29" s="102"/>
      <c r="COE29" s="102"/>
      <c r="COF29" s="102"/>
      <c r="COG29" s="102"/>
      <c r="COH29" s="102"/>
      <c r="COI29" s="102"/>
      <c r="COJ29" s="102"/>
      <c r="COK29" s="102"/>
      <c r="COL29" s="102"/>
      <c r="COM29" s="102"/>
      <c r="CON29" s="102"/>
      <c r="COO29" s="102"/>
      <c r="COP29" s="102"/>
      <c r="COQ29" s="102"/>
      <c r="COR29" s="102"/>
      <c r="COS29" s="102"/>
      <c r="COT29" s="102"/>
      <c r="COU29" s="102"/>
      <c r="COV29" s="102"/>
      <c r="COW29" s="102"/>
      <c r="COX29" s="102"/>
      <c r="COY29" s="102"/>
      <c r="COZ29" s="102"/>
      <c r="CPA29" s="102"/>
      <c r="CPB29" s="102"/>
      <c r="CPC29" s="102"/>
      <c r="CPD29" s="102"/>
      <c r="CPE29" s="102"/>
      <c r="CPF29" s="102"/>
      <c r="CPG29" s="102"/>
      <c r="CPH29" s="102"/>
      <c r="CPI29" s="102"/>
      <c r="CPJ29" s="102"/>
      <c r="CPK29" s="102"/>
      <c r="CPL29" s="102"/>
      <c r="CPM29" s="102"/>
      <c r="CPN29" s="102"/>
      <c r="CPO29" s="102"/>
      <c r="CPP29" s="102"/>
      <c r="CPQ29" s="102"/>
      <c r="CPR29" s="102"/>
      <c r="CPS29" s="102"/>
      <c r="CPT29" s="102"/>
      <c r="CPU29" s="102"/>
      <c r="CPV29" s="102"/>
      <c r="CPW29" s="102"/>
      <c r="CPX29" s="102"/>
      <c r="CPY29" s="102"/>
      <c r="CPZ29" s="102"/>
      <c r="CQA29" s="102"/>
      <c r="CQB29" s="102"/>
      <c r="CQC29" s="102"/>
      <c r="CQD29" s="102"/>
      <c r="CQE29" s="102"/>
      <c r="CQF29" s="102"/>
      <c r="CQG29" s="102"/>
      <c r="CQH29" s="102"/>
      <c r="CQI29" s="102"/>
      <c r="CQJ29" s="102"/>
      <c r="CQK29" s="102"/>
      <c r="CQL29" s="102"/>
      <c r="CQM29" s="102"/>
      <c r="CQN29" s="102"/>
      <c r="CQO29" s="102"/>
      <c r="CQP29" s="102"/>
      <c r="CQQ29" s="102"/>
      <c r="CQR29" s="102"/>
      <c r="CQS29" s="102"/>
      <c r="CQT29" s="102"/>
      <c r="CQU29" s="102"/>
      <c r="CQV29" s="102"/>
      <c r="CQW29" s="102"/>
      <c r="CQX29" s="102"/>
      <c r="CQY29" s="102"/>
      <c r="CQZ29" s="102"/>
      <c r="CRA29" s="102"/>
      <c r="CRB29" s="102"/>
      <c r="CRC29" s="102"/>
      <c r="CRD29" s="102"/>
      <c r="CRE29" s="102"/>
      <c r="CRF29" s="102"/>
      <c r="CRG29" s="102"/>
      <c r="CRH29" s="102"/>
      <c r="CRI29" s="102"/>
      <c r="CRJ29" s="102"/>
      <c r="CRK29" s="102"/>
      <c r="CRL29" s="102"/>
      <c r="CRM29" s="102"/>
      <c r="CRN29" s="102"/>
      <c r="CRO29" s="102"/>
      <c r="CRP29" s="102"/>
      <c r="CRQ29" s="102"/>
      <c r="CRR29" s="102"/>
      <c r="CRS29" s="102"/>
      <c r="CRT29" s="102"/>
      <c r="CRU29" s="102"/>
      <c r="CRV29" s="102"/>
      <c r="CRW29" s="102"/>
      <c r="CRX29" s="102"/>
      <c r="CRY29" s="102"/>
      <c r="CRZ29" s="102"/>
      <c r="CSA29" s="102"/>
      <c r="CSB29" s="102"/>
      <c r="CSC29" s="102"/>
      <c r="CSD29" s="102"/>
      <c r="CSE29" s="102"/>
      <c r="CSF29" s="102"/>
      <c r="CSG29" s="102"/>
      <c r="CSH29" s="102"/>
      <c r="CSI29" s="102"/>
      <c r="CSJ29" s="102"/>
      <c r="CSK29" s="102"/>
      <c r="CSL29" s="102"/>
      <c r="CSM29" s="102"/>
      <c r="CSN29" s="102"/>
      <c r="CSO29" s="102"/>
      <c r="CSP29" s="102"/>
      <c r="CSQ29" s="102"/>
      <c r="CSR29" s="102"/>
      <c r="CSS29" s="102"/>
      <c r="CST29" s="102"/>
      <c r="CSU29" s="102"/>
      <c r="CSV29" s="102"/>
      <c r="CSW29" s="102"/>
      <c r="CSX29" s="102"/>
      <c r="CSY29" s="102"/>
      <c r="CSZ29" s="102"/>
      <c r="CTA29" s="102"/>
      <c r="CTB29" s="102"/>
      <c r="CTC29" s="102"/>
      <c r="CTD29" s="102"/>
      <c r="CTE29" s="102"/>
      <c r="CTF29" s="102"/>
      <c r="CTG29" s="102"/>
      <c r="CTH29" s="102"/>
      <c r="CTI29" s="102"/>
      <c r="CTJ29" s="102"/>
      <c r="CTK29" s="102"/>
      <c r="CTL29" s="102"/>
      <c r="CTM29" s="102"/>
      <c r="CTN29" s="102"/>
      <c r="CTO29" s="102"/>
      <c r="CTP29" s="102"/>
      <c r="CTQ29" s="102"/>
      <c r="CTR29" s="102"/>
      <c r="CTS29" s="102"/>
      <c r="CTT29" s="102"/>
      <c r="CTU29" s="102"/>
      <c r="CTV29" s="102"/>
      <c r="CTW29" s="102"/>
      <c r="CTX29" s="102"/>
      <c r="CTY29" s="102"/>
      <c r="CTZ29" s="102"/>
      <c r="CUA29" s="102"/>
      <c r="CUB29" s="102"/>
      <c r="CUC29" s="102"/>
      <c r="CUD29" s="102"/>
      <c r="CUE29" s="102"/>
      <c r="CUF29" s="102"/>
      <c r="CUG29" s="102"/>
      <c r="CUH29" s="102"/>
      <c r="CUI29" s="102"/>
      <c r="CUJ29" s="102"/>
      <c r="CUK29" s="102"/>
      <c r="CUL29" s="102"/>
      <c r="CUM29" s="102"/>
      <c r="CUN29" s="102"/>
      <c r="CUO29" s="102"/>
      <c r="CUP29" s="102"/>
      <c r="CUQ29" s="102"/>
      <c r="CUR29" s="102"/>
      <c r="CUS29" s="102"/>
      <c r="CUT29" s="102"/>
      <c r="CUU29" s="102"/>
      <c r="CUV29" s="102"/>
      <c r="CUW29" s="102"/>
      <c r="CUX29" s="102"/>
      <c r="CUY29" s="102"/>
      <c r="CUZ29" s="102"/>
      <c r="CVA29" s="102"/>
      <c r="CVB29" s="102"/>
      <c r="CVC29" s="102"/>
      <c r="CVD29" s="102"/>
      <c r="CVE29" s="102"/>
      <c r="CVF29" s="102"/>
      <c r="CVG29" s="102"/>
      <c r="CVH29" s="102"/>
      <c r="CVI29" s="102"/>
      <c r="CVJ29" s="102"/>
      <c r="CVK29" s="102"/>
      <c r="CVL29" s="102"/>
      <c r="CVM29" s="102"/>
      <c r="CVN29" s="102"/>
      <c r="CVO29" s="102"/>
      <c r="CVP29" s="102"/>
      <c r="CVQ29" s="102"/>
      <c r="CVR29" s="102"/>
      <c r="CVS29" s="102"/>
      <c r="CVT29" s="102"/>
      <c r="CVU29" s="102"/>
      <c r="CVV29" s="102"/>
      <c r="CVW29" s="102"/>
      <c r="CVX29" s="102"/>
      <c r="CVY29" s="102"/>
      <c r="CVZ29" s="102"/>
      <c r="CWA29" s="102"/>
      <c r="CWB29" s="102"/>
      <c r="CWC29" s="102"/>
      <c r="CWD29" s="102"/>
      <c r="CWE29" s="102"/>
      <c r="CWF29" s="102"/>
      <c r="CWG29" s="102"/>
      <c r="CWH29" s="102"/>
      <c r="CWI29" s="102"/>
      <c r="CWJ29" s="102"/>
      <c r="CWK29" s="102"/>
      <c r="CWL29" s="102"/>
      <c r="CWM29" s="102"/>
      <c r="CWN29" s="102"/>
      <c r="CWO29" s="102"/>
      <c r="CWP29" s="102"/>
      <c r="CWQ29" s="102"/>
      <c r="CWR29" s="102"/>
      <c r="CWS29" s="102"/>
      <c r="CWT29" s="102"/>
      <c r="CWU29" s="102"/>
      <c r="CWV29" s="102"/>
      <c r="CWW29" s="102"/>
      <c r="CWX29" s="102"/>
      <c r="CWY29" s="102"/>
      <c r="CWZ29" s="102"/>
      <c r="CXA29" s="102"/>
      <c r="CXB29" s="102"/>
      <c r="CXC29" s="102"/>
      <c r="CXD29" s="102"/>
      <c r="CXE29" s="102"/>
      <c r="CXF29" s="102"/>
      <c r="CXG29" s="102"/>
      <c r="CXH29" s="102"/>
      <c r="CXI29" s="102"/>
      <c r="CXJ29" s="102"/>
      <c r="CXK29" s="102"/>
      <c r="CXL29" s="102"/>
      <c r="CXM29" s="102"/>
      <c r="CXN29" s="102"/>
      <c r="CXO29" s="102"/>
      <c r="CXP29" s="102"/>
      <c r="CXQ29" s="102"/>
      <c r="CXR29" s="102"/>
      <c r="CXS29" s="102"/>
      <c r="CXT29" s="102"/>
      <c r="CXU29" s="102"/>
      <c r="CXV29" s="102"/>
      <c r="CXW29" s="102"/>
      <c r="CXX29" s="102"/>
      <c r="CXY29" s="102"/>
      <c r="CXZ29" s="102"/>
      <c r="CYA29" s="102"/>
      <c r="CYB29" s="102"/>
      <c r="CYC29" s="102"/>
      <c r="CYD29" s="102"/>
      <c r="CYE29" s="102"/>
      <c r="CYF29" s="102"/>
      <c r="CYG29" s="102"/>
      <c r="CYH29" s="102"/>
      <c r="CYI29" s="102"/>
      <c r="CYJ29" s="102"/>
      <c r="CYK29" s="102"/>
      <c r="CYL29" s="102"/>
      <c r="CYM29" s="102"/>
      <c r="CYN29" s="102"/>
      <c r="CYO29" s="102"/>
      <c r="CYP29" s="102"/>
      <c r="CYQ29" s="102"/>
      <c r="CYR29" s="102"/>
      <c r="CYS29" s="102"/>
      <c r="CYT29" s="102"/>
      <c r="CYU29" s="102"/>
      <c r="CYV29" s="102"/>
      <c r="CYW29" s="102"/>
      <c r="CYX29" s="102"/>
      <c r="CYY29" s="102"/>
      <c r="CYZ29" s="102"/>
      <c r="CZA29" s="102"/>
      <c r="CZB29" s="102"/>
      <c r="CZC29" s="102"/>
      <c r="CZD29" s="102"/>
      <c r="CZE29" s="102"/>
      <c r="CZF29" s="102"/>
      <c r="CZG29" s="102"/>
      <c r="CZH29" s="102"/>
      <c r="CZI29" s="102"/>
      <c r="CZJ29" s="102"/>
      <c r="CZK29" s="102"/>
      <c r="CZL29" s="102"/>
      <c r="CZM29" s="102"/>
      <c r="CZN29" s="102"/>
      <c r="CZO29" s="102"/>
      <c r="CZP29" s="102"/>
      <c r="CZQ29" s="102"/>
      <c r="CZR29" s="102"/>
      <c r="CZS29" s="102"/>
      <c r="CZT29" s="102"/>
      <c r="CZU29" s="102"/>
      <c r="CZV29" s="102"/>
      <c r="CZW29" s="102"/>
      <c r="CZX29" s="102"/>
      <c r="CZY29" s="102"/>
      <c r="CZZ29" s="102"/>
      <c r="DAA29" s="102"/>
      <c r="DAB29" s="102"/>
      <c r="DAC29" s="102"/>
      <c r="DAD29" s="102"/>
      <c r="DAE29" s="102"/>
      <c r="DAF29" s="102"/>
      <c r="DAG29" s="102"/>
      <c r="DAH29" s="102"/>
      <c r="DAI29" s="102"/>
      <c r="DAJ29" s="102"/>
      <c r="DAK29" s="102"/>
      <c r="DAL29" s="102"/>
      <c r="DAM29" s="102"/>
      <c r="DAN29" s="102"/>
      <c r="DAO29" s="102"/>
      <c r="DAP29" s="102"/>
      <c r="DAQ29" s="102"/>
      <c r="DAR29" s="102"/>
      <c r="DAS29" s="102"/>
      <c r="DAT29" s="102"/>
      <c r="DAU29" s="102"/>
      <c r="DAV29" s="102"/>
      <c r="DAW29" s="102"/>
      <c r="DAX29" s="102"/>
      <c r="DAY29" s="102"/>
      <c r="DAZ29" s="102"/>
      <c r="DBA29" s="102"/>
      <c r="DBB29" s="102"/>
      <c r="DBC29" s="102"/>
      <c r="DBD29" s="102"/>
      <c r="DBE29" s="102"/>
      <c r="DBF29" s="102"/>
      <c r="DBG29" s="102"/>
      <c r="DBH29" s="102"/>
      <c r="DBI29" s="102"/>
      <c r="DBJ29" s="102"/>
      <c r="DBK29" s="102"/>
      <c r="DBL29" s="102"/>
      <c r="DBM29" s="102"/>
      <c r="DBN29" s="102"/>
      <c r="DBO29" s="102"/>
      <c r="DBP29" s="102"/>
      <c r="DBQ29" s="102"/>
      <c r="DBR29" s="102"/>
      <c r="DBS29" s="102"/>
      <c r="DBT29" s="102"/>
      <c r="DBU29" s="102"/>
      <c r="DBV29" s="102"/>
      <c r="DBW29" s="102"/>
      <c r="DBX29" s="102"/>
      <c r="DBY29" s="102"/>
      <c r="DBZ29" s="102"/>
      <c r="DCA29" s="102"/>
      <c r="DCB29" s="102"/>
      <c r="DCC29" s="102"/>
      <c r="DCD29" s="102"/>
      <c r="DCE29" s="102"/>
      <c r="DCF29" s="102"/>
      <c r="DCG29" s="102"/>
      <c r="DCH29" s="102"/>
      <c r="DCI29" s="102"/>
      <c r="DCJ29" s="102"/>
      <c r="DCK29" s="102"/>
      <c r="DCL29" s="102"/>
      <c r="DCM29" s="102"/>
      <c r="DCN29" s="102"/>
      <c r="DCO29" s="102"/>
      <c r="DCP29" s="102"/>
      <c r="DCQ29" s="102"/>
      <c r="DCR29" s="102"/>
      <c r="DCS29" s="102"/>
      <c r="DCT29" s="102"/>
      <c r="DCU29" s="102"/>
      <c r="DCV29" s="102"/>
      <c r="DCW29" s="102"/>
      <c r="DCX29" s="102"/>
      <c r="DCY29" s="102"/>
      <c r="DCZ29" s="102"/>
      <c r="DDA29" s="102"/>
      <c r="DDB29" s="102"/>
      <c r="DDC29" s="102"/>
      <c r="DDD29" s="102"/>
      <c r="DDE29" s="102"/>
      <c r="DDF29" s="102"/>
      <c r="DDG29" s="102"/>
      <c r="DDH29" s="102"/>
      <c r="DDI29" s="102"/>
      <c r="DDJ29" s="102"/>
      <c r="DDK29" s="102"/>
      <c r="DDL29" s="102"/>
      <c r="DDM29" s="102"/>
      <c r="DDN29" s="102"/>
      <c r="DDO29" s="102"/>
      <c r="DDP29" s="102"/>
      <c r="DDQ29" s="102"/>
      <c r="DDR29" s="102"/>
      <c r="DDS29" s="102"/>
      <c r="DDT29" s="102"/>
      <c r="DDU29" s="102"/>
      <c r="DDV29" s="102"/>
      <c r="DDW29" s="102"/>
      <c r="DDX29" s="102"/>
      <c r="DDY29" s="102"/>
      <c r="DDZ29" s="102"/>
      <c r="DEA29" s="102"/>
      <c r="DEB29" s="102"/>
      <c r="DEC29" s="102"/>
      <c r="DED29" s="102"/>
      <c r="DEE29" s="102"/>
      <c r="DEF29" s="102"/>
      <c r="DEG29" s="102"/>
      <c r="DEH29" s="102"/>
      <c r="DEI29" s="102"/>
      <c r="DEJ29" s="102"/>
      <c r="DEK29" s="102"/>
      <c r="DEL29" s="102"/>
      <c r="DEM29" s="102"/>
      <c r="DEN29" s="102"/>
      <c r="DEO29" s="102"/>
      <c r="DEP29" s="102"/>
      <c r="DEQ29" s="102"/>
      <c r="DER29" s="102"/>
      <c r="DES29" s="102"/>
      <c r="DET29" s="102"/>
      <c r="DEU29" s="102"/>
      <c r="DEV29" s="102"/>
      <c r="DEW29" s="102"/>
      <c r="DEX29" s="102"/>
      <c r="DEY29" s="102"/>
      <c r="DEZ29" s="102"/>
      <c r="DFA29" s="102"/>
      <c r="DFB29" s="102"/>
      <c r="DFC29" s="102"/>
      <c r="DFD29" s="102"/>
      <c r="DFE29" s="102"/>
      <c r="DFF29" s="102"/>
      <c r="DFG29" s="102"/>
      <c r="DFH29" s="102"/>
      <c r="DFI29" s="102"/>
      <c r="DFJ29" s="102"/>
      <c r="DFK29" s="102"/>
      <c r="DFL29" s="102"/>
      <c r="DFM29" s="102"/>
      <c r="DFN29" s="102"/>
      <c r="DFO29" s="102"/>
      <c r="DFP29" s="102"/>
      <c r="DFQ29" s="102"/>
      <c r="DFR29" s="102"/>
      <c r="DFS29" s="102"/>
      <c r="DFT29" s="102"/>
      <c r="DFU29" s="102"/>
      <c r="DFV29" s="102"/>
      <c r="DFW29" s="102"/>
      <c r="DFX29" s="102"/>
      <c r="DFY29" s="102"/>
      <c r="DFZ29" s="102"/>
      <c r="DGA29" s="102"/>
      <c r="DGB29" s="102"/>
      <c r="DGC29" s="102"/>
      <c r="DGD29" s="102"/>
      <c r="DGE29" s="102"/>
      <c r="DGF29" s="102"/>
      <c r="DGG29" s="102"/>
      <c r="DGH29" s="102"/>
      <c r="DGI29" s="102"/>
      <c r="DGJ29" s="102"/>
      <c r="DGK29" s="102"/>
      <c r="DGL29" s="102"/>
      <c r="DGM29" s="102"/>
      <c r="DGN29" s="102"/>
      <c r="DGO29" s="102"/>
      <c r="DGP29" s="102"/>
      <c r="DGQ29" s="102"/>
      <c r="DGR29" s="102"/>
      <c r="DGS29" s="102"/>
      <c r="DGT29" s="102"/>
      <c r="DGU29" s="102"/>
      <c r="DGV29" s="102"/>
      <c r="DGW29" s="102"/>
      <c r="DGX29" s="102"/>
      <c r="DGY29" s="102"/>
      <c r="DGZ29" s="102"/>
      <c r="DHA29" s="102"/>
      <c r="DHB29" s="102"/>
      <c r="DHC29" s="102"/>
      <c r="DHD29" s="102"/>
      <c r="DHE29" s="102"/>
      <c r="DHF29" s="102"/>
      <c r="DHG29" s="102"/>
      <c r="DHH29" s="102"/>
      <c r="DHI29" s="102"/>
      <c r="DHJ29" s="102"/>
      <c r="DHK29" s="102"/>
      <c r="DHL29" s="102"/>
      <c r="DHM29" s="102"/>
      <c r="DHN29" s="102"/>
      <c r="DHO29" s="102"/>
      <c r="DHP29" s="102"/>
      <c r="DHQ29" s="102"/>
      <c r="DHR29" s="102"/>
      <c r="DHS29" s="102"/>
      <c r="DHT29" s="102"/>
      <c r="DHU29" s="102"/>
      <c r="DHV29" s="102"/>
      <c r="DHW29" s="102"/>
      <c r="DHX29" s="102"/>
      <c r="DHY29" s="102"/>
      <c r="DHZ29" s="102"/>
      <c r="DIA29" s="102"/>
      <c r="DIB29" s="102"/>
      <c r="DIC29" s="102"/>
      <c r="DID29" s="102"/>
      <c r="DIE29" s="102"/>
      <c r="DIF29" s="102"/>
      <c r="DIG29" s="102"/>
      <c r="DIH29" s="102"/>
      <c r="DII29" s="102"/>
      <c r="DIJ29" s="102"/>
      <c r="DIK29" s="102"/>
      <c r="DIL29" s="102"/>
      <c r="DIM29" s="102"/>
      <c r="DIN29" s="102"/>
      <c r="DIO29" s="102"/>
      <c r="DIP29" s="102"/>
      <c r="DIQ29" s="102"/>
      <c r="DIR29" s="102"/>
      <c r="DIS29" s="102"/>
      <c r="DIT29" s="102"/>
      <c r="DIU29" s="102"/>
      <c r="DIV29" s="102"/>
      <c r="DIW29" s="102"/>
      <c r="DIX29" s="102"/>
      <c r="DIY29" s="102"/>
      <c r="DIZ29" s="102"/>
      <c r="DJA29" s="102"/>
      <c r="DJB29" s="102"/>
      <c r="DJC29" s="102"/>
      <c r="DJD29" s="102"/>
      <c r="DJE29" s="102"/>
      <c r="DJF29" s="102"/>
      <c r="DJG29" s="102"/>
      <c r="DJH29" s="102"/>
      <c r="DJI29" s="102"/>
      <c r="DJJ29" s="102"/>
      <c r="DJK29" s="102"/>
      <c r="DJL29" s="102"/>
      <c r="DJM29" s="102"/>
      <c r="DJN29" s="102"/>
      <c r="DJO29" s="102"/>
      <c r="DJP29" s="102"/>
      <c r="DJQ29" s="102"/>
      <c r="DJR29" s="102"/>
      <c r="DJS29" s="102"/>
      <c r="DJT29" s="102"/>
      <c r="DJU29" s="102"/>
      <c r="DJV29" s="102"/>
      <c r="DJW29" s="102"/>
      <c r="DJX29" s="102"/>
      <c r="DJY29" s="102"/>
      <c r="DJZ29" s="102"/>
      <c r="DKA29" s="102"/>
      <c r="DKB29" s="102"/>
      <c r="DKC29" s="102"/>
      <c r="DKD29" s="102"/>
      <c r="DKE29" s="102"/>
      <c r="DKF29" s="102"/>
      <c r="DKG29" s="102"/>
      <c r="DKH29" s="102"/>
      <c r="DKI29" s="102"/>
      <c r="DKJ29" s="102"/>
      <c r="DKK29" s="102"/>
      <c r="DKL29" s="102"/>
      <c r="DKM29" s="102"/>
      <c r="DKN29" s="102"/>
      <c r="DKO29" s="102"/>
      <c r="DKP29" s="102"/>
      <c r="DKQ29" s="102"/>
      <c r="DKR29" s="102"/>
      <c r="DKS29" s="102"/>
      <c r="DKT29" s="102"/>
      <c r="DKU29" s="102"/>
      <c r="DKV29" s="102"/>
      <c r="DKW29" s="102"/>
      <c r="DKX29" s="102"/>
      <c r="DKY29" s="102"/>
      <c r="DKZ29" s="102"/>
      <c r="DLA29" s="102"/>
      <c r="DLB29" s="102"/>
      <c r="DLC29" s="102"/>
      <c r="DLD29" s="102"/>
      <c r="DLE29" s="102"/>
      <c r="DLF29" s="102"/>
      <c r="DLG29" s="102"/>
      <c r="DLH29" s="102"/>
      <c r="DLI29" s="102"/>
      <c r="DLJ29" s="102"/>
      <c r="DLK29" s="102"/>
      <c r="DLL29" s="102"/>
      <c r="DLM29" s="102"/>
      <c r="DLN29" s="102"/>
      <c r="DLO29" s="102"/>
      <c r="DLP29" s="102"/>
      <c r="DLQ29" s="102"/>
      <c r="DLR29" s="102"/>
      <c r="DLS29" s="102"/>
      <c r="DLT29" s="102"/>
      <c r="DLU29" s="102"/>
      <c r="DLV29" s="102"/>
      <c r="DLW29" s="102"/>
      <c r="DLX29" s="102"/>
      <c r="DLY29" s="102"/>
      <c r="DLZ29" s="102"/>
      <c r="DMA29" s="102"/>
      <c r="DMB29" s="102"/>
      <c r="DMC29" s="102"/>
      <c r="DMD29" s="102"/>
      <c r="DME29" s="102"/>
      <c r="DMF29" s="102"/>
      <c r="DMG29" s="102"/>
      <c r="DMH29" s="102"/>
      <c r="DMI29" s="102"/>
      <c r="DMJ29" s="102"/>
      <c r="DMK29" s="102"/>
      <c r="DML29" s="102"/>
      <c r="DMM29" s="102"/>
      <c r="DMN29" s="102"/>
      <c r="DMO29" s="102"/>
      <c r="DMP29" s="102"/>
      <c r="DMQ29" s="102"/>
      <c r="DMR29" s="102"/>
      <c r="DMS29" s="102"/>
      <c r="DMT29" s="102"/>
      <c r="DMU29" s="102"/>
      <c r="DMV29" s="102"/>
      <c r="DMW29" s="102"/>
      <c r="DMX29" s="102"/>
      <c r="DMY29" s="102"/>
      <c r="DMZ29" s="102"/>
      <c r="DNA29" s="102"/>
      <c r="DNB29" s="102"/>
      <c r="DNC29" s="102"/>
      <c r="DND29" s="102"/>
      <c r="DNE29" s="102"/>
      <c r="DNF29" s="102"/>
      <c r="DNG29" s="102"/>
      <c r="DNH29" s="102"/>
      <c r="DNI29" s="102"/>
      <c r="DNJ29" s="102"/>
      <c r="DNK29" s="102"/>
      <c r="DNL29" s="102"/>
      <c r="DNM29" s="102"/>
      <c r="DNN29" s="102"/>
      <c r="DNO29" s="102"/>
      <c r="DNP29" s="102"/>
      <c r="DNQ29" s="102"/>
      <c r="DNR29" s="102"/>
      <c r="DNS29" s="102"/>
      <c r="DNT29" s="102"/>
      <c r="DNU29" s="102"/>
      <c r="DNV29" s="102"/>
      <c r="DNW29" s="102"/>
      <c r="DNX29" s="102"/>
      <c r="DNY29" s="102"/>
      <c r="DNZ29" s="102"/>
      <c r="DOA29" s="102"/>
      <c r="DOB29" s="102"/>
      <c r="DOC29" s="102"/>
      <c r="DOD29" s="102"/>
      <c r="DOE29" s="102"/>
      <c r="DOF29" s="102"/>
      <c r="DOG29" s="102"/>
      <c r="DOH29" s="102"/>
      <c r="DOI29" s="102"/>
      <c r="DOJ29" s="102"/>
      <c r="DOK29" s="102"/>
      <c r="DOL29" s="102"/>
      <c r="DOM29" s="102"/>
      <c r="DON29" s="102"/>
      <c r="DOO29" s="102"/>
      <c r="DOP29" s="102"/>
      <c r="DOQ29" s="102"/>
      <c r="DOR29" s="102"/>
      <c r="DOS29" s="102"/>
      <c r="DOT29" s="102"/>
      <c r="DOU29" s="102"/>
      <c r="DOV29" s="102"/>
      <c r="DOW29" s="102"/>
      <c r="DOX29" s="102"/>
      <c r="DOY29" s="102"/>
      <c r="DOZ29" s="102"/>
      <c r="DPA29" s="102"/>
      <c r="DPB29" s="102"/>
      <c r="DPC29" s="102"/>
      <c r="DPD29" s="102"/>
      <c r="DPE29" s="102"/>
      <c r="DPF29" s="102"/>
      <c r="DPG29" s="102"/>
      <c r="DPH29" s="102"/>
      <c r="DPI29" s="102"/>
      <c r="DPJ29" s="102"/>
      <c r="DPK29" s="102"/>
      <c r="DPL29" s="102"/>
      <c r="DPM29" s="102"/>
      <c r="DPN29" s="102"/>
      <c r="DPO29" s="102"/>
      <c r="DPP29" s="102"/>
      <c r="DPQ29" s="102"/>
      <c r="DPR29" s="102"/>
      <c r="DPS29" s="102"/>
      <c r="DPT29" s="102"/>
      <c r="DPU29" s="102"/>
      <c r="DPV29" s="102"/>
      <c r="DPW29" s="102"/>
      <c r="DPX29" s="102"/>
      <c r="DPY29" s="102"/>
      <c r="DPZ29" s="102"/>
      <c r="DQA29" s="102"/>
      <c r="DQB29" s="102"/>
      <c r="DQC29" s="102"/>
      <c r="DQD29" s="102"/>
      <c r="DQE29" s="102"/>
      <c r="DQF29" s="102"/>
      <c r="DQG29" s="102"/>
      <c r="DQH29" s="102"/>
      <c r="DQI29" s="102"/>
      <c r="DQJ29" s="102"/>
      <c r="DQK29" s="102"/>
      <c r="DQL29" s="102"/>
      <c r="DQM29" s="102"/>
      <c r="DQN29" s="102"/>
      <c r="DQO29" s="102"/>
      <c r="DQP29" s="102"/>
      <c r="DQQ29" s="102"/>
      <c r="DQR29" s="102"/>
      <c r="DQS29" s="102"/>
      <c r="DQT29" s="102"/>
      <c r="DQU29" s="102"/>
      <c r="DQV29" s="102"/>
      <c r="DQW29" s="102"/>
      <c r="DQX29" s="102"/>
      <c r="DQY29" s="102"/>
      <c r="DQZ29" s="102"/>
      <c r="DRA29" s="102"/>
      <c r="DRB29" s="102"/>
      <c r="DRC29" s="102"/>
      <c r="DRD29" s="102"/>
      <c r="DRE29" s="102"/>
      <c r="DRF29" s="102"/>
      <c r="DRG29" s="102"/>
      <c r="DRH29" s="102"/>
      <c r="DRI29" s="102"/>
      <c r="DRJ29" s="102"/>
      <c r="DRK29" s="102"/>
      <c r="DRL29" s="102"/>
      <c r="DRM29" s="102"/>
      <c r="DRN29" s="102"/>
      <c r="DRO29" s="102"/>
      <c r="DRP29" s="102"/>
      <c r="DRQ29" s="102"/>
      <c r="DRR29" s="102"/>
      <c r="DRS29" s="102"/>
      <c r="DRT29" s="102"/>
      <c r="DRU29" s="102"/>
      <c r="DRV29" s="102"/>
      <c r="DRW29" s="102"/>
      <c r="DRX29" s="102"/>
      <c r="DRY29" s="102"/>
      <c r="DRZ29" s="102"/>
      <c r="DSA29" s="102"/>
      <c r="DSB29" s="102"/>
      <c r="DSC29" s="102"/>
      <c r="DSD29" s="102"/>
      <c r="DSE29" s="102"/>
      <c r="DSF29" s="102"/>
      <c r="DSG29" s="102"/>
      <c r="DSH29" s="102"/>
      <c r="DSI29" s="102"/>
      <c r="DSJ29" s="102"/>
      <c r="DSK29" s="102"/>
      <c r="DSL29" s="102"/>
      <c r="DSM29" s="102"/>
      <c r="DSN29" s="102"/>
      <c r="DSO29" s="102"/>
      <c r="DSP29" s="102"/>
      <c r="DSQ29" s="102"/>
      <c r="DSR29" s="102"/>
      <c r="DSS29" s="102"/>
      <c r="DST29" s="102"/>
      <c r="DSU29" s="102"/>
      <c r="DSV29" s="102"/>
      <c r="DSW29" s="102"/>
      <c r="DSX29" s="102"/>
      <c r="DSY29" s="102"/>
      <c r="DSZ29" s="102"/>
      <c r="DTA29" s="102"/>
      <c r="DTB29" s="102"/>
      <c r="DTC29" s="102"/>
      <c r="DTD29" s="102"/>
      <c r="DTE29" s="102"/>
      <c r="DTF29" s="102"/>
      <c r="DTG29" s="102"/>
      <c r="DTH29" s="102"/>
      <c r="DTI29" s="102"/>
      <c r="DTJ29" s="102"/>
      <c r="DTK29" s="102"/>
      <c r="DTL29" s="102"/>
      <c r="DTM29" s="102"/>
      <c r="DTN29" s="102"/>
      <c r="DTO29" s="102"/>
      <c r="DTP29" s="102"/>
      <c r="DTQ29" s="102"/>
      <c r="DTR29" s="102"/>
      <c r="DTS29" s="102"/>
      <c r="DTT29" s="102"/>
      <c r="DTU29" s="102"/>
      <c r="DTV29" s="102"/>
      <c r="DTW29" s="102"/>
      <c r="DTX29" s="102"/>
      <c r="DTY29" s="102"/>
      <c r="DTZ29" s="102"/>
      <c r="DUA29" s="102"/>
      <c r="DUB29" s="102"/>
      <c r="DUC29" s="102"/>
      <c r="DUD29" s="102"/>
      <c r="DUE29" s="102"/>
      <c r="DUF29" s="102"/>
      <c r="DUG29" s="102"/>
      <c r="DUH29" s="102"/>
      <c r="DUI29" s="102"/>
      <c r="DUJ29" s="102"/>
      <c r="DUK29" s="102"/>
      <c r="DUL29" s="102"/>
      <c r="DUM29" s="102"/>
      <c r="DUN29" s="102"/>
      <c r="DUO29" s="102"/>
      <c r="DUP29" s="102"/>
      <c r="DUQ29" s="102"/>
      <c r="DUR29" s="102"/>
      <c r="DUS29" s="102"/>
      <c r="DUT29" s="102"/>
      <c r="DUU29" s="102"/>
      <c r="DUV29" s="102"/>
      <c r="DUW29" s="102"/>
      <c r="DUX29" s="102"/>
      <c r="DUY29" s="102"/>
      <c r="DUZ29" s="102"/>
      <c r="DVA29" s="102"/>
      <c r="DVB29" s="102"/>
      <c r="DVC29" s="102"/>
      <c r="DVD29" s="102"/>
      <c r="DVE29" s="102"/>
      <c r="DVF29" s="102"/>
      <c r="DVG29" s="102"/>
      <c r="DVH29" s="102"/>
      <c r="DVI29" s="102"/>
      <c r="DVJ29" s="102"/>
      <c r="DVK29" s="102"/>
      <c r="DVL29" s="102"/>
      <c r="DVM29" s="102"/>
      <c r="DVN29" s="102"/>
      <c r="DVO29" s="102"/>
      <c r="DVP29" s="102"/>
      <c r="DVQ29" s="102"/>
      <c r="DVR29" s="102"/>
      <c r="DVS29" s="102"/>
      <c r="DVT29" s="102"/>
      <c r="DVU29" s="102"/>
      <c r="DVV29" s="102"/>
      <c r="DVW29" s="102"/>
      <c r="DVX29" s="102"/>
      <c r="DVY29" s="102"/>
      <c r="DVZ29" s="102"/>
      <c r="DWA29" s="102"/>
      <c r="DWB29" s="102"/>
      <c r="DWC29" s="102"/>
      <c r="DWD29" s="102"/>
      <c r="DWE29" s="102"/>
      <c r="DWF29" s="102"/>
      <c r="DWG29" s="102"/>
      <c r="DWH29" s="102"/>
      <c r="DWI29" s="102"/>
      <c r="DWJ29" s="102"/>
      <c r="DWK29" s="102"/>
      <c r="DWL29" s="102"/>
      <c r="DWM29" s="102"/>
      <c r="DWN29" s="102"/>
      <c r="DWO29" s="102"/>
      <c r="DWP29" s="102"/>
      <c r="DWQ29" s="102"/>
      <c r="DWR29" s="102"/>
      <c r="DWS29" s="102"/>
      <c r="DWT29" s="102"/>
      <c r="DWU29" s="102"/>
      <c r="DWV29" s="102"/>
      <c r="DWW29" s="102"/>
      <c r="DWX29" s="102"/>
      <c r="DWY29" s="102"/>
      <c r="DWZ29" s="102"/>
      <c r="DXA29" s="102"/>
      <c r="DXB29" s="102"/>
      <c r="DXC29" s="102"/>
      <c r="DXD29" s="102"/>
      <c r="DXE29" s="102"/>
      <c r="DXF29" s="102"/>
      <c r="DXG29" s="102"/>
      <c r="DXH29" s="102"/>
      <c r="DXI29" s="102"/>
      <c r="DXJ29" s="102"/>
      <c r="DXK29" s="102"/>
      <c r="DXL29" s="102"/>
      <c r="DXM29" s="102"/>
      <c r="DXN29" s="102"/>
      <c r="DXO29" s="102"/>
      <c r="DXP29" s="102"/>
      <c r="DXQ29" s="102"/>
      <c r="DXR29" s="102"/>
      <c r="DXS29" s="102"/>
      <c r="DXT29" s="102"/>
      <c r="DXU29" s="102"/>
      <c r="DXV29" s="102"/>
      <c r="DXW29" s="102"/>
      <c r="DXX29" s="102"/>
      <c r="DXY29" s="102"/>
      <c r="DXZ29" s="102"/>
      <c r="DYA29" s="102"/>
      <c r="DYB29" s="102"/>
      <c r="DYC29" s="102"/>
      <c r="DYD29" s="102"/>
      <c r="DYE29" s="102"/>
      <c r="DYF29" s="102"/>
      <c r="DYG29" s="102"/>
      <c r="DYH29" s="102"/>
      <c r="DYI29" s="102"/>
      <c r="DYJ29" s="102"/>
      <c r="DYK29" s="102"/>
      <c r="DYL29" s="102"/>
      <c r="DYM29" s="102"/>
      <c r="DYN29" s="102"/>
      <c r="DYO29" s="102"/>
      <c r="DYP29" s="102"/>
      <c r="DYQ29" s="102"/>
      <c r="DYR29" s="102"/>
      <c r="DYS29" s="102"/>
      <c r="DYT29" s="102"/>
      <c r="DYU29" s="102"/>
      <c r="DYV29" s="102"/>
      <c r="DYW29" s="102"/>
      <c r="DYX29" s="102"/>
      <c r="DYY29" s="102"/>
      <c r="DYZ29" s="102"/>
      <c r="DZA29" s="102"/>
      <c r="DZB29" s="102"/>
      <c r="DZC29" s="102"/>
      <c r="DZD29" s="102"/>
      <c r="DZE29" s="102"/>
      <c r="DZF29" s="102"/>
      <c r="DZG29" s="102"/>
      <c r="DZH29" s="102"/>
      <c r="DZI29" s="102"/>
      <c r="DZJ29" s="102"/>
      <c r="DZK29" s="102"/>
      <c r="DZL29" s="102"/>
      <c r="DZM29" s="102"/>
      <c r="DZN29" s="102"/>
      <c r="DZO29" s="102"/>
      <c r="DZP29" s="102"/>
      <c r="DZQ29" s="102"/>
      <c r="DZR29" s="102"/>
      <c r="DZS29" s="102"/>
      <c r="DZT29" s="102"/>
      <c r="DZU29" s="102"/>
      <c r="DZV29" s="102"/>
      <c r="DZW29" s="102"/>
      <c r="DZX29" s="102"/>
      <c r="DZY29" s="102"/>
      <c r="DZZ29" s="102"/>
      <c r="EAA29" s="102"/>
      <c r="EAB29" s="102"/>
      <c r="EAC29" s="102"/>
      <c r="EAD29" s="102"/>
      <c r="EAE29" s="102"/>
      <c r="EAF29" s="102"/>
      <c r="EAG29" s="102"/>
      <c r="EAH29" s="102"/>
      <c r="EAI29" s="102"/>
      <c r="EAJ29" s="102"/>
      <c r="EAK29" s="102"/>
      <c r="EAL29" s="102"/>
      <c r="EAM29" s="102"/>
      <c r="EAN29" s="102"/>
      <c r="EAO29" s="102"/>
      <c r="EAP29" s="102"/>
      <c r="EAQ29" s="102"/>
      <c r="EAR29" s="102"/>
      <c r="EAS29" s="102"/>
      <c r="EAT29" s="102"/>
      <c r="EAU29" s="102"/>
      <c r="EAV29" s="102"/>
      <c r="EAW29" s="102"/>
      <c r="EAX29" s="102"/>
      <c r="EAY29" s="102"/>
      <c r="EAZ29" s="102"/>
      <c r="EBA29" s="102"/>
      <c r="EBB29" s="102"/>
      <c r="EBC29" s="102"/>
      <c r="EBD29" s="102"/>
      <c r="EBE29" s="102"/>
      <c r="EBF29" s="102"/>
      <c r="EBG29" s="102"/>
      <c r="EBH29" s="102"/>
      <c r="EBI29" s="102"/>
      <c r="EBJ29" s="102"/>
      <c r="EBK29" s="102"/>
      <c r="EBL29" s="102"/>
      <c r="EBM29" s="102"/>
      <c r="EBN29" s="102"/>
      <c r="EBO29" s="102"/>
      <c r="EBP29" s="102"/>
      <c r="EBQ29" s="102"/>
      <c r="EBR29" s="102"/>
      <c r="EBS29" s="102"/>
      <c r="EBT29" s="102"/>
      <c r="EBU29" s="102"/>
      <c r="EBV29" s="102"/>
      <c r="EBW29" s="102"/>
      <c r="EBX29" s="102"/>
      <c r="EBY29" s="102"/>
      <c r="EBZ29" s="102"/>
      <c r="ECA29" s="102"/>
      <c r="ECB29" s="102"/>
      <c r="ECC29" s="102"/>
      <c r="ECD29" s="102"/>
      <c r="ECE29" s="102"/>
      <c r="ECF29" s="102"/>
      <c r="ECG29" s="102"/>
      <c r="ECH29" s="102"/>
      <c r="ECI29" s="102"/>
      <c r="ECJ29" s="102"/>
      <c r="ECK29" s="102"/>
      <c r="ECL29" s="102"/>
      <c r="ECM29" s="102"/>
      <c r="ECN29" s="102"/>
      <c r="ECO29" s="102"/>
      <c r="ECP29" s="102"/>
      <c r="ECQ29" s="102"/>
      <c r="ECR29" s="102"/>
      <c r="ECS29" s="102"/>
      <c r="ECT29" s="102"/>
      <c r="ECU29" s="102"/>
      <c r="ECV29" s="102"/>
      <c r="ECW29" s="102"/>
      <c r="ECX29" s="102"/>
      <c r="ECY29" s="102"/>
      <c r="ECZ29" s="102"/>
      <c r="EDA29" s="102"/>
      <c r="EDB29" s="102"/>
      <c r="EDC29" s="102"/>
      <c r="EDD29" s="102"/>
      <c r="EDE29" s="102"/>
      <c r="EDF29" s="102"/>
      <c r="EDG29" s="102"/>
      <c r="EDH29" s="102"/>
      <c r="EDI29" s="102"/>
      <c r="EDJ29" s="102"/>
      <c r="EDK29" s="102"/>
      <c r="EDL29" s="102"/>
      <c r="EDM29" s="102"/>
      <c r="EDN29" s="102"/>
      <c r="EDO29" s="102"/>
      <c r="EDP29" s="102"/>
      <c r="EDQ29" s="102"/>
      <c r="EDR29" s="102"/>
      <c r="EDS29" s="102"/>
      <c r="EDT29" s="102"/>
      <c r="EDU29" s="102"/>
      <c r="EDV29" s="102"/>
      <c r="EDW29" s="102"/>
      <c r="EDX29" s="102"/>
      <c r="EDY29" s="102"/>
      <c r="EDZ29" s="102"/>
      <c r="EEA29" s="102"/>
      <c r="EEB29" s="102"/>
      <c r="EEC29" s="102"/>
      <c r="EED29" s="102"/>
      <c r="EEE29" s="102"/>
      <c r="EEF29" s="102"/>
      <c r="EEG29" s="102"/>
      <c r="EEH29" s="102"/>
      <c r="EEI29" s="102"/>
      <c r="EEJ29" s="102"/>
      <c r="EEK29" s="102"/>
      <c r="EEL29" s="102"/>
      <c r="EEM29" s="102"/>
      <c r="EEN29" s="102"/>
      <c r="EEO29" s="102"/>
      <c r="EEP29" s="102"/>
      <c r="EEQ29" s="102"/>
      <c r="EER29" s="102"/>
      <c r="EES29" s="102"/>
      <c r="EET29" s="102"/>
      <c r="EEU29" s="102"/>
      <c r="EEV29" s="102"/>
      <c r="EEW29" s="102"/>
      <c r="EEX29" s="102"/>
      <c r="EEY29" s="102"/>
      <c r="EEZ29" s="102"/>
      <c r="EFA29" s="102"/>
      <c r="EFB29" s="102"/>
      <c r="EFC29" s="102"/>
      <c r="EFD29" s="102"/>
      <c r="EFE29" s="102"/>
      <c r="EFF29" s="102"/>
      <c r="EFG29" s="102"/>
      <c r="EFH29" s="102"/>
      <c r="EFI29" s="102"/>
      <c r="EFJ29" s="102"/>
      <c r="EFK29" s="102"/>
      <c r="EFL29" s="102"/>
      <c r="EFM29" s="102"/>
      <c r="EFN29" s="102"/>
      <c r="EFO29" s="102"/>
      <c r="EFP29" s="102"/>
      <c r="EFQ29" s="102"/>
      <c r="EFR29" s="102"/>
      <c r="EFS29" s="102"/>
      <c r="EFT29" s="102"/>
      <c r="EFU29" s="102"/>
      <c r="EFV29" s="102"/>
      <c r="EFW29" s="102"/>
      <c r="EFX29" s="102"/>
      <c r="EFY29" s="102"/>
      <c r="EFZ29" s="102"/>
      <c r="EGA29" s="102"/>
      <c r="EGB29" s="102"/>
      <c r="EGC29" s="102"/>
      <c r="EGD29" s="102"/>
      <c r="EGE29" s="102"/>
      <c r="EGF29" s="102"/>
      <c r="EGG29" s="102"/>
      <c r="EGH29" s="102"/>
      <c r="EGI29" s="102"/>
      <c r="EGJ29" s="102"/>
      <c r="EGK29" s="102"/>
      <c r="EGL29" s="102"/>
      <c r="EGM29" s="102"/>
      <c r="EGN29" s="102"/>
      <c r="EGO29" s="102"/>
      <c r="EGP29" s="102"/>
      <c r="EGQ29" s="102"/>
      <c r="EGR29" s="102"/>
      <c r="EGS29" s="102"/>
      <c r="EGT29" s="102"/>
      <c r="EGU29" s="102"/>
      <c r="EGV29" s="102"/>
      <c r="EGW29" s="102"/>
      <c r="EGX29" s="102"/>
      <c r="EGY29" s="102"/>
      <c r="EGZ29" s="102"/>
      <c r="EHA29" s="102"/>
      <c r="EHB29" s="102"/>
      <c r="EHC29" s="102"/>
      <c r="EHD29" s="102"/>
      <c r="EHE29" s="102"/>
      <c r="EHF29" s="102"/>
      <c r="EHG29" s="102"/>
      <c r="EHH29" s="102"/>
      <c r="EHI29" s="102"/>
      <c r="EHJ29" s="102"/>
      <c r="EHK29" s="102"/>
      <c r="EHL29" s="102"/>
      <c r="EHM29" s="102"/>
      <c r="EHN29" s="102"/>
      <c r="EHO29" s="102"/>
      <c r="EHP29" s="102"/>
      <c r="EHQ29" s="102"/>
      <c r="EHR29" s="102"/>
      <c r="EHS29" s="102"/>
      <c r="EHT29" s="102"/>
      <c r="EHU29" s="102"/>
      <c r="EHV29" s="102"/>
      <c r="EHW29" s="102"/>
      <c r="EHX29" s="102"/>
      <c r="EHY29" s="102"/>
      <c r="EHZ29" s="102"/>
      <c r="EIA29" s="102"/>
      <c r="EIB29" s="102"/>
      <c r="EIC29" s="102"/>
      <c r="EID29" s="102"/>
      <c r="EIE29" s="102"/>
      <c r="EIF29" s="102"/>
      <c r="EIG29" s="102"/>
      <c r="EIH29" s="102"/>
      <c r="EII29" s="102"/>
      <c r="EIJ29" s="102"/>
      <c r="EIK29" s="102"/>
      <c r="EIL29" s="102"/>
      <c r="EIM29" s="102"/>
      <c r="EIN29" s="102"/>
      <c r="EIO29" s="102"/>
      <c r="EIP29" s="102"/>
      <c r="EIQ29" s="102"/>
      <c r="EIR29" s="102"/>
      <c r="EIS29" s="102"/>
      <c r="EIT29" s="102"/>
      <c r="EIU29" s="102"/>
      <c r="EIV29" s="102"/>
      <c r="EIW29" s="102"/>
      <c r="EIX29" s="102"/>
      <c r="EIY29" s="102"/>
      <c r="EIZ29" s="102"/>
      <c r="EJA29" s="102"/>
      <c r="EJB29" s="102"/>
      <c r="EJC29" s="102"/>
      <c r="EJD29" s="102"/>
      <c r="EJE29" s="102"/>
      <c r="EJF29" s="102"/>
      <c r="EJG29" s="102"/>
      <c r="EJH29" s="102"/>
      <c r="EJI29" s="102"/>
      <c r="EJJ29" s="102"/>
      <c r="EJK29" s="102"/>
      <c r="EJL29" s="102"/>
      <c r="EJM29" s="102"/>
      <c r="EJN29" s="102"/>
      <c r="EJO29" s="102"/>
      <c r="EJP29" s="102"/>
      <c r="EJQ29" s="102"/>
      <c r="EJR29" s="102"/>
      <c r="EJS29" s="102"/>
      <c r="EJT29" s="102"/>
      <c r="EJU29" s="102"/>
      <c r="EJV29" s="102"/>
      <c r="EJW29" s="102"/>
      <c r="EJX29" s="102"/>
      <c r="EJY29" s="102"/>
      <c r="EJZ29" s="102"/>
      <c r="EKA29" s="102"/>
      <c r="EKB29" s="102"/>
      <c r="EKC29" s="102"/>
      <c r="EKD29" s="102"/>
      <c r="EKE29" s="102"/>
      <c r="EKF29" s="102"/>
      <c r="EKG29" s="102"/>
      <c r="EKH29" s="102"/>
      <c r="EKI29" s="102"/>
      <c r="EKJ29" s="102"/>
      <c r="EKK29" s="102"/>
      <c r="EKL29" s="102"/>
      <c r="EKM29" s="102"/>
      <c r="EKN29" s="102"/>
      <c r="EKO29" s="102"/>
      <c r="EKP29" s="102"/>
      <c r="EKQ29" s="102"/>
      <c r="EKR29" s="102"/>
      <c r="EKS29" s="102"/>
      <c r="EKT29" s="102"/>
      <c r="EKU29" s="102"/>
      <c r="EKV29" s="102"/>
      <c r="EKW29" s="102"/>
      <c r="EKX29" s="102"/>
      <c r="EKY29" s="102"/>
      <c r="EKZ29" s="102"/>
      <c r="ELA29" s="102"/>
      <c r="ELB29" s="102"/>
      <c r="ELC29" s="102"/>
      <c r="ELD29" s="102"/>
      <c r="ELE29" s="102"/>
      <c r="ELF29" s="102"/>
      <c r="ELG29" s="102"/>
      <c r="ELH29" s="102"/>
      <c r="ELI29" s="102"/>
      <c r="ELJ29" s="102"/>
      <c r="ELK29" s="102"/>
      <c r="ELL29" s="102"/>
      <c r="ELM29" s="102"/>
      <c r="ELN29" s="102"/>
      <c r="ELO29" s="102"/>
      <c r="ELP29" s="102"/>
      <c r="ELQ29" s="102"/>
      <c r="ELR29" s="102"/>
      <c r="ELS29" s="102"/>
      <c r="ELT29" s="102"/>
      <c r="ELU29" s="102"/>
      <c r="ELV29" s="102"/>
      <c r="ELW29" s="102"/>
      <c r="ELX29" s="102"/>
      <c r="ELY29" s="102"/>
      <c r="ELZ29" s="102"/>
      <c r="EMA29" s="102"/>
      <c r="EMB29" s="102"/>
      <c r="EMC29" s="102"/>
      <c r="EMD29" s="102"/>
      <c r="EME29" s="102"/>
      <c r="EMF29" s="102"/>
      <c r="EMG29" s="102"/>
      <c r="EMH29" s="102"/>
      <c r="EMI29" s="102"/>
      <c r="EMJ29" s="102"/>
      <c r="EMK29" s="102"/>
      <c r="EML29" s="102"/>
      <c r="EMM29" s="102"/>
      <c r="EMN29" s="102"/>
      <c r="EMO29" s="102"/>
      <c r="EMP29" s="102"/>
      <c r="EMQ29" s="102"/>
      <c r="EMR29" s="102"/>
      <c r="EMS29" s="102"/>
      <c r="EMT29" s="102"/>
      <c r="EMU29" s="102"/>
      <c r="EMV29" s="102"/>
      <c r="EMW29" s="102"/>
      <c r="EMX29" s="102"/>
      <c r="EMY29" s="102"/>
      <c r="EMZ29" s="102"/>
      <c r="ENA29" s="102"/>
      <c r="ENB29" s="102"/>
      <c r="ENC29" s="102"/>
      <c r="END29" s="102"/>
      <c r="ENE29" s="102"/>
      <c r="ENF29" s="102"/>
      <c r="ENG29" s="102"/>
      <c r="ENH29" s="102"/>
      <c r="ENI29" s="102"/>
      <c r="ENJ29" s="102"/>
      <c r="ENK29" s="102"/>
      <c r="ENL29" s="102"/>
      <c r="ENM29" s="102"/>
      <c r="ENN29" s="102"/>
      <c r="ENO29" s="102"/>
      <c r="ENP29" s="102"/>
      <c r="ENQ29" s="102"/>
      <c r="ENR29" s="102"/>
      <c r="ENS29" s="102"/>
      <c r="ENT29" s="102"/>
      <c r="ENU29" s="102"/>
      <c r="ENV29" s="102"/>
      <c r="ENW29" s="102"/>
      <c r="ENX29" s="102"/>
      <c r="ENY29" s="102"/>
      <c r="ENZ29" s="102"/>
      <c r="EOA29" s="102"/>
      <c r="EOB29" s="102"/>
      <c r="EOC29" s="102"/>
      <c r="EOD29" s="102"/>
      <c r="EOE29" s="102"/>
      <c r="EOF29" s="102"/>
      <c r="EOG29" s="102"/>
      <c r="EOH29" s="102"/>
      <c r="EOI29" s="102"/>
      <c r="EOJ29" s="102"/>
      <c r="EOK29" s="102"/>
      <c r="EOL29" s="102"/>
      <c r="EOM29" s="102"/>
      <c r="EON29" s="102"/>
      <c r="EOO29" s="102"/>
      <c r="EOP29" s="102"/>
      <c r="EOQ29" s="102"/>
      <c r="EOR29" s="102"/>
      <c r="EOS29" s="102"/>
      <c r="EOT29" s="102"/>
      <c r="EOU29" s="102"/>
      <c r="EOV29" s="102"/>
      <c r="EOW29" s="102"/>
      <c r="EOX29" s="102"/>
      <c r="EOY29" s="102"/>
      <c r="EOZ29" s="102"/>
      <c r="EPA29" s="102"/>
      <c r="EPB29" s="102"/>
      <c r="EPC29" s="102"/>
      <c r="EPD29" s="102"/>
      <c r="EPE29" s="102"/>
      <c r="EPF29" s="102"/>
      <c r="EPG29" s="102"/>
      <c r="EPH29" s="102"/>
      <c r="EPI29" s="102"/>
      <c r="EPJ29" s="102"/>
      <c r="EPK29" s="102"/>
      <c r="EPL29" s="102"/>
      <c r="EPM29" s="102"/>
      <c r="EPN29" s="102"/>
      <c r="EPO29" s="102"/>
      <c r="EPP29" s="102"/>
      <c r="EPQ29" s="102"/>
      <c r="EPR29" s="102"/>
      <c r="EPS29" s="102"/>
      <c r="EPT29" s="102"/>
      <c r="EPU29" s="102"/>
      <c r="EPV29" s="102"/>
      <c r="EPW29" s="102"/>
      <c r="EPX29" s="102"/>
      <c r="EPY29" s="102"/>
      <c r="EPZ29" s="102"/>
      <c r="EQA29" s="102"/>
      <c r="EQB29" s="102"/>
      <c r="EQC29" s="102"/>
      <c r="EQD29" s="102"/>
      <c r="EQE29" s="102"/>
      <c r="EQF29" s="102"/>
      <c r="EQG29" s="102"/>
      <c r="EQH29" s="102"/>
      <c r="EQI29" s="102"/>
      <c r="EQJ29" s="102"/>
      <c r="EQK29" s="102"/>
      <c r="EQL29" s="102"/>
      <c r="EQM29" s="102"/>
      <c r="EQN29" s="102"/>
      <c r="EQO29" s="102"/>
      <c r="EQP29" s="102"/>
      <c r="EQQ29" s="102"/>
      <c r="EQR29" s="102"/>
      <c r="EQS29" s="102"/>
      <c r="EQT29" s="102"/>
      <c r="EQU29" s="102"/>
      <c r="EQV29" s="102"/>
      <c r="EQW29" s="102"/>
      <c r="EQX29" s="102"/>
      <c r="EQY29" s="102"/>
      <c r="EQZ29" s="102"/>
      <c r="ERA29" s="102"/>
      <c r="ERB29" s="102"/>
      <c r="ERC29" s="102"/>
      <c r="ERD29" s="102"/>
      <c r="ERE29" s="102"/>
      <c r="ERF29" s="102"/>
      <c r="ERG29" s="102"/>
      <c r="ERH29" s="102"/>
      <c r="ERI29" s="102"/>
      <c r="ERJ29" s="102"/>
      <c r="ERK29" s="102"/>
      <c r="ERL29" s="102"/>
      <c r="ERM29" s="102"/>
      <c r="ERN29" s="102"/>
      <c r="ERO29" s="102"/>
      <c r="ERP29" s="102"/>
      <c r="ERQ29" s="102"/>
      <c r="ERR29" s="102"/>
      <c r="ERS29" s="102"/>
      <c r="ERT29" s="102"/>
      <c r="ERU29" s="102"/>
      <c r="ERV29" s="102"/>
      <c r="ERW29" s="102"/>
      <c r="ERX29" s="102"/>
      <c r="ERY29" s="102"/>
      <c r="ERZ29" s="102"/>
      <c r="ESA29" s="102"/>
      <c r="ESB29" s="102"/>
      <c r="ESC29" s="102"/>
      <c r="ESD29" s="102"/>
      <c r="ESE29" s="102"/>
      <c r="ESF29" s="102"/>
      <c r="ESG29" s="102"/>
      <c r="ESH29" s="102"/>
      <c r="ESI29" s="102"/>
      <c r="ESJ29" s="102"/>
      <c r="ESK29" s="102"/>
      <c r="ESL29" s="102"/>
      <c r="ESM29" s="102"/>
      <c r="ESN29" s="102"/>
      <c r="ESO29" s="102"/>
      <c r="ESP29" s="102"/>
      <c r="ESQ29" s="102"/>
      <c r="ESR29" s="102"/>
      <c r="ESS29" s="102"/>
      <c r="EST29" s="102"/>
      <c r="ESU29" s="102"/>
      <c r="ESV29" s="102"/>
      <c r="ESW29" s="102"/>
      <c r="ESX29" s="102"/>
      <c r="ESY29" s="102"/>
      <c r="ESZ29" s="102"/>
      <c r="ETA29" s="102"/>
      <c r="ETB29" s="102"/>
      <c r="ETC29" s="102"/>
      <c r="ETD29" s="102"/>
      <c r="ETE29" s="102"/>
      <c r="ETF29" s="102"/>
      <c r="ETG29" s="102"/>
      <c r="ETH29" s="102"/>
      <c r="ETI29" s="102"/>
      <c r="ETJ29" s="102"/>
      <c r="ETK29" s="102"/>
      <c r="ETL29" s="102"/>
      <c r="ETM29" s="102"/>
      <c r="ETN29" s="102"/>
      <c r="ETO29" s="102"/>
      <c r="ETP29" s="102"/>
      <c r="ETQ29" s="102"/>
      <c r="ETR29" s="102"/>
      <c r="ETS29" s="102"/>
      <c r="ETT29" s="102"/>
      <c r="ETU29" s="102"/>
      <c r="ETV29" s="102"/>
      <c r="ETW29" s="102"/>
      <c r="ETX29" s="102"/>
      <c r="ETY29" s="102"/>
      <c r="ETZ29" s="102"/>
      <c r="EUA29" s="102"/>
      <c r="EUB29" s="102"/>
      <c r="EUC29" s="102"/>
      <c r="EUD29" s="102"/>
      <c r="EUE29" s="102"/>
      <c r="EUF29" s="102"/>
      <c r="EUG29" s="102"/>
      <c r="EUH29" s="102"/>
      <c r="EUI29" s="102"/>
      <c r="EUJ29" s="102"/>
      <c r="EUK29" s="102"/>
      <c r="EUL29" s="102"/>
      <c r="EUM29" s="102"/>
      <c r="EUN29" s="102"/>
      <c r="EUO29" s="102"/>
      <c r="EUP29" s="102"/>
      <c r="EUQ29" s="102"/>
      <c r="EUR29" s="102"/>
      <c r="EUS29" s="102"/>
      <c r="EUT29" s="102"/>
      <c r="EUU29" s="102"/>
      <c r="EUV29" s="102"/>
      <c r="EUW29" s="102"/>
      <c r="EUX29" s="102"/>
      <c r="EUY29" s="102"/>
      <c r="EUZ29" s="102"/>
      <c r="EVA29" s="102"/>
      <c r="EVB29" s="102"/>
      <c r="EVC29" s="102"/>
      <c r="EVD29" s="102"/>
      <c r="EVE29" s="102"/>
      <c r="EVF29" s="102"/>
      <c r="EVG29" s="102"/>
      <c r="EVH29" s="102"/>
      <c r="EVI29" s="102"/>
      <c r="EVJ29" s="102"/>
      <c r="EVK29" s="102"/>
      <c r="EVL29" s="102"/>
      <c r="EVM29" s="102"/>
      <c r="EVN29" s="102"/>
      <c r="EVO29" s="102"/>
      <c r="EVP29" s="102"/>
      <c r="EVQ29" s="102"/>
      <c r="EVR29" s="102"/>
      <c r="EVS29" s="102"/>
      <c r="EVT29" s="102"/>
      <c r="EVU29" s="102"/>
      <c r="EVV29" s="102"/>
      <c r="EVW29" s="102"/>
      <c r="EVX29" s="102"/>
      <c r="EVY29" s="102"/>
      <c r="EVZ29" s="102"/>
      <c r="EWA29" s="102"/>
      <c r="EWB29" s="102"/>
      <c r="EWC29" s="102"/>
      <c r="EWD29" s="102"/>
      <c r="EWE29" s="102"/>
      <c r="EWF29" s="102"/>
      <c r="EWG29" s="102"/>
      <c r="EWH29" s="102"/>
      <c r="EWI29" s="102"/>
      <c r="EWJ29" s="102"/>
      <c r="EWK29" s="102"/>
      <c r="EWL29" s="102"/>
      <c r="EWM29" s="102"/>
      <c r="EWN29" s="102"/>
      <c r="EWO29" s="102"/>
      <c r="EWP29" s="102"/>
      <c r="EWQ29" s="102"/>
      <c r="EWR29" s="102"/>
      <c r="EWS29" s="102"/>
      <c r="EWT29" s="102"/>
      <c r="EWU29" s="102"/>
      <c r="EWV29" s="102"/>
      <c r="EWW29" s="102"/>
      <c r="EWX29" s="102"/>
      <c r="EWY29" s="102"/>
      <c r="EWZ29" s="102"/>
      <c r="EXA29" s="102"/>
      <c r="EXB29" s="102"/>
      <c r="EXC29" s="102"/>
      <c r="EXD29" s="102"/>
      <c r="EXE29" s="102"/>
      <c r="EXF29" s="102"/>
      <c r="EXG29" s="102"/>
      <c r="EXH29" s="102"/>
      <c r="EXI29" s="102"/>
      <c r="EXJ29" s="102"/>
      <c r="EXK29" s="102"/>
      <c r="EXL29" s="102"/>
      <c r="EXM29" s="102"/>
      <c r="EXN29" s="102"/>
      <c r="EXO29" s="102"/>
      <c r="EXP29" s="102"/>
      <c r="EXQ29" s="102"/>
      <c r="EXR29" s="102"/>
      <c r="EXS29" s="102"/>
      <c r="EXT29" s="102"/>
      <c r="EXU29" s="102"/>
      <c r="EXV29" s="102"/>
      <c r="EXW29" s="102"/>
      <c r="EXX29" s="102"/>
      <c r="EXY29" s="102"/>
      <c r="EXZ29" s="102"/>
      <c r="EYA29" s="102"/>
      <c r="EYB29" s="102"/>
      <c r="EYC29" s="102"/>
      <c r="EYD29" s="102"/>
      <c r="EYE29" s="102"/>
      <c r="EYF29" s="102"/>
      <c r="EYG29" s="102"/>
      <c r="EYH29" s="102"/>
      <c r="EYI29" s="102"/>
      <c r="EYJ29" s="102"/>
      <c r="EYK29" s="102"/>
      <c r="EYL29" s="102"/>
      <c r="EYM29" s="102"/>
      <c r="EYN29" s="102"/>
      <c r="EYO29" s="102"/>
      <c r="EYP29" s="102"/>
      <c r="EYQ29" s="102"/>
      <c r="EYR29" s="102"/>
      <c r="EYS29" s="102"/>
      <c r="EYT29" s="102"/>
      <c r="EYU29" s="102"/>
      <c r="EYV29" s="102"/>
      <c r="EYW29" s="102"/>
      <c r="EYX29" s="102"/>
      <c r="EYY29" s="102"/>
      <c r="EYZ29" s="102"/>
      <c r="EZA29" s="102"/>
      <c r="EZB29" s="102"/>
      <c r="EZC29" s="102"/>
      <c r="EZD29" s="102"/>
      <c r="EZE29" s="102"/>
      <c r="EZF29" s="102"/>
      <c r="EZG29" s="102"/>
      <c r="EZH29" s="102"/>
      <c r="EZI29" s="102"/>
      <c r="EZJ29" s="102"/>
      <c r="EZK29" s="102"/>
      <c r="EZL29" s="102"/>
      <c r="EZM29" s="102"/>
      <c r="EZN29" s="102"/>
      <c r="EZO29" s="102"/>
      <c r="EZP29" s="102"/>
      <c r="EZQ29" s="102"/>
      <c r="EZR29" s="102"/>
      <c r="EZS29" s="102"/>
      <c r="EZT29" s="102"/>
      <c r="EZU29" s="102"/>
      <c r="EZV29" s="102"/>
      <c r="EZW29" s="102"/>
      <c r="EZX29" s="102"/>
      <c r="EZY29" s="102"/>
      <c r="EZZ29" s="102"/>
      <c r="FAA29" s="102"/>
      <c r="FAB29" s="102"/>
      <c r="FAC29" s="102"/>
      <c r="FAD29" s="102"/>
      <c r="FAE29" s="102"/>
      <c r="FAF29" s="102"/>
      <c r="FAG29" s="102"/>
      <c r="FAH29" s="102"/>
      <c r="FAI29" s="102"/>
      <c r="FAJ29" s="102"/>
      <c r="FAK29" s="102"/>
      <c r="FAL29" s="102"/>
      <c r="FAM29" s="102"/>
      <c r="FAN29" s="102"/>
      <c r="FAO29" s="102"/>
      <c r="FAP29" s="102"/>
      <c r="FAQ29" s="102"/>
      <c r="FAR29" s="102"/>
      <c r="FAS29" s="102"/>
      <c r="FAT29" s="102"/>
      <c r="FAU29" s="102"/>
      <c r="FAV29" s="102"/>
      <c r="FAW29" s="102"/>
      <c r="FAX29" s="102"/>
      <c r="FAY29" s="102"/>
      <c r="FAZ29" s="102"/>
      <c r="FBA29" s="102"/>
      <c r="FBB29" s="102"/>
      <c r="FBC29" s="102"/>
      <c r="FBD29" s="102"/>
      <c r="FBE29" s="102"/>
      <c r="FBF29" s="102"/>
      <c r="FBG29" s="102"/>
      <c r="FBH29" s="102"/>
      <c r="FBI29" s="102"/>
      <c r="FBJ29" s="102"/>
      <c r="FBK29" s="102"/>
      <c r="FBL29" s="102"/>
      <c r="FBM29" s="102"/>
      <c r="FBN29" s="102"/>
      <c r="FBO29" s="102"/>
      <c r="FBP29" s="102"/>
      <c r="FBQ29" s="102"/>
      <c r="FBR29" s="102"/>
      <c r="FBS29" s="102"/>
      <c r="FBT29" s="102"/>
      <c r="FBU29" s="102"/>
      <c r="FBV29" s="102"/>
      <c r="FBW29" s="102"/>
      <c r="FBX29" s="102"/>
      <c r="FBY29" s="102"/>
      <c r="FBZ29" s="102"/>
      <c r="FCA29" s="102"/>
      <c r="FCB29" s="102"/>
      <c r="FCC29" s="102"/>
      <c r="FCD29" s="102"/>
      <c r="FCE29" s="102"/>
      <c r="FCF29" s="102"/>
      <c r="FCG29" s="102"/>
      <c r="FCH29" s="102"/>
      <c r="FCI29" s="102"/>
      <c r="FCJ29" s="102"/>
      <c r="FCK29" s="102"/>
      <c r="FCL29" s="102"/>
      <c r="FCM29" s="102"/>
      <c r="FCN29" s="102"/>
      <c r="FCO29" s="102"/>
      <c r="FCP29" s="102"/>
      <c r="FCQ29" s="102"/>
      <c r="FCR29" s="102"/>
      <c r="FCS29" s="102"/>
      <c r="FCT29" s="102"/>
      <c r="FCU29" s="102"/>
      <c r="FCV29" s="102"/>
      <c r="FCW29" s="102"/>
      <c r="FCX29" s="102"/>
      <c r="FCY29" s="102"/>
      <c r="FCZ29" s="102"/>
      <c r="FDA29" s="102"/>
      <c r="FDB29" s="102"/>
      <c r="FDC29" s="102"/>
      <c r="FDD29" s="102"/>
      <c r="FDE29" s="102"/>
      <c r="FDF29" s="102"/>
      <c r="FDG29" s="102"/>
      <c r="FDH29" s="102"/>
      <c r="FDI29" s="102"/>
      <c r="FDJ29" s="102"/>
      <c r="FDK29" s="102"/>
      <c r="FDL29" s="102"/>
      <c r="FDM29" s="102"/>
      <c r="FDN29" s="102"/>
      <c r="FDO29" s="102"/>
      <c r="FDP29" s="102"/>
      <c r="FDQ29" s="102"/>
      <c r="FDR29" s="102"/>
      <c r="FDS29" s="102"/>
      <c r="FDT29" s="102"/>
      <c r="FDU29" s="102"/>
      <c r="FDV29" s="102"/>
      <c r="FDW29" s="102"/>
      <c r="FDX29" s="102"/>
      <c r="FDY29" s="102"/>
      <c r="FDZ29" s="102"/>
      <c r="FEA29" s="102"/>
      <c r="FEB29" s="102"/>
      <c r="FEC29" s="102"/>
      <c r="FED29" s="102"/>
      <c r="FEE29" s="102"/>
      <c r="FEF29" s="102"/>
      <c r="FEG29" s="102"/>
      <c r="FEH29" s="102"/>
      <c r="FEI29" s="102"/>
      <c r="FEJ29" s="102"/>
      <c r="FEK29" s="102"/>
      <c r="FEL29" s="102"/>
      <c r="FEM29" s="102"/>
      <c r="FEN29" s="102"/>
      <c r="FEO29" s="102"/>
      <c r="FEP29" s="102"/>
      <c r="FEQ29" s="102"/>
      <c r="FER29" s="102"/>
      <c r="FES29" s="102"/>
      <c r="FET29" s="102"/>
      <c r="FEU29" s="102"/>
      <c r="FEV29" s="102"/>
      <c r="FEW29" s="102"/>
      <c r="FEX29" s="102"/>
      <c r="FEY29" s="102"/>
      <c r="FEZ29" s="102"/>
      <c r="FFA29" s="102"/>
      <c r="FFB29" s="102"/>
      <c r="FFC29" s="102"/>
      <c r="FFD29" s="102"/>
      <c r="FFE29" s="102"/>
      <c r="FFF29" s="102"/>
      <c r="FFG29" s="102"/>
      <c r="FFH29" s="102"/>
      <c r="FFI29" s="102"/>
      <c r="FFJ29" s="102"/>
      <c r="FFK29" s="102"/>
      <c r="FFL29" s="102"/>
      <c r="FFM29" s="102"/>
      <c r="FFN29" s="102"/>
      <c r="FFO29" s="102"/>
      <c r="FFP29" s="102"/>
      <c r="FFQ29" s="102"/>
      <c r="FFR29" s="102"/>
      <c r="FFS29" s="102"/>
      <c r="FFT29" s="102"/>
      <c r="FFU29" s="102"/>
      <c r="FFV29" s="102"/>
      <c r="FFW29" s="102"/>
      <c r="FFX29" s="102"/>
      <c r="FFY29" s="102"/>
      <c r="FFZ29" s="102"/>
      <c r="FGA29" s="102"/>
      <c r="FGB29" s="102"/>
      <c r="FGC29" s="102"/>
      <c r="FGD29" s="102"/>
      <c r="FGE29" s="102"/>
      <c r="FGF29" s="102"/>
      <c r="FGG29" s="102"/>
      <c r="FGH29" s="102"/>
      <c r="FGI29" s="102"/>
      <c r="FGJ29" s="102"/>
      <c r="FGK29" s="102"/>
      <c r="FGL29" s="102"/>
      <c r="FGM29" s="102"/>
      <c r="FGN29" s="102"/>
      <c r="FGO29" s="102"/>
      <c r="FGP29" s="102"/>
      <c r="FGQ29" s="102"/>
      <c r="FGR29" s="102"/>
      <c r="FGS29" s="102"/>
      <c r="FGT29" s="102"/>
      <c r="FGU29" s="102"/>
      <c r="FGV29" s="102"/>
      <c r="FGW29" s="102"/>
      <c r="FGX29" s="102"/>
      <c r="FGY29" s="102"/>
      <c r="FGZ29" s="102"/>
      <c r="FHA29" s="102"/>
      <c r="FHB29" s="102"/>
      <c r="FHC29" s="102"/>
      <c r="FHD29" s="102"/>
      <c r="FHE29" s="102"/>
      <c r="FHF29" s="102"/>
      <c r="FHG29" s="102"/>
      <c r="FHH29" s="102"/>
      <c r="FHI29" s="102"/>
      <c r="FHJ29" s="102"/>
      <c r="FHK29" s="102"/>
      <c r="FHL29" s="102"/>
      <c r="FHM29" s="102"/>
      <c r="FHN29" s="102"/>
      <c r="FHO29" s="102"/>
      <c r="FHP29" s="102"/>
      <c r="FHQ29" s="102"/>
      <c r="FHR29" s="102"/>
      <c r="FHS29" s="102"/>
      <c r="FHT29" s="102"/>
      <c r="FHU29" s="102"/>
      <c r="FHV29" s="102"/>
      <c r="FHW29" s="102"/>
      <c r="FHX29" s="102"/>
      <c r="FHY29" s="102"/>
      <c r="FHZ29" s="102"/>
      <c r="FIA29" s="102"/>
      <c r="FIB29" s="102"/>
      <c r="FIC29" s="102"/>
      <c r="FID29" s="102"/>
      <c r="FIE29" s="102"/>
      <c r="FIF29" s="102"/>
      <c r="FIG29" s="102"/>
      <c r="FIH29" s="102"/>
      <c r="FII29" s="102"/>
      <c r="FIJ29" s="102"/>
      <c r="FIK29" s="102"/>
      <c r="FIL29" s="102"/>
      <c r="FIM29" s="102"/>
      <c r="FIN29" s="102"/>
      <c r="FIO29" s="102"/>
      <c r="FIP29" s="102"/>
      <c r="FIQ29" s="102"/>
      <c r="FIR29" s="102"/>
      <c r="FIS29" s="102"/>
      <c r="FIT29" s="102"/>
      <c r="FIU29" s="102"/>
      <c r="FIV29" s="102"/>
      <c r="FIW29" s="102"/>
      <c r="FIX29" s="102"/>
      <c r="FIY29" s="102"/>
      <c r="FIZ29" s="102"/>
      <c r="FJA29" s="102"/>
      <c r="FJB29" s="102"/>
      <c r="FJC29" s="102"/>
      <c r="FJD29" s="102"/>
      <c r="FJE29" s="102"/>
      <c r="FJF29" s="102"/>
      <c r="FJG29" s="102"/>
      <c r="FJH29" s="102"/>
      <c r="FJI29" s="102"/>
      <c r="FJJ29" s="102"/>
      <c r="FJK29" s="102"/>
      <c r="FJL29" s="102"/>
      <c r="FJM29" s="102"/>
      <c r="FJN29" s="102"/>
      <c r="FJO29" s="102"/>
      <c r="FJP29" s="102"/>
      <c r="FJQ29" s="102"/>
      <c r="FJR29" s="102"/>
      <c r="FJS29" s="102"/>
      <c r="FJT29" s="102"/>
      <c r="FJU29" s="102"/>
      <c r="FJV29" s="102"/>
      <c r="FJW29" s="102"/>
      <c r="FJX29" s="102"/>
      <c r="FJY29" s="102"/>
      <c r="FJZ29" s="102"/>
      <c r="FKA29" s="102"/>
      <c r="FKB29" s="102"/>
      <c r="FKC29" s="102"/>
      <c r="FKD29" s="102"/>
      <c r="FKE29" s="102"/>
      <c r="FKF29" s="102"/>
      <c r="FKG29" s="102"/>
      <c r="FKH29" s="102"/>
      <c r="FKI29" s="102"/>
      <c r="FKJ29" s="102"/>
      <c r="FKK29" s="102"/>
      <c r="FKL29" s="102"/>
      <c r="FKM29" s="102"/>
      <c r="FKN29" s="102"/>
      <c r="FKO29" s="102"/>
      <c r="FKP29" s="102"/>
      <c r="FKQ29" s="102"/>
      <c r="FKR29" s="102"/>
      <c r="FKS29" s="102"/>
      <c r="FKT29" s="102"/>
      <c r="FKU29" s="102"/>
      <c r="FKV29" s="102"/>
      <c r="FKW29" s="102"/>
      <c r="FKX29" s="102"/>
      <c r="FKY29" s="102"/>
      <c r="FKZ29" s="102"/>
      <c r="FLA29" s="102"/>
      <c r="FLB29" s="102"/>
      <c r="FLC29" s="102"/>
      <c r="FLD29" s="102"/>
      <c r="FLE29" s="102"/>
      <c r="FLF29" s="102"/>
      <c r="FLG29" s="102"/>
      <c r="FLH29" s="102"/>
      <c r="FLI29" s="102"/>
      <c r="FLJ29" s="102"/>
      <c r="FLK29" s="102"/>
      <c r="FLL29" s="102"/>
      <c r="FLM29" s="102"/>
      <c r="FLN29" s="102"/>
      <c r="FLO29" s="102"/>
      <c r="FLP29" s="102"/>
      <c r="FLQ29" s="102"/>
      <c r="FLR29" s="102"/>
      <c r="FLS29" s="102"/>
      <c r="FLT29" s="102"/>
      <c r="FLU29" s="102"/>
      <c r="FLV29" s="102"/>
      <c r="FLW29" s="102"/>
      <c r="FLX29" s="102"/>
      <c r="FLY29" s="102"/>
      <c r="FLZ29" s="102"/>
      <c r="FMA29" s="102"/>
      <c r="FMB29" s="102"/>
      <c r="FMC29" s="102"/>
      <c r="FMD29" s="102"/>
      <c r="FME29" s="102"/>
      <c r="FMF29" s="102"/>
      <c r="FMG29" s="102"/>
      <c r="FMH29" s="102"/>
      <c r="FMI29" s="102"/>
      <c r="FMJ29" s="102"/>
      <c r="FMK29" s="102"/>
      <c r="FML29" s="102"/>
      <c r="FMM29" s="102"/>
      <c r="FMN29" s="102"/>
      <c r="FMO29" s="102"/>
      <c r="FMP29" s="102"/>
      <c r="FMQ29" s="102"/>
      <c r="FMR29" s="102"/>
      <c r="FMS29" s="102"/>
      <c r="FMT29" s="102"/>
      <c r="FMU29" s="102"/>
      <c r="FMV29" s="102"/>
      <c r="FMW29" s="102"/>
      <c r="FMX29" s="102"/>
      <c r="FMY29" s="102"/>
      <c r="FMZ29" s="102"/>
      <c r="FNA29" s="102"/>
      <c r="FNB29" s="102"/>
      <c r="FNC29" s="102"/>
      <c r="FND29" s="102"/>
      <c r="FNE29" s="102"/>
      <c r="FNF29" s="102"/>
      <c r="FNG29" s="102"/>
      <c r="FNH29" s="102"/>
      <c r="FNI29" s="102"/>
      <c r="FNJ29" s="102"/>
      <c r="FNK29" s="102"/>
      <c r="FNL29" s="102"/>
      <c r="FNM29" s="102"/>
      <c r="FNN29" s="102"/>
      <c r="FNO29" s="102"/>
      <c r="FNP29" s="102"/>
      <c r="FNQ29" s="102"/>
      <c r="FNR29" s="102"/>
      <c r="FNS29" s="102"/>
      <c r="FNT29" s="102"/>
      <c r="FNU29" s="102"/>
      <c r="FNV29" s="102"/>
      <c r="FNW29" s="102"/>
      <c r="FNX29" s="102"/>
      <c r="FNY29" s="102"/>
      <c r="FNZ29" s="102"/>
      <c r="FOA29" s="102"/>
      <c r="FOB29" s="102"/>
      <c r="FOC29" s="102"/>
      <c r="FOD29" s="102"/>
      <c r="FOE29" s="102"/>
      <c r="FOF29" s="102"/>
      <c r="FOG29" s="102"/>
      <c r="FOH29" s="102"/>
      <c r="FOI29" s="102"/>
      <c r="FOJ29" s="102"/>
      <c r="FOK29" s="102"/>
      <c r="FOL29" s="102"/>
      <c r="FOM29" s="102"/>
      <c r="FON29" s="102"/>
      <c r="FOO29" s="102"/>
      <c r="FOP29" s="102"/>
      <c r="FOQ29" s="102"/>
      <c r="FOR29" s="102"/>
      <c r="FOS29" s="102"/>
      <c r="FOT29" s="102"/>
      <c r="FOU29" s="102"/>
      <c r="FOV29" s="102"/>
      <c r="FOW29" s="102"/>
      <c r="FOX29" s="102"/>
      <c r="FOY29" s="102"/>
      <c r="FOZ29" s="102"/>
      <c r="FPA29" s="102"/>
      <c r="FPB29" s="102"/>
      <c r="FPC29" s="102"/>
      <c r="FPD29" s="102"/>
      <c r="FPE29" s="102"/>
      <c r="FPF29" s="102"/>
      <c r="FPG29" s="102"/>
      <c r="FPH29" s="102"/>
      <c r="FPI29" s="102"/>
      <c r="FPJ29" s="102"/>
      <c r="FPK29" s="102"/>
      <c r="FPL29" s="102"/>
      <c r="FPM29" s="102"/>
      <c r="FPN29" s="102"/>
      <c r="FPO29" s="102"/>
      <c r="FPP29" s="102"/>
      <c r="FPQ29" s="102"/>
      <c r="FPR29" s="102"/>
      <c r="FPS29" s="102"/>
      <c r="FPT29" s="102"/>
      <c r="FPU29" s="102"/>
      <c r="FPV29" s="102"/>
      <c r="FPW29" s="102"/>
      <c r="FPX29" s="102"/>
      <c r="FPY29" s="102"/>
      <c r="FPZ29" s="102"/>
      <c r="FQA29" s="102"/>
      <c r="FQB29" s="102"/>
      <c r="FQC29" s="102"/>
      <c r="FQD29" s="102"/>
      <c r="FQE29" s="102"/>
      <c r="FQF29" s="102"/>
      <c r="FQG29" s="102"/>
      <c r="FQH29" s="102"/>
      <c r="FQI29" s="102"/>
      <c r="FQJ29" s="102"/>
      <c r="FQK29" s="102"/>
      <c r="FQL29" s="102"/>
      <c r="FQM29" s="102"/>
      <c r="FQN29" s="102"/>
      <c r="FQO29" s="102"/>
      <c r="FQP29" s="102"/>
      <c r="FQQ29" s="102"/>
      <c r="FQR29" s="102"/>
      <c r="FQS29" s="102"/>
      <c r="FQT29" s="102"/>
      <c r="FQU29" s="102"/>
      <c r="FQV29" s="102"/>
      <c r="FQW29" s="102"/>
      <c r="FQX29" s="102"/>
      <c r="FQY29" s="102"/>
      <c r="FQZ29" s="102"/>
      <c r="FRA29" s="102"/>
      <c r="FRB29" s="102"/>
      <c r="FRC29" s="102"/>
      <c r="FRD29" s="102"/>
      <c r="FRE29" s="102"/>
      <c r="FRF29" s="102"/>
      <c r="FRG29" s="102"/>
      <c r="FRH29" s="102"/>
      <c r="FRI29" s="102"/>
      <c r="FRJ29" s="102"/>
      <c r="FRK29" s="102"/>
      <c r="FRL29" s="102"/>
      <c r="FRM29" s="102"/>
      <c r="FRN29" s="102"/>
      <c r="FRO29" s="102"/>
      <c r="FRP29" s="102"/>
      <c r="FRQ29" s="102"/>
      <c r="FRR29" s="102"/>
      <c r="FRS29" s="102"/>
      <c r="FRT29" s="102"/>
      <c r="FRU29" s="102"/>
      <c r="FRV29" s="102"/>
      <c r="FRW29" s="102"/>
      <c r="FRX29" s="102"/>
      <c r="FRY29" s="102"/>
      <c r="FRZ29" s="102"/>
      <c r="FSA29" s="102"/>
      <c r="FSB29" s="102"/>
      <c r="FSC29" s="102"/>
      <c r="FSD29" s="102"/>
      <c r="FSE29" s="102"/>
      <c r="FSF29" s="102"/>
      <c r="FSG29" s="102"/>
      <c r="FSH29" s="102"/>
      <c r="FSI29" s="102"/>
      <c r="FSJ29" s="102"/>
      <c r="FSK29" s="102"/>
      <c r="FSL29" s="102"/>
      <c r="FSM29" s="102"/>
      <c r="FSN29" s="102"/>
      <c r="FSO29" s="102"/>
      <c r="FSP29" s="102"/>
      <c r="FSQ29" s="102"/>
      <c r="FSR29" s="102"/>
      <c r="FSS29" s="102"/>
      <c r="FST29" s="102"/>
      <c r="FSU29" s="102"/>
      <c r="FSV29" s="102"/>
      <c r="FSW29" s="102"/>
      <c r="FSX29" s="102"/>
      <c r="FSY29" s="102"/>
      <c r="FSZ29" s="102"/>
      <c r="FTA29" s="102"/>
      <c r="FTB29" s="102"/>
      <c r="FTC29" s="102"/>
      <c r="FTD29" s="102"/>
      <c r="FTE29" s="102"/>
      <c r="FTF29" s="102"/>
      <c r="FTG29" s="102"/>
      <c r="FTH29" s="102"/>
      <c r="FTI29" s="102"/>
      <c r="FTJ29" s="102"/>
      <c r="FTK29" s="102"/>
      <c r="FTL29" s="102"/>
      <c r="FTM29" s="102"/>
      <c r="FTN29" s="102"/>
      <c r="FTO29" s="102"/>
      <c r="FTP29" s="102"/>
      <c r="FTQ29" s="102"/>
      <c r="FTR29" s="102"/>
      <c r="FTS29" s="102"/>
      <c r="FTT29" s="102"/>
      <c r="FTU29" s="102"/>
      <c r="FTV29" s="102"/>
      <c r="FTW29" s="102"/>
      <c r="FTX29" s="102"/>
      <c r="FTY29" s="102"/>
      <c r="FTZ29" s="102"/>
      <c r="FUA29" s="102"/>
      <c r="FUB29" s="102"/>
      <c r="FUC29" s="102"/>
      <c r="FUD29" s="102"/>
      <c r="FUE29" s="102"/>
      <c r="FUF29" s="102"/>
      <c r="FUG29" s="102"/>
      <c r="FUH29" s="102"/>
      <c r="FUI29" s="102"/>
      <c r="FUJ29" s="102"/>
      <c r="FUK29" s="102"/>
      <c r="FUL29" s="102"/>
      <c r="FUM29" s="102"/>
      <c r="FUN29" s="102"/>
      <c r="FUO29" s="102"/>
      <c r="FUP29" s="102"/>
      <c r="FUQ29" s="102"/>
      <c r="FUR29" s="102"/>
      <c r="FUS29" s="102"/>
      <c r="FUT29" s="102"/>
      <c r="FUU29" s="102"/>
      <c r="FUV29" s="102"/>
      <c r="FUW29" s="102"/>
      <c r="FUX29" s="102"/>
      <c r="FUY29" s="102"/>
      <c r="FUZ29" s="102"/>
      <c r="FVA29" s="102"/>
      <c r="FVB29" s="102"/>
      <c r="FVC29" s="102"/>
      <c r="FVD29" s="102"/>
      <c r="FVE29" s="102"/>
      <c r="FVF29" s="102"/>
      <c r="FVG29" s="102"/>
      <c r="FVH29" s="102"/>
      <c r="FVI29" s="102"/>
      <c r="FVJ29" s="102"/>
      <c r="FVK29" s="102"/>
      <c r="FVL29" s="102"/>
      <c r="FVM29" s="102"/>
      <c r="FVN29" s="102"/>
      <c r="FVO29" s="102"/>
      <c r="FVP29" s="102"/>
      <c r="FVQ29" s="102"/>
      <c r="FVR29" s="102"/>
      <c r="FVS29" s="102"/>
      <c r="FVT29" s="102"/>
      <c r="FVU29" s="102"/>
      <c r="FVV29" s="102"/>
      <c r="FVW29" s="102"/>
      <c r="FVX29" s="102"/>
      <c r="FVY29" s="102"/>
      <c r="FVZ29" s="102"/>
      <c r="FWA29" s="102"/>
      <c r="FWB29" s="102"/>
      <c r="FWC29" s="102"/>
      <c r="FWD29" s="102"/>
      <c r="FWE29" s="102"/>
      <c r="FWF29" s="102"/>
      <c r="FWG29" s="102"/>
      <c r="FWH29" s="102"/>
      <c r="FWI29" s="102"/>
      <c r="FWJ29" s="102"/>
      <c r="FWK29" s="102"/>
      <c r="FWL29" s="102"/>
      <c r="FWM29" s="102"/>
      <c r="FWN29" s="102"/>
      <c r="FWO29" s="102"/>
      <c r="FWP29" s="102"/>
      <c r="FWQ29" s="102"/>
      <c r="FWR29" s="102"/>
      <c r="FWS29" s="102"/>
      <c r="FWT29" s="102"/>
      <c r="FWU29" s="102"/>
      <c r="FWV29" s="102"/>
      <c r="FWW29" s="102"/>
      <c r="FWX29" s="102"/>
      <c r="FWY29" s="102"/>
      <c r="FWZ29" s="102"/>
      <c r="FXA29" s="102"/>
      <c r="FXB29" s="102"/>
      <c r="FXC29" s="102"/>
      <c r="FXD29" s="102"/>
      <c r="FXE29" s="102"/>
      <c r="FXF29" s="102"/>
      <c r="FXG29" s="102"/>
      <c r="FXH29" s="102"/>
      <c r="FXI29" s="102"/>
      <c r="FXJ29" s="102"/>
      <c r="FXK29" s="102"/>
      <c r="FXL29" s="102"/>
      <c r="FXM29" s="102"/>
      <c r="FXN29" s="102"/>
      <c r="FXO29" s="102"/>
      <c r="FXP29" s="102"/>
      <c r="FXQ29" s="102"/>
      <c r="FXR29" s="102"/>
      <c r="FXS29" s="102"/>
      <c r="FXT29" s="102"/>
      <c r="FXU29" s="102"/>
      <c r="FXV29" s="102"/>
      <c r="FXW29" s="102"/>
      <c r="FXX29" s="102"/>
      <c r="FXY29" s="102"/>
      <c r="FXZ29" s="102"/>
      <c r="FYA29" s="102"/>
      <c r="FYB29" s="102"/>
      <c r="FYC29" s="102"/>
      <c r="FYD29" s="102"/>
      <c r="FYE29" s="102"/>
      <c r="FYF29" s="102"/>
      <c r="FYG29" s="102"/>
      <c r="FYH29" s="102"/>
      <c r="FYI29" s="102"/>
      <c r="FYJ29" s="102"/>
      <c r="FYK29" s="102"/>
      <c r="FYL29" s="102"/>
      <c r="FYM29" s="102"/>
      <c r="FYN29" s="102"/>
      <c r="FYO29" s="102"/>
      <c r="FYP29" s="102"/>
      <c r="FYQ29" s="102"/>
      <c r="FYR29" s="102"/>
      <c r="FYS29" s="102"/>
      <c r="FYT29" s="102"/>
      <c r="FYU29" s="102"/>
      <c r="FYV29" s="102"/>
      <c r="FYW29" s="102"/>
      <c r="FYX29" s="102"/>
      <c r="FYY29" s="102"/>
      <c r="FYZ29" s="102"/>
      <c r="FZA29" s="102"/>
      <c r="FZB29" s="102"/>
      <c r="FZC29" s="102"/>
      <c r="FZD29" s="102"/>
      <c r="FZE29" s="102"/>
      <c r="FZF29" s="102"/>
      <c r="FZG29" s="102"/>
      <c r="FZH29" s="102"/>
      <c r="FZI29" s="102"/>
      <c r="FZJ29" s="102"/>
      <c r="FZK29" s="102"/>
      <c r="FZL29" s="102"/>
      <c r="FZM29" s="102"/>
      <c r="FZN29" s="102"/>
      <c r="FZO29" s="102"/>
      <c r="FZP29" s="102"/>
      <c r="FZQ29" s="102"/>
      <c r="FZR29" s="102"/>
      <c r="FZS29" s="102"/>
      <c r="FZT29" s="102"/>
      <c r="FZU29" s="102"/>
      <c r="FZV29" s="102"/>
      <c r="FZW29" s="102"/>
      <c r="FZX29" s="102"/>
      <c r="FZY29" s="102"/>
      <c r="FZZ29" s="102"/>
      <c r="GAA29" s="102"/>
      <c r="GAB29" s="102"/>
      <c r="GAC29" s="102"/>
      <c r="GAD29" s="102"/>
      <c r="GAE29" s="102"/>
      <c r="GAF29" s="102"/>
      <c r="GAG29" s="102"/>
      <c r="GAH29" s="102"/>
      <c r="GAI29" s="102"/>
      <c r="GAJ29" s="102"/>
      <c r="GAK29" s="102"/>
      <c r="GAL29" s="102"/>
      <c r="GAM29" s="102"/>
      <c r="GAN29" s="102"/>
      <c r="GAO29" s="102"/>
      <c r="GAP29" s="102"/>
      <c r="GAQ29" s="102"/>
      <c r="GAR29" s="102"/>
      <c r="GAS29" s="102"/>
      <c r="GAT29" s="102"/>
      <c r="GAU29" s="102"/>
      <c r="GAV29" s="102"/>
      <c r="GAW29" s="102"/>
      <c r="GAX29" s="102"/>
      <c r="GAY29" s="102"/>
      <c r="GAZ29" s="102"/>
      <c r="GBA29" s="102"/>
      <c r="GBB29" s="102"/>
      <c r="GBC29" s="102"/>
      <c r="GBD29" s="102"/>
      <c r="GBE29" s="102"/>
      <c r="GBF29" s="102"/>
      <c r="GBG29" s="102"/>
      <c r="GBH29" s="102"/>
      <c r="GBI29" s="102"/>
      <c r="GBJ29" s="102"/>
      <c r="GBK29" s="102"/>
      <c r="GBL29" s="102"/>
      <c r="GBM29" s="102"/>
      <c r="GBN29" s="102"/>
      <c r="GBO29" s="102"/>
      <c r="GBP29" s="102"/>
      <c r="GBQ29" s="102"/>
      <c r="GBR29" s="102"/>
      <c r="GBS29" s="102"/>
      <c r="GBT29" s="102"/>
      <c r="GBU29" s="102"/>
      <c r="GBV29" s="102"/>
      <c r="GBW29" s="102"/>
      <c r="GBX29" s="102"/>
      <c r="GBY29" s="102"/>
      <c r="GBZ29" s="102"/>
      <c r="GCA29" s="102"/>
      <c r="GCB29" s="102"/>
      <c r="GCC29" s="102"/>
      <c r="GCD29" s="102"/>
      <c r="GCE29" s="102"/>
      <c r="GCF29" s="102"/>
      <c r="GCG29" s="102"/>
      <c r="GCH29" s="102"/>
      <c r="GCI29" s="102"/>
      <c r="GCJ29" s="102"/>
      <c r="GCK29" s="102"/>
      <c r="GCL29" s="102"/>
      <c r="GCM29" s="102"/>
      <c r="GCN29" s="102"/>
      <c r="GCO29" s="102"/>
      <c r="GCP29" s="102"/>
      <c r="GCQ29" s="102"/>
      <c r="GCR29" s="102"/>
      <c r="GCS29" s="102"/>
      <c r="GCT29" s="102"/>
      <c r="GCU29" s="102"/>
      <c r="GCV29" s="102"/>
      <c r="GCW29" s="102"/>
      <c r="GCX29" s="102"/>
      <c r="GCY29" s="102"/>
      <c r="GCZ29" s="102"/>
      <c r="GDA29" s="102"/>
      <c r="GDB29" s="102"/>
      <c r="GDC29" s="102"/>
      <c r="GDD29" s="102"/>
      <c r="GDE29" s="102"/>
      <c r="GDF29" s="102"/>
      <c r="GDG29" s="102"/>
      <c r="GDH29" s="102"/>
      <c r="GDI29" s="102"/>
      <c r="GDJ29" s="102"/>
      <c r="GDK29" s="102"/>
      <c r="GDL29" s="102"/>
      <c r="GDM29" s="102"/>
      <c r="GDN29" s="102"/>
      <c r="GDO29" s="102"/>
      <c r="GDP29" s="102"/>
      <c r="GDQ29" s="102"/>
      <c r="GDR29" s="102"/>
      <c r="GDS29" s="102"/>
      <c r="GDT29" s="102"/>
      <c r="GDU29" s="102"/>
      <c r="GDV29" s="102"/>
      <c r="GDW29" s="102"/>
      <c r="GDX29" s="102"/>
      <c r="GDY29" s="102"/>
      <c r="GDZ29" s="102"/>
      <c r="GEA29" s="102"/>
      <c r="GEB29" s="102"/>
      <c r="GEC29" s="102"/>
      <c r="GED29" s="102"/>
      <c r="GEE29" s="102"/>
      <c r="GEF29" s="102"/>
      <c r="GEG29" s="102"/>
      <c r="GEH29" s="102"/>
      <c r="GEI29" s="102"/>
      <c r="GEJ29" s="102"/>
      <c r="GEK29" s="102"/>
      <c r="GEL29" s="102"/>
      <c r="GEM29" s="102"/>
      <c r="GEN29" s="102"/>
      <c r="GEO29" s="102"/>
      <c r="GEP29" s="102"/>
      <c r="GEQ29" s="102"/>
      <c r="GER29" s="102"/>
      <c r="GES29" s="102"/>
      <c r="GET29" s="102"/>
      <c r="GEU29" s="102"/>
      <c r="GEV29" s="102"/>
      <c r="GEW29" s="102"/>
      <c r="GEX29" s="102"/>
      <c r="GEY29" s="102"/>
      <c r="GEZ29" s="102"/>
      <c r="GFA29" s="102"/>
      <c r="GFB29" s="102"/>
      <c r="GFC29" s="102"/>
      <c r="GFD29" s="102"/>
      <c r="GFE29" s="102"/>
      <c r="GFF29" s="102"/>
      <c r="GFG29" s="102"/>
      <c r="GFH29" s="102"/>
      <c r="GFI29" s="102"/>
      <c r="GFJ29" s="102"/>
      <c r="GFK29" s="102"/>
      <c r="GFL29" s="102"/>
      <c r="GFM29" s="102"/>
      <c r="GFN29" s="102"/>
      <c r="GFO29" s="102"/>
      <c r="GFP29" s="102"/>
      <c r="GFQ29" s="102"/>
      <c r="GFR29" s="102"/>
      <c r="GFS29" s="102"/>
      <c r="GFT29" s="102"/>
      <c r="GFU29" s="102"/>
      <c r="GFV29" s="102"/>
      <c r="GFW29" s="102"/>
      <c r="GFX29" s="102"/>
      <c r="GFY29" s="102"/>
      <c r="GFZ29" s="102"/>
      <c r="GGA29" s="102"/>
      <c r="GGB29" s="102"/>
      <c r="GGC29" s="102"/>
      <c r="GGD29" s="102"/>
      <c r="GGE29" s="102"/>
      <c r="GGF29" s="102"/>
      <c r="GGG29" s="102"/>
      <c r="GGH29" s="102"/>
      <c r="GGI29" s="102"/>
      <c r="GGJ29" s="102"/>
      <c r="GGK29" s="102"/>
      <c r="GGL29" s="102"/>
      <c r="GGM29" s="102"/>
      <c r="GGN29" s="102"/>
      <c r="GGO29" s="102"/>
      <c r="GGP29" s="102"/>
      <c r="GGQ29" s="102"/>
      <c r="GGR29" s="102"/>
      <c r="GGS29" s="102"/>
      <c r="GGT29" s="102"/>
      <c r="GGU29" s="102"/>
      <c r="GGV29" s="102"/>
      <c r="GGW29" s="102"/>
      <c r="GGX29" s="102"/>
      <c r="GGY29" s="102"/>
      <c r="GGZ29" s="102"/>
      <c r="GHA29" s="102"/>
      <c r="GHB29" s="102"/>
      <c r="GHC29" s="102"/>
      <c r="GHD29" s="102"/>
      <c r="GHE29" s="102"/>
      <c r="GHF29" s="102"/>
      <c r="GHG29" s="102"/>
      <c r="GHH29" s="102"/>
      <c r="GHI29" s="102"/>
      <c r="GHJ29" s="102"/>
      <c r="GHK29" s="102"/>
      <c r="GHL29" s="102"/>
      <c r="GHM29" s="102"/>
      <c r="GHN29" s="102"/>
      <c r="GHO29" s="102"/>
      <c r="GHP29" s="102"/>
      <c r="GHQ29" s="102"/>
      <c r="GHR29" s="102"/>
      <c r="GHS29" s="102"/>
      <c r="GHT29" s="102"/>
      <c r="GHU29" s="102"/>
      <c r="GHV29" s="102"/>
      <c r="GHW29" s="102"/>
      <c r="GHX29" s="102"/>
      <c r="GHY29" s="102"/>
      <c r="GHZ29" s="102"/>
      <c r="GIA29" s="102"/>
      <c r="GIB29" s="102"/>
      <c r="GIC29" s="102"/>
      <c r="GID29" s="102"/>
      <c r="GIE29" s="102"/>
      <c r="GIF29" s="102"/>
      <c r="GIG29" s="102"/>
      <c r="GIH29" s="102"/>
      <c r="GII29" s="102"/>
      <c r="GIJ29" s="102"/>
      <c r="GIK29" s="102"/>
      <c r="GIL29" s="102"/>
      <c r="GIM29" s="102"/>
      <c r="GIN29" s="102"/>
      <c r="GIO29" s="102"/>
      <c r="GIP29" s="102"/>
      <c r="GIQ29" s="102"/>
      <c r="GIR29" s="102"/>
      <c r="GIS29" s="102"/>
      <c r="GIT29" s="102"/>
      <c r="GIU29" s="102"/>
      <c r="GIV29" s="102"/>
      <c r="GIW29" s="102"/>
      <c r="GIX29" s="102"/>
      <c r="GIY29" s="102"/>
      <c r="GIZ29" s="102"/>
      <c r="GJA29" s="102"/>
      <c r="GJB29" s="102"/>
      <c r="GJC29" s="102"/>
      <c r="GJD29" s="102"/>
      <c r="GJE29" s="102"/>
      <c r="GJF29" s="102"/>
      <c r="GJG29" s="102"/>
      <c r="GJH29" s="102"/>
      <c r="GJI29" s="102"/>
      <c r="GJJ29" s="102"/>
      <c r="GJK29" s="102"/>
      <c r="GJL29" s="102"/>
      <c r="GJM29" s="102"/>
      <c r="GJN29" s="102"/>
      <c r="GJO29" s="102"/>
      <c r="GJP29" s="102"/>
      <c r="GJQ29" s="102"/>
      <c r="GJR29" s="102"/>
      <c r="GJS29" s="102"/>
      <c r="GJT29" s="102"/>
      <c r="GJU29" s="102"/>
      <c r="GJV29" s="102"/>
      <c r="GJW29" s="102"/>
      <c r="GJX29" s="102"/>
      <c r="GJY29" s="102"/>
      <c r="GJZ29" s="102"/>
      <c r="GKA29" s="102"/>
      <c r="GKB29" s="102"/>
      <c r="GKC29" s="102"/>
      <c r="GKD29" s="102"/>
      <c r="GKE29" s="102"/>
      <c r="GKF29" s="102"/>
      <c r="GKG29" s="102"/>
      <c r="GKH29" s="102"/>
      <c r="GKI29" s="102"/>
      <c r="GKJ29" s="102"/>
      <c r="GKK29" s="102"/>
      <c r="GKL29" s="102"/>
      <c r="GKM29" s="102"/>
      <c r="GKN29" s="102"/>
      <c r="GKO29" s="102"/>
      <c r="GKP29" s="102"/>
      <c r="GKQ29" s="102"/>
      <c r="GKR29" s="102"/>
      <c r="GKS29" s="102"/>
      <c r="GKT29" s="102"/>
      <c r="GKU29" s="102"/>
      <c r="GKV29" s="102"/>
      <c r="GKW29" s="102"/>
      <c r="GKX29" s="102"/>
      <c r="GKY29" s="102"/>
      <c r="GKZ29" s="102"/>
      <c r="GLA29" s="102"/>
      <c r="GLB29" s="102"/>
      <c r="GLC29" s="102"/>
      <c r="GLD29" s="102"/>
      <c r="GLE29" s="102"/>
      <c r="GLF29" s="102"/>
      <c r="GLG29" s="102"/>
      <c r="GLH29" s="102"/>
      <c r="GLI29" s="102"/>
      <c r="GLJ29" s="102"/>
      <c r="GLK29" s="102"/>
      <c r="GLL29" s="102"/>
      <c r="GLM29" s="102"/>
      <c r="GLN29" s="102"/>
      <c r="GLO29" s="102"/>
      <c r="GLP29" s="102"/>
      <c r="GLQ29" s="102"/>
      <c r="GLR29" s="102"/>
      <c r="GLS29" s="102"/>
      <c r="GLT29" s="102"/>
      <c r="GLU29" s="102"/>
      <c r="GLV29" s="102"/>
      <c r="GLW29" s="102"/>
      <c r="GLX29" s="102"/>
      <c r="GLY29" s="102"/>
      <c r="GLZ29" s="102"/>
      <c r="GMA29" s="102"/>
      <c r="GMB29" s="102"/>
      <c r="GMC29" s="102"/>
      <c r="GMD29" s="102"/>
      <c r="GME29" s="102"/>
      <c r="GMF29" s="102"/>
      <c r="GMG29" s="102"/>
      <c r="GMH29" s="102"/>
      <c r="GMI29" s="102"/>
      <c r="GMJ29" s="102"/>
      <c r="GMK29" s="102"/>
      <c r="GML29" s="102"/>
      <c r="GMM29" s="102"/>
      <c r="GMN29" s="102"/>
      <c r="GMO29" s="102"/>
      <c r="GMP29" s="102"/>
      <c r="GMQ29" s="102"/>
      <c r="GMR29" s="102"/>
      <c r="GMS29" s="102"/>
      <c r="GMT29" s="102"/>
      <c r="GMU29" s="102"/>
      <c r="GMV29" s="102"/>
      <c r="GMW29" s="102"/>
      <c r="GMX29" s="102"/>
      <c r="GMY29" s="102"/>
      <c r="GMZ29" s="102"/>
      <c r="GNA29" s="102"/>
      <c r="GNB29" s="102"/>
      <c r="GNC29" s="102"/>
      <c r="GND29" s="102"/>
      <c r="GNE29" s="102"/>
      <c r="GNF29" s="102"/>
      <c r="GNG29" s="102"/>
      <c r="GNH29" s="102"/>
      <c r="GNI29" s="102"/>
      <c r="GNJ29" s="102"/>
      <c r="GNK29" s="102"/>
      <c r="GNL29" s="102"/>
      <c r="GNM29" s="102"/>
      <c r="GNN29" s="102"/>
      <c r="GNO29" s="102"/>
      <c r="GNP29" s="102"/>
      <c r="GNQ29" s="102"/>
      <c r="GNR29" s="102"/>
      <c r="GNS29" s="102"/>
      <c r="GNT29" s="102"/>
      <c r="GNU29" s="102"/>
      <c r="GNV29" s="102"/>
      <c r="GNW29" s="102"/>
      <c r="GNX29" s="102"/>
      <c r="GNY29" s="102"/>
      <c r="GNZ29" s="102"/>
      <c r="GOA29" s="102"/>
      <c r="GOB29" s="102"/>
      <c r="GOC29" s="102"/>
      <c r="GOD29" s="102"/>
      <c r="GOE29" s="102"/>
      <c r="GOF29" s="102"/>
      <c r="GOG29" s="102"/>
      <c r="GOH29" s="102"/>
      <c r="GOI29" s="102"/>
      <c r="GOJ29" s="102"/>
      <c r="GOK29" s="102"/>
      <c r="GOL29" s="102"/>
      <c r="GOM29" s="102"/>
      <c r="GON29" s="102"/>
      <c r="GOO29" s="102"/>
      <c r="GOP29" s="102"/>
      <c r="GOQ29" s="102"/>
      <c r="GOR29" s="102"/>
      <c r="GOS29" s="102"/>
      <c r="GOT29" s="102"/>
      <c r="GOU29" s="102"/>
      <c r="GOV29" s="102"/>
      <c r="GOW29" s="102"/>
      <c r="GOX29" s="102"/>
      <c r="GOY29" s="102"/>
      <c r="GOZ29" s="102"/>
      <c r="GPA29" s="102"/>
      <c r="GPB29" s="102"/>
      <c r="GPC29" s="102"/>
      <c r="GPD29" s="102"/>
      <c r="GPE29" s="102"/>
      <c r="GPF29" s="102"/>
      <c r="GPG29" s="102"/>
      <c r="GPH29" s="102"/>
      <c r="GPI29" s="102"/>
      <c r="GPJ29" s="102"/>
      <c r="GPK29" s="102"/>
      <c r="GPL29" s="102"/>
      <c r="GPM29" s="102"/>
      <c r="GPN29" s="102"/>
      <c r="GPO29" s="102"/>
      <c r="GPP29" s="102"/>
      <c r="GPQ29" s="102"/>
      <c r="GPR29" s="102"/>
      <c r="GPS29" s="102"/>
      <c r="GPT29" s="102"/>
      <c r="GPU29" s="102"/>
      <c r="GPV29" s="102"/>
      <c r="GPW29" s="102"/>
      <c r="GPX29" s="102"/>
      <c r="GPY29" s="102"/>
      <c r="GPZ29" s="102"/>
      <c r="GQA29" s="102"/>
      <c r="GQB29" s="102"/>
      <c r="GQC29" s="102"/>
      <c r="GQD29" s="102"/>
      <c r="GQE29" s="102"/>
      <c r="GQF29" s="102"/>
      <c r="GQG29" s="102"/>
      <c r="GQH29" s="102"/>
      <c r="GQI29" s="102"/>
      <c r="GQJ29" s="102"/>
      <c r="GQK29" s="102"/>
      <c r="GQL29" s="102"/>
      <c r="GQM29" s="102"/>
      <c r="GQN29" s="102"/>
      <c r="GQO29" s="102"/>
      <c r="GQP29" s="102"/>
      <c r="GQQ29" s="102"/>
      <c r="GQR29" s="102"/>
      <c r="GQS29" s="102"/>
      <c r="GQT29" s="102"/>
      <c r="GQU29" s="102"/>
      <c r="GQV29" s="102"/>
      <c r="GQW29" s="102"/>
      <c r="GQX29" s="102"/>
      <c r="GQY29" s="102"/>
      <c r="GQZ29" s="102"/>
      <c r="GRA29" s="102"/>
      <c r="GRB29" s="102"/>
      <c r="GRC29" s="102"/>
      <c r="GRD29" s="102"/>
      <c r="GRE29" s="102"/>
      <c r="GRF29" s="102"/>
      <c r="GRG29" s="102"/>
      <c r="GRH29" s="102"/>
      <c r="GRI29" s="102"/>
      <c r="GRJ29" s="102"/>
      <c r="GRK29" s="102"/>
      <c r="GRL29" s="102"/>
      <c r="GRM29" s="102"/>
      <c r="GRN29" s="102"/>
      <c r="GRO29" s="102"/>
      <c r="GRP29" s="102"/>
      <c r="GRQ29" s="102"/>
      <c r="GRR29" s="102"/>
      <c r="GRS29" s="102"/>
      <c r="GRT29" s="102"/>
      <c r="GRU29" s="102"/>
      <c r="GRV29" s="102"/>
      <c r="GRW29" s="102"/>
      <c r="GRX29" s="102"/>
      <c r="GRY29" s="102"/>
      <c r="GRZ29" s="102"/>
      <c r="GSA29" s="102"/>
      <c r="GSB29" s="102"/>
      <c r="GSC29" s="102"/>
      <c r="GSD29" s="102"/>
      <c r="GSE29" s="102"/>
      <c r="GSF29" s="102"/>
      <c r="GSG29" s="102"/>
      <c r="GSH29" s="102"/>
      <c r="GSI29" s="102"/>
      <c r="GSJ29" s="102"/>
      <c r="GSK29" s="102"/>
      <c r="GSL29" s="102"/>
      <c r="GSM29" s="102"/>
      <c r="GSN29" s="102"/>
      <c r="GSO29" s="102"/>
      <c r="GSP29" s="102"/>
      <c r="GSQ29" s="102"/>
      <c r="GSR29" s="102"/>
      <c r="GSS29" s="102"/>
      <c r="GST29" s="102"/>
      <c r="GSU29" s="102"/>
      <c r="GSV29" s="102"/>
      <c r="GSW29" s="102"/>
      <c r="GSX29" s="102"/>
      <c r="GSY29" s="102"/>
      <c r="GSZ29" s="102"/>
      <c r="GTA29" s="102"/>
      <c r="GTB29" s="102"/>
      <c r="GTC29" s="102"/>
      <c r="GTD29" s="102"/>
      <c r="GTE29" s="102"/>
      <c r="GTF29" s="102"/>
      <c r="GTG29" s="102"/>
      <c r="GTH29" s="102"/>
      <c r="GTI29" s="102"/>
      <c r="GTJ29" s="102"/>
      <c r="GTK29" s="102"/>
      <c r="GTL29" s="102"/>
      <c r="GTM29" s="102"/>
      <c r="GTN29" s="102"/>
      <c r="GTO29" s="102"/>
      <c r="GTP29" s="102"/>
      <c r="GTQ29" s="102"/>
      <c r="GTR29" s="102"/>
      <c r="GTS29" s="102"/>
      <c r="GTT29" s="102"/>
      <c r="GTU29" s="102"/>
      <c r="GTV29" s="102"/>
      <c r="GTW29" s="102"/>
      <c r="GTX29" s="102"/>
      <c r="GTY29" s="102"/>
      <c r="GTZ29" s="102"/>
      <c r="GUA29" s="102"/>
      <c r="GUB29" s="102"/>
      <c r="GUC29" s="102"/>
      <c r="GUD29" s="102"/>
      <c r="GUE29" s="102"/>
      <c r="GUF29" s="102"/>
      <c r="GUG29" s="102"/>
      <c r="GUH29" s="102"/>
      <c r="GUI29" s="102"/>
      <c r="GUJ29" s="102"/>
      <c r="GUK29" s="102"/>
      <c r="GUL29" s="102"/>
      <c r="GUM29" s="102"/>
      <c r="GUN29" s="102"/>
      <c r="GUO29" s="102"/>
      <c r="GUP29" s="102"/>
      <c r="GUQ29" s="102"/>
      <c r="GUR29" s="102"/>
      <c r="GUS29" s="102"/>
      <c r="GUT29" s="102"/>
      <c r="GUU29" s="102"/>
      <c r="GUV29" s="102"/>
      <c r="GUW29" s="102"/>
      <c r="GUX29" s="102"/>
      <c r="GUY29" s="102"/>
      <c r="GUZ29" s="102"/>
      <c r="GVA29" s="102"/>
      <c r="GVB29" s="102"/>
      <c r="GVC29" s="102"/>
      <c r="GVD29" s="102"/>
      <c r="GVE29" s="102"/>
      <c r="GVF29" s="102"/>
      <c r="GVG29" s="102"/>
      <c r="GVH29" s="102"/>
      <c r="GVI29" s="102"/>
      <c r="GVJ29" s="102"/>
      <c r="GVK29" s="102"/>
      <c r="GVL29" s="102"/>
      <c r="GVM29" s="102"/>
      <c r="GVN29" s="102"/>
      <c r="GVO29" s="102"/>
      <c r="GVP29" s="102"/>
      <c r="GVQ29" s="102"/>
      <c r="GVR29" s="102"/>
      <c r="GVS29" s="102"/>
      <c r="GVT29" s="102"/>
      <c r="GVU29" s="102"/>
      <c r="GVV29" s="102"/>
      <c r="GVW29" s="102"/>
      <c r="GVX29" s="102"/>
      <c r="GVY29" s="102"/>
      <c r="GVZ29" s="102"/>
      <c r="GWA29" s="102"/>
      <c r="GWB29" s="102"/>
      <c r="GWC29" s="102"/>
      <c r="GWD29" s="102"/>
      <c r="GWE29" s="102"/>
      <c r="GWF29" s="102"/>
      <c r="GWG29" s="102"/>
      <c r="GWH29" s="102"/>
      <c r="GWI29" s="102"/>
      <c r="GWJ29" s="102"/>
      <c r="GWK29" s="102"/>
      <c r="GWL29" s="102"/>
      <c r="GWM29" s="102"/>
      <c r="GWN29" s="102"/>
      <c r="GWO29" s="102"/>
      <c r="GWP29" s="102"/>
      <c r="GWQ29" s="102"/>
      <c r="GWR29" s="102"/>
      <c r="GWS29" s="102"/>
      <c r="GWT29" s="102"/>
      <c r="GWU29" s="102"/>
      <c r="GWV29" s="102"/>
      <c r="GWW29" s="102"/>
      <c r="GWX29" s="102"/>
      <c r="GWY29" s="102"/>
      <c r="GWZ29" s="102"/>
      <c r="GXA29" s="102"/>
      <c r="GXB29" s="102"/>
      <c r="GXC29" s="102"/>
      <c r="GXD29" s="102"/>
      <c r="GXE29" s="102"/>
      <c r="GXF29" s="102"/>
      <c r="GXG29" s="102"/>
      <c r="GXH29" s="102"/>
      <c r="GXI29" s="102"/>
      <c r="GXJ29" s="102"/>
      <c r="GXK29" s="102"/>
      <c r="GXL29" s="102"/>
      <c r="GXM29" s="102"/>
      <c r="GXN29" s="102"/>
      <c r="GXO29" s="102"/>
      <c r="GXP29" s="102"/>
      <c r="GXQ29" s="102"/>
      <c r="GXR29" s="102"/>
      <c r="GXS29" s="102"/>
      <c r="GXT29" s="102"/>
      <c r="GXU29" s="102"/>
      <c r="GXV29" s="102"/>
      <c r="GXW29" s="102"/>
      <c r="GXX29" s="102"/>
      <c r="GXY29" s="102"/>
      <c r="GXZ29" s="102"/>
      <c r="GYA29" s="102"/>
      <c r="GYB29" s="102"/>
      <c r="GYC29" s="102"/>
      <c r="GYD29" s="102"/>
      <c r="GYE29" s="102"/>
      <c r="GYF29" s="102"/>
      <c r="GYG29" s="102"/>
      <c r="GYH29" s="102"/>
      <c r="GYI29" s="102"/>
      <c r="GYJ29" s="102"/>
      <c r="GYK29" s="102"/>
      <c r="GYL29" s="102"/>
      <c r="GYM29" s="102"/>
      <c r="GYN29" s="102"/>
      <c r="GYO29" s="102"/>
      <c r="GYP29" s="102"/>
      <c r="GYQ29" s="102"/>
      <c r="GYR29" s="102"/>
      <c r="GYS29" s="102"/>
      <c r="GYT29" s="102"/>
      <c r="GYU29" s="102"/>
      <c r="GYV29" s="102"/>
      <c r="GYW29" s="102"/>
      <c r="GYX29" s="102"/>
      <c r="GYY29" s="102"/>
      <c r="GYZ29" s="102"/>
      <c r="GZA29" s="102"/>
      <c r="GZB29" s="102"/>
      <c r="GZC29" s="102"/>
      <c r="GZD29" s="102"/>
      <c r="GZE29" s="102"/>
      <c r="GZF29" s="102"/>
      <c r="GZG29" s="102"/>
      <c r="GZH29" s="102"/>
      <c r="GZI29" s="102"/>
      <c r="GZJ29" s="102"/>
      <c r="GZK29" s="102"/>
      <c r="GZL29" s="102"/>
      <c r="GZM29" s="102"/>
      <c r="GZN29" s="102"/>
      <c r="GZO29" s="102"/>
      <c r="GZP29" s="102"/>
      <c r="GZQ29" s="102"/>
      <c r="GZR29" s="102"/>
      <c r="GZS29" s="102"/>
      <c r="GZT29" s="102"/>
      <c r="GZU29" s="102"/>
      <c r="GZV29" s="102"/>
      <c r="GZW29" s="102"/>
      <c r="GZX29" s="102"/>
      <c r="GZY29" s="102"/>
      <c r="GZZ29" s="102"/>
      <c r="HAA29" s="102"/>
      <c r="HAB29" s="102"/>
      <c r="HAC29" s="102"/>
      <c r="HAD29" s="102"/>
      <c r="HAE29" s="102"/>
      <c r="HAF29" s="102"/>
      <c r="HAG29" s="102"/>
      <c r="HAH29" s="102"/>
      <c r="HAI29" s="102"/>
      <c r="HAJ29" s="102"/>
      <c r="HAK29" s="102"/>
      <c r="HAL29" s="102"/>
      <c r="HAM29" s="102"/>
      <c r="HAN29" s="102"/>
      <c r="HAO29" s="102"/>
      <c r="HAP29" s="102"/>
      <c r="HAQ29" s="102"/>
      <c r="HAR29" s="102"/>
      <c r="HAS29" s="102"/>
      <c r="HAT29" s="102"/>
      <c r="HAU29" s="102"/>
      <c r="HAV29" s="102"/>
      <c r="HAW29" s="102"/>
      <c r="HAX29" s="102"/>
      <c r="HAY29" s="102"/>
      <c r="HAZ29" s="102"/>
      <c r="HBA29" s="102"/>
      <c r="HBB29" s="102"/>
      <c r="HBC29" s="102"/>
      <c r="HBD29" s="102"/>
      <c r="HBE29" s="102"/>
      <c r="HBF29" s="102"/>
      <c r="HBG29" s="102"/>
      <c r="HBH29" s="102"/>
      <c r="HBI29" s="102"/>
      <c r="HBJ29" s="102"/>
      <c r="HBK29" s="102"/>
      <c r="HBL29" s="102"/>
      <c r="HBM29" s="102"/>
      <c r="HBN29" s="102"/>
      <c r="HBO29" s="102"/>
      <c r="HBP29" s="102"/>
      <c r="HBQ29" s="102"/>
      <c r="HBR29" s="102"/>
      <c r="HBS29" s="102"/>
      <c r="HBT29" s="102"/>
      <c r="HBU29" s="102"/>
      <c r="HBV29" s="102"/>
      <c r="HBW29" s="102"/>
      <c r="HBX29" s="102"/>
      <c r="HBY29" s="102"/>
      <c r="HBZ29" s="102"/>
      <c r="HCA29" s="102"/>
      <c r="HCB29" s="102"/>
      <c r="HCC29" s="102"/>
      <c r="HCD29" s="102"/>
      <c r="HCE29" s="102"/>
      <c r="HCF29" s="102"/>
      <c r="HCG29" s="102"/>
      <c r="HCH29" s="102"/>
      <c r="HCI29" s="102"/>
      <c r="HCJ29" s="102"/>
      <c r="HCK29" s="102"/>
      <c r="HCL29" s="102"/>
      <c r="HCM29" s="102"/>
      <c r="HCN29" s="102"/>
      <c r="HCO29" s="102"/>
      <c r="HCP29" s="102"/>
      <c r="HCQ29" s="102"/>
      <c r="HCR29" s="102"/>
      <c r="HCS29" s="102"/>
      <c r="HCT29" s="102"/>
      <c r="HCU29" s="102"/>
      <c r="HCV29" s="102"/>
      <c r="HCW29" s="102"/>
      <c r="HCX29" s="102"/>
      <c r="HCY29" s="102"/>
      <c r="HCZ29" s="102"/>
      <c r="HDA29" s="102"/>
      <c r="HDB29" s="102"/>
      <c r="HDC29" s="102"/>
      <c r="HDD29" s="102"/>
      <c r="HDE29" s="102"/>
      <c r="HDF29" s="102"/>
      <c r="HDG29" s="102"/>
      <c r="HDH29" s="102"/>
      <c r="HDI29" s="102"/>
      <c r="HDJ29" s="102"/>
      <c r="HDK29" s="102"/>
      <c r="HDL29" s="102"/>
      <c r="HDM29" s="102"/>
      <c r="HDN29" s="102"/>
      <c r="HDO29" s="102"/>
      <c r="HDP29" s="102"/>
      <c r="HDQ29" s="102"/>
      <c r="HDR29" s="102"/>
      <c r="HDS29" s="102"/>
      <c r="HDT29" s="102"/>
      <c r="HDU29" s="102"/>
      <c r="HDV29" s="102"/>
      <c r="HDW29" s="102"/>
      <c r="HDX29" s="102"/>
      <c r="HDY29" s="102"/>
      <c r="HDZ29" s="102"/>
      <c r="HEA29" s="102"/>
      <c r="HEB29" s="102"/>
      <c r="HEC29" s="102"/>
      <c r="HED29" s="102"/>
      <c r="HEE29" s="102"/>
      <c r="HEF29" s="102"/>
      <c r="HEG29" s="102"/>
      <c r="HEH29" s="102"/>
      <c r="HEI29" s="102"/>
      <c r="HEJ29" s="102"/>
      <c r="HEK29" s="102"/>
      <c r="HEL29" s="102"/>
      <c r="HEM29" s="102"/>
      <c r="HEN29" s="102"/>
      <c r="HEO29" s="102"/>
      <c r="HEP29" s="102"/>
      <c r="HEQ29" s="102"/>
      <c r="HER29" s="102"/>
      <c r="HES29" s="102"/>
      <c r="HET29" s="102"/>
      <c r="HEU29" s="102"/>
      <c r="HEV29" s="102"/>
      <c r="HEW29" s="102"/>
      <c r="HEX29" s="102"/>
      <c r="HEY29" s="102"/>
      <c r="HEZ29" s="102"/>
      <c r="HFA29" s="102"/>
      <c r="HFB29" s="102"/>
      <c r="HFC29" s="102"/>
      <c r="HFD29" s="102"/>
      <c r="HFE29" s="102"/>
      <c r="HFF29" s="102"/>
      <c r="HFG29" s="102"/>
      <c r="HFH29" s="102"/>
      <c r="HFI29" s="102"/>
      <c r="HFJ29" s="102"/>
      <c r="HFK29" s="102"/>
      <c r="HFL29" s="102"/>
      <c r="HFM29" s="102"/>
      <c r="HFN29" s="102"/>
      <c r="HFO29" s="102"/>
      <c r="HFP29" s="102"/>
      <c r="HFQ29" s="102"/>
      <c r="HFR29" s="102"/>
      <c r="HFS29" s="102"/>
      <c r="HFT29" s="102"/>
      <c r="HFU29" s="102"/>
      <c r="HFV29" s="102"/>
      <c r="HFW29" s="102"/>
      <c r="HFX29" s="102"/>
      <c r="HFY29" s="102"/>
      <c r="HFZ29" s="102"/>
      <c r="HGA29" s="102"/>
      <c r="HGB29" s="102"/>
      <c r="HGC29" s="102"/>
      <c r="HGD29" s="102"/>
      <c r="HGE29" s="102"/>
      <c r="HGF29" s="102"/>
      <c r="HGG29" s="102"/>
      <c r="HGH29" s="102"/>
      <c r="HGI29" s="102"/>
      <c r="HGJ29" s="102"/>
      <c r="HGK29" s="102"/>
      <c r="HGL29" s="102"/>
      <c r="HGM29" s="102"/>
      <c r="HGN29" s="102"/>
      <c r="HGO29" s="102"/>
      <c r="HGP29" s="102"/>
      <c r="HGQ29" s="102"/>
      <c r="HGR29" s="102"/>
      <c r="HGS29" s="102"/>
      <c r="HGT29" s="102"/>
      <c r="HGU29" s="102"/>
      <c r="HGV29" s="102"/>
      <c r="HGW29" s="102"/>
      <c r="HGX29" s="102"/>
      <c r="HGY29" s="102"/>
      <c r="HGZ29" s="102"/>
      <c r="HHA29" s="102"/>
      <c r="HHB29" s="102"/>
      <c r="HHC29" s="102"/>
      <c r="HHD29" s="102"/>
      <c r="HHE29" s="102"/>
      <c r="HHF29" s="102"/>
      <c r="HHG29" s="102"/>
      <c r="HHH29" s="102"/>
      <c r="HHI29" s="102"/>
      <c r="HHJ29" s="102"/>
      <c r="HHK29" s="102"/>
      <c r="HHL29" s="102"/>
      <c r="HHM29" s="102"/>
      <c r="HHN29" s="102"/>
      <c r="HHO29" s="102"/>
      <c r="HHP29" s="102"/>
      <c r="HHQ29" s="102"/>
      <c r="HHR29" s="102"/>
      <c r="HHS29" s="102"/>
      <c r="HHT29" s="102"/>
      <c r="HHU29" s="102"/>
      <c r="HHV29" s="102"/>
      <c r="HHW29" s="102"/>
      <c r="HHX29" s="102"/>
      <c r="HHY29" s="102"/>
      <c r="HHZ29" s="102"/>
      <c r="HIA29" s="102"/>
      <c r="HIB29" s="102"/>
      <c r="HIC29" s="102"/>
      <c r="HID29" s="102"/>
      <c r="HIE29" s="102"/>
      <c r="HIF29" s="102"/>
      <c r="HIG29" s="102"/>
      <c r="HIH29" s="102"/>
      <c r="HII29" s="102"/>
      <c r="HIJ29" s="102"/>
      <c r="HIK29" s="102"/>
      <c r="HIL29" s="102"/>
      <c r="HIM29" s="102"/>
      <c r="HIN29" s="102"/>
      <c r="HIO29" s="102"/>
      <c r="HIP29" s="102"/>
      <c r="HIQ29" s="102"/>
      <c r="HIR29" s="102"/>
      <c r="HIS29" s="102"/>
      <c r="HIT29" s="102"/>
      <c r="HIU29" s="102"/>
      <c r="HIV29" s="102"/>
      <c r="HIW29" s="102"/>
      <c r="HIX29" s="102"/>
      <c r="HIY29" s="102"/>
      <c r="HIZ29" s="102"/>
      <c r="HJA29" s="102"/>
      <c r="HJB29" s="102"/>
      <c r="HJC29" s="102"/>
      <c r="HJD29" s="102"/>
      <c r="HJE29" s="102"/>
      <c r="HJF29" s="102"/>
      <c r="HJG29" s="102"/>
      <c r="HJH29" s="102"/>
      <c r="HJI29" s="102"/>
      <c r="HJJ29" s="102"/>
      <c r="HJK29" s="102"/>
      <c r="HJL29" s="102"/>
      <c r="HJM29" s="102"/>
      <c r="HJN29" s="102"/>
      <c r="HJO29" s="102"/>
      <c r="HJP29" s="102"/>
      <c r="HJQ29" s="102"/>
      <c r="HJR29" s="102"/>
      <c r="HJS29" s="102"/>
      <c r="HJT29" s="102"/>
      <c r="HJU29" s="102"/>
      <c r="HJV29" s="102"/>
      <c r="HJW29" s="102"/>
      <c r="HJX29" s="102"/>
      <c r="HJY29" s="102"/>
      <c r="HJZ29" s="102"/>
      <c r="HKA29" s="102"/>
      <c r="HKB29" s="102"/>
      <c r="HKC29" s="102"/>
      <c r="HKD29" s="102"/>
      <c r="HKE29" s="102"/>
      <c r="HKF29" s="102"/>
      <c r="HKG29" s="102"/>
      <c r="HKH29" s="102"/>
      <c r="HKI29" s="102"/>
      <c r="HKJ29" s="102"/>
      <c r="HKK29" s="102"/>
      <c r="HKL29" s="102"/>
      <c r="HKM29" s="102"/>
      <c r="HKN29" s="102"/>
      <c r="HKO29" s="102"/>
      <c r="HKP29" s="102"/>
      <c r="HKQ29" s="102"/>
      <c r="HKR29" s="102"/>
      <c r="HKS29" s="102"/>
      <c r="HKT29" s="102"/>
      <c r="HKU29" s="102"/>
      <c r="HKV29" s="102"/>
      <c r="HKW29" s="102"/>
      <c r="HKX29" s="102"/>
      <c r="HKY29" s="102"/>
      <c r="HKZ29" s="102"/>
      <c r="HLA29" s="102"/>
      <c r="HLB29" s="102"/>
      <c r="HLC29" s="102"/>
      <c r="HLD29" s="102"/>
      <c r="HLE29" s="102"/>
      <c r="HLF29" s="102"/>
      <c r="HLG29" s="102"/>
      <c r="HLH29" s="102"/>
      <c r="HLI29" s="102"/>
      <c r="HLJ29" s="102"/>
      <c r="HLK29" s="102"/>
      <c r="HLL29" s="102"/>
      <c r="HLM29" s="102"/>
      <c r="HLN29" s="102"/>
      <c r="HLO29" s="102"/>
      <c r="HLP29" s="102"/>
      <c r="HLQ29" s="102"/>
      <c r="HLR29" s="102"/>
      <c r="HLS29" s="102"/>
      <c r="HLT29" s="102"/>
      <c r="HLU29" s="102"/>
      <c r="HLV29" s="102"/>
      <c r="HLW29" s="102"/>
      <c r="HLX29" s="102"/>
      <c r="HLY29" s="102"/>
      <c r="HLZ29" s="102"/>
      <c r="HMA29" s="102"/>
      <c r="HMB29" s="102"/>
      <c r="HMC29" s="102"/>
      <c r="HMD29" s="102"/>
      <c r="HME29" s="102"/>
      <c r="HMF29" s="102"/>
      <c r="HMG29" s="102"/>
      <c r="HMH29" s="102"/>
      <c r="HMI29" s="102"/>
      <c r="HMJ29" s="102"/>
      <c r="HMK29" s="102"/>
      <c r="HML29" s="102"/>
      <c r="HMM29" s="102"/>
      <c r="HMN29" s="102"/>
      <c r="HMO29" s="102"/>
      <c r="HMP29" s="102"/>
      <c r="HMQ29" s="102"/>
      <c r="HMR29" s="102"/>
      <c r="HMS29" s="102"/>
      <c r="HMT29" s="102"/>
      <c r="HMU29" s="102"/>
      <c r="HMV29" s="102"/>
      <c r="HMW29" s="102"/>
      <c r="HMX29" s="102"/>
      <c r="HMY29" s="102"/>
      <c r="HMZ29" s="102"/>
      <c r="HNA29" s="102"/>
      <c r="HNB29" s="102"/>
      <c r="HNC29" s="102"/>
      <c r="HND29" s="102"/>
      <c r="HNE29" s="102"/>
      <c r="HNF29" s="102"/>
      <c r="HNG29" s="102"/>
      <c r="HNH29" s="102"/>
      <c r="HNI29" s="102"/>
      <c r="HNJ29" s="102"/>
      <c r="HNK29" s="102"/>
      <c r="HNL29" s="102"/>
      <c r="HNM29" s="102"/>
      <c r="HNN29" s="102"/>
      <c r="HNO29" s="102"/>
      <c r="HNP29" s="102"/>
      <c r="HNQ29" s="102"/>
      <c r="HNR29" s="102"/>
      <c r="HNS29" s="102"/>
      <c r="HNT29" s="102"/>
      <c r="HNU29" s="102"/>
      <c r="HNV29" s="102"/>
      <c r="HNW29" s="102"/>
      <c r="HNX29" s="102"/>
      <c r="HNY29" s="102"/>
      <c r="HNZ29" s="102"/>
      <c r="HOA29" s="102"/>
      <c r="HOB29" s="102"/>
      <c r="HOC29" s="102"/>
      <c r="HOD29" s="102"/>
      <c r="HOE29" s="102"/>
      <c r="HOF29" s="102"/>
      <c r="HOG29" s="102"/>
      <c r="HOH29" s="102"/>
      <c r="HOI29" s="102"/>
      <c r="HOJ29" s="102"/>
      <c r="HOK29" s="102"/>
      <c r="HOL29" s="102"/>
      <c r="HOM29" s="102"/>
      <c r="HON29" s="102"/>
      <c r="HOO29" s="102"/>
      <c r="HOP29" s="102"/>
      <c r="HOQ29" s="102"/>
      <c r="HOR29" s="102"/>
      <c r="HOS29" s="102"/>
      <c r="HOT29" s="102"/>
      <c r="HOU29" s="102"/>
      <c r="HOV29" s="102"/>
      <c r="HOW29" s="102"/>
      <c r="HOX29" s="102"/>
      <c r="HOY29" s="102"/>
      <c r="HOZ29" s="102"/>
      <c r="HPA29" s="102"/>
      <c r="HPB29" s="102"/>
      <c r="HPC29" s="102"/>
      <c r="HPD29" s="102"/>
      <c r="HPE29" s="102"/>
      <c r="HPF29" s="102"/>
      <c r="HPG29" s="102"/>
      <c r="HPH29" s="102"/>
      <c r="HPI29" s="102"/>
      <c r="HPJ29" s="102"/>
      <c r="HPK29" s="102"/>
      <c r="HPL29" s="102"/>
      <c r="HPM29" s="102"/>
      <c r="HPN29" s="102"/>
      <c r="HPO29" s="102"/>
      <c r="HPP29" s="102"/>
      <c r="HPQ29" s="102"/>
      <c r="HPR29" s="102"/>
      <c r="HPS29" s="102"/>
      <c r="HPT29" s="102"/>
      <c r="HPU29" s="102"/>
      <c r="HPV29" s="102"/>
      <c r="HPW29" s="102"/>
      <c r="HPX29" s="102"/>
      <c r="HPY29" s="102"/>
      <c r="HPZ29" s="102"/>
      <c r="HQA29" s="102"/>
      <c r="HQB29" s="102"/>
      <c r="HQC29" s="102"/>
      <c r="HQD29" s="102"/>
      <c r="HQE29" s="102"/>
      <c r="HQF29" s="102"/>
      <c r="HQG29" s="102"/>
      <c r="HQH29" s="102"/>
      <c r="HQI29" s="102"/>
      <c r="HQJ29" s="102"/>
      <c r="HQK29" s="102"/>
      <c r="HQL29" s="102"/>
      <c r="HQM29" s="102"/>
      <c r="HQN29" s="102"/>
      <c r="HQO29" s="102"/>
      <c r="HQP29" s="102"/>
      <c r="HQQ29" s="102"/>
      <c r="HQR29" s="102"/>
      <c r="HQS29" s="102"/>
      <c r="HQT29" s="102"/>
      <c r="HQU29" s="102"/>
      <c r="HQV29" s="102"/>
      <c r="HQW29" s="102"/>
      <c r="HQX29" s="102"/>
      <c r="HQY29" s="102"/>
      <c r="HQZ29" s="102"/>
      <c r="HRA29" s="102"/>
      <c r="HRB29" s="102"/>
      <c r="HRC29" s="102"/>
      <c r="HRD29" s="102"/>
      <c r="HRE29" s="102"/>
      <c r="HRF29" s="102"/>
      <c r="HRG29" s="102"/>
      <c r="HRH29" s="102"/>
      <c r="HRI29" s="102"/>
      <c r="HRJ29" s="102"/>
      <c r="HRK29" s="102"/>
      <c r="HRL29" s="102"/>
      <c r="HRM29" s="102"/>
      <c r="HRN29" s="102"/>
      <c r="HRO29" s="102"/>
      <c r="HRP29" s="102"/>
      <c r="HRQ29" s="102"/>
      <c r="HRR29" s="102"/>
      <c r="HRS29" s="102"/>
      <c r="HRT29" s="102"/>
      <c r="HRU29" s="102"/>
      <c r="HRV29" s="102"/>
      <c r="HRW29" s="102"/>
      <c r="HRX29" s="102"/>
      <c r="HRY29" s="102"/>
      <c r="HRZ29" s="102"/>
      <c r="HSA29" s="102"/>
      <c r="HSB29" s="102"/>
      <c r="HSC29" s="102"/>
      <c r="HSD29" s="102"/>
      <c r="HSE29" s="102"/>
      <c r="HSF29" s="102"/>
      <c r="HSG29" s="102"/>
      <c r="HSH29" s="102"/>
      <c r="HSI29" s="102"/>
      <c r="HSJ29" s="102"/>
      <c r="HSK29" s="102"/>
      <c r="HSL29" s="102"/>
      <c r="HSM29" s="102"/>
      <c r="HSN29" s="102"/>
      <c r="HSO29" s="102"/>
      <c r="HSP29" s="102"/>
      <c r="HSQ29" s="102"/>
      <c r="HSR29" s="102"/>
      <c r="HSS29" s="102"/>
      <c r="HST29" s="102"/>
      <c r="HSU29" s="102"/>
      <c r="HSV29" s="102"/>
      <c r="HSW29" s="102"/>
      <c r="HSX29" s="102"/>
      <c r="HSY29" s="102"/>
      <c r="HSZ29" s="102"/>
      <c r="HTA29" s="102"/>
      <c r="HTB29" s="102"/>
      <c r="HTC29" s="102"/>
      <c r="HTD29" s="102"/>
      <c r="HTE29" s="102"/>
      <c r="HTF29" s="102"/>
      <c r="HTG29" s="102"/>
      <c r="HTH29" s="102"/>
      <c r="HTI29" s="102"/>
      <c r="HTJ29" s="102"/>
      <c r="HTK29" s="102"/>
      <c r="HTL29" s="102"/>
      <c r="HTM29" s="102"/>
      <c r="HTN29" s="102"/>
      <c r="HTO29" s="102"/>
      <c r="HTP29" s="102"/>
      <c r="HTQ29" s="102"/>
      <c r="HTR29" s="102"/>
      <c r="HTS29" s="102"/>
      <c r="HTT29" s="102"/>
      <c r="HTU29" s="102"/>
      <c r="HTV29" s="102"/>
      <c r="HTW29" s="102"/>
      <c r="HTX29" s="102"/>
      <c r="HTY29" s="102"/>
      <c r="HTZ29" s="102"/>
      <c r="HUA29" s="102"/>
      <c r="HUB29" s="102"/>
      <c r="HUC29" s="102"/>
      <c r="HUD29" s="102"/>
      <c r="HUE29" s="102"/>
      <c r="HUF29" s="102"/>
      <c r="HUG29" s="102"/>
      <c r="HUH29" s="102"/>
      <c r="HUI29" s="102"/>
      <c r="HUJ29" s="102"/>
      <c r="HUK29" s="102"/>
      <c r="HUL29" s="102"/>
      <c r="HUM29" s="102"/>
      <c r="HUN29" s="102"/>
      <c r="HUO29" s="102"/>
      <c r="HUP29" s="102"/>
      <c r="HUQ29" s="102"/>
      <c r="HUR29" s="102"/>
      <c r="HUS29" s="102"/>
      <c r="HUT29" s="102"/>
      <c r="HUU29" s="102"/>
      <c r="HUV29" s="102"/>
      <c r="HUW29" s="102"/>
      <c r="HUX29" s="102"/>
      <c r="HUY29" s="102"/>
      <c r="HUZ29" s="102"/>
      <c r="HVA29" s="102"/>
      <c r="HVB29" s="102"/>
      <c r="HVC29" s="102"/>
      <c r="HVD29" s="102"/>
      <c r="HVE29" s="102"/>
      <c r="HVF29" s="102"/>
      <c r="HVG29" s="102"/>
      <c r="HVH29" s="102"/>
      <c r="HVI29" s="102"/>
      <c r="HVJ29" s="102"/>
      <c r="HVK29" s="102"/>
      <c r="HVL29" s="102"/>
      <c r="HVM29" s="102"/>
      <c r="HVN29" s="102"/>
      <c r="HVO29" s="102"/>
      <c r="HVP29" s="102"/>
      <c r="HVQ29" s="102"/>
      <c r="HVR29" s="102"/>
      <c r="HVS29" s="102"/>
      <c r="HVT29" s="102"/>
      <c r="HVU29" s="102"/>
      <c r="HVV29" s="102"/>
      <c r="HVW29" s="102"/>
      <c r="HVX29" s="102"/>
      <c r="HVY29" s="102"/>
      <c r="HVZ29" s="102"/>
      <c r="HWA29" s="102"/>
      <c r="HWB29" s="102"/>
      <c r="HWC29" s="102"/>
      <c r="HWD29" s="102"/>
      <c r="HWE29" s="102"/>
      <c r="HWF29" s="102"/>
      <c r="HWG29" s="102"/>
      <c r="HWH29" s="102"/>
      <c r="HWI29" s="102"/>
      <c r="HWJ29" s="102"/>
      <c r="HWK29" s="102"/>
      <c r="HWL29" s="102"/>
      <c r="HWM29" s="102"/>
      <c r="HWN29" s="102"/>
      <c r="HWO29" s="102"/>
      <c r="HWP29" s="102"/>
      <c r="HWQ29" s="102"/>
      <c r="HWR29" s="102"/>
      <c r="HWS29" s="102"/>
      <c r="HWT29" s="102"/>
      <c r="HWU29" s="102"/>
      <c r="HWV29" s="102"/>
      <c r="HWW29" s="102"/>
      <c r="HWX29" s="102"/>
      <c r="HWY29" s="102"/>
      <c r="HWZ29" s="102"/>
      <c r="HXA29" s="102"/>
      <c r="HXB29" s="102"/>
      <c r="HXC29" s="102"/>
      <c r="HXD29" s="102"/>
      <c r="HXE29" s="102"/>
      <c r="HXF29" s="102"/>
      <c r="HXG29" s="102"/>
      <c r="HXH29" s="102"/>
      <c r="HXI29" s="102"/>
      <c r="HXJ29" s="102"/>
      <c r="HXK29" s="102"/>
      <c r="HXL29" s="102"/>
      <c r="HXM29" s="102"/>
      <c r="HXN29" s="102"/>
      <c r="HXO29" s="102"/>
      <c r="HXP29" s="102"/>
      <c r="HXQ29" s="102"/>
      <c r="HXR29" s="102"/>
      <c r="HXS29" s="102"/>
      <c r="HXT29" s="102"/>
      <c r="HXU29" s="102"/>
      <c r="HXV29" s="102"/>
      <c r="HXW29" s="102"/>
      <c r="HXX29" s="102"/>
      <c r="HXY29" s="102"/>
      <c r="HXZ29" s="102"/>
      <c r="HYA29" s="102"/>
      <c r="HYB29" s="102"/>
      <c r="HYC29" s="102"/>
      <c r="HYD29" s="102"/>
      <c r="HYE29" s="102"/>
      <c r="HYF29" s="102"/>
      <c r="HYG29" s="102"/>
      <c r="HYH29" s="102"/>
      <c r="HYI29" s="102"/>
      <c r="HYJ29" s="102"/>
      <c r="HYK29" s="102"/>
      <c r="HYL29" s="102"/>
      <c r="HYM29" s="102"/>
      <c r="HYN29" s="102"/>
      <c r="HYO29" s="102"/>
      <c r="HYP29" s="102"/>
      <c r="HYQ29" s="102"/>
      <c r="HYR29" s="102"/>
      <c r="HYS29" s="102"/>
      <c r="HYT29" s="102"/>
      <c r="HYU29" s="102"/>
      <c r="HYV29" s="102"/>
      <c r="HYW29" s="102"/>
      <c r="HYX29" s="102"/>
      <c r="HYY29" s="102"/>
      <c r="HYZ29" s="102"/>
      <c r="HZA29" s="102"/>
      <c r="HZB29" s="102"/>
      <c r="HZC29" s="102"/>
      <c r="HZD29" s="102"/>
      <c r="HZE29" s="102"/>
      <c r="HZF29" s="102"/>
      <c r="HZG29" s="102"/>
      <c r="HZH29" s="102"/>
      <c r="HZI29" s="102"/>
      <c r="HZJ29" s="102"/>
      <c r="HZK29" s="102"/>
      <c r="HZL29" s="102"/>
      <c r="HZM29" s="102"/>
      <c r="HZN29" s="102"/>
      <c r="HZO29" s="102"/>
      <c r="HZP29" s="102"/>
      <c r="HZQ29" s="102"/>
      <c r="HZR29" s="102"/>
      <c r="HZS29" s="102"/>
      <c r="HZT29" s="102"/>
      <c r="HZU29" s="102"/>
      <c r="HZV29" s="102"/>
      <c r="HZW29" s="102"/>
      <c r="HZX29" s="102"/>
      <c r="HZY29" s="102"/>
      <c r="HZZ29" s="102"/>
      <c r="IAA29" s="102"/>
      <c r="IAB29" s="102"/>
      <c r="IAC29" s="102"/>
      <c r="IAD29" s="102"/>
      <c r="IAE29" s="102"/>
      <c r="IAF29" s="102"/>
      <c r="IAG29" s="102"/>
      <c r="IAH29" s="102"/>
      <c r="IAI29" s="102"/>
      <c r="IAJ29" s="102"/>
      <c r="IAK29" s="102"/>
      <c r="IAL29" s="102"/>
      <c r="IAM29" s="102"/>
      <c r="IAN29" s="102"/>
      <c r="IAO29" s="102"/>
      <c r="IAP29" s="102"/>
      <c r="IAQ29" s="102"/>
      <c r="IAR29" s="102"/>
      <c r="IAS29" s="102"/>
      <c r="IAT29" s="102"/>
      <c r="IAU29" s="102"/>
      <c r="IAV29" s="102"/>
      <c r="IAW29" s="102"/>
      <c r="IAX29" s="102"/>
      <c r="IAY29" s="102"/>
      <c r="IAZ29" s="102"/>
      <c r="IBA29" s="102"/>
      <c r="IBB29" s="102"/>
      <c r="IBC29" s="102"/>
      <c r="IBD29" s="102"/>
      <c r="IBE29" s="102"/>
      <c r="IBF29" s="102"/>
      <c r="IBG29" s="102"/>
      <c r="IBH29" s="102"/>
      <c r="IBI29" s="102"/>
      <c r="IBJ29" s="102"/>
      <c r="IBK29" s="102"/>
      <c r="IBL29" s="102"/>
      <c r="IBM29" s="102"/>
      <c r="IBN29" s="102"/>
      <c r="IBO29" s="102"/>
      <c r="IBP29" s="102"/>
      <c r="IBQ29" s="102"/>
      <c r="IBR29" s="102"/>
      <c r="IBS29" s="102"/>
      <c r="IBT29" s="102"/>
      <c r="IBU29" s="102"/>
      <c r="IBV29" s="102"/>
      <c r="IBW29" s="102"/>
      <c r="IBX29" s="102"/>
      <c r="IBY29" s="102"/>
      <c r="IBZ29" s="102"/>
      <c r="ICA29" s="102"/>
      <c r="ICB29" s="102"/>
      <c r="ICC29" s="102"/>
      <c r="ICD29" s="102"/>
      <c r="ICE29" s="102"/>
      <c r="ICF29" s="102"/>
      <c r="ICG29" s="102"/>
      <c r="ICH29" s="102"/>
      <c r="ICI29" s="102"/>
      <c r="ICJ29" s="102"/>
      <c r="ICK29" s="102"/>
      <c r="ICL29" s="102"/>
      <c r="ICM29" s="102"/>
      <c r="ICN29" s="102"/>
      <c r="ICO29" s="102"/>
      <c r="ICP29" s="102"/>
      <c r="ICQ29" s="102"/>
      <c r="ICR29" s="102"/>
      <c r="ICS29" s="102"/>
      <c r="ICT29" s="102"/>
      <c r="ICU29" s="102"/>
      <c r="ICV29" s="102"/>
      <c r="ICW29" s="102"/>
      <c r="ICX29" s="102"/>
      <c r="ICY29" s="102"/>
      <c r="ICZ29" s="102"/>
      <c r="IDA29" s="102"/>
      <c r="IDB29" s="102"/>
      <c r="IDC29" s="102"/>
      <c r="IDD29" s="102"/>
      <c r="IDE29" s="102"/>
      <c r="IDF29" s="102"/>
      <c r="IDG29" s="102"/>
      <c r="IDH29" s="102"/>
      <c r="IDI29" s="102"/>
      <c r="IDJ29" s="102"/>
      <c r="IDK29" s="102"/>
      <c r="IDL29" s="102"/>
      <c r="IDM29" s="102"/>
      <c r="IDN29" s="102"/>
      <c r="IDO29" s="102"/>
      <c r="IDP29" s="102"/>
      <c r="IDQ29" s="102"/>
      <c r="IDR29" s="102"/>
      <c r="IDS29" s="102"/>
      <c r="IDT29" s="102"/>
      <c r="IDU29" s="102"/>
      <c r="IDV29" s="102"/>
      <c r="IDW29" s="102"/>
      <c r="IDX29" s="102"/>
      <c r="IDY29" s="102"/>
      <c r="IDZ29" s="102"/>
      <c r="IEA29" s="102"/>
      <c r="IEB29" s="102"/>
      <c r="IEC29" s="102"/>
      <c r="IED29" s="102"/>
      <c r="IEE29" s="102"/>
      <c r="IEF29" s="102"/>
      <c r="IEG29" s="102"/>
      <c r="IEH29" s="102"/>
      <c r="IEI29" s="102"/>
      <c r="IEJ29" s="102"/>
      <c r="IEK29" s="102"/>
      <c r="IEL29" s="102"/>
      <c r="IEM29" s="102"/>
      <c r="IEN29" s="102"/>
      <c r="IEO29" s="102"/>
      <c r="IEP29" s="102"/>
      <c r="IEQ29" s="102"/>
      <c r="IER29" s="102"/>
      <c r="IES29" s="102"/>
      <c r="IET29" s="102"/>
      <c r="IEU29" s="102"/>
      <c r="IEV29" s="102"/>
      <c r="IEW29" s="102"/>
      <c r="IEX29" s="102"/>
      <c r="IEY29" s="102"/>
      <c r="IEZ29" s="102"/>
      <c r="IFA29" s="102"/>
      <c r="IFB29" s="102"/>
      <c r="IFC29" s="102"/>
      <c r="IFD29" s="102"/>
      <c r="IFE29" s="102"/>
      <c r="IFF29" s="102"/>
      <c r="IFG29" s="102"/>
      <c r="IFH29" s="102"/>
      <c r="IFI29" s="102"/>
      <c r="IFJ29" s="102"/>
      <c r="IFK29" s="102"/>
      <c r="IFL29" s="102"/>
      <c r="IFM29" s="102"/>
      <c r="IFN29" s="102"/>
      <c r="IFO29" s="102"/>
      <c r="IFP29" s="102"/>
      <c r="IFQ29" s="102"/>
      <c r="IFR29" s="102"/>
      <c r="IFS29" s="102"/>
      <c r="IFT29" s="102"/>
      <c r="IFU29" s="102"/>
      <c r="IFV29" s="102"/>
      <c r="IFW29" s="102"/>
      <c r="IFX29" s="102"/>
      <c r="IFY29" s="102"/>
      <c r="IFZ29" s="102"/>
      <c r="IGA29" s="102"/>
      <c r="IGB29" s="102"/>
      <c r="IGC29" s="102"/>
      <c r="IGD29" s="102"/>
      <c r="IGE29" s="102"/>
      <c r="IGF29" s="102"/>
      <c r="IGG29" s="102"/>
      <c r="IGH29" s="102"/>
      <c r="IGI29" s="102"/>
      <c r="IGJ29" s="102"/>
      <c r="IGK29" s="102"/>
      <c r="IGL29" s="102"/>
      <c r="IGM29" s="102"/>
      <c r="IGN29" s="102"/>
      <c r="IGO29" s="102"/>
      <c r="IGP29" s="102"/>
      <c r="IGQ29" s="102"/>
      <c r="IGR29" s="102"/>
      <c r="IGS29" s="102"/>
      <c r="IGT29" s="102"/>
      <c r="IGU29" s="102"/>
      <c r="IGV29" s="102"/>
      <c r="IGW29" s="102"/>
      <c r="IGX29" s="102"/>
      <c r="IGY29" s="102"/>
      <c r="IGZ29" s="102"/>
      <c r="IHA29" s="102"/>
      <c r="IHB29" s="102"/>
      <c r="IHC29" s="102"/>
      <c r="IHD29" s="102"/>
      <c r="IHE29" s="102"/>
      <c r="IHF29" s="102"/>
      <c r="IHG29" s="102"/>
      <c r="IHH29" s="102"/>
      <c r="IHI29" s="102"/>
      <c r="IHJ29" s="102"/>
      <c r="IHK29" s="102"/>
      <c r="IHL29" s="102"/>
      <c r="IHM29" s="102"/>
      <c r="IHN29" s="102"/>
      <c r="IHO29" s="102"/>
      <c r="IHP29" s="102"/>
      <c r="IHQ29" s="102"/>
      <c r="IHR29" s="102"/>
      <c r="IHS29" s="102"/>
      <c r="IHT29" s="102"/>
      <c r="IHU29" s="102"/>
      <c r="IHV29" s="102"/>
      <c r="IHW29" s="102"/>
      <c r="IHX29" s="102"/>
      <c r="IHY29" s="102"/>
      <c r="IHZ29" s="102"/>
      <c r="IIA29" s="102"/>
      <c r="IIB29" s="102"/>
      <c r="IIC29" s="102"/>
      <c r="IID29" s="102"/>
      <c r="IIE29" s="102"/>
      <c r="IIF29" s="102"/>
      <c r="IIG29" s="102"/>
      <c r="IIH29" s="102"/>
      <c r="III29" s="102"/>
      <c r="IIJ29" s="102"/>
      <c r="IIK29" s="102"/>
      <c r="IIL29" s="102"/>
      <c r="IIM29" s="102"/>
      <c r="IIN29" s="102"/>
      <c r="IIO29" s="102"/>
      <c r="IIP29" s="102"/>
      <c r="IIQ29" s="102"/>
      <c r="IIR29" s="102"/>
      <c r="IIS29" s="102"/>
      <c r="IIT29" s="102"/>
      <c r="IIU29" s="102"/>
      <c r="IIV29" s="102"/>
      <c r="IIW29" s="102"/>
      <c r="IIX29" s="102"/>
      <c r="IIY29" s="102"/>
      <c r="IIZ29" s="102"/>
      <c r="IJA29" s="102"/>
      <c r="IJB29" s="102"/>
      <c r="IJC29" s="102"/>
      <c r="IJD29" s="102"/>
      <c r="IJE29" s="102"/>
      <c r="IJF29" s="102"/>
      <c r="IJG29" s="102"/>
      <c r="IJH29" s="102"/>
      <c r="IJI29" s="102"/>
      <c r="IJJ29" s="102"/>
      <c r="IJK29" s="102"/>
      <c r="IJL29" s="102"/>
      <c r="IJM29" s="102"/>
      <c r="IJN29" s="102"/>
      <c r="IJO29" s="102"/>
      <c r="IJP29" s="102"/>
      <c r="IJQ29" s="102"/>
      <c r="IJR29" s="102"/>
      <c r="IJS29" s="102"/>
      <c r="IJT29" s="102"/>
      <c r="IJU29" s="102"/>
      <c r="IJV29" s="102"/>
      <c r="IJW29" s="102"/>
      <c r="IJX29" s="102"/>
      <c r="IJY29" s="102"/>
      <c r="IJZ29" s="102"/>
      <c r="IKA29" s="102"/>
      <c r="IKB29" s="102"/>
      <c r="IKC29" s="102"/>
      <c r="IKD29" s="102"/>
      <c r="IKE29" s="102"/>
      <c r="IKF29" s="102"/>
      <c r="IKG29" s="102"/>
      <c r="IKH29" s="102"/>
      <c r="IKI29" s="102"/>
      <c r="IKJ29" s="102"/>
      <c r="IKK29" s="102"/>
      <c r="IKL29" s="102"/>
      <c r="IKM29" s="102"/>
      <c r="IKN29" s="102"/>
      <c r="IKO29" s="102"/>
      <c r="IKP29" s="102"/>
      <c r="IKQ29" s="102"/>
      <c r="IKR29" s="102"/>
      <c r="IKS29" s="102"/>
      <c r="IKT29" s="102"/>
      <c r="IKU29" s="102"/>
      <c r="IKV29" s="102"/>
      <c r="IKW29" s="102"/>
      <c r="IKX29" s="102"/>
      <c r="IKY29" s="102"/>
      <c r="IKZ29" s="102"/>
      <c r="ILA29" s="102"/>
      <c r="ILB29" s="102"/>
      <c r="ILC29" s="102"/>
      <c r="ILD29" s="102"/>
      <c r="ILE29" s="102"/>
      <c r="ILF29" s="102"/>
      <c r="ILG29" s="102"/>
      <c r="ILH29" s="102"/>
      <c r="ILI29" s="102"/>
      <c r="ILJ29" s="102"/>
      <c r="ILK29" s="102"/>
      <c r="ILL29" s="102"/>
      <c r="ILM29" s="102"/>
      <c r="ILN29" s="102"/>
      <c r="ILO29" s="102"/>
      <c r="ILP29" s="102"/>
      <c r="ILQ29" s="102"/>
      <c r="ILR29" s="102"/>
      <c r="ILS29" s="102"/>
      <c r="ILT29" s="102"/>
      <c r="ILU29" s="102"/>
      <c r="ILV29" s="102"/>
      <c r="ILW29" s="102"/>
      <c r="ILX29" s="102"/>
      <c r="ILY29" s="102"/>
      <c r="ILZ29" s="102"/>
      <c r="IMA29" s="102"/>
      <c r="IMB29" s="102"/>
      <c r="IMC29" s="102"/>
      <c r="IMD29" s="102"/>
      <c r="IME29" s="102"/>
      <c r="IMF29" s="102"/>
      <c r="IMG29" s="102"/>
      <c r="IMH29" s="102"/>
      <c r="IMI29" s="102"/>
      <c r="IMJ29" s="102"/>
      <c r="IMK29" s="102"/>
      <c r="IML29" s="102"/>
      <c r="IMM29" s="102"/>
      <c r="IMN29" s="102"/>
      <c r="IMO29" s="102"/>
      <c r="IMP29" s="102"/>
      <c r="IMQ29" s="102"/>
      <c r="IMR29" s="102"/>
      <c r="IMS29" s="102"/>
      <c r="IMT29" s="102"/>
      <c r="IMU29" s="102"/>
      <c r="IMV29" s="102"/>
      <c r="IMW29" s="102"/>
      <c r="IMX29" s="102"/>
      <c r="IMY29" s="102"/>
      <c r="IMZ29" s="102"/>
      <c r="INA29" s="102"/>
      <c r="INB29" s="102"/>
      <c r="INC29" s="102"/>
      <c r="IND29" s="102"/>
      <c r="INE29" s="102"/>
      <c r="INF29" s="102"/>
      <c r="ING29" s="102"/>
      <c r="INH29" s="102"/>
      <c r="INI29" s="102"/>
      <c r="INJ29" s="102"/>
      <c r="INK29" s="102"/>
      <c r="INL29" s="102"/>
      <c r="INM29" s="102"/>
      <c r="INN29" s="102"/>
      <c r="INO29" s="102"/>
      <c r="INP29" s="102"/>
      <c r="INQ29" s="102"/>
      <c r="INR29" s="102"/>
      <c r="INS29" s="102"/>
      <c r="INT29" s="102"/>
      <c r="INU29" s="102"/>
      <c r="INV29" s="102"/>
      <c r="INW29" s="102"/>
      <c r="INX29" s="102"/>
      <c r="INY29" s="102"/>
      <c r="INZ29" s="102"/>
      <c r="IOA29" s="102"/>
      <c r="IOB29" s="102"/>
      <c r="IOC29" s="102"/>
      <c r="IOD29" s="102"/>
      <c r="IOE29" s="102"/>
      <c r="IOF29" s="102"/>
      <c r="IOG29" s="102"/>
      <c r="IOH29" s="102"/>
      <c r="IOI29" s="102"/>
      <c r="IOJ29" s="102"/>
      <c r="IOK29" s="102"/>
      <c r="IOL29" s="102"/>
      <c r="IOM29" s="102"/>
      <c r="ION29" s="102"/>
      <c r="IOO29" s="102"/>
      <c r="IOP29" s="102"/>
      <c r="IOQ29" s="102"/>
      <c r="IOR29" s="102"/>
      <c r="IOS29" s="102"/>
      <c r="IOT29" s="102"/>
      <c r="IOU29" s="102"/>
      <c r="IOV29" s="102"/>
      <c r="IOW29" s="102"/>
      <c r="IOX29" s="102"/>
      <c r="IOY29" s="102"/>
      <c r="IOZ29" s="102"/>
      <c r="IPA29" s="102"/>
      <c r="IPB29" s="102"/>
      <c r="IPC29" s="102"/>
      <c r="IPD29" s="102"/>
      <c r="IPE29" s="102"/>
      <c r="IPF29" s="102"/>
      <c r="IPG29" s="102"/>
      <c r="IPH29" s="102"/>
      <c r="IPI29" s="102"/>
      <c r="IPJ29" s="102"/>
      <c r="IPK29" s="102"/>
      <c r="IPL29" s="102"/>
      <c r="IPM29" s="102"/>
      <c r="IPN29" s="102"/>
      <c r="IPO29" s="102"/>
      <c r="IPP29" s="102"/>
      <c r="IPQ29" s="102"/>
      <c r="IPR29" s="102"/>
      <c r="IPS29" s="102"/>
      <c r="IPT29" s="102"/>
      <c r="IPU29" s="102"/>
      <c r="IPV29" s="102"/>
      <c r="IPW29" s="102"/>
      <c r="IPX29" s="102"/>
      <c r="IPY29" s="102"/>
      <c r="IPZ29" s="102"/>
      <c r="IQA29" s="102"/>
      <c r="IQB29" s="102"/>
      <c r="IQC29" s="102"/>
      <c r="IQD29" s="102"/>
      <c r="IQE29" s="102"/>
      <c r="IQF29" s="102"/>
      <c r="IQG29" s="102"/>
      <c r="IQH29" s="102"/>
      <c r="IQI29" s="102"/>
      <c r="IQJ29" s="102"/>
      <c r="IQK29" s="102"/>
      <c r="IQL29" s="102"/>
      <c r="IQM29" s="102"/>
      <c r="IQN29" s="102"/>
      <c r="IQO29" s="102"/>
      <c r="IQP29" s="102"/>
      <c r="IQQ29" s="102"/>
      <c r="IQR29" s="102"/>
      <c r="IQS29" s="102"/>
      <c r="IQT29" s="102"/>
      <c r="IQU29" s="102"/>
      <c r="IQV29" s="102"/>
      <c r="IQW29" s="102"/>
      <c r="IQX29" s="102"/>
      <c r="IQY29" s="102"/>
      <c r="IQZ29" s="102"/>
      <c r="IRA29" s="102"/>
      <c r="IRB29" s="102"/>
      <c r="IRC29" s="102"/>
      <c r="IRD29" s="102"/>
      <c r="IRE29" s="102"/>
      <c r="IRF29" s="102"/>
      <c r="IRG29" s="102"/>
      <c r="IRH29" s="102"/>
      <c r="IRI29" s="102"/>
      <c r="IRJ29" s="102"/>
      <c r="IRK29" s="102"/>
      <c r="IRL29" s="102"/>
      <c r="IRM29" s="102"/>
      <c r="IRN29" s="102"/>
      <c r="IRO29" s="102"/>
      <c r="IRP29" s="102"/>
      <c r="IRQ29" s="102"/>
      <c r="IRR29" s="102"/>
      <c r="IRS29" s="102"/>
      <c r="IRT29" s="102"/>
      <c r="IRU29" s="102"/>
      <c r="IRV29" s="102"/>
      <c r="IRW29" s="102"/>
      <c r="IRX29" s="102"/>
      <c r="IRY29" s="102"/>
      <c r="IRZ29" s="102"/>
      <c r="ISA29" s="102"/>
      <c r="ISB29" s="102"/>
      <c r="ISC29" s="102"/>
      <c r="ISD29" s="102"/>
      <c r="ISE29" s="102"/>
      <c r="ISF29" s="102"/>
      <c r="ISG29" s="102"/>
      <c r="ISH29" s="102"/>
      <c r="ISI29" s="102"/>
      <c r="ISJ29" s="102"/>
      <c r="ISK29" s="102"/>
      <c r="ISL29" s="102"/>
      <c r="ISM29" s="102"/>
      <c r="ISN29" s="102"/>
      <c r="ISO29" s="102"/>
      <c r="ISP29" s="102"/>
      <c r="ISQ29" s="102"/>
      <c r="ISR29" s="102"/>
      <c r="ISS29" s="102"/>
      <c r="IST29" s="102"/>
      <c r="ISU29" s="102"/>
      <c r="ISV29" s="102"/>
      <c r="ISW29" s="102"/>
      <c r="ISX29" s="102"/>
      <c r="ISY29" s="102"/>
      <c r="ISZ29" s="102"/>
      <c r="ITA29" s="102"/>
      <c r="ITB29" s="102"/>
      <c r="ITC29" s="102"/>
      <c r="ITD29" s="102"/>
      <c r="ITE29" s="102"/>
      <c r="ITF29" s="102"/>
      <c r="ITG29" s="102"/>
      <c r="ITH29" s="102"/>
      <c r="ITI29" s="102"/>
      <c r="ITJ29" s="102"/>
      <c r="ITK29" s="102"/>
      <c r="ITL29" s="102"/>
      <c r="ITM29" s="102"/>
      <c r="ITN29" s="102"/>
      <c r="ITO29" s="102"/>
      <c r="ITP29" s="102"/>
      <c r="ITQ29" s="102"/>
      <c r="ITR29" s="102"/>
      <c r="ITS29" s="102"/>
      <c r="ITT29" s="102"/>
      <c r="ITU29" s="102"/>
      <c r="ITV29" s="102"/>
      <c r="ITW29" s="102"/>
      <c r="ITX29" s="102"/>
      <c r="ITY29" s="102"/>
      <c r="ITZ29" s="102"/>
      <c r="IUA29" s="102"/>
      <c r="IUB29" s="102"/>
      <c r="IUC29" s="102"/>
      <c r="IUD29" s="102"/>
      <c r="IUE29" s="102"/>
      <c r="IUF29" s="102"/>
      <c r="IUG29" s="102"/>
      <c r="IUH29" s="102"/>
      <c r="IUI29" s="102"/>
      <c r="IUJ29" s="102"/>
      <c r="IUK29" s="102"/>
      <c r="IUL29" s="102"/>
      <c r="IUM29" s="102"/>
      <c r="IUN29" s="102"/>
      <c r="IUO29" s="102"/>
      <c r="IUP29" s="102"/>
      <c r="IUQ29" s="102"/>
      <c r="IUR29" s="102"/>
      <c r="IUS29" s="102"/>
      <c r="IUT29" s="102"/>
      <c r="IUU29" s="102"/>
      <c r="IUV29" s="102"/>
      <c r="IUW29" s="102"/>
      <c r="IUX29" s="102"/>
      <c r="IUY29" s="102"/>
      <c r="IUZ29" s="102"/>
      <c r="IVA29" s="102"/>
      <c r="IVB29" s="102"/>
      <c r="IVC29" s="102"/>
      <c r="IVD29" s="102"/>
      <c r="IVE29" s="102"/>
      <c r="IVF29" s="102"/>
      <c r="IVG29" s="102"/>
      <c r="IVH29" s="102"/>
      <c r="IVI29" s="102"/>
      <c r="IVJ29" s="102"/>
      <c r="IVK29" s="102"/>
      <c r="IVL29" s="102"/>
      <c r="IVM29" s="102"/>
      <c r="IVN29" s="102"/>
      <c r="IVO29" s="102"/>
      <c r="IVP29" s="102"/>
      <c r="IVQ29" s="102"/>
      <c r="IVR29" s="102"/>
      <c r="IVS29" s="102"/>
      <c r="IVT29" s="102"/>
      <c r="IVU29" s="102"/>
      <c r="IVV29" s="102"/>
      <c r="IVW29" s="102"/>
      <c r="IVX29" s="102"/>
      <c r="IVY29" s="102"/>
      <c r="IVZ29" s="102"/>
      <c r="IWA29" s="102"/>
      <c r="IWB29" s="102"/>
      <c r="IWC29" s="102"/>
      <c r="IWD29" s="102"/>
      <c r="IWE29" s="102"/>
      <c r="IWF29" s="102"/>
      <c r="IWG29" s="102"/>
      <c r="IWH29" s="102"/>
      <c r="IWI29" s="102"/>
      <c r="IWJ29" s="102"/>
      <c r="IWK29" s="102"/>
      <c r="IWL29" s="102"/>
      <c r="IWM29" s="102"/>
      <c r="IWN29" s="102"/>
      <c r="IWO29" s="102"/>
      <c r="IWP29" s="102"/>
      <c r="IWQ29" s="102"/>
      <c r="IWR29" s="102"/>
      <c r="IWS29" s="102"/>
      <c r="IWT29" s="102"/>
      <c r="IWU29" s="102"/>
      <c r="IWV29" s="102"/>
      <c r="IWW29" s="102"/>
      <c r="IWX29" s="102"/>
      <c r="IWY29" s="102"/>
      <c r="IWZ29" s="102"/>
      <c r="IXA29" s="102"/>
      <c r="IXB29" s="102"/>
      <c r="IXC29" s="102"/>
      <c r="IXD29" s="102"/>
      <c r="IXE29" s="102"/>
      <c r="IXF29" s="102"/>
      <c r="IXG29" s="102"/>
      <c r="IXH29" s="102"/>
      <c r="IXI29" s="102"/>
      <c r="IXJ29" s="102"/>
      <c r="IXK29" s="102"/>
      <c r="IXL29" s="102"/>
      <c r="IXM29" s="102"/>
      <c r="IXN29" s="102"/>
      <c r="IXO29" s="102"/>
      <c r="IXP29" s="102"/>
      <c r="IXQ29" s="102"/>
      <c r="IXR29" s="102"/>
      <c r="IXS29" s="102"/>
      <c r="IXT29" s="102"/>
      <c r="IXU29" s="102"/>
      <c r="IXV29" s="102"/>
      <c r="IXW29" s="102"/>
      <c r="IXX29" s="102"/>
      <c r="IXY29" s="102"/>
      <c r="IXZ29" s="102"/>
      <c r="IYA29" s="102"/>
      <c r="IYB29" s="102"/>
      <c r="IYC29" s="102"/>
      <c r="IYD29" s="102"/>
      <c r="IYE29" s="102"/>
      <c r="IYF29" s="102"/>
      <c r="IYG29" s="102"/>
      <c r="IYH29" s="102"/>
      <c r="IYI29" s="102"/>
      <c r="IYJ29" s="102"/>
      <c r="IYK29" s="102"/>
      <c r="IYL29" s="102"/>
      <c r="IYM29" s="102"/>
      <c r="IYN29" s="102"/>
      <c r="IYO29" s="102"/>
      <c r="IYP29" s="102"/>
      <c r="IYQ29" s="102"/>
      <c r="IYR29" s="102"/>
      <c r="IYS29" s="102"/>
      <c r="IYT29" s="102"/>
      <c r="IYU29" s="102"/>
      <c r="IYV29" s="102"/>
      <c r="IYW29" s="102"/>
      <c r="IYX29" s="102"/>
      <c r="IYY29" s="102"/>
      <c r="IYZ29" s="102"/>
      <c r="IZA29" s="102"/>
      <c r="IZB29" s="102"/>
      <c r="IZC29" s="102"/>
      <c r="IZD29" s="102"/>
      <c r="IZE29" s="102"/>
      <c r="IZF29" s="102"/>
      <c r="IZG29" s="102"/>
      <c r="IZH29" s="102"/>
      <c r="IZI29" s="102"/>
      <c r="IZJ29" s="102"/>
      <c r="IZK29" s="102"/>
      <c r="IZL29" s="102"/>
      <c r="IZM29" s="102"/>
      <c r="IZN29" s="102"/>
      <c r="IZO29" s="102"/>
      <c r="IZP29" s="102"/>
      <c r="IZQ29" s="102"/>
      <c r="IZR29" s="102"/>
      <c r="IZS29" s="102"/>
      <c r="IZT29" s="102"/>
      <c r="IZU29" s="102"/>
      <c r="IZV29" s="102"/>
      <c r="IZW29" s="102"/>
      <c r="IZX29" s="102"/>
      <c r="IZY29" s="102"/>
      <c r="IZZ29" s="102"/>
      <c r="JAA29" s="102"/>
      <c r="JAB29" s="102"/>
      <c r="JAC29" s="102"/>
      <c r="JAD29" s="102"/>
      <c r="JAE29" s="102"/>
      <c r="JAF29" s="102"/>
      <c r="JAG29" s="102"/>
      <c r="JAH29" s="102"/>
      <c r="JAI29" s="102"/>
      <c r="JAJ29" s="102"/>
      <c r="JAK29" s="102"/>
      <c r="JAL29" s="102"/>
      <c r="JAM29" s="102"/>
      <c r="JAN29" s="102"/>
      <c r="JAO29" s="102"/>
      <c r="JAP29" s="102"/>
      <c r="JAQ29" s="102"/>
      <c r="JAR29" s="102"/>
      <c r="JAS29" s="102"/>
      <c r="JAT29" s="102"/>
      <c r="JAU29" s="102"/>
      <c r="JAV29" s="102"/>
      <c r="JAW29" s="102"/>
      <c r="JAX29" s="102"/>
      <c r="JAY29" s="102"/>
      <c r="JAZ29" s="102"/>
      <c r="JBA29" s="102"/>
      <c r="JBB29" s="102"/>
      <c r="JBC29" s="102"/>
      <c r="JBD29" s="102"/>
      <c r="JBE29" s="102"/>
      <c r="JBF29" s="102"/>
      <c r="JBG29" s="102"/>
      <c r="JBH29" s="102"/>
      <c r="JBI29" s="102"/>
      <c r="JBJ29" s="102"/>
      <c r="JBK29" s="102"/>
      <c r="JBL29" s="102"/>
      <c r="JBM29" s="102"/>
      <c r="JBN29" s="102"/>
      <c r="JBO29" s="102"/>
      <c r="JBP29" s="102"/>
      <c r="JBQ29" s="102"/>
      <c r="JBR29" s="102"/>
      <c r="JBS29" s="102"/>
      <c r="JBT29" s="102"/>
      <c r="JBU29" s="102"/>
      <c r="JBV29" s="102"/>
      <c r="JBW29" s="102"/>
      <c r="JBX29" s="102"/>
      <c r="JBY29" s="102"/>
      <c r="JBZ29" s="102"/>
      <c r="JCA29" s="102"/>
      <c r="JCB29" s="102"/>
      <c r="JCC29" s="102"/>
      <c r="JCD29" s="102"/>
      <c r="JCE29" s="102"/>
      <c r="JCF29" s="102"/>
      <c r="JCG29" s="102"/>
      <c r="JCH29" s="102"/>
      <c r="JCI29" s="102"/>
      <c r="JCJ29" s="102"/>
      <c r="JCK29" s="102"/>
      <c r="JCL29" s="102"/>
      <c r="JCM29" s="102"/>
      <c r="JCN29" s="102"/>
      <c r="JCO29" s="102"/>
      <c r="JCP29" s="102"/>
      <c r="JCQ29" s="102"/>
      <c r="JCR29" s="102"/>
      <c r="JCS29" s="102"/>
      <c r="JCT29" s="102"/>
      <c r="JCU29" s="102"/>
      <c r="JCV29" s="102"/>
      <c r="JCW29" s="102"/>
      <c r="JCX29" s="102"/>
      <c r="JCY29" s="102"/>
      <c r="JCZ29" s="102"/>
      <c r="JDA29" s="102"/>
      <c r="JDB29" s="102"/>
      <c r="JDC29" s="102"/>
      <c r="JDD29" s="102"/>
      <c r="JDE29" s="102"/>
      <c r="JDF29" s="102"/>
      <c r="JDG29" s="102"/>
      <c r="JDH29" s="102"/>
      <c r="JDI29" s="102"/>
      <c r="JDJ29" s="102"/>
      <c r="JDK29" s="102"/>
      <c r="JDL29" s="102"/>
      <c r="JDM29" s="102"/>
      <c r="JDN29" s="102"/>
      <c r="JDO29" s="102"/>
      <c r="JDP29" s="102"/>
      <c r="JDQ29" s="102"/>
      <c r="JDR29" s="102"/>
      <c r="JDS29" s="102"/>
      <c r="JDT29" s="102"/>
      <c r="JDU29" s="102"/>
      <c r="JDV29" s="102"/>
      <c r="JDW29" s="102"/>
      <c r="JDX29" s="102"/>
      <c r="JDY29" s="102"/>
      <c r="JDZ29" s="102"/>
      <c r="JEA29" s="102"/>
      <c r="JEB29" s="102"/>
      <c r="JEC29" s="102"/>
      <c r="JED29" s="102"/>
      <c r="JEE29" s="102"/>
      <c r="JEF29" s="102"/>
      <c r="JEG29" s="102"/>
      <c r="JEH29" s="102"/>
      <c r="JEI29" s="102"/>
      <c r="JEJ29" s="102"/>
      <c r="JEK29" s="102"/>
      <c r="JEL29" s="102"/>
      <c r="JEM29" s="102"/>
      <c r="JEN29" s="102"/>
      <c r="JEO29" s="102"/>
      <c r="JEP29" s="102"/>
      <c r="JEQ29" s="102"/>
      <c r="JER29" s="102"/>
      <c r="JES29" s="102"/>
      <c r="JET29" s="102"/>
      <c r="JEU29" s="102"/>
      <c r="JEV29" s="102"/>
      <c r="JEW29" s="102"/>
      <c r="JEX29" s="102"/>
      <c r="JEY29" s="102"/>
      <c r="JEZ29" s="102"/>
      <c r="JFA29" s="102"/>
      <c r="JFB29" s="102"/>
      <c r="JFC29" s="102"/>
      <c r="JFD29" s="102"/>
      <c r="JFE29" s="102"/>
      <c r="JFF29" s="102"/>
      <c r="JFG29" s="102"/>
      <c r="JFH29" s="102"/>
      <c r="JFI29" s="102"/>
      <c r="JFJ29" s="102"/>
      <c r="JFK29" s="102"/>
      <c r="JFL29" s="102"/>
      <c r="JFM29" s="102"/>
      <c r="JFN29" s="102"/>
      <c r="JFO29" s="102"/>
      <c r="JFP29" s="102"/>
      <c r="JFQ29" s="102"/>
      <c r="JFR29" s="102"/>
      <c r="JFS29" s="102"/>
      <c r="JFT29" s="102"/>
      <c r="JFU29" s="102"/>
      <c r="JFV29" s="102"/>
      <c r="JFW29" s="102"/>
      <c r="JFX29" s="102"/>
      <c r="JFY29" s="102"/>
      <c r="JFZ29" s="102"/>
      <c r="JGA29" s="102"/>
      <c r="JGB29" s="102"/>
      <c r="JGC29" s="102"/>
      <c r="JGD29" s="102"/>
      <c r="JGE29" s="102"/>
      <c r="JGF29" s="102"/>
      <c r="JGG29" s="102"/>
      <c r="JGH29" s="102"/>
      <c r="JGI29" s="102"/>
      <c r="JGJ29" s="102"/>
      <c r="JGK29" s="102"/>
      <c r="JGL29" s="102"/>
      <c r="JGM29" s="102"/>
      <c r="JGN29" s="102"/>
      <c r="JGO29" s="102"/>
      <c r="JGP29" s="102"/>
      <c r="JGQ29" s="102"/>
      <c r="JGR29" s="102"/>
      <c r="JGS29" s="102"/>
      <c r="JGT29" s="102"/>
      <c r="JGU29" s="102"/>
      <c r="JGV29" s="102"/>
      <c r="JGW29" s="102"/>
      <c r="JGX29" s="102"/>
      <c r="JGY29" s="102"/>
      <c r="JGZ29" s="102"/>
      <c r="JHA29" s="102"/>
      <c r="JHB29" s="102"/>
      <c r="JHC29" s="102"/>
      <c r="JHD29" s="102"/>
      <c r="JHE29" s="102"/>
      <c r="JHF29" s="102"/>
      <c r="JHG29" s="102"/>
      <c r="JHH29" s="102"/>
      <c r="JHI29" s="102"/>
      <c r="JHJ29" s="102"/>
      <c r="JHK29" s="102"/>
      <c r="JHL29" s="102"/>
      <c r="JHM29" s="102"/>
      <c r="JHN29" s="102"/>
      <c r="JHO29" s="102"/>
      <c r="JHP29" s="102"/>
      <c r="JHQ29" s="102"/>
      <c r="JHR29" s="102"/>
      <c r="JHS29" s="102"/>
      <c r="JHT29" s="102"/>
      <c r="JHU29" s="102"/>
      <c r="JHV29" s="102"/>
      <c r="JHW29" s="102"/>
      <c r="JHX29" s="102"/>
      <c r="JHY29" s="102"/>
      <c r="JHZ29" s="102"/>
      <c r="JIA29" s="102"/>
      <c r="JIB29" s="102"/>
      <c r="JIC29" s="102"/>
      <c r="JID29" s="102"/>
      <c r="JIE29" s="102"/>
      <c r="JIF29" s="102"/>
      <c r="JIG29" s="102"/>
      <c r="JIH29" s="102"/>
      <c r="JII29" s="102"/>
      <c r="JIJ29" s="102"/>
      <c r="JIK29" s="102"/>
      <c r="JIL29" s="102"/>
      <c r="JIM29" s="102"/>
      <c r="JIN29" s="102"/>
      <c r="JIO29" s="102"/>
      <c r="JIP29" s="102"/>
      <c r="JIQ29" s="102"/>
      <c r="JIR29" s="102"/>
      <c r="JIS29" s="102"/>
      <c r="JIT29" s="102"/>
      <c r="JIU29" s="102"/>
      <c r="JIV29" s="102"/>
      <c r="JIW29" s="102"/>
      <c r="JIX29" s="102"/>
      <c r="JIY29" s="102"/>
      <c r="JIZ29" s="102"/>
      <c r="JJA29" s="102"/>
      <c r="JJB29" s="102"/>
      <c r="JJC29" s="102"/>
      <c r="JJD29" s="102"/>
      <c r="JJE29" s="102"/>
      <c r="JJF29" s="102"/>
      <c r="JJG29" s="102"/>
      <c r="JJH29" s="102"/>
      <c r="JJI29" s="102"/>
      <c r="JJJ29" s="102"/>
      <c r="JJK29" s="102"/>
      <c r="JJL29" s="102"/>
      <c r="JJM29" s="102"/>
      <c r="JJN29" s="102"/>
      <c r="JJO29" s="102"/>
      <c r="JJP29" s="102"/>
      <c r="JJQ29" s="102"/>
      <c r="JJR29" s="102"/>
      <c r="JJS29" s="102"/>
      <c r="JJT29" s="102"/>
      <c r="JJU29" s="102"/>
      <c r="JJV29" s="102"/>
      <c r="JJW29" s="102"/>
      <c r="JJX29" s="102"/>
      <c r="JJY29" s="102"/>
      <c r="JJZ29" s="102"/>
      <c r="JKA29" s="102"/>
      <c r="JKB29" s="102"/>
      <c r="JKC29" s="102"/>
      <c r="JKD29" s="102"/>
      <c r="JKE29" s="102"/>
      <c r="JKF29" s="102"/>
      <c r="JKG29" s="102"/>
      <c r="JKH29" s="102"/>
      <c r="JKI29" s="102"/>
      <c r="JKJ29" s="102"/>
      <c r="JKK29" s="102"/>
      <c r="JKL29" s="102"/>
      <c r="JKM29" s="102"/>
      <c r="JKN29" s="102"/>
      <c r="JKO29" s="102"/>
      <c r="JKP29" s="102"/>
      <c r="JKQ29" s="102"/>
      <c r="JKR29" s="102"/>
      <c r="JKS29" s="102"/>
      <c r="JKT29" s="102"/>
      <c r="JKU29" s="102"/>
      <c r="JKV29" s="102"/>
      <c r="JKW29" s="102"/>
      <c r="JKX29" s="102"/>
      <c r="JKY29" s="102"/>
      <c r="JKZ29" s="102"/>
      <c r="JLA29" s="102"/>
      <c r="JLB29" s="102"/>
      <c r="JLC29" s="102"/>
      <c r="JLD29" s="102"/>
      <c r="JLE29" s="102"/>
      <c r="JLF29" s="102"/>
      <c r="JLG29" s="102"/>
      <c r="JLH29" s="102"/>
      <c r="JLI29" s="102"/>
      <c r="JLJ29" s="102"/>
      <c r="JLK29" s="102"/>
      <c r="JLL29" s="102"/>
      <c r="JLM29" s="102"/>
      <c r="JLN29" s="102"/>
      <c r="JLO29" s="102"/>
      <c r="JLP29" s="102"/>
      <c r="JLQ29" s="102"/>
      <c r="JLR29" s="102"/>
      <c r="JLS29" s="102"/>
      <c r="JLT29" s="102"/>
      <c r="JLU29" s="102"/>
      <c r="JLV29" s="102"/>
      <c r="JLW29" s="102"/>
      <c r="JLX29" s="102"/>
      <c r="JLY29" s="102"/>
      <c r="JLZ29" s="102"/>
      <c r="JMA29" s="102"/>
      <c r="JMB29" s="102"/>
      <c r="JMC29" s="102"/>
      <c r="JMD29" s="102"/>
      <c r="JME29" s="102"/>
      <c r="JMF29" s="102"/>
      <c r="JMG29" s="102"/>
      <c r="JMH29" s="102"/>
      <c r="JMI29" s="102"/>
      <c r="JMJ29" s="102"/>
      <c r="JMK29" s="102"/>
      <c r="JML29" s="102"/>
      <c r="JMM29" s="102"/>
      <c r="JMN29" s="102"/>
      <c r="JMO29" s="102"/>
      <c r="JMP29" s="102"/>
      <c r="JMQ29" s="102"/>
      <c r="JMR29" s="102"/>
      <c r="JMS29" s="102"/>
      <c r="JMT29" s="102"/>
      <c r="JMU29" s="102"/>
      <c r="JMV29" s="102"/>
      <c r="JMW29" s="102"/>
      <c r="JMX29" s="102"/>
      <c r="JMY29" s="102"/>
      <c r="JMZ29" s="102"/>
      <c r="JNA29" s="102"/>
      <c r="JNB29" s="102"/>
      <c r="JNC29" s="102"/>
      <c r="JND29" s="102"/>
      <c r="JNE29" s="102"/>
      <c r="JNF29" s="102"/>
      <c r="JNG29" s="102"/>
      <c r="JNH29" s="102"/>
      <c r="JNI29" s="102"/>
      <c r="JNJ29" s="102"/>
      <c r="JNK29" s="102"/>
      <c r="JNL29" s="102"/>
      <c r="JNM29" s="102"/>
      <c r="JNN29" s="102"/>
      <c r="JNO29" s="102"/>
      <c r="JNP29" s="102"/>
      <c r="JNQ29" s="102"/>
      <c r="JNR29" s="102"/>
      <c r="JNS29" s="102"/>
      <c r="JNT29" s="102"/>
      <c r="JNU29" s="102"/>
      <c r="JNV29" s="102"/>
      <c r="JNW29" s="102"/>
      <c r="JNX29" s="102"/>
      <c r="JNY29" s="102"/>
      <c r="JNZ29" s="102"/>
      <c r="JOA29" s="102"/>
      <c r="JOB29" s="102"/>
      <c r="JOC29" s="102"/>
      <c r="JOD29" s="102"/>
      <c r="JOE29" s="102"/>
      <c r="JOF29" s="102"/>
      <c r="JOG29" s="102"/>
      <c r="JOH29" s="102"/>
      <c r="JOI29" s="102"/>
      <c r="JOJ29" s="102"/>
      <c r="JOK29" s="102"/>
      <c r="JOL29" s="102"/>
      <c r="JOM29" s="102"/>
      <c r="JON29" s="102"/>
      <c r="JOO29" s="102"/>
      <c r="JOP29" s="102"/>
      <c r="JOQ29" s="102"/>
      <c r="JOR29" s="102"/>
      <c r="JOS29" s="102"/>
      <c r="JOT29" s="102"/>
      <c r="JOU29" s="102"/>
      <c r="JOV29" s="102"/>
      <c r="JOW29" s="102"/>
      <c r="JOX29" s="102"/>
      <c r="JOY29" s="102"/>
      <c r="JOZ29" s="102"/>
      <c r="JPA29" s="102"/>
      <c r="JPB29" s="102"/>
      <c r="JPC29" s="102"/>
      <c r="JPD29" s="102"/>
      <c r="JPE29" s="102"/>
      <c r="JPF29" s="102"/>
      <c r="JPG29" s="102"/>
      <c r="JPH29" s="102"/>
      <c r="JPI29" s="102"/>
      <c r="JPJ29" s="102"/>
      <c r="JPK29" s="102"/>
      <c r="JPL29" s="102"/>
      <c r="JPM29" s="102"/>
      <c r="JPN29" s="102"/>
      <c r="JPO29" s="102"/>
      <c r="JPP29" s="102"/>
      <c r="JPQ29" s="102"/>
      <c r="JPR29" s="102"/>
      <c r="JPS29" s="102"/>
      <c r="JPT29" s="102"/>
      <c r="JPU29" s="102"/>
      <c r="JPV29" s="102"/>
      <c r="JPW29" s="102"/>
      <c r="JPX29" s="102"/>
      <c r="JPY29" s="102"/>
      <c r="JPZ29" s="102"/>
      <c r="JQA29" s="102"/>
      <c r="JQB29" s="102"/>
      <c r="JQC29" s="102"/>
      <c r="JQD29" s="102"/>
      <c r="JQE29" s="102"/>
      <c r="JQF29" s="102"/>
      <c r="JQG29" s="102"/>
      <c r="JQH29" s="102"/>
      <c r="JQI29" s="102"/>
      <c r="JQJ29" s="102"/>
      <c r="JQK29" s="102"/>
      <c r="JQL29" s="102"/>
      <c r="JQM29" s="102"/>
      <c r="JQN29" s="102"/>
      <c r="JQO29" s="102"/>
      <c r="JQP29" s="102"/>
      <c r="JQQ29" s="102"/>
      <c r="JQR29" s="102"/>
      <c r="JQS29" s="102"/>
      <c r="JQT29" s="102"/>
      <c r="JQU29" s="102"/>
      <c r="JQV29" s="102"/>
      <c r="JQW29" s="102"/>
      <c r="JQX29" s="102"/>
      <c r="JQY29" s="102"/>
      <c r="JQZ29" s="102"/>
      <c r="JRA29" s="102"/>
      <c r="JRB29" s="102"/>
      <c r="JRC29" s="102"/>
      <c r="JRD29" s="102"/>
      <c r="JRE29" s="102"/>
      <c r="JRF29" s="102"/>
      <c r="JRG29" s="102"/>
      <c r="JRH29" s="102"/>
      <c r="JRI29" s="102"/>
      <c r="JRJ29" s="102"/>
      <c r="JRK29" s="102"/>
      <c r="JRL29" s="102"/>
      <c r="JRM29" s="102"/>
      <c r="JRN29" s="102"/>
      <c r="JRO29" s="102"/>
      <c r="JRP29" s="102"/>
      <c r="JRQ29" s="102"/>
      <c r="JRR29" s="102"/>
      <c r="JRS29" s="102"/>
      <c r="JRT29" s="102"/>
      <c r="JRU29" s="102"/>
      <c r="JRV29" s="102"/>
      <c r="JRW29" s="102"/>
      <c r="JRX29" s="102"/>
      <c r="JRY29" s="102"/>
      <c r="JRZ29" s="102"/>
      <c r="JSA29" s="102"/>
      <c r="JSB29" s="102"/>
      <c r="JSC29" s="102"/>
      <c r="JSD29" s="102"/>
      <c r="JSE29" s="102"/>
      <c r="JSF29" s="102"/>
      <c r="JSG29" s="102"/>
      <c r="JSH29" s="102"/>
      <c r="JSI29" s="102"/>
      <c r="JSJ29" s="102"/>
      <c r="JSK29" s="102"/>
      <c r="JSL29" s="102"/>
      <c r="JSM29" s="102"/>
      <c r="JSN29" s="102"/>
      <c r="JSO29" s="102"/>
      <c r="JSP29" s="102"/>
      <c r="JSQ29" s="102"/>
      <c r="JSR29" s="102"/>
      <c r="JSS29" s="102"/>
      <c r="JST29" s="102"/>
      <c r="JSU29" s="102"/>
      <c r="JSV29" s="102"/>
      <c r="JSW29" s="102"/>
      <c r="JSX29" s="102"/>
      <c r="JSY29" s="102"/>
      <c r="JSZ29" s="102"/>
      <c r="JTA29" s="102"/>
      <c r="JTB29" s="102"/>
      <c r="JTC29" s="102"/>
      <c r="JTD29" s="102"/>
      <c r="JTE29" s="102"/>
      <c r="JTF29" s="102"/>
      <c r="JTG29" s="102"/>
      <c r="JTH29" s="102"/>
      <c r="JTI29" s="102"/>
      <c r="JTJ29" s="102"/>
      <c r="JTK29" s="102"/>
      <c r="JTL29" s="102"/>
      <c r="JTM29" s="102"/>
      <c r="JTN29" s="102"/>
      <c r="JTO29" s="102"/>
      <c r="JTP29" s="102"/>
      <c r="JTQ29" s="102"/>
      <c r="JTR29" s="102"/>
      <c r="JTS29" s="102"/>
      <c r="JTT29" s="102"/>
      <c r="JTU29" s="102"/>
      <c r="JTV29" s="102"/>
      <c r="JTW29" s="102"/>
      <c r="JTX29" s="102"/>
      <c r="JTY29" s="102"/>
      <c r="JTZ29" s="102"/>
      <c r="JUA29" s="102"/>
      <c r="JUB29" s="102"/>
      <c r="JUC29" s="102"/>
      <c r="JUD29" s="102"/>
      <c r="JUE29" s="102"/>
      <c r="JUF29" s="102"/>
      <c r="JUG29" s="102"/>
      <c r="JUH29" s="102"/>
      <c r="JUI29" s="102"/>
      <c r="JUJ29" s="102"/>
      <c r="JUK29" s="102"/>
      <c r="JUL29" s="102"/>
      <c r="JUM29" s="102"/>
      <c r="JUN29" s="102"/>
      <c r="JUO29" s="102"/>
      <c r="JUP29" s="102"/>
      <c r="JUQ29" s="102"/>
      <c r="JUR29" s="102"/>
      <c r="JUS29" s="102"/>
      <c r="JUT29" s="102"/>
      <c r="JUU29" s="102"/>
      <c r="JUV29" s="102"/>
      <c r="JUW29" s="102"/>
      <c r="JUX29" s="102"/>
      <c r="JUY29" s="102"/>
      <c r="JUZ29" s="102"/>
      <c r="JVA29" s="102"/>
      <c r="JVB29" s="102"/>
      <c r="JVC29" s="102"/>
      <c r="JVD29" s="102"/>
      <c r="JVE29" s="102"/>
      <c r="JVF29" s="102"/>
      <c r="JVG29" s="102"/>
      <c r="JVH29" s="102"/>
      <c r="JVI29" s="102"/>
      <c r="JVJ29" s="102"/>
      <c r="JVK29" s="102"/>
      <c r="JVL29" s="102"/>
      <c r="JVM29" s="102"/>
      <c r="JVN29" s="102"/>
      <c r="JVO29" s="102"/>
      <c r="JVP29" s="102"/>
      <c r="JVQ29" s="102"/>
      <c r="JVR29" s="102"/>
      <c r="JVS29" s="102"/>
      <c r="JVT29" s="102"/>
      <c r="JVU29" s="102"/>
      <c r="JVV29" s="102"/>
      <c r="JVW29" s="102"/>
      <c r="JVX29" s="102"/>
      <c r="JVY29" s="102"/>
      <c r="JVZ29" s="102"/>
      <c r="JWA29" s="102"/>
      <c r="JWB29" s="102"/>
      <c r="JWC29" s="102"/>
      <c r="JWD29" s="102"/>
      <c r="JWE29" s="102"/>
      <c r="JWF29" s="102"/>
      <c r="JWG29" s="102"/>
      <c r="JWH29" s="102"/>
      <c r="JWI29" s="102"/>
      <c r="JWJ29" s="102"/>
      <c r="JWK29" s="102"/>
      <c r="JWL29" s="102"/>
      <c r="JWM29" s="102"/>
      <c r="JWN29" s="102"/>
      <c r="JWO29" s="102"/>
      <c r="JWP29" s="102"/>
      <c r="JWQ29" s="102"/>
      <c r="JWR29" s="102"/>
      <c r="JWS29" s="102"/>
      <c r="JWT29" s="102"/>
      <c r="JWU29" s="102"/>
      <c r="JWV29" s="102"/>
      <c r="JWW29" s="102"/>
      <c r="JWX29" s="102"/>
      <c r="JWY29" s="102"/>
      <c r="JWZ29" s="102"/>
      <c r="JXA29" s="102"/>
      <c r="JXB29" s="102"/>
      <c r="JXC29" s="102"/>
      <c r="JXD29" s="102"/>
      <c r="JXE29" s="102"/>
      <c r="JXF29" s="102"/>
      <c r="JXG29" s="102"/>
      <c r="JXH29" s="102"/>
      <c r="JXI29" s="102"/>
      <c r="JXJ29" s="102"/>
      <c r="JXK29" s="102"/>
      <c r="JXL29" s="102"/>
      <c r="JXM29" s="102"/>
      <c r="JXN29" s="102"/>
      <c r="JXO29" s="102"/>
      <c r="JXP29" s="102"/>
      <c r="JXQ29" s="102"/>
      <c r="JXR29" s="102"/>
      <c r="JXS29" s="102"/>
      <c r="JXT29" s="102"/>
      <c r="JXU29" s="102"/>
      <c r="JXV29" s="102"/>
      <c r="JXW29" s="102"/>
      <c r="JXX29" s="102"/>
      <c r="JXY29" s="102"/>
      <c r="JXZ29" s="102"/>
      <c r="JYA29" s="102"/>
      <c r="JYB29" s="102"/>
      <c r="JYC29" s="102"/>
      <c r="JYD29" s="102"/>
      <c r="JYE29" s="102"/>
      <c r="JYF29" s="102"/>
      <c r="JYG29" s="102"/>
      <c r="JYH29" s="102"/>
      <c r="JYI29" s="102"/>
      <c r="JYJ29" s="102"/>
      <c r="JYK29" s="102"/>
      <c r="JYL29" s="102"/>
      <c r="JYM29" s="102"/>
      <c r="JYN29" s="102"/>
      <c r="JYO29" s="102"/>
      <c r="JYP29" s="102"/>
      <c r="JYQ29" s="102"/>
      <c r="JYR29" s="102"/>
      <c r="JYS29" s="102"/>
      <c r="JYT29" s="102"/>
      <c r="JYU29" s="102"/>
      <c r="JYV29" s="102"/>
      <c r="JYW29" s="102"/>
      <c r="JYX29" s="102"/>
      <c r="JYY29" s="102"/>
      <c r="JYZ29" s="102"/>
      <c r="JZA29" s="102"/>
      <c r="JZB29" s="102"/>
      <c r="JZC29" s="102"/>
      <c r="JZD29" s="102"/>
      <c r="JZE29" s="102"/>
      <c r="JZF29" s="102"/>
      <c r="JZG29" s="102"/>
      <c r="JZH29" s="102"/>
      <c r="JZI29" s="102"/>
      <c r="JZJ29" s="102"/>
      <c r="JZK29" s="102"/>
      <c r="JZL29" s="102"/>
      <c r="JZM29" s="102"/>
      <c r="JZN29" s="102"/>
      <c r="JZO29" s="102"/>
      <c r="JZP29" s="102"/>
      <c r="JZQ29" s="102"/>
      <c r="JZR29" s="102"/>
      <c r="JZS29" s="102"/>
      <c r="JZT29" s="102"/>
      <c r="JZU29" s="102"/>
      <c r="JZV29" s="102"/>
      <c r="JZW29" s="102"/>
      <c r="JZX29" s="102"/>
      <c r="JZY29" s="102"/>
      <c r="JZZ29" s="102"/>
      <c r="KAA29" s="102"/>
      <c r="KAB29" s="102"/>
      <c r="KAC29" s="102"/>
      <c r="KAD29" s="102"/>
      <c r="KAE29" s="102"/>
      <c r="KAF29" s="102"/>
      <c r="KAG29" s="102"/>
      <c r="KAH29" s="102"/>
      <c r="KAI29" s="102"/>
      <c r="KAJ29" s="102"/>
      <c r="KAK29" s="102"/>
      <c r="KAL29" s="102"/>
      <c r="KAM29" s="102"/>
      <c r="KAN29" s="102"/>
      <c r="KAO29" s="102"/>
      <c r="KAP29" s="102"/>
      <c r="KAQ29" s="102"/>
      <c r="KAR29" s="102"/>
      <c r="KAS29" s="102"/>
      <c r="KAT29" s="102"/>
      <c r="KAU29" s="102"/>
      <c r="KAV29" s="102"/>
      <c r="KAW29" s="102"/>
      <c r="KAX29" s="102"/>
      <c r="KAY29" s="102"/>
      <c r="KAZ29" s="102"/>
      <c r="KBA29" s="102"/>
      <c r="KBB29" s="102"/>
      <c r="KBC29" s="102"/>
      <c r="KBD29" s="102"/>
      <c r="KBE29" s="102"/>
      <c r="KBF29" s="102"/>
      <c r="KBG29" s="102"/>
      <c r="KBH29" s="102"/>
      <c r="KBI29" s="102"/>
      <c r="KBJ29" s="102"/>
      <c r="KBK29" s="102"/>
      <c r="KBL29" s="102"/>
      <c r="KBM29" s="102"/>
      <c r="KBN29" s="102"/>
      <c r="KBO29" s="102"/>
      <c r="KBP29" s="102"/>
      <c r="KBQ29" s="102"/>
      <c r="KBR29" s="102"/>
      <c r="KBS29" s="102"/>
      <c r="KBT29" s="102"/>
      <c r="KBU29" s="102"/>
      <c r="KBV29" s="102"/>
      <c r="KBW29" s="102"/>
      <c r="KBX29" s="102"/>
      <c r="KBY29" s="102"/>
      <c r="KBZ29" s="102"/>
      <c r="KCA29" s="102"/>
      <c r="KCB29" s="102"/>
      <c r="KCC29" s="102"/>
      <c r="KCD29" s="102"/>
      <c r="KCE29" s="102"/>
      <c r="KCF29" s="102"/>
      <c r="KCG29" s="102"/>
      <c r="KCH29" s="102"/>
      <c r="KCI29" s="102"/>
      <c r="KCJ29" s="102"/>
      <c r="KCK29" s="102"/>
      <c r="KCL29" s="102"/>
      <c r="KCM29" s="102"/>
      <c r="KCN29" s="102"/>
      <c r="KCO29" s="102"/>
      <c r="KCP29" s="102"/>
      <c r="KCQ29" s="102"/>
      <c r="KCR29" s="102"/>
      <c r="KCS29" s="102"/>
      <c r="KCT29" s="102"/>
      <c r="KCU29" s="102"/>
      <c r="KCV29" s="102"/>
      <c r="KCW29" s="102"/>
      <c r="KCX29" s="102"/>
      <c r="KCY29" s="102"/>
      <c r="KCZ29" s="102"/>
      <c r="KDA29" s="102"/>
      <c r="KDB29" s="102"/>
      <c r="KDC29" s="102"/>
      <c r="KDD29" s="102"/>
      <c r="KDE29" s="102"/>
      <c r="KDF29" s="102"/>
      <c r="KDG29" s="102"/>
      <c r="KDH29" s="102"/>
      <c r="KDI29" s="102"/>
      <c r="KDJ29" s="102"/>
      <c r="KDK29" s="102"/>
      <c r="KDL29" s="102"/>
      <c r="KDM29" s="102"/>
      <c r="KDN29" s="102"/>
      <c r="KDO29" s="102"/>
      <c r="KDP29" s="102"/>
      <c r="KDQ29" s="102"/>
      <c r="KDR29" s="102"/>
      <c r="KDS29" s="102"/>
      <c r="KDT29" s="102"/>
      <c r="KDU29" s="102"/>
      <c r="KDV29" s="102"/>
      <c r="KDW29" s="102"/>
      <c r="KDX29" s="102"/>
      <c r="KDY29" s="102"/>
      <c r="KDZ29" s="102"/>
      <c r="KEA29" s="102"/>
      <c r="KEB29" s="102"/>
      <c r="KEC29" s="102"/>
      <c r="KED29" s="102"/>
      <c r="KEE29" s="102"/>
      <c r="KEF29" s="102"/>
      <c r="KEG29" s="102"/>
      <c r="KEH29" s="102"/>
      <c r="KEI29" s="102"/>
      <c r="KEJ29" s="102"/>
      <c r="KEK29" s="102"/>
      <c r="KEL29" s="102"/>
      <c r="KEM29" s="102"/>
      <c r="KEN29" s="102"/>
      <c r="KEO29" s="102"/>
      <c r="KEP29" s="102"/>
      <c r="KEQ29" s="102"/>
      <c r="KER29" s="102"/>
      <c r="KES29" s="102"/>
      <c r="KET29" s="102"/>
      <c r="KEU29" s="102"/>
      <c r="KEV29" s="102"/>
      <c r="KEW29" s="102"/>
      <c r="KEX29" s="102"/>
      <c r="KEY29" s="102"/>
      <c r="KEZ29" s="102"/>
      <c r="KFA29" s="102"/>
      <c r="KFB29" s="102"/>
      <c r="KFC29" s="102"/>
      <c r="KFD29" s="102"/>
      <c r="KFE29" s="102"/>
      <c r="KFF29" s="102"/>
      <c r="KFG29" s="102"/>
      <c r="KFH29" s="102"/>
      <c r="KFI29" s="102"/>
      <c r="KFJ29" s="102"/>
      <c r="KFK29" s="102"/>
      <c r="KFL29" s="102"/>
      <c r="KFM29" s="102"/>
      <c r="KFN29" s="102"/>
      <c r="KFO29" s="102"/>
      <c r="KFP29" s="102"/>
      <c r="KFQ29" s="102"/>
      <c r="KFR29" s="102"/>
      <c r="KFS29" s="102"/>
      <c r="KFT29" s="102"/>
      <c r="KFU29" s="102"/>
      <c r="KFV29" s="102"/>
      <c r="KFW29" s="102"/>
      <c r="KFX29" s="102"/>
      <c r="KFY29" s="102"/>
      <c r="KFZ29" s="102"/>
      <c r="KGA29" s="102"/>
      <c r="KGB29" s="102"/>
      <c r="KGC29" s="102"/>
      <c r="KGD29" s="102"/>
      <c r="KGE29" s="102"/>
      <c r="KGF29" s="102"/>
      <c r="KGG29" s="102"/>
      <c r="KGH29" s="102"/>
      <c r="KGI29" s="102"/>
      <c r="KGJ29" s="102"/>
      <c r="KGK29" s="102"/>
      <c r="KGL29" s="102"/>
      <c r="KGM29" s="102"/>
      <c r="KGN29" s="102"/>
      <c r="KGO29" s="102"/>
      <c r="KGP29" s="102"/>
      <c r="KGQ29" s="102"/>
      <c r="KGR29" s="102"/>
      <c r="KGS29" s="102"/>
      <c r="KGT29" s="102"/>
      <c r="KGU29" s="102"/>
      <c r="KGV29" s="102"/>
      <c r="KGW29" s="102"/>
      <c r="KGX29" s="102"/>
      <c r="KGY29" s="102"/>
      <c r="KGZ29" s="102"/>
      <c r="KHA29" s="102"/>
      <c r="KHB29" s="102"/>
      <c r="KHC29" s="102"/>
      <c r="KHD29" s="102"/>
      <c r="KHE29" s="102"/>
      <c r="KHF29" s="102"/>
      <c r="KHG29" s="102"/>
      <c r="KHH29" s="102"/>
      <c r="KHI29" s="102"/>
      <c r="KHJ29" s="102"/>
      <c r="KHK29" s="102"/>
      <c r="KHL29" s="102"/>
      <c r="KHM29" s="102"/>
      <c r="KHN29" s="102"/>
      <c r="KHO29" s="102"/>
      <c r="KHP29" s="102"/>
      <c r="KHQ29" s="102"/>
      <c r="KHR29" s="102"/>
      <c r="KHS29" s="102"/>
      <c r="KHT29" s="102"/>
      <c r="KHU29" s="102"/>
      <c r="KHV29" s="102"/>
      <c r="KHW29" s="102"/>
      <c r="KHX29" s="102"/>
      <c r="KHY29" s="102"/>
      <c r="KHZ29" s="102"/>
      <c r="KIA29" s="102"/>
      <c r="KIB29" s="102"/>
      <c r="KIC29" s="102"/>
      <c r="KID29" s="102"/>
      <c r="KIE29" s="102"/>
      <c r="KIF29" s="102"/>
      <c r="KIG29" s="102"/>
      <c r="KIH29" s="102"/>
      <c r="KII29" s="102"/>
      <c r="KIJ29" s="102"/>
      <c r="KIK29" s="102"/>
      <c r="KIL29" s="102"/>
      <c r="KIM29" s="102"/>
      <c r="KIN29" s="102"/>
      <c r="KIO29" s="102"/>
      <c r="KIP29" s="102"/>
      <c r="KIQ29" s="102"/>
      <c r="KIR29" s="102"/>
      <c r="KIS29" s="102"/>
      <c r="KIT29" s="102"/>
      <c r="KIU29" s="102"/>
      <c r="KIV29" s="102"/>
      <c r="KIW29" s="102"/>
      <c r="KIX29" s="102"/>
      <c r="KIY29" s="102"/>
      <c r="KIZ29" s="102"/>
      <c r="KJA29" s="102"/>
      <c r="KJB29" s="102"/>
      <c r="KJC29" s="102"/>
      <c r="KJD29" s="102"/>
      <c r="KJE29" s="102"/>
      <c r="KJF29" s="102"/>
      <c r="KJG29" s="102"/>
      <c r="KJH29" s="102"/>
      <c r="KJI29" s="102"/>
      <c r="KJJ29" s="102"/>
      <c r="KJK29" s="102"/>
      <c r="KJL29" s="102"/>
      <c r="KJM29" s="102"/>
      <c r="KJN29" s="102"/>
      <c r="KJO29" s="102"/>
      <c r="KJP29" s="102"/>
      <c r="KJQ29" s="102"/>
      <c r="KJR29" s="102"/>
      <c r="KJS29" s="102"/>
      <c r="KJT29" s="102"/>
      <c r="KJU29" s="102"/>
      <c r="KJV29" s="102"/>
      <c r="KJW29" s="102"/>
      <c r="KJX29" s="102"/>
      <c r="KJY29" s="102"/>
      <c r="KJZ29" s="102"/>
      <c r="KKA29" s="102"/>
      <c r="KKB29" s="102"/>
      <c r="KKC29" s="102"/>
      <c r="KKD29" s="102"/>
      <c r="KKE29" s="102"/>
      <c r="KKF29" s="102"/>
      <c r="KKG29" s="102"/>
      <c r="KKH29" s="102"/>
      <c r="KKI29" s="102"/>
      <c r="KKJ29" s="102"/>
      <c r="KKK29" s="102"/>
      <c r="KKL29" s="102"/>
      <c r="KKM29" s="102"/>
      <c r="KKN29" s="102"/>
      <c r="KKO29" s="102"/>
      <c r="KKP29" s="102"/>
      <c r="KKQ29" s="102"/>
      <c r="KKR29" s="102"/>
      <c r="KKS29" s="102"/>
      <c r="KKT29" s="102"/>
      <c r="KKU29" s="102"/>
      <c r="KKV29" s="102"/>
      <c r="KKW29" s="102"/>
      <c r="KKX29" s="102"/>
      <c r="KKY29" s="102"/>
      <c r="KKZ29" s="102"/>
      <c r="KLA29" s="102"/>
      <c r="KLB29" s="102"/>
      <c r="KLC29" s="102"/>
      <c r="KLD29" s="102"/>
      <c r="KLE29" s="102"/>
      <c r="KLF29" s="102"/>
      <c r="KLG29" s="102"/>
      <c r="KLH29" s="102"/>
      <c r="KLI29" s="102"/>
      <c r="KLJ29" s="102"/>
      <c r="KLK29" s="102"/>
      <c r="KLL29" s="102"/>
      <c r="KLM29" s="102"/>
      <c r="KLN29" s="102"/>
      <c r="KLO29" s="102"/>
      <c r="KLP29" s="102"/>
      <c r="KLQ29" s="102"/>
      <c r="KLR29" s="102"/>
      <c r="KLS29" s="102"/>
      <c r="KLT29" s="102"/>
      <c r="KLU29" s="102"/>
      <c r="KLV29" s="102"/>
      <c r="KLW29" s="102"/>
      <c r="KLX29" s="102"/>
      <c r="KLY29" s="102"/>
      <c r="KLZ29" s="102"/>
      <c r="KMA29" s="102"/>
      <c r="KMB29" s="102"/>
      <c r="KMC29" s="102"/>
      <c r="KMD29" s="102"/>
      <c r="KME29" s="102"/>
      <c r="KMF29" s="102"/>
      <c r="KMG29" s="102"/>
      <c r="KMH29" s="102"/>
      <c r="KMI29" s="102"/>
      <c r="KMJ29" s="102"/>
      <c r="KMK29" s="102"/>
      <c r="KML29" s="102"/>
      <c r="KMM29" s="102"/>
      <c r="KMN29" s="102"/>
      <c r="KMO29" s="102"/>
      <c r="KMP29" s="102"/>
      <c r="KMQ29" s="102"/>
      <c r="KMR29" s="102"/>
      <c r="KMS29" s="102"/>
      <c r="KMT29" s="102"/>
      <c r="KMU29" s="102"/>
      <c r="KMV29" s="102"/>
      <c r="KMW29" s="102"/>
      <c r="KMX29" s="102"/>
      <c r="KMY29" s="102"/>
      <c r="KMZ29" s="102"/>
      <c r="KNA29" s="102"/>
      <c r="KNB29" s="102"/>
      <c r="KNC29" s="102"/>
      <c r="KND29" s="102"/>
      <c r="KNE29" s="102"/>
      <c r="KNF29" s="102"/>
      <c r="KNG29" s="102"/>
      <c r="KNH29" s="102"/>
      <c r="KNI29" s="102"/>
      <c r="KNJ29" s="102"/>
      <c r="KNK29" s="102"/>
      <c r="KNL29" s="102"/>
      <c r="KNM29" s="102"/>
      <c r="KNN29" s="102"/>
      <c r="KNO29" s="102"/>
      <c r="KNP29" s="102"/>
      <c r="KNQ29" s="102"/>
      <c r="KNR29" s="102"/>
      <c r="KNS29" s="102"/>
      <c r="KNT29" s="102"/>
      <c r="KNU29" s="102"/>
      <c r="KNV29" s="102"/>
      <c r="KNW29" s="102"/>
      <c r="KNX29" s="102"/>
      <c r="KNY29" s="102"/>
      <c r="KNZ29" s="102"/>
      <c r="KOA29" s="102"/>
      <c r="KOB29" s="102"/>
      <c r="KOC29" s="102"/>
      <c r="KOD29" s="102"/>
      <c r="KOE29" s="102"/>
      <c r="KOF29" s="102"/>
      <c r="KOG29" s="102"/>
      <c r="KOH29" s="102"/>
      <c r="KOI29" s="102"/>
      <c r="KOJ29" s="102"/>
      <c r="KOK29" s="102"/>
      <c r="KOL29" s="102"/>
      <c r="KOM29" s="102"/>
      <c r="KON29" s="102"/>
      <c r="KOO29" s="102"/>
      <c r="KOP29" s="102"/>
      <c r="KOQ29" s="102"/>
      <c r="KOR29" s="102"/>
      <c r="KOS29" s="102"/>
      <c r="KOT29" s="102"/>
      <c r="KOU29" s="102"/>
      <c r="KOV29" s="102"/>
      <c r="KOW29" s="102"/>
      <c r="KOX29" s="102"/>
      <c r="KOY29" s="102"/>
      <c r="KOZ29" s="102"/>
      <c r="KPA29" s="102"/>
      <c r="KPB29" s="102"/>
      <c r="KPC29" s="102"/>
      <c r="KPD29" s="102"/>
      <c r="KPE29" s="102"/>
      <c r="KPF29" s="102"/>
      <c r="KPG29" s="102"/>
      <c r="KPH29" s="102"/>
      <c r="KPI29" s="102"/>
      <c r="KPJ29" s="102"/>
      <c r="KPK29" s="102"/>
      <c r="KPL29" s="102"/>
      <c r="KPM29" s="102"/>
      <c r="KPN29" s="102"/>
      <c r="KPO29" s="102"/>
      <c r="KPP29" s="102"/>
      <c r="KPQ29" s="102"/>
      <c r="KPR29" s="102"/>
      <c r="KPS29" s="102"/>
      <c r="KPT29" s="102"/>
      <c r="KPU29" s="102"/>
      <c r="KPV29" s="102"/>
      <c r="KPW29" s="102"/>
      <c r="KPX29" s="102"/>
      <c r="KPY29" s="102"/>
      <c r="KPZ29" s="102"/>
      <c r="KQA29" s="102"/>
      <c r="KQB29" s="102"/>
      <c r="KQC29" s="102"/>
      <c r="KQD29" s="102"/>
      <c r="KQE29" s="102"/>
      <c r="KQF29" s="102"/>
      <c r="KQG29" s="102"/>
      <c r="KQH29" s="102"/>
      <c r="KQI29" s="102"/>
      <c r="KQJ29" s="102"/>
      <c r="KQK29" s="102"/>
      <c r="KQL29" s="102"/>
      <c r="KQM29" s="102"/>
      <c r="KQN29" s="102"/>
      <c r="KQO29" s="102"/>
      <c r="KQP29" s="102"/>
      <c r="KQQ29" s="102"/>
      <c r="KQR29" s="102"/>
      <c r="KQS29" s="102"/>
      <c r="KQT29" s="102"/>
      <c r="KQU29" s="102"/>
      <c r="KQV29" s="102"/>
      <c r="KQW29" s="102"/>
      <c r="KQX29" s="102"/>
      <c r="KQY29" s="102"/>
      <c r="KQZ29" s="102"/>
      <c r="KRA29" s="102"/>
      <c r="KRB29" s="102"/>
      <c r="KRC29" s="102"/>
      <c r="KRD29" s="102"/>
      <c r="KRE29" s="102"/>
      <c r="KRF29" s="102"/>
      <c r="KRG29" s="102"/>
      <c r="KRH29" s="102"/>
      <c r="KRI29" s="102"/>
      <c r="KRJ29" s="102"/>
      <c r="KRK29" s="102"/>
      <c r="KRL29" s="102"/>
      <c r="KRM29" s="102"/>
      <c r="KRN29" s="102"/>
      <c r="KRO29" s="102"/>
      <c r="KRP29" s="102"/>
      <c r="KRQ29" s="102"/>
      <c r="KRR29" s="102"/>
      <c r="KRS29" s="102"/>
      <c r="KRT29" s="102"/>
      <c r="KRU29" s="102"/>
      <c r="KRV29" s="102"/>
      <c r="KRW29" s="102"/>
      <c r="KRX29" s="102"/>
      <c r="KRY29" s="102"/>
      <c r="KRZ29" s="102"/>
      <c r="KSA29" s="102"/>
      <c r="KSB29" s="102"/>
      <c r="KSC29" s="102"/>
      <c r="KSD29" s="102"/>
      <c r="KSE29" s="102"/>
      <c r="KSF29" s="102"/>
      <c r="KSG29" s="102"/>
      <c r="KSH29" s="102"/>
      <c r="KSI29" s="102"/>
      <c r="KSJ29" s="102"/>
      <c r="KSK29" s="102"/>
      <c r="KSL29" s="102"/>
      <c r="KSM29" s="102"/>
      <c r="KSN29" s="102"/>
      <c r="KSO29" s="102"/>
      <c r="KSP29" s="102"/>
      <c r="KSQ29" s="102"/>
      <c r="KSR29" s="102"/>
      <c r="KSS29" s="102"/>
      <c r="KST29" s="102"/>
      <c r="KSU29" s="102"/>
      <c r="KSV29" s="102"/>
      <c r="KSW29" s="102"/>
      <c r="KSX29" s="102"/>
      <c r="KSY29" s="102"/>
      <c r="KSZ29" s="102"/>
      <c r="KTA29" s="102"/>
      <c r="KTB29" s="102"/>
      <c r="KTC29" s="102"/>
      <c r="KTD29" s="102"/>
      <c r="KTE29" s="102"/>
      <c r="KTF29" s="102"/>
      <c r="KTG29" s="102"/>
      <c r="KTH29" s="102"/>
      <c r="KTI29" s="102"/>
      <c r="KTJ29" s="102"/>
      <c r="KTK29" s="102"/>
      <c r="KTL29" s="102"/>
      <c r="KTM29" s="102"/>
      <c r="KTN29" s="102"/>
      <c r="KTO29" s="102"/>
      <c r="KTP29" s="102"/>
      <c r="KTQ29" s="102"/>
      <c r="KTR29" s="102"/>
      <c r="KTS29" s="102"/>
      <c r="KTT29" s="102"/>
      <c r="KTU29" s="102"/>
      <c r="KTV29" s="102"/>
      <c r="KTW29" s="102"/>
      <c r="KTX29" s="102"/>
      <c r="KTY29" s="102"/>
      <c r="KTZ29" s="102"/>
      <c r="KUA29" s="102"/>
      <c r="KUB29" s="102"/>
      <c r="KUC29" s="102"/>
      <c r="KUD29" s="102"/>
      <c r="KUE29" s="102"/>
      <c r="KUF29" s="102"/>
      <c r="KUG29" s="102"/>
      <c r="KUH29" s="102"/>
      <c r="KUI29" s="102"/>
      <c r="KUJ29" s="102"/>
      <c r="KUK29" s="102"/>
      <c r="KUL29" s="102"/>
      <c r="KUM29" s="102"/>
      <c r="KUN29" s="102"/>
      <c r="KUO29" s="102"/>
      <c r="KUP29" s="102"/>
      <c r="KUQ29" s="102"/>
      <c r="KUR29" s="102"/>
      <c r="KUS29" s="102"/>
      <c r="KUT29" s="102"/>
      <c r="KUU29" s="102"/>
      <c r="KUV29" s="102"/>
      <c r="KUW29" s="102"/>
      <c r="KUX29" s="102"/>
      <c r="KUY29" s="102"/>
      <c r="KUZ29" s="102"/>
      <c r="KVA29" s="102"/>
      <c r="KVB29" s="102"/>
      <c r="KVC29" s="102"/>
      <c r="KVD29" s="102"/>
      <c r="KVE29" s="102"/>
      <c r="KVF29" s="102"/>
      <c r="KVG29" s="102"/>
      <c r="KVH29" s="102"/>
      <c r="KVI29" s="102"/>
      <c r="KVJ29" s="102"/>
      <c r="KVK29" s="102"/>
      <c r="KVL29" s="102"/>
      <c r="KVM29" s="102"/>
      <c r="KVN29" s="102"/>
      <c r="KVO29" s="102"/>
      <c r="KVP29" s="102"/>
      <c r="KVQ29" s="102"/>
      <c r="KVR29" s="102"/>
      <c r="KVS29" s="102"/>
      <c r="KVT29" s="102"/>
      <c r="KVU29" s="102"/>
      <c r="KVV29" s="102"/>
      <c r="KVW29" s="102"/>
      <c r="KVX29" s="102"/>
      <c r="KVY29" s="102"/>
      <c r="KVZ29" s="102"/>
      <c r="KWA29" s="102"/>
      <c r="KWB29" s="102"/>
      <c r="KWC29" s="102"/>
      <c r="KWD29" s="102"/>
      <c r="KWE29" s="102"/>
      <c r="KWF29" s="102"/>
      <c r="KWG29" s="102"/>
      <c r="KWH29" s="102"/>
      <c r="KWI29" s="102"/>
      <c r="KWJ29" s="102"/>
      <c r="KWK29" s="102"/>
      <c r="KWL29" s="102"/>
      <c r="KWM29" s="102"/>
      <c r="KWN29" s="102"/>
      <c r="KWO29" s="102"/>
      <c r="KWP29" s="102"/>
      <c r="KWQ29" s="102"/>
      <c r="KWR29" s="102"/>
      <c r="KWS29" s="102"/>
      <c r="KWT29" s="102"/>
      <c r="KWU29" s="102"/>
      <c r="KWV29" s="102"/>
      <c r="KWW29" s="102"/>
      <c r="KWX29" s="102"/>
      <c r="KWY29" s="102"/>
      <c r="KWZ29" s="102"/>
      <c r="KXA29" s="102"/>
      <c r="KXB29" s="102"/>
      <c r="KXC29" s="102"/>
      <c r="KXD29" s="102"/>
      <c r="KXE29" s="102"/>
      <c r="KXF29" s="102"/>
      <c r="KXG29" s="102"/>
      <c r="KXH29" s="102"/>
      <c r="KXI29" s="102"/>
      <c r="KXJ29" s="102"/>
      <c r="KXK29" s="102"/>
      <c r="KXL29" s="102"/>
      <c r="KXM29" s="102"/>
      <c r="KXN29" s="102"/>
      <c r="KXO29" s="102"/>
      <c r="KXP29" s="102"/>
      <c r="KXQ29" s="102"/>
      <c r="KXR29" s="102"/>
      <c r="KXS29" s="102"/>
      <c r="KXT29" s="102"/>
      <c r="KXU29" s="102"/>
      <c r="KXV29" s="102"/>
      <c r="KXW29" s="102"/>
      <c r="KXX29" s="102"/>
      <c r="KXY29" s="102"/>
      <c r="KXZ29" s="102"/>
      <c r="KYA29" s="102"/>
      <c r="KYB29" s="102"/>
      <c r="KYC29" s="102"/>
      <c r="KYD29" s="102"/>
      <c r="KYE29" s="102"/>
      <c r="KYF29" s="102"/>
      <c r="KYG29" s="102"/>
      <c r="KYH29" s="102"/>
      <c r="KYI29" s="102"/>
      <c r="KYJ29" s="102"/>
      <c r="KYK29" s="102"/>
      <c r="KYL29" s="102"/>
      <c r="KYM29" s="102"/>
      <c r="KYN29" s="102"/>
      <c r="KYO29" s="102"/>
      <c r="KYP29" s="102"/>
      <c r="KYQ29" s="102"/>
      <c r="KYR29" s="102"/>
      <c r="KYS29" s="102"/>
      <c r="KYT29" s="102"/>
      <c r="KYU29" s="102"/>
      <c r="KYV29" s="102"/>
      <c r="KYW29" s="102"/>
      <c r="KYX29" s="102"/>
      <c r="KYY29" s="102"/>
      <c r="KYZ29" s="102"/>
      <c r="KZA29" s="102"/>
      <c r="KZB29" s="102"/>
      <c r="KZC29" s="102"/>
      <c r="KZD29" s="102"/>
      <c r="KZE29" s="102"/>
      <c r="KZF29" s="102"/>
      <c r="KZG29" s="102"/>
      <c r="KZH29" s="102"/>
      <c r="KZI29" s="102"/>
      <c r="KZJ29" s="102"/>
      <c r="KZK29" s="102"/>
      <c r="KZL29" s="102"/>
      <c r="KZM29" s="102"/>
      <c r="KZN29" s="102"/>
      <c r="KZO29" s="102"/>
      <c r="KZP29" s="102"/>
      <c r="KZQ29" s="102"/>
      <c r="KZR29" s="102"/>
      <c r="KZS29" s="102"/>
      <c r="KZT29" s="102"/>
      <c r="KZU29" s="102"/>
      <c r="KZV29" s="102"/>
      <c r="KZW29" s="102"/>
      <c r="KZX29" s="102"/>
      <c r="KZY29" s="102"/>
      <c r="KZZ29" s="102"/>
      <c r="LAA29" s="102"/>
      <c r="LAB29" s="102"/>
      <c r="LAC29" s="102"/>
      <c r="LAD29" s="102"/>
      <c r="LAE29" s="102"/>
      <c r="LAF29" s="102"/>
      <c r="LAG29" s="102"/>
      <c r="LAH29" s="102"/>
      <c r="LAI29" s="102"/>
      <c r="LAJ29" s="102"/>
      <c r="LAK29" s="102"/>
      <c r="LAL29" s="102"/>
      <c r="LAM29" s="102"/>
      <c r="LAN29" s="102"/>
      <c r="LAO29" s="102"/>
      <c r="LAP29" s="102"/>
      <c r="LAQ29" s="102"/>
      <c r="LAR29" s="102"/>
      <c r="LAS29" s="102"/>
      <c r="LAT29" s="102"/>
      <c r="LAU29" s="102"/>
      <c r="LAV29" s="102"/>
      <c r="LAW29" s="102"/>
      <c r="LAX29" s="102"/>
      <c r="LAY29" s="102"/>
      <c r="LAZ29" s="102"/>
      <c r="LBA29" s="102"/>
      <c r="LBB29" s="102"/>
      <c r="LBC29" s="102"/>
      <c r="LBD29" s="102"/>
      <c r="LBE29" s="102"/>
      <c r="LBF29" s="102"/>
      <c r="LBG29" s="102"/>
      <c r="LBH29" s="102"/>
      <c r="LBI29" s="102"/>
      <c r="LBJ29" s="102"/>
      <c r="LBK29" s="102"/>
      <c r="LBL29" s="102"/>
      <c r="LBM29" s="102"/>
      <c r="LBN29" s="102"/>
      <c r="LBO29" s="102"/>
      <c r="LBP29" s="102"/>
      <c r="LBQ29" s="102"/>
      <c r="LBR29" s="102"/>
      <c r="LBS29" s="102"/>
      <c r="LBT29" s="102"/>
      <c r="LBU29" s="102"/>
      <c r="LBV29" s="102"/>
      <c r="LBW29" s="102"/>
      <c r="LBX29" s="102"/>
      <c r="LBY29" s="102"/>
      <c r="LBZ29" s="102"/>
      <c r="LCA29" s="102"/>
      <c r="LCB29" s="102"/>
      <c r="LCC29" s="102"/>
      <c r="LCD29" s="102"/>
      <c r="LCE29" s="102"/>
      <c r="LCF29" s="102"/>
      <c r="LCG29" s="102"/>
      <c r="LCH29" s="102"/>
      <c r="LCI29" s="102"/>
      <c r="LCJ29" s="102"/>
      <c r="LCK29" s="102"/>
      <c r="LCL29" s="102"/>
      <c r="LCM29" s="102"/>
      <c r="LCN29" s="102"/>
      <c r="LCO29" s="102"/>
      <c r="LCP29" s="102"/>
      <c r="LCQ29" s="102"/>
      <c r="LCR29" s="102"/>
      <c r="LCS29" s="102"/>
      <c r="LCT29" s="102"/>
      <c r="LCU29" s="102"/>
      <c r="LCV29" s="102"/>
      <c r="LCW29" s="102"/>
      <c r="LCX29" s="102"/>
      <c r="LCY29" s="102"/>
      <c r="LCZ29" s="102"/>
      <c r="LDA29" s="102"/>
      <c r="LDB29" s="102"/>
      <c r="LDC29" s="102"/>
      <c r="LDD29" s="102"/>
      <c r="LDE29" s="102"/>
      <c r="LDF29" s="102"/>
      <c r="LDG29" s="102"/>
      <c r="LDH29" s="102"/>
      <c r="LDI29" s="102"/>
      <c r="LDJ29" s="102"/>
      <c r="LDK29" s="102"/>
      <c r="LDL29" s="102"/>
      <c r="LDM29" s="102"/>
      <c r="LDN29" s="102"/>
      <c r="LDO29" s="102"/>
      <c r="LDP29" s="102"/>
      <c r="LDQ29" s="102"/>
      <c r="LDR29" s="102"/>
      <c r="LDS29" s="102"/>
      <c r="LDT29" s="102"/>
      <c r="LDU29" s="102"/>
      <c r="LDV29" s="102"/>
      <c r="LDW29" s="102"/>
      <c r="LDX29" s="102"/>
      <c r="LDY29" s="102"/>
      <c r="LDZ29" s="102"/>
      <c r="LEA29" s="102"/>
      <c r="LEB29" s="102"/>
      <c r="LEC29" s="102"/>
      <c r="LED29" s="102"/>
      <c r="LEE29" s="102"/>
      <c r="LEF29" s="102"/>
      <c r="LEG29" s="102"/>
      <c r="LEH29" s="102"/>
      <c r="LEI29" s="102"/>
      <c r="LEJ29" s="102"/>
      <c r="LEK29" s="102"/>
      <c r="LEL29" s="102"/>
      <c r="LEM29" s="102"/>
      <c r="LEN29" s="102"/>
      <c r="LEO29" s="102"/>
      <c r="LEP29" s="102"/>
      <c r="LEQ29" s="102"/>
      <c r="LER29" s="102"/>
      <c r="LES29" s="102"/>
      <c r="LET29" s="102"/>
      <c r="LEU29" s="102"/>
      <c r="LEV29" s="102"/>
      <c r="LEW29" s="102"/>
      <c r="LEX29" s="102"/>
      <c r="LEY29" s="102"/>
      <c r="LEZ29" s="102"/>
      <c r="LFA29" s="102"/>
      <c r="LFB29" s="102"/>
      <c r="LFC29" s="102"/>
      <c r="LFD29" s="102"/>
      <c r="LFE29" s="102"/>
      <c r="LFF29" s="102"/>
      <c r="LFG29" s="102"/>
      <c r="LFH29" s="102"/>
      <c r="LFI29" s="102"/>
      <c r="LFJ29" s="102"/>
      <c r="LFK29" s="102"/>
      <c r="LFL29" s="102"/>
      <c r="LFM29" s="102"/>
      <c r="LFN29" s="102"/>
      <c r="LFO29" s="102"/>
      <c r="LFP29" s="102"/>
      <c r="LFQ29" s="102"/>
      <c r="LFR29" s="102"/>
      <c r="LFS29" s="102"/>
      <c r="LFT29" s="102"/>
      <c r="LFU29" s="102"/>
      <c r="LFV29" s="102"/>
      <c r="LFW29" s="102"/>
      <c r="LFX29" s="102"/>
      <c r="LFY29" s="102"/>
      <c r="LFZ29" s="102"/>
      <c r="LGA29" s="102"/>
      <c r="LGB29" s="102"/>
      <c r="LGC29" s="102"/>
      <c r="LGD29" s="102"/>
      <c r="LGE29" s="102"/>
      <c r="LGF29" s="102"/>
      <c r="LGG29" s="102"/>
      <c r="LGH29" s="102"/>
      <c r="LGI29" s="102"/>
      <c r="LGJ29" s="102"/>
      <c r="LGK29" s="102"/>
      <c r="LGL29" s="102"/>
      <c r="LGM29" s="102"/>
      <c r="LGN29" s="102"/>
      <c r="LGO29" s="102"/>
      <c r="LGP29" s="102"/>
      <c r="LGQ29" s="102"/>
      <c r="LGR29" s="102"/>
      <c r="LGS29" s="102"/>
      <c r="LGT29" s="102"/>
      <c r="LGU29" s="102"/>
      <c r="LGV29" s="102"/>
      <c r="LGW29" s="102"/>
      <c r="LGX29" s="102"/>
      <c r="LGY29" s="102"/>
      <c r="LGZ29" s="102"/>
      <c r="LHA29" s="102"/>
      <c r="LHB29" s="102"/>
      <c r="LHC29" s="102"/>
      <c r="LHD29" s="102"/>
      <c r="LHE29" s="102"/>
      <c r="LHF29" s="102"/>
      <c r="LHG29" s="102"/>
      <c r="LHH29" s="102"/>
      <c r="LHI29" s="102"/>
      <c r="LHJ29" s="102"/>
      <c r="LHK29" s="102"/>
      <c r="LHL29" s="102"/>
      <c r="LHM29" s="102"/>
      <c r="LHN29" s="102"/>
      <c r="LHO29" s="102"/>
      <c r="LHP29" s="102"/>
      <c r="LHQ29" s="102"/>
      <c r="LHR29" s="102"/>
      <c r="LHS29" s="102"/>
      <c r="LHT29" s="102"/>
      <c r="LHU29" s="102"/>
      <c r="LHV29" s="102"/>
      <c r="LHW29" s="102"/>
      <c r="LHX29" s="102"/>
      <c r="LHY29" s="102"/>
      <c r="LHZ29" s="102"/>
      <c r="LIA29" s="102"/>
      <c r="LIB29" s="102"/>
      <c r="LIC29" s="102"/>
      <c r="LID29" s="102"/>
      <c r="LIE29" s="102"/>
      <c r="LIF29" s="102"/>
      <c r="LIG29" s="102"/>
      <c r="LIH29" s="102"/>
      <c r="LII29" s="102"/>
      <c r="LIJ29" s="102"/>
      <c r="LIK29" s="102"/>
      <c r="LIL29" s="102"/>
      <c r="LIM29" s="102"/>
      <c r="LIN29" s="102"/>
      <c r="LIO29" s="102"/>
      <c r="LIP29" s="102"/>
      <c r="LIQ29" s="102"/>
      <c r="LIR29" s="102"/>
      <c r="LIS29" s="102"/>
      <c r="LIT29" s="102"/>
      <c r="LIU29" s="102"/>
      <c r="LIV29" s="102"/>
      <c r="LIW29" s="102"/>
      <c r="LIX29" s="102"/>
      <c r="LIY29" s="102"/>
      <c r="LIZ29" s="102"/>
      <c r="LJA29" s="102"/>
      <c r="LJB29" s="102"/>
      <c r="LJC29" s="102"/>
      <c r="LJD29" s="102"/>
      <c r="LJE29" s="102"/>
      <c r="LJF29" s="102"/>
      <c r="LJG29" s="102"/>
      <c r="LJH29" s="102"/>
      <c r="LJI29" s="102"/>
      <c r="LJJ29" s="102"/>
      <c r="LJK29" s="102"/>
      <c r="LJL29" s="102"/>
      <c r="LJM29" s="102"/>
      <c r="LJN29" s="102"/>
      <c r="LJO29" s="102"/>
      <c r="LJP29" s="102"/>
      <c r="LJQ29" s="102"/>
      <c r="LJR29" s="102"/>
      <c r="LJS29" s="102"/>
      <c r="LJT29" s="102"/>
      <c r="LJU29" s="102"/>
      <c r="LJV29" s="102"/>
      <c r="LJW29" s="102"/>
      <c r="LJX29" s="102"/>
      <c r="LJY29" s="102"/>
      <c r="LJZ29" s="102"/>
      <c r="LKA29" s="102"/>
      <c r="LKB29" s="102"/>
      <c r="LKC29" s="102"/>
      <c r="LKD29" s="102"/>
      <c r="LKE29" s="102"/>
      <c r="LKF29" s="102"/>
      <c r="LKG29" s="102"/>
      <c r="LKH29" s="102"/>
      <c r="LKI29" s="102"/>
      <c r="LKJ29" s="102"/>
      <c r="LKK29" s="102"/>
      <c r="LKL29" s="102"/>
      <c r="LKM29" s="102"/>
      <c r="LKN29" s="102"/>
      <c r="LKO29" s="102"/>
      <c r="LKP29" s="102"/>
      <c r="LKQ29" s="102"/>
      <c r="LKR29" s="102"/>
      <c r="LKS29" s="102"/>
      <c r="LKT29" s="102"/>
      <c r="LKU29" s="102"/>
      <c r="LKV29" s="102"/>
      <c r="LKW29" s="102"/>
      <c r="LKX29" s="102"/>
      <c r="LKY29" s="102"/>
      <c r="LKZ29" s="102"/>
      <c r="LLA29" s="102"/>
      <c r="LLB29" s="102"/>
      <c r="LLC29" s="102"/>
      <c r="LLD29" s="102"/>
      <c r="LLE29" s="102"/>
      <c r="LLF29" s="102"/>
      <c r="LLG29" s="102"/>
      <c r="LLH29" s="102"/>
      <c r="LLI29" s="102"/>
      <c r="LLJ29" s="102"/>
      <c r="LLK29" s="102"/>
      <c r="LLL29" s="102"/>
      <c r="LLM29" s="102"/>
      <c r="LLN29" s="102"/>
      <c r="LLO29" s="102"/>
      <c r="LLP29" s="102"/>
      <c r="LLQ29" s="102"/>
      <c r="LLR29" s="102"/>
      <c r="LLS29" s="102"/>
      <c r="LLT29" s="102"/>
      <c r="LLU29" s="102"/>
      <c r="LLV29" s="102"/>
      <c r="LLW29" s="102"/>
      <c r="LLX29" s="102"/>
      <c r="LLY29" s="102"/>
      <c r="LLZ29" s="102"/>
      <c r="LMA29" s="102"/>
      <c r="LMB29" s="102"/>
      <c r="LMC29" s="102"/>
      <c r="LMD29" s="102"/>
      <c r="LME29" s="102"/>
      <c r="LMF29" s="102"/>
      <c r="LMG29" s="102"/>
      <c r="LMH29" s="102"/>
      <c r="LMI29" s="102"/>
      <c r="LMJ29" s="102"/>
      <c r="LMK29" s="102"/>
      <c r="LML29" s="102"/>
      <c r="LMM29" s="102"/>
      <c r="LMN29" s="102"/>
      <c r="LMO29" s="102"/>
      <c r="LMP29" s="102"/>
      <c r="LMQ29" s="102"/>
      <c r="LMR29" s="102"/>
      <c r="LMS29" s="102"/>
      <c r="LMT29" s="102"/>
      <c r="LMU29" s="102"/>
      <c r="LMV29" s="102"/>
      <c r="LMW29" s="102"/>
      <c r="LMX29" s="102"/>
      <c r="LMY29" s="102"/>
      <c r="LMZ29" s="102"/>
      <c r="LNA29" s="102"/>
      <c r="LNB29" s="102"/>
      <c r="LNC29" s="102"/>
      <c r="LND29" s="102"/>
      <c r="LNE29" s="102"/>
      <c r="LNF29" s="102"/>
      <c r="LNG29" s="102"/>
      <c r="LNH29" s="102"/>
      <c r="LNI29" s="102"/>
      <c r="LNJ29" s="102"/>
      <c r="LNK29" s="102"/>
      <c r="LNL29" s="102"/>
      <c r="LNM29" s="102"/>
      <c r="LNN29" s="102"/>
      <c r="LNO29" s="102"/>
      <c r="LNP29" s="102"/>
      <c r="LNQ29" s="102"/>
      <c r="LNR29" s="102"/>
      <c r="LNS29" s="102"/>
      <c r="LNT29" s="102"/>
      <c r="LNU29" s="102"/>
      <c r="LNV29" s="102"/>
      <c r="LNW29" s="102"/>
      <c r="LNX29" s="102"/>
      <c r="LNY29" s="102"/>
      <c r="LNZ29" s="102"/>
      <c r="LOA29" s="102"/>
      <c r="LOB29" s="102"/>
      <c r="LOC29" s="102"/>
      <c r="LOD29" s="102"/>
      <c r="LOE29" s="102"/>
      <c r="LOF29" s="102"/>
      <c r="LOG29" s="102"/>
      <c r="LOH29" s="102"/>
      <c r="LOI29" s="102"/>
      <c r="LOJ29" s="102"/>
      <c r="LOK29" s="102"/>
      <c r="LOL29" s="102"/>
      <c r="LOM29" s="102"/>
      <c r="LON29" s="102"/>
      <c r="LOO29" s="102"/>
      <c r="LOP29" s="102"/>
      <c r="LOQ29" s="102"/>
      <c r="LOR29" s="102"/>
      <c r="LOS29" s="102"/>
      <c r="LOT29" s="102"/>
      <c r="LOU29" s="102"/>
      <c r="LOV29" s="102"/>
      <c r="LOW29" s="102"/>
      <c r="LOX29" s="102"/>
      <c r="LOY29" s="102"/>
      <c r="LOZ29" s="102"/>
      <c r="LPA29" s="102"/>
      <c r="LPB29" s="102"/>
      <c r="LPC29" s="102"/>
      <c r="LPD29" s="102"/>
      <c r="LPE29" s="102"/>
      <c r="LPF29" s="102"/>
      <c r="LPG29" s="102"/>
      <c r="LPH29" s="102"/>
      <c r="LPI29" s="102"/>
      <c r="LPJ29" s="102"/>
      <c r="LPK29" s="102"/>
      <c r="LPL29" s="102"/>
      <c r="LPM29" s="102"/>
      <c r="LPN29" s="102"/>
      <c r="LPO29" s="102"/>
      <c r="LPP29" s="102"/>
      <c r="LPQ29" s="102"/>
      <c r="LPR29" s="102"/>
      <c r="LPS29" s="102"/>
      <c r="LPT29" s="102"/>
      <c r="LPU29" s="102"/>
      <c r="LPV29" s="102"/>
      <c r="LPW29" s="102"/>
      <c r="LPX29" s="102"/>
      <c r="LPY29" s="102"/>
      <c r="LPZ29" s="102"/>
      <c r="LQA29" s="102"/>
      <c r="LQB29" s="102"/>
      <c r="LQC29" s="102"/>
      <c r="LQD29" s="102"/>
      <c r="LQE29" s="102"/>
      <c r="LQF29" s="102"/>
      <c r="LQG29" s="102"/>
      <c r="LQH29" s="102"/>
      <c r="LQI29" s="102"/>
      <c r="LQJ29" s="102"/>
      <c r="LQK29" s="102"/>
      <c r="LQL29" s="102"/>
      <c r="LQM29" s="102"/>
      <c r="LQN29" s="102"/>
      <c r="LQO29" s="102"/>
      <c r="LQP29" s="102"/>
      <c r="LQQ29" s="102"/>
      <c r="LQR29" s="102"/>
      <c r="LQS29" s="102"/>
      <c r="LQT29" s="102"/>
      <c r="LQU29" s="102"/>
      <c r="LQV29" s="102"/>
      <c r="LQW29" s="102"/>
      <c r="LQX29" s="102"/>
      <c r="LQY29" s="102"/>
      <c r="LQZ29" s="102"/>
      <c r="LRA29" s="102"/>
      <c r="LRB29" s="102"/>
      <c r="LRC29" s="102"/>
      <c r="LRD29" s="102"/>
      <c r="LRE29" s="102"/>
      <c r="LRF29" s="102"/>
      <c r="LRG29" s="102"/>
      <c r="LRH29" s="102"/>
      <c r="LRI29" s="102"/>
      <c r="LRJ29" s="102"/>
      <c r="LRK29" s="102"/>
      <c r="LRL29" s="102"/>
      <c r="LRM29" s="102"/>
      <c r="LRN29" s="102"/>
      <c r="LRO29" s="102"/>
      <c r="LRP29" s="102"/>
      <c r="LRQ29" s="102"/>
      <c r="LRR29" s="102"/>
      <c r="LRS29" s="102"/>
      <c r="LRT29" s="102"/>
      <c r="LRU29" s="102"/>
      <c r="LRV29" s="102"/>
      <c r="LRW29" s="102"/>
      <c r="LRX29" s="102"/>
      <c r="LRY29" s="102"/>
      <c r="LRZ29" s="102"/>
      <c r="LSA29" s="102"/>
      <c r="LSB29" s="102"/>
      <c r="LSC29" s="102"/>
      <c r="LSD29" s="102"/>
      <c r="LSE29" s="102"/>
      <c r="LSF29" s="102"/>
      <c r="LSG29" s="102"/>
      <c r="LSH29" s="102"/>
      <c r="LSI29" s="102"/>
      <c r="LSJ29" s="102"/>
      <c r="LSK29" s="102"/>
      <c r="LSL29" s="102"/>
      <c r="LSM29" s="102"/>
      <c r="LSN29" s="102"/>
      <c r="LSO29" s="102"/>
      <c r="LSP29" s="102"/>
      <c r="LSQ29" s="102"/>
      <c r="LSR29" s="102"/>
      <c r="LSS29" s="102"/>
      <c r="LST29" s="102"/>
      <c r="LSU29" s="102"/>
      <c r="LSV29" s="102"/>
      <c r="LSW29" s="102"/>
      <c r="LSX29" s="102"/>
      <c r="LSY29" s="102"/>
      <c r="LSZ29" s="102"/>
      <c r="LTA29" s="102"/>
      <c r="LTB29" s="102"/>
      <c r="LTC29" s="102"/>
      <c r="LTD29" s="102"/>
      <c r="LTE29" s="102"/>
      <c r="LTF29" s="102"/>
      <c r="LTG29" s="102"/>
      <c r="LTH29" s="102"/>
      <c r="LTI29" s="102"/>
      <c r="LTJ29" s="102"/>
      <c r="LTK29" s="102"/>
      <c r="LTL29" s="102"/>
      <c r="LTM29" s="102"/>
      <c r="LTN29" s="102"/>
      <c r="LTO29" s="102"/>
      <c r="LTP29" s="102"/>
      <c r="LTQ29" s="102"/>
      <c r="LTR29" s="102"/>
      <c r="LTS29" s="102"/>
      <c r="LTT29" s="102"/>
      <c r="LTU29" s="102"/>
      <c r="LTV29" s="102"/>
      <c r="LTW29" s="102"/>
      <c r="LTX29" s="102"/>
      <c r="LTY29" s="102"/>
      <c r="LTZ29" s="102"/>
      <c r="LUA29" s="102"/>
      <c r="LUB29" s="102"/>
      <c r="LUC29" s="102"/>
      <c r="LUD29" s="102"/>
      <c r="LUE29" s="102"/>
      <c r="LUF29" s="102"/>
      <c r="LUG29" s="102"/>
      <c r="LUH29" s="102"/>
      <c r="LUI29" s="102"/>
      <c r="LUJ29" s="102"/>
      <c r="LUK29" s="102"/>
      <c r="LUL29" s="102"/>
      <c r="LUM29" s="102"/>
      <c r="LUN29" s="102"/>
      <c r="LUO29" s="102"/>
      <c r="LUP29" s="102"/>
      <c r="LUQ29" s="102"/>
      <c r="LUR29" s="102"/>
      <c r="LUS29" s="102"/>
      <c r="LUT29" s="102"/>
      <c r="LUU29" s="102"/>
      <c r="LUV29" s="102"/>
      <c r="LUW29" s="102"/>
      <c r="LUX29" s="102"/>
      <c r="LUY29" s="102"/>
      <c r="LUZ29" s="102"/>
      <c r="LVA29" s="102"/>
      <c r="LVB29" s="102"/>
      <c r="LVC29" s="102"/>
      <c r="LVD29" s="102"/>
      <c r="LVE29" s="102"/>
      <c r="LVF29" s="102"/>
      <c r="LVG29" s="102"/>
      <c r="LVH29" s="102"/>
      <c r="LVI29" s="102"/>
      <c r="LVJ29" s="102"/>
      <c r="LVK29" s="102"/>
      <c r="LVL29" s="102"/>
      <c r="LVM29" s="102"/>
      <c r="LVN29" s="102"/>
      <c r="LVO29" s="102"/>
      <c r="LVP29" s="102"/>
      <c r="LVQ29" s="102"/>
      <c r="LVR29" s="102"/>
      <c r="LVS29" s="102"/>
      <c r="LVT29" s="102"/>
      <c r="LVU29" s="102"/>
      <c r="LVV29" s="102"/>
      <c r="LVW29" s="102"/>
      <c r="LVX29" s="102"/>
      <c r="LVY29" s="102"/>
      <c r="LVZ29" s="102"/>
      <c r="LWA29" s="102"/>
      <c r="LWB29" s="102"/>
      <c r="LWC29" s="102"/>
      <c r="LWD29" s="102"/>
      <c r="LWE29" s="102"/>
      <c r="LWF29" s="102"/>
      <c r="LWG29" s="102"/>
      <c r="LWH29" s="102"/>
      <c r="LWI29" s="102"/>
      <c r="LWJ29" s="102"/>
      <c r="LWK29" s="102"/>
      <c r="LWL29" s="102"/>
      <c r="LWM29" s="102"/>
      <c r="LWN29" s="102"/>
      <c r="LWO29" s="102"/>
      <c r="LWP29" s="102"/>
      <c r="LWQ29" s="102"/>
      <c r="LWR29" s="102"/>
      <c r="LWS29" s="102"/>
      <c r="LWT29" s="102"/>
      <c r="LWU29" s="102"/>
      <c r="LWV29" s="102"/>
      <c r="LWW29" s="102"/>
      <c r="LWX29" s="102"/>
      <c r="LWY29" s="102"/>
      <c r="LWZ29" s="102"/>
      <c r="LXA29" s="102"/>
      <c r="LXB29" s="102"/>
      <c r="LXC29" s="102"/>
      <c r="LXD29" s="102"/>
      <c r="LXE29" s="102"/>
      <c r="LXF29" s="102"/>
      <c r="LXG29" s="102"/>
      <c r="LXH29" s="102"/>
      <c r="LXI29" s="102"/>
      <c r="LXJ29" s="102"/>
      <c r="LXK29" s="102"/>
      <c r="LXL29" s="102"/>
      <c r="LXM29" s="102"/>
      <c r="LXN29" s="102"/>
      <c r="LXO29" s="102"/>
      <c r="LXP29" s="102"/>
      <c r="LXQ29" s="102"/>
      <c r="LXR29" s="102"/>
      <c r="LXS29" s="102"/>
      <c r="LXT29" s="102"/>
      <c r="LXU29" s="102"/>
      <c r="LXV29" s="102"/>
      <c r="LXW29" s="102"/>
      <c r="LXX29" s="102"/>
      <c r="LXY29" s="102"/>
      <c r="LXZ29" s="102"/>
      <c r="LYA29" s="102"/>
      <c r="LYB29" s="102"/>
      <c r="LYC29" s="102"/>
      <c r="LYD29" s="102"/>
      <c r="LYE29" s="102"/>
      <c r="LYF29" s="102"/>
      <c r="LYG29" s="102"/>
      <c r="LYH29" s="102"/>
      <c r="LYI29" s="102"/>
      <c r="LYJ29" s="102"/>
      <c r="LYK29" s="102"/>
      <c r="LYL29" s="102"/>
      <c r="LYM29" s="102"/>
      <c r="LYN29" s="102"/>
      <c r="LYO29" s="102"/>
      <c r="LYP29" s="102"/>
      <c r="LYQ29" s="102"/>
      <c r="LYR29" s="102"/>
      <c r="LYS29" s="102"/>
      <c r="LYT29" s="102"/>
      <c r="LYU29" s="102"/>
      <c r="LYV29" s="102"/>
      <c r="LYW29" s="102"/>
      <c r="LYX29" s="102"/>
      <c r="LYY29" s="102"/>
      <c r="LYZ29" s="102"/>
      <c r="LZA29" s="102"/>
      <c r="LZB29" s="102"/>
      <c r="LZC29" s="102"/>
      <c r="LZD29" s="102"/>
      <c r="LZE29" s="102"/>
      <c r="LZF29" s="102"/>
      <c r="LZG29" s="102"/>
      <c r="LZH29" s="102"/>
      <c r="LZI29" s="102"/>
      <c r="LZJ29" s="102"/>
      <c r="LZK29" s="102"/>
      <c r="LZL29" s="102"/>
      <c r="LZM29" s="102"/>
      <c r="LZN29" s="102"/>
      <c r="LZO29" s="102"/>
      <c r="LZP29" s="102"/>
      <c r="LZQ29" s="102"/>
      <c r="LZR29" s="102"/>
      <c r="LZS29" s="102"/>
      <c r="LZT29" s="102"/>
      <c r="LZU29" s="102"/>
      <c r="LZV29" s="102"/>
      <c r="LZW29" s="102"/>
      <c r="LZX29" s="102"/>
      <c r="LZY29" s="102"/>
      <c r="LZZ29" s="102"/>
      <c r="MAA29" s="102"/>
      <c r="MAB29" s="102"/>
      <c r="MAC29" s="102"/>
      <c r="MAD29" s="102"/>
      <c r="MAE29" s="102"/>
      <c r="MAF29" s="102"/>
      <c r="MAG29" s="102"/>
      <c r="MAH29" s="102"/>
      <c r="MAI29" s="102"/>
      <c r="MAJ29" s="102"/>
      <c r="MAK29" s="102"/>
      <c r="MAL29" s="102"/>
      <c r="MAM29" s="102"/>
      <c r="MAN29" s="102"/>
      <c r="MAO29" s="102"/>
      <c r="MAP29" s="102"/>
      <c r="MAQ29" s="102"/>
      <c r="MAR29" s="102"/>
      <c r="MAS29" s="102"/>
      <c r="MAT29" s="102"/>
      <c r="MAU29" s="102"/>
      <c r="MAV29" s="102"/>
      <c r="MAW29" s="102"/>
      <c r="MAX29" s="102"/>
      <c r="MAY29" s="102"/>
      <c r="MAZ29" s="102"/>
      <c r="MBA29" s="102"/>
      <c r="MBB29" s="102"/>
      <c r="MBC29" s="102"/>
      <c r="MBD29" s="102"/>
      <c r="MBE29" s="102"/>
      <c r="MBF29" s="102"/>
      <c r="MBG29" s="102"/>
      <c r="MBH29" s="102"/>
      <c r="MBI29" s="102"/>
      <c r="MBJ29" s="102"/>
      <c r="MBK29" s="102"/>
      <c r="MBL29" s="102"/>
      <c r="MBM29" s="102"/>
      <c r="MBN29" s="102"/>
      <c r="MBO29" s="102"/>
      <c r="MBP29" s="102"/>
      <c r="MBQ29" s="102"/>
      <c r="MBR29" s="102"/>
      <c r="MBS29" s="102"/>
      <c r="MBT29" s="102"/>
      <c r="MBU29" s="102"/>
      <c r="MBV29" s="102"/>
      <c r="MBW29" s="102"/>
      <c r="MBX29" s="102"/>
      <c r="MBY29" s="102"/>
      <c r="MBZ29" s="102"/>
      <c r="MCA29" s="102"/>
      <c r="MCB29" s="102"/>
      <c r="MCC29" s="102"/>
      <c r="MCD29" s="102"/>
      <c r="MCE29" s="102"/>
      <c r="MCF29" s="102"/>
      <c r="MCG29" s="102"/>
      <c r="MCH29" s="102"/>
      <c r="MCI29" s="102"/>
      <c r="MCJ29" s="102"/>
      <c r="MCK29" s="102"/>
      <c r="MCL29" s="102"/>
      <c r="MCM29" s="102"/>
      <c r="MCN29" s="102"/>
      <c r="MCO29" s="102"/>
      <c r="MCP29" s="102"/>
      <c r="MCQ29" s="102"/>
      <c r="MCR29" s="102"/>
      <c r="MCS29" s="102"/>
      <c r="MCT29" s="102"/>
      <c r="MCU29" s="102"/>
      <c r="MCV29" s="102"/>
      <c r="MCW29" s="102"/>
      <c r="MCX29" s="102"/>
      <c r="MCY29" s="102"/>
      <c r="MCZ29" s="102"/>
      <c r="MDA29" s="102"/>
      <c r="MDB29" s="102"/>
      <c r="MDC29" s="102"/>
      <c r="MDD29" s="102"/>
      <c r="MDE29" s="102"/>
      <c r="MDF29" s="102"/>
      <c r="MDG29" s="102"/>
      <c r="MDH29" s="102"/>
      <c r="MDI29" s="102"/>
      <c r="MDJ29" s="102"/>
      <c r="MDK29" s="102"/>
      <c r="MDL29" s="102"/>
      <c r="MDM29" s="102"/>
      <c r="MDN29" s="102"/>
      <c r="MDO29" s="102"/>
      <c r="MDP29" s="102"/>
      <c r="MDQ29" s="102"/>
      <c r="MDR29" s="102"/>
      <c r="MDS29" s="102"/>
      <c r="MDT29" s="102"/>
      <c r="MDU29" s="102"/>
      <c r="MDV29" s="102"/>
      <c r="MDW29" s="102"/>
      <c r="MDX29" s="102"/>
      <c r="MDY29" s="102"/>
      <c r="MDZ29" s="102"/>
      <c r="MEA29" s="102"/>
      <c r="MEB29" s="102"/>
      <c r="MEC29" s="102"/>
      <c r="MED29" s="102"/>
      <c r="MEE29" s="102"/>
      <c r="MEF29" s="102"/>
      <c r="MEG29" s="102"/>
      <c r="MEH29" s="102"/>
      <c r="MEI29" s="102"/>
      <c r="MEJ29" s="102"/>
      <c r="MEK29" s="102"/>
      <c r="MEL29" s="102"/>
      <c r="MEM29" s="102"/>
      <c r="MEN29" s="102"/>
      <c r="MEO29" s="102"/>
      <c r="MEP29" s="102"/>
      <c r="MEQ29" s="102"/>
      <c r="MER29" s="102"/>
      <c r="MES29" s="102"/>
      <c r="MET29" s="102"/>
      <c r="MEU29" s="102"/>
      <c r="MEV29" s="102"/>
      <c r="MEW29" s="102"/>
      <c r="MEX29" s="102"/>
      <c r="MEY29" s="102"/>
      <c r="MEZ29" s="102"/>
      <c r="MFA29" s="102"/>
      <c r="MFB29" s="102"/>
      <c r="MFC29" s="102"/>
      <c r="MFD29" s="102"/>
      <c r="MFE29" s="102"/>
      <c r="MFF29" s="102"/>
      <c r="MFG29" s="102"/>
      <c r="MFH29" s="102"/>
      <c r="MFI29" s="102"/>
      <c r="MFJ29" s="102"/>
      <c r="MFK29" s="102"/>
      <c r="MFL29" s="102"/>
      <c r="MFM29" s="102"/>
      <c r="MFN29" s="102"/>
      <c r="MFO29" s="102"/>
      <c r="MFP29" s="102"/>
      <c r="MFQ29" s="102"/>
      <c r="MFR29" s="102"/>
      <c r="MFS29" s="102"/>
      <c r="MFT29" s="102"/>
      <c r="MFU29" s="102"/>
      <c r="MFV29" s="102"/>
      <c r="MFW29" s="102"/>
      <c r="MFX29" s="102"/>
      <c r="MFY29" s="102"/>
      <c r="MFZ29" s="102"/>
      <c r="MGA29" s="102"/>
      <c r="MGB29" s="102"/>
      <c r="MGC29" s="102"/>
      <c r="MGD29" s="102"/>
      <c r="MGE29" s="102"/>
      <c r="MGF29" s="102"/>
      <c r="MGG29" s="102"/>
      <c r="MGH29" s="102"/>
      <c r="MGI29" s="102"/>
      <c r="MGJ29" s="102"/>
      <c r="MGK29" s="102"/>
      <c r="MGL29" s="102"/>
      <c r="MGM29" s="102"/>
      <c r="MGN29" s="102"/>
      <c r="MGO29" s="102"/>
      <c r="MGP29" s="102"/>
      <c r="MGQ29" s="102"/>
      <c r="MGR29" s="102"/>
      <c r="MGS29" s="102"/>
      <c r="MGT29" s="102"/>
      <c r="MGU29" s="102"/>
      <c r="MGV29" s="102"/>
      <c r="MGW29" s="102"/>
      <c r="MGX29" s="102"/>
      <c r="MGY29" s="102"/>
      <c r="MGZ29" s="102"/>
      <c r="MHA29" s="102"/>
      <c r="MHB29" s="102"/>
      <c r="MHC29" s="102"/>
      <c r="MHD29" s="102"/>
      <c r="MHE29" s="102"/>
      <c r="MHF29" s="102"/>
      <c r="MHG29" s="102"/>
      <c r="MHH29" s="102"/>
      <c r="MHI29" s="102"/>
      <c r="MHJ29" s="102"/>
      <c r="MHK29" s="102"/>
      <c r="MHL29" s="102"/>
      <c r="MHM29" s="102"/>
      <c r="MHN29" s="102"/>
      <c r="MHO29" s="102"/>
      <c r="MHP29" s="102"/>
      <c r="MHQ29" s="102"/>
      <c r="MHR29" s="102"/>
      <c r="MHS29" s="102"/>
      <c r="MHT29" s="102"/>
      <c r="MHU29" s="102"/>
      <c r="MHV29" s="102"/>
      <c r="MHW29" s="102"/>
      <c r="MHX29" s="102"/>
      <c r="MHY29" s="102"/>
      <c r="MHZ29" s="102"/>
      <c r="MIA29" s="102"/>
      <c r="MIB29" s="102"/>
      <c r="MIC29" s="102"/>
      <c r="MID29" s="102"/>
      <c r="MIE29" s="102"/>
      <c r="MIF29" s="102"/>
      <c r="MIG29" s="102"/>
      <c r="MIH29" s="102"/>
      <c r="MII29" s="102"/>
      <c r="MIJ29" s="102"/>
      <c r="MIK29" s="102"/>
      <c r="MIL29" s="102"/>
      <c r="MIM29" s="102"/>
      <c r="MIN29" s="102"/>
      <c r="MIO29" s="102"/>
      <c r="MIP29" s="102"/>
      <c r="MIQ29" s="102"/>
      <c r="MIR29" s="102"/>
      <c r="MIS29" s="102"/>
      <c r="MIT29" s="102"/>
      <c r="MIU29" s="102"/>
      <c r="MIV29" s="102"/>
      <c r="MIW29" s="102"/>
      <c r="MIX29" s="102"/>
      <c r="MIY29" s="102"/>
      <c r="MIZ29" s="102"/>
      <c r="MJA29" s="102"/>
      <c r="MJB29" s="102"/>
      <c r="MJC29" s="102"/>
      <c r="MJD29" s="102"/>
      <c r="MJE29" s="102"/>
      <c r="MJF29" s="102"/>
      <c r="MJG29" s="102"/>
      <c r="MJH29" s="102"/>
      <c r="MJI29" s="102"/>
      <c r="MJJ29" s="102"/>
      <c r="MJK29" s="102"/>
      <c r="MJL29" s="102"/>
      <c r="MJM29" s="102"/>
      <c r="MJN29" s="102"/>
      <c r="MJO29" s="102"/>
      <c r="MJP29" s="102"/>
      <c r="MJQ29" s="102"/>
      <c r="MJR29" s="102"/>
      <c r="MJS29" s="102"/>
      <c r="MJT29" s="102"/>
      <c r="MJU29" s="102"/>
      <c r="MJV29" s="102"/>
      <c r="MJW29" s="102"/>
      <c r="MJX29" s="102"/>
      <c r="MJY29" s="102"/>
      <c r="MJZ29" s="102"/>
      <c r="MKA29" s="102"/>
      <c r="MKB29" s="102"/>
      <c r="MKC29" s="102"/>
      <c r="MKD29" s="102"/>
      <c r="MKE29" s="102"/>
      <c r="MKF29" s="102"/>
      <c r="MKG29" s="102"/>
      <c r="MKH29" s="102"/>
      <c r="MKI29" s="102"/>
      <c r="MKJ29" s="102"/>
      <c r="MKK29" s="102"/>
      <c r="MKL29" s="102"/>
      <c r="MKM29" s="102"/>
      <c r="MKN29" s="102"/>
      <c r="MKO29" s="102"/>
      <c r="MKP29" s="102"/>
      <c r="MKQ29" s="102"/>
      <c r="MKR29" s="102"/>
      <c r="MKS29" s="102"/>
      <c r="MKT29" s="102"/>
      <c r="MKU29" s="102"/>
      <c r="MKV29" s="102"/>
      <c r="MKW29" s="102"/>
      <c r="MKX29" s="102"/>
      <c r="MKY29" s="102"/>
      <c r="MKZ29" s="102"/>
      <c r="MLA29" s="102"/>
      <c r="MLB29" s="102"/>
      <c r="MLC29" s="102"/>
      <c r="MLD29" s="102"/>
      <c r="MLE29" s="102"/>
      <c r="MLF29" s="102"/>
      <c r="MLG29" s="102"/>
      <c r="MLH29" s="102"/>
      <c r="MLI29" s="102"/>
      <c r="MLJ29" s="102"/>
      <c r="MLK29" s="102"/>
      <c r="MLL29" s="102"/>
      <c r="MLM29" s="102"/>
      <c r="MLN29" s="102"/>
      <c r="MLO29" s="102"/>
      <c r="MLP29" s="102"/>
      <c r="MLQ29" s="102"/>
      <c r="MLR29" s="102"/>
      <c r="MLS29" s="102"/>
      <c r="MLT29" s="102"/>
      <c r="MLU29" s="102"/>
      <c r="MLV29" s="102"/>
      <c r="MLW29" s="102"/>
      <c r="MLX29" s="102"/>
      <c r="MLY29" s="102"/>
      <c r="MLZ29" s="102"/>
      <c r="MMA29" s="102"/>
      <c r="MMB29" s="102"/>
      <c r="MMC29" s="102"/>
      <c r="MMD29" s="102"/>
      <c r="MME29" s="102"/>
      <c r="MMF29" s="102"/>
      <c r="MMG29" s="102"/>
      <c r="MMH29" s="102"/>
      <c r="MMI29" s="102"/>
      <c r="MMJ29" s="102"/>
      <c r="MMK29" s="102"/>
      <c r="MML29" s="102"/>
      <c r="MMM29" s="102"/>
      <c r="MMN29" s="102"/>
      <c r="MMO29" s="102"/>
      <c r="MMP29" s="102"/>
      <c r="MMQ29" s="102"/>
      <c r="MMR29" s="102"/>
      <c r="MMS29" s="102"/>
      <c r="MMT29" s="102"/>
      <c r="MMU29" s="102"/>
      <c r="MMV29" s="102"/>
      <c r="MMW29" s="102"/>
      <c r="MMX29" s="102"/>
      <c r="MMY29" s="102"/>
      <c r="MMZ29" s="102"/>
      <c r="MNA29" s="102"/>
      <c r="MNB29" s="102"/>
      <c r="MNC29" s="102"/>
      <c r="MND29" s="102"/>
      <c r="MNE29" s="102"/>
      <c r="MNF29" s="102"/>
      <c r="MNG29" s="102"/>
      <c r="MNH29" s="102"/>
      <c r="MNI29" s="102"/>
      <c r="MNJ29" s="102"/>
      <c r="MNK29" s="102"/>
      <c r="MNL29" s="102"/>
      <c r="MNM29" s="102"/>
      <c r="MNN29" s="102"/>
      <c r="MNO29" s="102"/>
      <c r="MNP29" s="102"/>
      <c r="MNQ29" s="102"/>
      <c r="MNR29" s="102"/>
      <c r="MNS29" s="102"/>
      <c r="MNT29" s="102"/>
      <c r="MNU29" s="102"/>
      <c r="MNV29" s="102"/>
      <c r="MNW29" s="102"/>
      <c r="MNX29" s="102"/>
      <c r="MNY29" s="102"/>
      <c r="MNZ29" s="102"/>
      <c r="MOA29" s="102"/>
      <c r="MOB29" s="102"/>
      <c r="MOC29" s="102"/>
      <c r="MOD29" s="102"/>
      <c r="MOE29" s="102"/>
      <c r="MOF29" s="102"/>
      <c r="MOG29" s="102"/>
      <c r="MOH29" s="102"/>
      <c r="MOI29" s="102"/>
      <c r="MOJ29" s="102"/>
      <c r="MOK29" s="102"/>
      <c r="MOL29" s="102"/>
      <c r="MOM29" s="102"/>
      <c r="MON29" s="102"/>
      <c r="MOO29" s="102"/>
      <c r="MOP29" s="102"/>
      <c r="MOQ29" s="102"/>
      <c r="MOR29" s="102"/>
      <c r="MOS29" s="102"/>
      <c r="MOT29" s="102"/>
      <c r="MOU29" s="102"/>
      <c r="MOV29" s="102"/>
      <c r="MOW29" s="102"/>
      <c r="MOX29" s="102"/>
      <c r="MOY29" s="102"/>
      <c r="MOZ29" s="102"/>
      <c r="MPA29" s="102"/>
      <c r="MPB29" s="102"/>
      <c r="MPC29" s="102"/>
      <c r="MPD29" s="102"/>
      <c r="MPE29" s="102"/>
      <c r="MPF29" s="102"/>
      <c r="MPG29" s="102"/>
      <c r="MPH29" s="102"/>
      <c r="MPI29" s="102"/>
      <c r="MPJ29" s="102"/>
      <c r="MPK29" s="102"/>
      <c r="MPL29" s="102"/>
      <c r="MPM29" s="102"/>
      <c r="MPN29" s="102"/>
      <c r="MPO29" s="102"/>
      <c r="MPP29" s="102"/>
      <c r="MPQ29" s="102"/>
      <c r="MPR29" s="102"/>
      <c r="MPS29" s="102"/>
      <c r="MPT29" s="102"/>
      <c r="MPU29" s="102"/>
      <c r="MPV29" s="102"/>
      <c r="MPW29" s="102"/>
      <c r="MPX29" s="102"/>
      <c r="MPY29" s="102"/>
      <c r="MPZ29" s="102"/>
      <c r="MQA29" s="102"/>
      <c r="MQB29" s="102"/>
      <c r="MQC29" s="102"/>
      <c r="MQD29" s="102"/>
      <c r="MQE29" s="102"/>
      <c r="MQF29" s="102"/>
      <c r="MQG29" s="102"/>
      <c r="MQH29" s="102"/>
      <c r="MQI29" s="102"/>
      <c r="MQJ29" s="102"/>
      <c r="MQK29" s="102"/>
      <c r="MQL29" s="102"/>
      <c r="MQM29" s="102"/>
      <c r="MQN29" s="102"/>
      <c r="MQO29" s="102"/>
      <c r="MQP29" s="102"/>
      <c r="MQQ29" s="102"/>
      <c r="MQR29" s="102"/>
      <c r="MQS29" s="102"/>
      <c r="MQT29" s="102"/>
      <c r="MQU29" s="102"/>
      <c r="MQV29" s="102"/>
      <c r="MQW29" s="102"/>
      <c r="MQX29" s="102"/>
      <c r="MQY29" s="102"/>
      <c r="MQZ29" s="102"/>
      <c r="MRA29" s="102"/>
      <c r="MRB29" s="102"/>
      <c r="MRC29" s="102"/>
      <c r="MRD29" s="102"/>
      <c r="MRE29" s="102"/>
      <c r="MRF29" s="102"/>
      <c r="MRG29" s="102"/>
      <c r="MRH29" s="102"/>
      <c r="MRI29" s="102"/>
      <c r="MRJ29" s="102"/>
      <c r="MRK29" s="102"/>
      <c r="MRL29" s="102"/>
      <c r="MRM29" s="102"/>
      <c r="MRN29" s="102"/>
      <c r="MRO29" s="102"/>
      <c r="MRP29" s="102"/>
      <c r="MRQ29" s="102"/>
      <c r="MRR29" s="102"/>
      <c r="MRS29" s="102"/>
      <c r="MRT29" s="102"/>
      <c r="MRU29" s="102"/>
      <c r="MRV29" s="102"/>
      <c r="MRW29" s="102"/>
      <c r="MRX29" s="102"/>
      <c r="MRY29" s="102"/>
      <c r="MRZ29" s="102"/>
      <c r="MSA29" s="102"/>
      <c r="MSB29" s="102"/>
      <c r="MSC29" s="102"/>
      <c r="MSD29" s="102"/>
      <c r="MSE29" s="102"/>
      <c r="MSF29" s="102"/>
      <c r="MSG29" s="102"/>
      <c r="MSH29" s="102"/>
      <c r="MSI29" s="102"/>
      <c r="MSJ29" s="102"/>
      <c r="MSK29" s="102"/>
      <c r="MSL29" s="102"/>
      <c r="MSM29" s="102"/>
      <c r="MSN29" s="102"/>
      <c r="MSO29" s="102"/>
      <c r="MSP29" s="102"/>
      <c r="MSQ29" s="102"/>
      <c r="MSR29" s="102"/>
      <c r="MSS29" s="102"/>
      <c r="MST29" s="102"/>
      <c r="MSU29" s="102"/>
      <c r="MSV29" s="102"/>
      <c r="MSW29" s="102"/>
      <c r="MSX29" s="102"/>
      <c r="MSY29" s="102"/>
      <c r="MSZ29" s="102"/>
      <c r="MTA29" s="102"/>
      <c r="MTB29" s="102"/>
      <c r="MTC29" s="102"/>
      <c r="MTD29" s="102"/>
      <c r="MTE29" s="102"/>
      <c r="MTF29" s="102"/>
      <c r="MTG29" s="102"/>
      <c r="MTH29" s="102"/>
      <c r="MTI29" s="102"/>
      <c r="MTJ29" s="102"/>
      <c r="MTK29" s="102"/>
      <c r="MTL29" s="102"/>
      <c r="MTM29" s="102"/>
      <c r="MTN29" s="102"/>
      <c r="MTO29" s="102"/>
      <c r="MTP29" s="102"/>
      <c r="MTQ29" s="102"/>
      <c r="MTR29" s="102"/>
      <c r="MTS29" s="102"/>
      <c r="MTT29" s="102"/>
      <c r="MTU29" s="102"/>
      <c r="MTV29" s="102"/>
      <c r="MTW29" s="102"/>
      <c r="MTX29" s="102"/>
      <c r="MTY29" s="102"/>
      <c r="MTZ29" s="102"/>
      <c r="MUA29" s="102"/>
      <c r="MUB29" s="102"/>
      <c r="MUC29" s="102"/>
      <c r="MUD29" s="102"/>
      <c r="MUE29" s="102"/>
      <c r="MUF29" s="102"/>
      <c r="MUG29" s="102"/>
      <c r="MUH29" s="102"/>
      <c r="MUI29" s="102"/>
      <c r="MUJ29" s="102"/>
      <c r="MUK29" s="102"/>
      <c r="MUL29" s="102"/>
      <c r="MUM29" s="102"/>
      <c r="MUN29" s="102"/>
      <c r="MUO29" s="102"/>
      <c r="MUP29" s="102"/>
      <c r="MUQ29" s="102"/>
      <c r="MUR29" s="102"/>
      <c r="MUS29" s="102"/>
      <c r="MUT29" s="102"/>
      <c r="MUU29" s="102"/>
      <c r="MUV29" s="102"/>
      <c r="MUW29" s="102"/>
      <c r="MUX29" s="102"/>
      <c r="MUY29" s="102"/>
      <c r="MUZ29" s="102"/>
      <c r="MVA29" s="102"/>
      <c r="MVB29" s="102"/>
      <c r="MVC29" s="102"/>
      <c r="MVD29" s="102"/>
      <c r="MVE29" s="102"/>
      <c r="MVF29" s="102"/>
      <c r="MVG29" s="102"/>
      <c r="MVH29" s="102"/>
      <c r="MVI29" s="102"/>
      <c r="MVJ29" s="102"/>
      <c r="MVK29" s="102"/>
      <c r="MVL29" s="102"/>
      <c r="MVM29" s="102"/>
      <c r="MVN29" s="102"/>
      <c r="MVO29" s="102"/>
      <c r="MVP29" s="102"/>
      <c r="MVQ29" s="102"/>
      <c r="MVR29" s="102"/>
      <c r="MVS29" s="102"/>
      <c r="MVT29" s="102"/>
      <c r="MVU29" s="102"/>
      <c r="MVV29" s="102"/>
      <c r="MVW29" s="102"/>
      <c r="MVX29" s="102"/>
      <c r="MVY29" s="102"/>
      <c r="MVZ29" s="102"/>
      <c r="MWA29" s="102"/>
      <c r="MWB29" s="102"/>
      <c r="MWC29" s="102"/>
      <c r="MWD29" s="102"/>
      <c r="MWE29" s="102"/>
      <c r="MWF29" s="102"/>
      <c r="MWG29" s="102"/>
      <c r="MWH29" s="102"/>
      <c r="MWI29" s="102"/>
      <c r="MWJ29" s="102"/>
      <c r="MWK29" s="102"/>
      <c r="MWL29" s="102"/>
      <c r="MWM29" s="102"/>
      <c r="MWN29" s="102"/>
      <c r="MWO29" s="102"/>
      <c r="MWP29" s="102"/>
      <c r="MWQ29" s="102"/>
      <c r="MWR29" s="102"/>
      <c r="MWS29" s="102"/>
      <c r="MWT29" s="102"/>
      <c r="MWU29" s="102"/>
      <c r="MWV29" s="102"/>
      <c r="MWW29" s="102"/>
      <c r="MWX29" s="102"/>
      <c r="MWY29" s="102"/>
      <c r="MWZ29" s="102"/>
      <c r="MXA29" s="102"/>
      <c r="MXB29" s="102"/>
      <c r="MXC29" s="102"/>
      <c r="MXD29" s="102"/>
      <c r="MXE29" s="102"/>
      <c r="MXF29" s="102"/>
      <c r="MXG29" s="102"/>
      <c r="MXH29" s="102"/>
      <c r="MXI29" s="102"/>
      <c r="MXJ29" s="102"/>
      <c r="MXK29" s="102"/>
      <c r="MXL29" s="102"/>
      <c r="MXM29" s="102"/>
      <c r="MXN29" s="102"/>
      <c r="MXO29" s="102"/>
      <c r="MXP29" s="102"/>
      <c r="MXQ29" s="102"/>
      <c r="MXR29" s="102"/>
      <c r="MXS29" s="102"/>
      <c r="MXT29" s="102"/>
      <c r="MXU29" s="102"/>
      <c r="MXV29" s="102"/>
      <c r="MXW29" s="102"/>
      <c r="MXX29" s="102"/>
      <c r="MXY29" s="102"/>
      <c r="MXZ29" s="102"/>
      <c r="MYA29" s="102"/>
      <c r="MYB29" s="102"/>
      <c r="MYC29" s="102"/>
      <c r="MYD29" s="102"/>
      <c r="MYE29" s="102"/>
      <c r="MYF29" s="102"/>
      <c r="MYG29" s="102"/>
      <c r="MYH29" s="102"/>
      <c r="MYI29" s="102"/>
      <c r="MYJ29" s="102"/>
      <c r="MYK29" s="102"/>
      <c r="MYL29" s="102"/>
      <c r="MYM29" s="102"/>
      <c r="MYN29" s="102"/>
      <c r="MYO29" s="102"/>
      <c r="MYP29" s="102"/>
      <c r="MYQ29" s="102"/>
      <c r="MYR29" s="102"/>
      <c r="MYS29" s="102"/>
      <c r="MYT29" s="102"/>
      <c r="MYU29" s="102"/>
      <c r="MYV29" s="102"/>
      <c r="MYW29" s="102"/>
      <c r="MYX29" s="102"/>
      <c r="MYY29" s="102"/>
      <c r="MYZ29" s="102"/>
      <c r="MZA29" s="102"/>
      <c r="MZB29" s="102"/>
      <c r="MZC29" s="102"/>
      <c r="MZD29" s="102"/>
      <c r="MZE29" s="102"/>
      <c r="MZF29" s="102"/>
      <c r="MZG29" s="102"/>
      <c r="MZH29" s="102"/>
      <c r="MZI29" s="102"/>
      <c r="MZJ29" s="102"/>
      <c r="MZK29" s="102"/>
      <c r="MZL29" s="102"/>
      <c r="MZM29" s="102"/>
      <c r="MZN29" s="102"/>
      <c r="MZO29" s="102"/>
      <c r="MZP29" s="102"/>
      <c r="MZQ29" s="102"/>
      <c r="MZR29" s="102"/>
      <c r="MZS29" s="102"/>
      <c r="MZT29" s="102"/>
      <c r="MZU29" s="102"/>
      <c r="MZV29" s="102"/>
      <c r="MZW29" s="102"/>
      <c r="MZX29" s="102"/>
      <c r="MZY29" s="102"/>
      <c r="MZZ29" s="102"/>
      <c r="NAA29" s="102"/>
      <c r="NAB29" s="102"/>
      <c r="NAC29" s="102"/>
      <c r="NAD29" s="102"/>
      <c r="NAE29" s="102"/>
      <c r="NAF29" s="102"/>
      <c r="NAG29" s="102"/>
      <c r="NAH29" s="102"/>
      <c r="NAI29" s="102"/>
      <c r="NAJ29" s="102"/>
      <c r="NAK29" s="102"/>
      <c r="NAL29" s="102"/>
      <c r="NAM29" s="102"/>
      <c r="NAN29" s="102"/>
      <c r="NAO29" s="102"/>
      <c r="NAP29" s="102"/>
      <c r="NAQ29" s="102"/>
      <c r="NAR29" s="102"/>
      <c r="NAS29" s="102"/>
      <c r="NAT29" s="102"/>
      <c r="NAU29" s="102"/>
      <c r="NAV29" s="102"/>
      <c r="NAW29" s="102"/>
      <c r="NAX29" s="102"/>
      <c r="NAY29" s="102"/>
      <c r="NAZ29" s="102"/>
      <c r="NBA29" s="102"/>
      <c r="NBB29" s="102"/>
      <c r="NBC29" s="102"/>
      <c r="NBD29" s="102"/>
      <c r="NBE29" s="102"/>
      <c r="NBF29" s="102"/>
      <c r="NBG29" s="102"/>
      <c r="NBH29" s="102"/>
      <c r="NBI29" s="102"/>
      <c r="NBJ29" s="102"/>
      <c r="NBK29" s="102"/>
      <c r="NBL29" s="102"/>
      <c r="NBM29" s="102"/>
      <c r="NBN29" s="102"/>
      <c r="NBO29" s="102"/>
      <c r="NBP29" s="102"/>
      <c r="NBQ29" s="102"/>
      <c r="NBR29" s="102"/>
      <c r="NBS29" s="102"/>
      <c r="NBT29" s="102"/>
      <c r="NBU29" s="102"/>
      <c r="NBV29" s="102"/>
      <c r="NBW29" s="102"/>
      <c r="NBX29" s="102"/>
      <c r="NBY29" s="102"/>
      <c r="NBZ29" s="102"/>
      <c r="NCA29" s="102"/>
      <c r="NCB29" s="102"/>
      <c r="NCC29" s="102"/>
      <c r="NCD29" s="102"/>
      <c r="NCE29" s="102"/>
      <c r="NCF29" s="102"/>
      <c r="NCG29" s="102"/>
      <c r="NCH29" s="102"/>
      <c r="NCI29" s="102"/>
      <c r="NCJ29" s="102"/>
      <c r="NCK29" s="102"/>
      <c r="NCL29" s="102"/>
      <c r="NCM29" s="102"/>
      <c r="NCN29" s="102"/>
      <c r="NCO29" s="102"/>
      <c r="NCP29" s="102"/>
      <c r="NCQ29" s="102"/>
      <c r="NCR29" s="102"/>
      <c r="NCS29" s="102"/>
      <c r="NCT29" s="102"/>
      <c r="NCU29" s="102"/>
      <c r="NCV29" s="102"/>
      <c r="NCW29" s="102"/>
      <c r="NCX29" s="102"/>
      <c r="NCY29" s="102"/>
      <c r="NCZ29" s="102"/>
      <c r="NDA29" s="102"/>
      <c r="NDB29" s="102"/>
      <c r="NDC29" s="102"/>
      <c r="NDD29" s="102"/>
      <c r="NDE29" s="102"/>
      <c r="NDF29" s="102"/>
      <c r="NDG29" s="102"/>
      <c r="NDH29" s="102"/>
      <c r="NDI29" s="102"/>
      <c r="NDJ29" s="102"/>
      <c r="NDK29" s="102"/>
      <c r="NDL29" s="102"/>
      <c r="NDM29" s="102"/>
      <c r="NDN29" s="102"/>
      <c r="NDO29" s="102"/>
      <c r="NDP29" s="102"/>
      <c r="NDQ29" s="102"/>
      <c r="NDR29" s="102"/>
      <c r="NDS29" s="102"/>
      <c r="NDT29" s="102"/>
      <c r="NDU29" s="102"/>
      <c r="NDV29" s="102"/>
      <c r="NDW29" s="102"/>
      <c r="NDX29" s="102"/>
      <c r="NDY29" s="102"/>
      <c r="NDZ29" s="102"/>
      <c r="NEA29" s="102"/>
      <c r="NEB29" s="102"/>
      <c r="NEC29" s="102"/>
      <c r="NED29" s="102"/>
      <c r="NEE29" s="102"/>
      <c r="NEF29" s="102"/>
      <c r="NEG29" s="102"/>
      <c r="NEH29" s="102"/>
      <c r="NEI29" s="102"/>
      <c r="NEJ29" s="102"/>
      <c r="NEK29" s="102"/>
      <c r="NEL29" s="102"/>
      <c r="NEM29" s="102"/>
      <c r="NEN29" s="102"/>
      <c r="NEO29" s="102"/>
      <c r="NEP29" s="102"/>
      <c r="NEQ29" s="102"/>
      <c r="NER29" s="102"/>
      <c r="NES29" s="102"/>
      <c r="NET29" s="102"/>
      <c r="NEU29" s="102"/>
      <c r="NEV29" s="102"/>
      <c r="NEW29" s="102"/>
      <c r="NEX29" s="102"/>
      <c r="NEY29" s="102"/>
      <c r="NEZ29" s="102"/>
      <c r="NFA29" s="102"/>
      <c r="NFB29" s="102"/>
      <c r="NFC29" s="102"/>
      <c r="NFD29" s="102"/>
      <c r="NFE29" s="102"/>
      <c r="NFF29" s="102"/>
      <c r="NFG29" s="102"/>
      <c r="NFH29" s="102"/>
      <c r="NFI29" s="102"/>
      <c r="NFJ29" s="102"/>
      <c r="NFK29" s="102"/>
      <c r="NFL29" s="102"/>
      <c r="NFM29" s="102"/>
      <c r="NFN29" s="102"/>
      <c r="NFO29" s="102"/>
      <c r="NFP29" s="102"/>
      <c r="NFQ29" s="102"/>
      <c r="NFR29" s="102"/>
      <c r="NFS29" s="102"/>
      <c r="NFT29" s="102"/>
      <c r="NFU29" s="102"/>
      <c r="NFV29" s="102"/>
      <c r="NFW29" s="102"/>
      <c r="NFX29" s="102"/>
      <c r="NFY29" s="102"/>
      <c r="NFZ29" s="102"/>
      <c r="NGA29" s="102"/>
      <c r="NGB29" s="102"/>
      <c r="NGC29" s="102"/>
      <c r="NGD29" s="102"/>
      <c r="NGE29" s="102"/>
      <c r="NGF29" s="102"/>
      <c r="NGG29" s="102"/>
      <c r="NGH29" s="102"/>
      <c r="NGI29" s="102"/>
      <c r="NGJ29" s="102"/>
      <c r="NGK29" s="102"/>
      <c r="NGL29" s="102"/>
      <c r="NGM29" s="102"/>
      <c r="NGN29" s="102"/>
      <c r="NGO29" s="102"/>
      <c r="NGP29" s="102"/>
      <c r="NGQ29" s="102"/>
      <c r="NGR29" s="102"/>
      <c r="NGS29" s="102"/>
      <c r="NGT29" s="102"/>
      <c r="NGU29" s="102"/>
      <c r="NGV29" s="102"/>
      <c r="NGW29" s="102"/>
      <c r="NGX29" s="102"/>
      <c r="NGY29" s="102"/>
      <c r="NGZ29" s="102"/>
      <c r="NHA29" s="102"/>
      <c r="NHB29" s="102"/>
      <c r="NHC29" s="102"/>
      <c r="NHD29" s="102"/>
      <c r="NHE29" s="102"/>
      <c r="NHF29" s="102"/>
      <c r="NHG29" s="102"/>
      <c r="NHH29" s="102"/>
      <c r="NHI29" s="102"/>
      <c r="NHJ29" s="102"/>
      <c r="NHK29" s="102"/>
      <c r="NHL29" s="102"/>
      <c r="NHM29" s="102"/>
      <c r="NHN29" s="102"/>
      <c r="NHO29" s="102"/>
      <c r="NHP29" s="102"/>
      <c r="NHQ29" s="102"/>
      <c r="NHR29" s="102"/>
      <c r="NHS29" s="102"/>
      <c r="NHT29" s="102"/>
      <c r="NHU29" s="102"/>
      <c r="NHV29" s="102"/>
      <c r="NHW29" s="102"/>
      <c r="NHX29" s="102"/>
      <c r="NHY29" s="102"/>
      <c r="NHZ29" s="102"/>
      <c r="NIA29" s="102"/>
      <c r="NIB29" s="102"/>
      <c r="NIC29" s="102"/>
      <c r="NID29" s="102"/>
      <c r="NIE29" s="102"/>
      <c r="NIF29" s="102"/>
      <c r="NIG29" s="102"/>
      <c r="NIH29" s="102"/>
      <c r="NII29" s="102"/>
      <c r="NIJ29" s="102"/>
      <c r="NIK29" s="102"/>
      <c r="NIL29" s="102"/>
      <c r="NIM29" s="102"/>
      <c r="NIN29" s="102"/>
      <c r="NIO29" s="102"/>
      <c r="NIP29" s="102"/>
      <c r="NIQ29" s="102"/>
      <c r="NIR29" s="102"/>
      <c r="NIS29" s="102"/>
      <c r="NIT29" s="102"/>
      <c r="NIU29" s="102"/>
      <c r="NIV29" s="102"/>
      <c r="NIW29" s="102"/>
      <c r="NIX29" s="102"/>
      <c r="NIY29" s="102"/>
      <c r="NIZ29" s="102"/>
      <c r="NJA29" s="102"/>
      <c r="NJB29" s="102"/>
      <c r="NJC29" s="102"/>
      <c r="NJD29" s="102"/>
      <c r="NJE29" s="102"/>
      <c r="NJF29" s="102"/>
      <c r="NJG29" s="102"/>
      <c r="NJH29" s="102"/>
      <c r="NJI29" s="102"/>
      <c r="NJJ29" s="102"/>
      <c r="NJK29" s="102"/>
      <c r="NJL29" s="102"/>
      <c r="NJM29" s="102"/>
      <c r="NJN29" s="102"/>
      <c r="NJO29" s="102"/>
      <c r="NJP29" s="102"/>
      <c r="NJQ29" s="102"/>
      <c r="NJR29" s="102"/>
      <c r="NJS29" s="102"/>
      <c r="NJT29" s="102"/>
      <c r="NJU29" s="102"/>
      <c r="NJV29" s="102"/>
      <c r="NJW29" s="102"/>
      <c r="NJX29" s="102"/>
      <c r="NJY29" s="102"/>
      <c r="NJZ29" s="102"/>
      <c r="NKA29" s="102"/>
      <c r="NKB29" s="102"/>
      <c r="NKC29" s="102"/>
      <c r="NKD29" s="102"/>
      <c r="NKE29" s="102"/>
      <c r="NKF29" s="102"/>
      <c r="NKG29" s="102"/>
      <c r="NKH29" s="102"/>
      <c r="NKI29" s="102"/>
      <c r="NKJ29" s="102"/>
      <c r="NKK29" s="102"/>
      <c r="NKL29" s="102"/>
      <c r="NKM29" s="102"/>
      <c r="NKN29" s="102"/>
      <c r="NKO29" s="102"/>
      <c r="NKP29" s="102"/>
      <c r="NKQ29" s="102"/>
      <c r="NKR29" s="102"/>
      <c r="NKS29" s="102"/>
      <c r="NKT29" s="102"/>
      <c r="NKU29" s="102"/>
      <c r="NKV29" s="102"/>
      <c r="NKW29" s="102"/>
      <c r="NKX29" s="102"/>
      <c r="NKY29" s="102"/>
      <c r="NKZ29" s="102"/>
      <c r="NLA29" s="102"/>
      <c r="NLB29" s="102"/>
      <c r="NLC29" s="102"/>
      <c r="NLD29" s="102"/>
      <c r="NLE29" s="102"/>
      <c r="NLF29" s="102"/>
      <c r="NLG29" s="102"/>
      <c r="NLH29" s="102"/>
      <c r="NLI29" s="102"/>
      <c r="NLJ29" s="102"/>
      <c r="NLK29" s="102"/>
      <c r="NLL29" s="102"/>
      <c r="NLM29" s="102"/>
      <c r="NLN29" s="102"/>
      <c r="NLO29" s="102"/>
      <c r="NLP29" s="102"/>
      <c r="NLQ29" s="102"/>
      <c r="NLR29" s="102"/>
      <c r="NLS29" s="102"/>
      <c r="NLT29" s="102"/>
      <c r="NLU29" s="102"/>
      <c r="NLV29" s="102"/>
      <c r="NLW29" s="102"/>
      <c r="NLX29" s="102"/>
      <c r="NLY29" s="102"/>
      <c r="NLZ29" s="102"/>
      <c r="NMA29" s="102"/>
      <c r="NMB29" s="102"/>
      <c r="NMC29" s="102"/>
      <c r="NMD29" s="102"/>
      <c r="NME29" s="102"/>
      <c r="NMF29" s="102"/>
      <c r="NMG29" s="102"/>
      <c r="NMH29" s="102"/>
      <c r="NMI29" s="102"/>
      <c r="NMJ29" s="102"/>
      <c r="NMK29" s="102"/>
      <c r="NML29" s="102"/>
      <c r="NMM29" s="102"/>
      <c r="NMN29" s="102"/>
      <c r="NMO29" s="102"/>
      <c r="NMP29" s="102"/>
      <c r="NMQ29" s="102"/>
      <c r="NMR29" s="102"/>
      <c r="NMS29" s="102"/>
      <c r="NMT29" s="102"/>
      <c r="NMU29" s="102"/>
      <c r="NMV29" s="102"/>
      <c r="NMW29" s="102"/>
      <c r="NMX29" s="102"/>
      <c r="NMY29" s="102"/>
      <c r="NMZ29" s="102"/>
      <c r="NNA29" s="102"/>
      <c r="NNB29" s="102"/>
      <c r="NNC29" s="102"/>
      <c r="NND29" s="102"/>
      <c r="NNE29" s="102"/>
      <c r="NNF29" s="102"/>
      <c r="NNG29" s="102"/>
      <c r="NNH29" s="102"/>
      <c r="NNI29" s="102"/>
      <c r="NNJ29" s="102"/>
      <c r="NNK29" s="102"/>
      <c r="NNL29" s="102"/>
      <c r="NNM29" s="102"/>
      <c r="NNN29" s="102"/>
      <c r="NNO29" s="102"/>
      <c r="NNP29" s="102"/>
      <c r="NNQ29" s="102"/>
      <c r="NNR29" s="102"/>
      <c r="NNS29" s="102"/>
      <c r="NNT29" s="102"/>
      <c r="NNU29" s="102"/>
      <c r="NNV29" s="102"/>
      <c r="NNW29" s="102"/>
      <c r="NNX29" s="102"/>
      <c r="NNY29" s="102"/>
      <c r="NNZ29" s="102"/>
      <c r="NOA29" s="102"/>
      <c r="NOB29" s="102"/>
      <c r="NOC29" s="102"/>
      <c r="NOD29" s="102"/>
      <c r="NOE29" s="102"/>
      <c r="NOF29" s="102"/>
      <c r="NOG29" s="102"/>
      <c r="NOH29" s="102"/>
      <c r="NOI29" s="102"/>
      <c r="NOJ29" s="102"/>
      <c r="NOK29" s="102"/>
      <c r="NOL29" s="102"/>
      <c r="NOM29" s="102"/>
      <c r="NON29" s="102"/>
      <c r="NOO29" s="102"/>
      <c r="NOP29" s="102"/>
      <c r="NOQ29" s="102"/>
      <c r="NOR29" s="102"/>
      <c r="NOS29" s="102"/>
      <c r="NOT29" s="102"/>
      <c r="NOU29" s="102"/>
      <c r="NOV29" s="102"/>
      <c r="NOW29" s="102"/>
      <c r="NOX29" s="102"/>
      <c r="NOY29" s="102"/>
      <c r="NOZ29" s="102"/>
      <c r="NPA29" s="102"/>
      <c r="NPB29" s="102"/>
      <c r="NPC29" s="102"/>
      <c r="NPD29" s="102"/>
      <c r="NPE29" s="102"/>
      <c r="NPF29" s="102"/>
      <c r="NPG29" s="102"/>
      <c r="NPH29" s="102"/>
      <c r="NPI29" s="102"/>
      <c r="NPJ29" s="102"/>
      <c r="NPK29" s="102"/>
      <c r="NPL29" s="102"/>
      <c r="NPM29" s="102"/>
      <c r="NPN29" s="102"/>
      <c r="NPO29" s="102"/>
      <c r="NPP29" s="102"/>
      <c r="NPQ29" s="102"/>
      <c r="NPR29" s="102"/>
      <c r="NPS29" s="102"/>
      <c r="NPT29" s="102"/>
      <c r="NPU29" s="102"/>
      <c r="NPV29" s="102"/>
      <c r="NPW29" s="102"/>
      <c r="NPX29" s="102"/>
      <c r="NPY29" s="102"/>
      <c r="NPZ29" s="102"/>
      <c r="NQA29" s="102"/>
      <c r="NQB29" s="102"/>
      <c r="NQC29" s="102"/>
      <c r="NQD29" s="102"/>
      <c r="NQE29" s="102"/>
      <c r="NQF29" s="102"/>
      <c r="NQG29" s="102"/>
      <c r="NQH29" s="102"/>
      <c r="NQI29" s="102"/>
      <c r="NQJ29" s="102"/>
      <c r="NQK29" s="102"/>
      <c r="NQL29" s="102"/>
      <c r="NQM29" s="102"/>
      <c r="NQN29" s="102"/>
      <c r="NQO29" s="102"/>
      <c r="NQP29" s="102"/>
      <c r="NQQ29" s="102"/>
      <c r="NQR29" s="102"/>
      <c r="NQS29" s="102"/>
      <c r="NQT29" s="102"/>
      <c r="NQU29" s="102"/>
      <c r="NQV29" s="102"/>
      <c r="NQW29" s="102"/>
      <c r="NQX29" s="102"/>
      <c r="NQY29" s="102"/>
      <c r="NQZ29" s="102"/>
      <c r="NRA29" s="102"/>
      <c r="NRB29" s="102"/>
      <c r="NRC29" s="102"/>
      <c r="NRD29" s="102"/>
      <c r="NRE29" s="102"/>
      <c r="NRF29" s="102"/>
      <c r="NRG29" s="102"/>
      <c r="NRH29" s="102"/>
      <c r="NRI29" s="102"/>
      <c r="NRJ29" s="102"/>
      <c r="NRK29" s="102"/>
      <c r="NRL29" s="102"/>
      <c r="NRM29" s="102"/>
      <c r="NRN29" s="102"/>
      <c r="NRO29" s="102"/>
      <c r="NRP29" s="102"/>
      <c r="NRQ29" s="102"/>
      <c r="NRR29" s="102"/>
      <c r="NRS29" s="102"/>
      <c r="NRT29" s="102"/>
      <c r="NRU29" s="102"/>
      <c r="NRV29" s="102"/>
      <c r="NRW29" s="102"/>
      <c r="NRX29" s="102"/>
      <c r="NRY29" s="102"/>
      <c r="NRZ29" s="102"/>
      <c r="NSA29" s="102"/>
      <c r="NSB29" s="102"/>
      <c r="NSC29" s="102"/>
      <c r="NSD29" s="102"/>
      <c r="NSE29" s="102"/>
      <c r="NSF29" s="102"/>
      <c r="NSG29" s="102"/>
      <c r="NSH29" s="102"/>
      <c r="NSI29" s="102"/>
      <c r="NSJ29" s="102"/>
      <c r="NSK29" s="102"/>
      <c r="NSL29" s="102"/>
      <c r="NSM29" s="102"/>
      <c r="NSN29" s="102"/>
      <c r="NSO29" s="102"/>
      <c r="NSP29" s="102"/>
      <c r="NSQ29" s="102"/>
      <c r="NSR29" s="102"/>
      <c r="NSS29" s="102"/>
      <c r="NST29" s="102"/>
      <c r="NSU29" s="102"/>
      <c r="NSV29" s="102"/>
      <c r="NSW29" s="102"/>
      <c r="NSX29" s="102"/>
      <c r="NSY29" s="102"/>
      <c r="NSZ29" s="102"/>
      <c r="NTA29" s="102"/>
      <c r="NTB29" s="102"/>
      <c r="NTC29" s="102"/>
      <c r="NTD29" s="102"/>
      <c r="NTE29" s="102"/>
      <c r="NTF29" s="102"/>
      <c r="NTG29" s="102"/>
      <c r="NTH29" s="102"/>
      <c r="NTI29" s="102"/>
      <c r="NTJ29" s="102"/>
      <c r="NTK29" s="102"/>
      <c r="NTL29" s="102"/>
      <c r="NTM29" s="102"/>
      <c r="NTN29" s="102"/>
      <c r="NTO29" s="102"/>
      <c r="NTP29" s="102"/>
      <c r="NTQ29" s="102"/>
      <c r="NTR29" s="102"/>
      <c r="NTS29" s="102"/>
      <c r="NTT29" s="102"/>
      <c r="NTU29" s="102"/>
      <c r="NTV29" s="102"/>
      <c r="NTW29" s="102"/>
      <c r="NTX29" s="102"/>
      <c r="NTY29" s="102"/>
      <c r="NTZ29" s="102"/>
      <c r="NUA29" s="102"/>
      <c r="NUB29" s="102"/>
      <c r="NUC29" s="102"/>
      <c r="NUD29" s="102"/>
      <c r="NUE29" s="102"/>
      <c r="NUF29" s="102"/>
      <c r="NUG29" s="102"/>
      <c r="NUH29" s="102"/>
      <c r="NUI29" s="102"/>
      <c r="NUJ29" s="102"/>
      <c r="NUK29" s="102"/>
      <c r="NUL29" s="102"/>
      <c r="NUM29" s="102"/>
      <c r="NUN29" s="102"/>
      <c r="NUO29" s="102"/>
      <c r="NUP29" s="102"/>
      <c r="NUQ29" s="102"/>
      <c r="NUR29" s="102"/>
      <c r="NUS29" s="102"/>
      <c r="NUT29" s="102"/>
      <c r="NUU29" s="102"/>
      <c r="NUV29" s="102"/>
      <c r="NUW29" s="102"/>
      <c r="NUX29" s="102"/>
      <c r="NUY29" s="102"/>
      <c r="NUZ29" s="102"/>
      <c r="NVA29" s="102"/>
      <c r="NVB29" s="102"/>
      <c r="NVC29" s="102"/>
      <c r="NVD29" s="102"/>
      <c r="NVE29" s="102"/>
      <c r="NVF29" s="102"/>
      <c r="NVG29" s="102"/>
      <c r="NVH29" s="102"/>
      <c r="NVI29" s="102"/>
      <c r="NVJ29" s="102"/>
      <c r="NVK29" s="102"/>
      <c r="NVL29" s="102"/>
      <c r="NVM29" s="102"/>
      <c r="NVN29" s="102"/>
      <c r="NVO29" s="102"/>
      <c r="NVP29" s="102"/>
      <c r="NVQ29" s="102"/>
      <c r="NVR29" s="102"/>
      <c r="NVS29" s="102"/>
      <c r="NVT29" s="102"/>
      <c r="NVU29" s="102"/>
      <c r="NVV29" s="102"/>
      <c r="NVW29" s="102"/>
      <c r="NVX29" s="102"/>
      <c r="NVY29" s="102"/>
      <c r="NVZ29" s="102"/>
      <c r="NWA29" s="102"/>
      <c r="NWB29" s="102"/>
      <c r="NWC29" s="102"/>
      <c r="NWD29" s="102"/>
      <c r="NWE29" s="102"/>
      <c r="NWF29" s="102"/>
      <c r="NWG29" s="102"/>
      <c r="NWH29" s="102"/>
      <c r="NWI29" s="102"/>
      <c r="NWJ29" s="102"/>
      <c r="NWK29" s="102"/>
      <c r="NWL29" s="102"/>
      <c r="NWM29" s="102"/>
      <c r="NWN29" s="102"/>
      <c r="NWO29" s="102"/>
      <c r="NWP29" s="102"/>
      <c r="NWQ29" s="102"/>
      <c r="NWR29" s="102"/>
      <c r="NWS29" s="102"/>
      <c r="NWT29" s="102"/>
      <c r="NWU29" s="102"/>
      <c r="NWV29" s="102"/>
      <c r="NWW29" s="102"/>
      <c r="NWX29" s="102"/>
      <c r="NWY29" s="102"/>
      <c r="NWZ29" s="102"/>
      <c r="NXA29" s="102"/>
      <c r="NXB29" s="102"/>
      <c r="NXC29" s="102"/>
      <c r="NXD29" s="102"/>
      <c r="NXE29" s="102"/>
      <c r="NXF29" s="102"/>
      <c r="NXG29" s="102"/>
      <c r="NXH29" s="102"/>
      <c r="NXI29" s="102"/>
      <c r="NXJ29" s="102"/>
      <c r="NXK29" s="102"/>
      <c r="NXL29" s="102"/>
      <c r="NXM29" s="102"/>
      <c r="NXN29" s="102"/>
      <c r="NXO29" s="102"/>
      <c r="NXP29" s="102"/>
      <c r="NXQ29" s="102"/>
      <c r="NXR29" s="102"/>
      <c r="NXS29" s="102"/>
      <c r="NXT29" s="102"/>
      <c r="NXU29" s="102"/>
      <c r="NXV29" s="102"/>
      <c r="NXW29" s="102"/>
      <c r="NXX29" s="102"/>
      <c r="NXY29" s="102"/>
      <c r="NXZ29" s="102"/>
      <c r="NYA29" s="102"/>
      <c r="NYB29" s="102"/>
      <c r="NYC29" s="102"/>
      <c r="NYD29" s="102"/>
      <c r="NYE29" s="102"/>
      <c r="NYF29" s="102"/>
      <c r="NYG29" s="102"/>
      <c r="NYH29" s="102"/>
      <c r="NYI29" s="102"/>
      <c r="NYJ29" s="102"/>
      <c r="NYK29" s="102"/>
      <c r="NYL29" s="102"/>
      <c r="NYM29" s="102"/>
      <c r="NYN29" s="102"/>
      <c r="NYO29" s="102"/>
      <c r="NYP29" s="102"/>
      <c r="NYQ29" s="102"/>
      <c r="NYR29" s="102"/>
      <c r="NYS29" s="102"/>
      <c r="NYT29" s="102"/>
      <c r="NYU29" s="102"/>
      <c r="NYV29" s="102"/>
      <c r="NYW29" s="102"/>
      <c r="NYX29" s="102"/>
      <c r="NYY29" s="102"/>
      <c r="NYZ29" s="102"/>
      <c r="NZA29" s="102"/>
      <c r="NZB29" s="102"/>
      <c r="NZC29" s="102"/>
      <c r="NZD29" s="102"/>
      <c r="NZE29" s="102"/>
      <c r="NZF29" s="102"/>
      <c r="NZG29" s="102"/>
      <c r="NZH29" s="102"/>
      <c r="NZI29" s="102"/>
      <c r="NZJ29" s="102"/>
      <c r="NZK29" s="102"/>
      <c r="NZL29" s="102"/>
      <c r="NZM29" s="102"/>
      <c r="NZN29" s="102"/>
      <c r="NZO29" s="102"/>
      <c r="NZP29" s="102"/>
      <c r="NZQ29" s="102"/>
      <c r="NZR29" s="102"/>
      <c r="NZS29" s="102"/>
      <c r="NZT29" s="102"/>
      <c r="NZU29" s="102"/>
      <c r="NZV29" s="102"/>
      <c r="NZW29" s="102"/>
      <c r="NZX29" s="102"/>
      <c r="NZY29" s="102"/>
      <c r="NZZ29" s="102"/>
      <c r="OAA29" s="102"/>
      <c r="OAB29" s="102"/>
      <c r="OAC29" s="102"/>
      <c r="OAD29" s="102"/>
      <c r="OAE29" s="102"/>
      <c r="OAF29" s="102"/>
      <c r="OAG29" s="102"/>
      <c r="OAH29" s="102"/>
      <c r="OAI29" s="102"/>
      <c r="OAJ29" s="102"/>
      <c r="OAK29" s="102"/>
      <c r="OAL29" s="102"/>
      <c r="OAM29" s="102"/>
      <c r="OAN29" s="102"/>
      <c r="OAO29" s="102"/>
      <c r="OAP29" s="102"/>
      <c r="OAQ29" s="102"/>
      <c r="OAR29" s="102"/>
      <c r="OAS29" s="102"/>
      <c r="OAT29" s="102"/>
      <c r="OAU29" s="102"/>
      <c r="OAV29" s="102"/>
      <c r="OAW29" s="102"/>
      <c r="OAX29" s="102"/>
      <c r="OAY29" s="102"/>
      <c r="OAZ29" s="102"/>
      <c r="OBA29" s="102"/>
      <c r="OBB29" s="102"/>
      <c r="OBC29" s="102"/>
      <c r="OBD29" s="102"/>
      <c r="OBE29" s="102"/>
      <c r="OBF29" s="102"/>
      <c r="OBG29" s="102"/>
      <c r="OBH29" s="102"/>
      <c r="OBI29" s="102"/>
      <c r="OBJ29" s="102"/>
      <c r="OBK29" s="102"/>
      <c r="OBL29" s="102"/>
      <c r="OBM29" s="102"/>
      <c r="OBN29" s="102"/>
      <c r="OBO29" s="102"/>
      <c r="OBP29" s="102"/>
      <c r="OBQ29" s="102"/>
      <c r="OBR29" s="102"/>
      <c r="OBS29" s="102"/>
      <c r="OBT29" s="102"/>
      <c r="OBU29" s="102"/>
      <c r="OBV29" s="102"/>
      <c r="OBW29" s="102"/>
      <c r="OBX29" s="102"/>
      <c r="OBY29" s="102"/>
      <c r="OBZ29" s="102"/>
      <c r="OCA29" s="102"/>
      <c r="OCB29" s="102"/>
      <c r="OCC29" s="102"/>
      <c r="OCD29" s="102"/>
      <c r="OCE29" s="102"/>
      <c r="OCF29" s="102"/>
      <c r="OCG29" s="102"/>
      <c r="OCH29" s="102"/>
      <c r="OCI29" s="102"/>
      <c r="OCJ29" s="102"/>
      <c r="OCK29" s="102"/>
      <c r="OCL29" s="102"/>
      <c r="OCM29" s="102"/>
      <c r="OCN29" s="102"/>
      <c r="OCO29" s="102"/>
      <c r="OCP29" s="102"/>
      <c r="OCQ29" s="102"/>
      <c r="OCR29" s="102"/>
      <c r="OCS29" s="102"/>
      <c r="OCT29" s="102"/>
      <c r="OCU29" s="102"/>
      <c r="OCV29" s="102"/>
      <c r="OCW29" s="102"/>
      <c r="OCX29" s="102"/>
      <c r="OCY29" s="102"/>
      <c r="OCZ29" s="102"/>
      <c r="ODA29" s="102"/>
      <c r="ODB29" s="102"/>
      <c r="ODC29" s="102"/>
      <c r="ODD29" s="102"/>
      <c r="ODE29" s="102"/>
      <c r="ODF29" s="102"/>
      <c r="ODG29" s="102"/>
      <c r="ODH29" s="102"/>
      <c r="ODI29" s="102"/>
      <c r="ODJ29" s="102"/>
      <c r="ODK29" s="102"/>
      <c r="ODL29" s="102"/>
      <c r="ODM29" s="102"/>
      <c r="ODN29" s="102"/>
      <c r="ODO29" s="102"/>
      <c r="ODP29" s="102"/>
      <c r="ODQ29" s="102"/>
      <c r="ODR29" s="102"/>
      <c r="ODS29" s="102"/>
      <c r="ODT29" s="102"/>
      <c r="ODU29" s="102"/>
      <c r="ODV29" s="102"/>
      <c r="ODW29" s="102"/>
      <c r="ODX29" s="102"/>
      <c r="ODY29" s="102"/>
      <c r="ODZ29" s="102"/>
      <c r="OEA29" s="102"/>
      <c r="OEB29" s="102"/>
      <c r="OEC29" s="102"/>
      <c r="OED29" s="102"/>
      <c r="OEE29" s="102"/>
      <c r="OEF29" s="102"/>
      <c r="OEG29" s="102"/>
      <c r="OEH29" s="102"/>
      <c r="OEI29" s="102"/>
      <c r="OEJ29" s="102"/>
      <c r="OEK29" s="102"/>
      <c r="OEL29" s="102"/>
      <c r="OEM29" s="102"/>
      <c r="OEN29" s="102"/>
      <c r="OEO29" s="102"/>
      <c r="OEP29" s="102"/>
      <c r="OEQ29" s="102"/>
      <c r="OER29" s="102"/>
      <c r="OES29" s="102"/>
      <c r="OET29" s="102"/>
      <c r="OEU29" s="102"/>
      <c r="OEV29" s="102"/>
      <c r="OEW29" s="102"/>
      <c r="OEX29" s="102"/>
      <c r="OEY29" s="102"/>
      <c r="OEZ29" s="102"/>
      <c r="OFA29" s="102"/>
      <c r="OFB29" s="102"/>
      <c r="OFC29" s="102"/>
      <c r="OFD29" s="102"/>
      <c r="OFE29" s="102"/>
      <c r="OFF29" s="102"/>
      <c r="OFG29" s="102"/>
      <c r="OFH29" s="102"/>
      <c r="OFI29" s="102"/>
      <c r="OFJ29" s="102"/>
      <c r="OFK29" s="102"/>
      <c r="OFL29" s="102"/>
      <c r="OFM29" s="102"/>
      <c r="OFN29" s="102"/>
      <c r="OFO29" s="102"/>
      <c r="OFP29" s="102"/>
      <c r="OFQ29" s="102"/>
      <c r="OFR29" s="102"/>
      <c r="OFS29" s="102"/>
      <c r="OFT29" s="102"/>
      <c r="OFU29" s="102"/>
      <c r="OFV29" s="102"/>
      <c r="OFW29" s="102"/>
      <c r="OFX29" s="102"/>
      <c r="OFY29" s="102"/>
      <c r="OFZ29" s="102"/>
      <c r="OGA29" s="102"/>
      <c r="OGB29" s="102"/>
      <c r="OGC29" s="102"/>
      <c r="OGD29" s="102"/>
      <c r="OGE29" s="102"/>
      <c r="OGF29" s="102"/>
      <c r="OGG29" s="102"/>
      <c r="OGH29" s="102"/>
      <c r="OGI29" s="102"/>
      <c r="OGJ29" s="102"/>
      <c r="OGK29" s="102"/>
      <c r="OGL29" s="102"/>
      <c r="OGM29" s="102"/>
      <c r="OGN29" s="102"/>
      <c r="OGO29" s="102"/>
      <c r="OGP29" s="102"/>
      <c r="OGQ29" s="102"/>
      <c r="OGR29" s="102"/>
      <c r="OGS29" s="102"/>
      <c r="OGT29" s="102"/>
      <c r="OGU29" s="102"/>
      <c r="OGV29" s="102"/>
      <c r="OGW29" s="102"/>
      <c r="OGX29" s="102"/>
      <c r="OGY29" s="102"/>
      <c r="OGZ29" s="102"/>
      <c r="OHA29" s="102"/>
      <c r="OHB29" s="102"/>
      <c r="OHC29" s="102"/>
      <c r="OHD29" s="102"/>
      <c r="OHE29" s="102"/>
      <c r="OHF29" s="102"/>
      <c r="OHG29" s="102"/>
      <c r="OHH29" s="102"/>
      <c r="OHI29" s="102"/>
      <c r="OHJ29" s="102"/>
      <c r="OHK29" s="102"/>
      <c r="OHL29" s="102"/>
      <c r="OHM29" s="102"/>
      <c r="OHN29" s="102"/>
      <c r="OHO29" s="102"/>
      <c r="OHP29" s="102"/>
      <c r="OHQ29" s="102"/>
      <c r="OHR29" s="102"/>
      <c r="OHS29" s="102"/>
      <c r="OHT29" s="102"/>
      <c r="OHU29" s="102"/>
      <c r="OHV29" s="102"/>
      <c r="OHW29" s="102"/>
      <c r="OHX29" s="102"/>
      <c r="OHY29" s="102"/>
      <c r="OHZ29" s="102"/>
      <c r="OIA29" s="102"/>
      <c r="OIB29" s="102"/>
      <c r="OIC29" s="102"/>
      <c r="OID29" s="102"/>
      <c r="OIE29" s="102"/>
      <c r="OIF29" s="102"/>
      <c r="OIG29" s="102"/>
      <c r="OIH29" s="102"/>
      <c r="OII29" s="102"/>
      <c r="OIJ29" s="102"/>
      <c r="OIK29" s="102"/>
      <c r="OIL29" s="102"/>
      <c r="OIM29" s="102"/>
      <c r="OIN29" s="102"/>
      <c r="OIO29" s="102"/>
      <c r="OIP29" s="102"/>
      <c r="OIQ29" s="102"/>
      <c r="OIR29" s="102"/>
      <c r="OIS29" s="102"/>
      <c r="OIT29" s="102"/>
      <c r="OIU29" s="102"/>
      <c r="OIV29" s="102"/>
      <c r="OIW29" s="102"/>
      <c r="OIX29" s="102"/>
      <c r="OIY29" s="102"/>
      <c r="OIZ29" s="102"/>
      <c r="OJA29" s="102"/>
      <c r="OJB29" s="102"/>
      <c r="OJC29" s="102"/>
      <c r="OJD29" s="102"/>
      <c r="OJE29" s="102"/>
      <c r="OJF29" s="102"/>
      <c r="OJG29" s="102"/>
      <c r="OJH29" s="102"/>
      <c r="OJI29" s="102"/>
      <c r="OJJ29" s="102"/>
      <c r="OJK29" s="102"/>
      <c r="OJL29" s="102"/>
      <c r="OJM29" s="102"/>
      <c r="OJN29" s="102"/>
      <c r="OJO29" s="102"/>
      <c r="OJP29" s="102"/>
      <c r="OJQ29" s="102"/>
      <c r="OJR29" s="102"/>
      <c r="OJS29" s="102"/>
      <c r="OJT29" s="102"/>
      <c r="OJU29" s="102"/>
      <c r="OJV29" s="102"/>
      <c r="OJW29" s="102"/>
      <c r="OJX29" s="102"/>
      <c r="OJY29" s="102"/>
      <c r="OJZ29" s="102"/>
      <c r="OKA29" s="102"/>
      <c r="OKB29" s="102"/>
      <c r="OKC29" s="102"/>
      <c r="OKD29" s="102"/>
      <c r="OKE29" s="102"/>
      <c r="OKF29" s="102"/>
      <c r="OKG29" s="102"/>
      <c r="OKH29" s="102"/>
      <c r="OKI29" s="102"/>
      <c r="OKJ29" s="102"/>
      <c r="OKK29" s="102"/>
      <c r="OKL29" s="102"/>
      <c r="OKM29" s="102"/>
      <c r="OKN29" s="102"/>
      <c r="OKO29" s="102"/>
      <c r="OKP29" s="102"/>
      <c r="OKQ29" s="102"/>
      <c r="OKR29" s="102"/>
      <c r="OKS29" s="102"/>
      <c r="OKT29" s="102"/>
      <c r="OKU29" s="102"/>
      <c r="OKV29" s="102"/>
      <c r="OKW29" s="102"/>
      <c r="OKX29" s="102"/>
      <c r="OKY29" s="102"/>
      <c r="OKZ29" s="102"/>
      <c r="OLA29" s="102"/>
      <c r="OLB29" s="102"/>
      <c r="OLC29" s="102"/>
      <c r="OLD29" s="102"/>
      <c r="OLE29" s="102"/>
      <c r="OLF29" s="102"/>
      <c r="OLG29" s="102"/>
      <c r="OLH29" s="102"/>
      <c r="OLI29" s="102"/>
      <c r="OLJ29" s="102"/>
      <c r="OLK29" s="102"/>
      <c r="OLL29" s="102"/>
      <c r="OLM29" s="102"/>
      <c r="OLN29" s="102"/>
      <c r="OLO29" s="102"/>
      <c r="OLP29" s="102"/>
      <c r="OLQ29" s="102"/>
      <c r="OLR29" s="102"/>
      <c r="OLS29" s="102"/>
      <c r="OLT29" s="102"/>
      <c r="OLU29" s="102"/>
      <c r="OLV29" s="102"/>
      <c r="OLW29" s="102"/>
      <c r="OLX29" s="102"/>
      <c r="OLY29" s="102"/>
      <c r="OLZ29" s="102"/>
      <c r="OMA29" s="102"/>
      <c r="OMB29" s="102"/>
      <c r="OMC29" s="102"/>
      <c r="OMD29" s="102"/>
      <c r="OME29" s="102"/>
      <c r="OMF29" s="102"/>
      <c r="OMG29" s="102"/>
      <c r="OMH29" s="102"/>
      <c r="OMI29" s="102"/>
      <c r="OMJ29" s="102"/>
      <c r="OMK29" s="102"/>
      <c r="OML29" s="102"/>
      <c r="OMM29" s="102"/>
      <c r="OMN29" s="102"/>
      <c r="OMO29" s="102"/>
      <c r="OMP29" s="102"/>
      <c r="OMQ29" s="102"/>
      <c r="OMR29" s="102"/>
      <c r="OMS29" s="102"/>
      <c r="OMT29" s="102"/>
      <c r="OMU29" s="102"/>
      <c r="OMV29" s="102"/>
      <c r="OMW29" s="102"/>
      <c r="OMX29" s="102"/>
      <c r="OMY29" s="102"/>
      <c r="OMZ29" s="102"/>
      <c r="ONA29" s="102"/>
      <c r="ONB29" s="102"/>
      <c r="ONC29" s="102"/>
      <c r="OND29" s="102"/>
      <c r="ONE29" s="102"/>
      <c r="ONF29" s="102"/>
      <c r="ONG29" s="102"/>
      <c r="ONH29" s="102"/>
      <c r="ONI29" s="102"/>
      <c r="ONJ29" s="102"/>
      <c r="ONK29" s="102"/>
      <c r="ONL29" s="102"/>
      <c r="ONM29" s="102"/>
      <c r="ONN29" s="102"/>
      <c r="ONO29" s="102"/>
      <c r="ONP29" s="102"/>
      <c r="ONQ29" s="102"/>
      <c r="ONR29" s="102"/>
      <c r="ONS29" s="102"/>
      <c r="ONT29" s="102"/>
      <c r="ONU29" s="102"/>
      <c r="ONV29" s="102"/>
      <c r="ONW29" s="102"/>
      <c r="ONX29" s="102"/>
      <c r="ONY29" s="102"/>
      <c r="ONZ29" s="102"/>
      <c r="OOA29" s="102"/>
      <c r="OOB29" s="102"/>
      <c r="OOC29" s="102"/>
      <c r="OOD29" s="102"/>
      <c r="OOE29" s="102"/>
      <c r="OOF29" s="102"/>
      <c r="OOG29" s="102"/>
      <c r="OOH29" s="102"/>
      <c r="OOI29" s="102"/>
      <c r="OOJ29" s="102"/>
      <c r="OOK29" s="102"/>
      <c r="OOL29" s="102"/>
      <c r="OOM29" s="102"/>
      <c r="OON29" s="102"/>
      <c r="OOO29" s="102"/>
      <c r="OOP29" s="102"/>
      <c r="OOQ29" s="102"/>
      <c r="OOR29" s="102"/>
      <c r="OOS29" s="102"/>
      <c r="OOT29" s="102"/>
      <c r="OOU29" s="102"/>
      <c r="OOV29" s="102"/>
      <c r="OOW29" s="102"/>
      <c r="OOX29" s="102"/>
      <c r="OOY29" s="102"/>
      <c r="OOZ29" s="102"/>
      <c r="OPA29" s="102"/>
      <c r="OPB29" s="102"/>
      <c r="OPC29" s="102"/>
      <c r="OPD29" s="102"/>
      <c r="OPE29" s="102"/>
      <c r="OPF29" s="102"/>
      <c r="OPG29" s="102"/>
      <c r="OPH29" s="102"/>
      <c r="OPI29" s="102"/>
      <c r="OPJ29" s="102"/>
      <c r="OPK29" s="102"/>
      <c r="OPL29" s="102"/>
      <c r="OPM29" s="102"/>
      <c r="OPN29" s="102"/>
      <c r="OPO29" s="102"/>
      <c r="OPP29" s="102"/>
      <c r="OPQ29" s="102"/>
      <c r="OPR29" s="102"/>
      <c r="OPS29" s="102"/>
      <c r="OPT29" s="102"/>
      <c r="OPU29" s="102"/>
      <c r="OPV29" s="102"/>
      <c r="OPW29" s="102"/>
      <c r="OPX29" s="102"/>
      <c r="OPY29" s="102"/>
      <c r="OPZ29" s="102"/>
      <c r="OQA29" s="102"/>
      <c r="OQB29" s="102"/>
      <c r="OQC29" s="102"/>
      <c r="OQD29" s="102"/>
      <c r="OQE29" s="102"/>
      <c r="OQF29" s="102"/>
      <c r="OQG29" s="102"/>
      <c r="OQH29" s="102"/>
      <c r="OQI29" s="102"/>
      <c r="OQJ29" s="102"/>
      <c r="OQK29" s="102"/>
      <c r="OQL29" s="102"/>
      <c r="OQM29" s="102"/>
      <c r="OQN29" s="102"/>
      <c r="OQO29" s="102"/>
      <c r="OQP29" s="102"/>
      <c r="OQQ29" s="102"/>
      <c r="OQR29" s="102"/>
      <c r="OQS29" s="102"/>
      <c r="OQT29" s="102"/>
      <c r="OQU29" s="102"/>
      <c r="OQV29" s="102"/>
      <c r="OQW29" s="102"/>
      <c r="OQX29" s="102"/>
      <c r="OQY29" s="102"/>
      <c r="OQZ29" s="102"/>
      <c r="ORA29" s="102"/>
      <c r="ORB29" s="102"/>
      <c r="ORC29" s="102"/>
      <c r="ORD29" s="102"/>
      <c r="ORE29" s="102"/>
      <c r="ORF29" s="102"/>
      <c r="ORG29" s="102"/>
      <c r="ORH29" s="102"/>
      <c r="ORI29" s="102"/>
      <c r="ORJ29" s="102"/>
      <c r="ORK29" s="102"/>
      <c r="ORL29" s="102"/>
      <c r="ORM29" s="102"/>
      <c r="ORN29" s="102"/>
      <c r="ORO29" s="102"/>
      <c r="ORP29" s="102"/>
      <c r="ORQ29" s="102"/>
      <c r="ORR29" s="102"/>
      <c r="ORS29" s="102"/>
      <c r="ORT29" s="102"/>
      <c r="ORU29" s="102"/>
      <c r="ORV29" s="102"/>
      <c r="ORW29" s="102"/>
      <c r="ORX29" s="102"/>
      <c r="ORY29" s="102"/>
      <c r="ORZ29" s="102"/>
      <c r="OSA29" s="102"/>
      <c r="OSB29" s="102"/>
      <c r="OSC29" s="102"/>
      <c r="OSD29" s="102"/>
      <c r="OSE29" s="102"/>
      <c r="OSF29" s="102"/>
      <c r="OSG29" s="102"/>
      <c r="OSH29" s="102"/>
      <c r="OSI29" s="102"/>
      <c r="OSJ29" s="102"/>
      <c r="OSK29" s="102"/>
      <c r="OSL29" s="102"/>
      <c r="OSM29" s="102"/>
      <c r="OSN29" s="102"/>
      <c r="OSO29" s="102"/>
      <c r="OSP29" s="102"/>
      <c r="OSQ29" s="102"/>
      <c r="OSR29" s="102"/>
      <c r="OSS29" s="102"/>
      <c r="OST29" s="102"/>
      <c r="OSU29" s="102"/>
      <c r="OSV29" s="102"/>
      <c r="OSW29" s="102"/>
      <c r="OSX29" s="102"/>
      <c r="OSY29" s="102"/>
      <c r="OSZ29" s="102"/>
      <c r="OTA29" s="102"/>
      <c r="OTB29" s="102"/>
      <c r="OTC29" s="102"/>
      <c r="OTD29" s="102"/>
      <c r="OTE29" s="102"/>
      <c r="OTF29" s="102"/>
      <c r="OTG29" s="102"/>
      <c r="OTH29" s="102"/>
      <c r="OTI29" s="102"/>
      <c r="OTJ29" s="102"/>
      <c r="OTK29" s="102"/>
      <c r="OTL29" s="102"/>
      <c r="OTM29" s="102"/>
      <c r="OTN29" s="102"/>
      <c r="OTO29" s="102"/>
      <c r="OTP29" s="102"/>
      <c r="OTQ29" s="102"/>
      <c r="OTR29" s="102"/>
      <c r="OTS29" s="102"/>
      <c r="OTT29" s="102"/>
      <c r="OTU29" s="102"/>
      <c r="OTV29" s="102"/>
      <c r="OTW29" s="102"/>
      <c r="OTX29" s="102"/>
      <c r="OTY29" s="102"/>
      <c r="OTZ29" s="102"/>
      <c r="OUA29" s="102"/>
      <c r="OUB29" s="102"/>
      <c r="OUC29" s="102"/>
      <c r="OUD29" s="102"/>
      <c r="OUE29" s="102"/>
      <c r="OUF29" s="102"/>
      <c r="OUG29" s="102"/>
      <c r="OUH29" s="102"/>
      <c r="OUI29" s="102"/>
      <c r="OUJ29" s="102"/>
      <c r="OUK29" s="102"/>
      <c r="OUL29" s="102"/>
      <c r="OUM29" s="102"/>
      <c r="OUN29" s="102"/>
      <c r="OUO29" s="102"/>
      <c r="OUP29" s="102"/>
      <c r="OUQ29" s="102"/>
      <c r="OUR29" s="102"/>
      <c r="OUS29" s="102"/>
      <c r="OUT29" s="102"/>
      <c r="OUU29" s="102"/>
      <c r="OUV29" s="102"/>
      <c r="OUW29" s="102"/>
      <c r="OUX29" s="102"/>
      <c r="OUY29" s="102"/>
      <c r="OUZ29" s="102"/>
      <c r="OVA29" s="102"/>
      <c r="OVB29" s="102"/>
      <c r="OVC29" s="102"/>
      <c r="OVD29" s="102"/>
      <c r="OVE29" s="102"/>
      <c r="OVF29" s="102"/>
      <c r="OVG29" s="102"/>
      <c r="OVH29" s="102"/>
      <c r="OVI29" s="102"/>
      <c r="OVJ29" s="102"/>
      <c r="OVK29" s="102"/>
      <c r="OVL29" s="102"/>
      <c r="OVM29" s="102"/>
      <c r="OVN29" s="102"/>
      <c r="OVO29" s="102"/>
      <c r="OVP29" s="102"/>
      <c r="OVQ29" s="102"/>
      <c r="OVR29" s="102"/>
      <c r="OVS29" s="102"/>
      <c r="OVT29" s="102"/>
      <c r="OVU29" s="102"/>
      <c r="OVV29" s="102"/>
      <c r="OVW29" s="102"/>
      <c r="OVX29" s="102"/>
      <c r="OVY29" s="102"/>
      <c r="OVZ29" s="102"/>
      <c r="OWA29" s="102"/>
      <c r="OWB29" s="102"/>
      <c r="OWC29" s="102"/>
      <c r="OWD29" s="102"/>
      <c r="OWE29" s="102"/>
      <c r="OWF29" s="102"/>
      <c r="OWG29" s="102"/>
      <c r="OWH29" s="102"/>
      <c r="OWI29" s="102"/>
      <c r="OWJ29" s="102"/>
      <c r="OWK29" s="102"/>
      <c r="OWL29" s="102"/>
      <c r="OWM29" s="102"/>
      <c r="OWN29" s="102"/>
      <c r="OWO29" s="102"/>
      <c r="OWP29" s="102"/>
      <c r="OWQ29" s="102"/>
      <c r="OWR29" s="102"/>
      <c r="OWS29" s="102"/>
      <c r="OWT29" s="102"/>
      <c r="OWU29" s="102"/>
      <c r="OWV29" s="102"/>
      <c r="OWW29" s="102"/>
      <c r="OWX29" s="102"/>
      <c r="OWY29" s="102"/>
      <c r="OWZ29" s="102"/>
      <c r="OXA29" s="102"/>
      <c r="OXB29" s="102"/>
      <c r="OXC29" s="102"/>
      <c r="OXD29" s="102"/>
      <c r="OXE29" s="102"/>
      <c r="OXF29" s="102"/>
      <c r="OXG29" s="102"/>
      <c r="OXH29" s="102"/>
      <c r="OXI29" s="102"/>
      <c r="OXJ29" s="102"/>
      <c r="OXK29" s="102"/>
      <c r="OXL29" s="102"/>
      <c r="OXM29" s="102"/>
      <c r="OXN29" s="102"/>
      <c r="OXO29" s="102"/>
      <c r="OXP29" s="102"/>
      <c r="OXQ29" s="102"/>
      <c r="OXR29" s="102"/>
      <c r="OXS29" s="102"/>
      <c r="OXT29" s="102"/>
      <c r="OXU29" s="102"/>
      <c r="OXV29" s="102"/>
      <c r="OXW29" s="102"/>
      <c r="OXX29" s="102"/>
      <c r="OXY29" s="102"/>
      <c r="OXZ29" s="102"/>
      <c r="OYA29" s="102"/>
      <c r="OYB29" s="102"/>
      <c r="OYC29" s="102"/>
      <c r="OYD29" s="102"/>
      <c r="OYE29" s="102"/>
      <c r="OYF29" s="102"/>
      <c r="OYG29" s="102"/>
      <c r="OYH29" s="102"/>
      <c r="OYI29" s="102"/>
      <c r="OYJ29" s="102"/>
      <c r="OYK29" s="102"/>
      <c r="OYL29" s="102"/>
      <c r="OYM29" s="102"/>
      <c r="OYN29" s="102"/>
      <c r="OYO29" s="102"/>
      <c r="OYP29" s="102"/>
      <c r="OYQ29" s="102"/>
      <c r="OYR29" s="102"/>
      <c r="OYS29" s="102"/>
      <c r="OYT29" s="102"/>
      <c r="OYU29" s="102"/>
      <c r="OYV29" s="102"/>
      <c r="OYW29" s="102"/>
      <c r="OYX29" s="102"/>
      <c r="OYY29" s="102"/>
      <c r="OYZ29" s="102"/>
      <c r="OZA29" s="102"/>
      <c r="OZB29" s="102"/>
      <c r="OZC29" s="102"/>
      <c r="OZD29" s="102"/>
      <c r="OZE29" s="102"/>
      <c r="OZF29" s="102"/>
      <c r="OZG29" s="102"/>
      <c r="OZH29" s="102"/>
      <c r="OZI29" s="102"/>
      <c r="OZJ29" s="102"/>
      <c r="OZK29" s="102"/>
      <c r="OZL29" s="102"/>
      <c r="OZM29" s="102"/>
      <c r="OZN29" s="102"/>
      <c r="OZO29" s="102"/>
      <c r="OZP29" s="102"/>
      <c r="OZQ29" s="102"/>
      <c r="OZR29" s="102"/>
      <c r="OZS29" s="102"/>
      <c r="OZT29" s="102"/>
      <c r="OZU29" s="102"/>
      <c r="OZV29" s="102"/>
      <c r="OZW29" s="102"/>
      <c r="OZX29" s="102"/>
      <c r="OZY29" s="102"/>
      <c r="OZZ29" s="102"/>
      <c r="PAA29" s="102"/>
      <c r="PAB29" s="102"/>
      <c r="PAC29" s="102"/>
      <c r="PAD29" s="102"/>
      <c r="PAE29" s="102"/>
      <c r="PAF29" s="102"/>
      <c r="PAG29" s="102"/>
      <c r="PAH29" s="102"/>
      <c r="PAI29" s="102"/>
      <c r="PAJ29" s="102"/>
      <c r="PAK29" s="102"/>
      <c r="PAL29" s="102"/>
      <c r="PAM29" s="102"/>
      <c r="PAN29" s="102"/>
      <c r="PAO29" s="102"/>
      <c r="PAP29" s="102"/>
      <c r="PAQ29" s="102"/>
      <c r="PAR29" s="102"/>
      <c r="PAS29" s="102"/>
      <c r="PAT29" s="102"/>
      <c r="PAU29" s="102"/>
      <c r="PAV29" s="102"/>
      <c r="PAW29" s="102"/>
      <c r="PAX29" s="102"/>
      <c r="PAY29" s="102"/>
      <c r="PAZ29" s="102"/>
      <c r="PBA29" s="102"/>
      <c r="PBB29" s="102"/>
      <c r="PBC29" s="102"/>
      <c r="PBD29" s="102"/>
      <c r="PBE29" s="102"/>
      <c r="PBF29" s="102"/>
      <c r="PBG29" s="102"/>
      <c r="PBH29" s="102"/>
      <c r="PBI29" s="102"/>
      <c r="PBJ29" s="102"/>
      <c r="PBK29" s="102"/>
      <c r="PBL29" s="102"/>
      <c r="PBM29" s="102"/>
      <c r="PBN29" s="102"/>
      <c r="PBO29" s="102"/>
      <c r="PBP29" s="102"/>
      <c r="PBQ29" s="102"/>
      <c r="PBR29" s="102"/>
      <c r="PBS29" s="102"/>
      <c r="PBT29" s="102"/>
      <c r="PBU29" s="102"/>
      <c r="PBV29" s="102"/>
      <c r="PBW29" s="102"/>
      <c r="PBX29" s="102"/>
      <c r="PBY29" s="102"/>
      <c r="PBZ29" s="102"/>
      <c r="PCA29" s="102"/>
      <c r="PCB29" s="102"/>
      <c r="PCC29" s="102"/>
      <c r="PCD29" s="102"/>
      <c r="PCE29" s="102"/>
      <c r="PCF29" s="102"/>
      <c r="PCG29" s="102"/>
      <c r="PCH29" s="102"/>
      <c r="PCI29" s="102"/>
      <c r="PCJ29" s="102"/>
      <c r="PCK29" s="102"/>
      <c r="PCL29" s="102"/>
      <c r="PCM29" s="102"/>
      <c r="PCN29" s="102"/>
      <c r="PCO29" s="102"/>
      <c r="PCP29" s="102"/>
      <c r="PCQ29" s="102"/>
      <c r="PCR29" s="102"/>
      <c r="PCS29" s="102"/>
      <c r="PCT29" s="102"/>
      <c r="PCU29" s="102"/>
      <c r="PCV29" s="102"/>
      <c r="PCW29" s="102"/>
      <c r="PCX29" s="102"/>
      <c r="PCY29" s="102"/>
      <c r="PCZ29" s="102"/>
      <c r="PDA29" s="102"/>
      <c r="PDB29" s="102"/>
      <c r="PDC29" s="102"/>
      <c r="PDD29" s="102"/>
      <c r="PDE29" s="102"/>
      <c r="PDF29" s="102"/>
      <c r="PDG29" s="102"/>
      <c r="PDH29" s="102"/>
      <c r="PDI29" s="102"/>
      <c r="PDJ29" s="102"/>
      <c r="PDK29" s="102"/>
      <c r="PDL29" s="102"/>
      <c r="PDM29" s="102"/>
      <c r="PDN29" s="102"/>
      <c r="PDO29" s="102"/>
      <c r="PDP29" s="102"/>
      <c r="PDQ29" s="102"/>
      <c r="PDR29" s="102"/>
      <c r="PDS29" s="102"/>
      <c r="PDT29" s="102"/>
      <c r="PDU29" s="102"/>
      <c r="PDV29" s="102"/>
      <c r="PDW29" s="102"/>
      <c r="PDX29" s="102"/>
      <c r="PDY29" s="102"/>
      <c r="PDZ29" s="102"/>
      <c r="PEA29" s="102"/>
      <c r="PEB29" s="102"/>
      <c r="PEC29" s="102"/>
      <c r="PED29" s="102"/>
      <c r="PEE29" s="102"/>
      <c r="PEF29" s="102"/>
      <c r="PEG29" s="102"/>
      <c r="PEH29" s="102"/>
      <c r="PEI29" s="102"/>
      <c r="PEJ29" s="102"/>
      <c r="PEK29" s="102"/>
      <c r="PEL29" s="102"/>
      <c r="PEM29" s="102"/>
      <c r="PEN29" s="102"/>
      <c r="PEO29" s="102"/>
      <c r="PEP29" s="102"/>
      <c r="PEQ29" s="102"/>
      <c r="PER29" s="102"/>
      <c r="PES29" s="102"/>
      <c r="PET29" s="102"/>
      <c r="PEU29" s="102"/>
      <c r="PEV29" s="102"/>
      <c r="PEW29" s="102"/>
      <c r="PEX29" s="102"/>
      <c r="PEY29" s="102"/>
      <c r="PEZ29" s="102"/>
      <c r="PFA29" s="102"/>
      <c r="PFB29" s="102"/>
      <c r="PFC29" s="102"/>
      <c r="PFD29" s="102"/>
      <c r="PFE29" s="102"/>
      <c r="PFF29" s="102"/>
      <c r="PFG29" s="102"/>
      <c r="PFH29" s="102"/>
      <c r="PFI29" s="102"/>
      <c r="PFJ29" s="102"/>
      <c r="PFK29" s="102"/>
      <c r="PFL29" s="102"/>
      <c r="PFM29" s="102"/>
      <c r="PFN29" s="102"/>
      <c r="PFO29" s="102"/>
      <c r="PFP29" s="102"/>
      <c r="PFQ29" s="102"/>
      <c r="PFR29" s="102"/>
      <c r="PFS29" s="102"/>
      <c r="PFT29" s="102"/>
      <c r="PFU29" s="102"/>
      <c r="PFV29" s="102"/>
      <c r="PFW29" s="102"/>
      <c r="PFX29" s="102"/>
      <c r="PFY29" s="102"/>
      <c r="PFZ29" s="102"/>
      <c r="PGA29" s="102"/>
      <c r="PGB29" s="102"/>
      <c r="PGC29" s="102"/>
      <c r="PGD29" s="102"/>
      <c r="PGE29" s="102"/>
      <c r="PGF29" s="102"/>
      <c r="PGG29" s="102"/>
      <c r="PGH29" s="102"/>
      <c r="PGI29" s="102"/>
      <c r="PGJ29" s="102"/>
      <c r="PGK29" s="102"/>
      <c r="PGL29" s="102"/>
      <c r="PGM29" s="102"/>
      <c r="PGN29" s="102"/>
      <c r="PGO29" s="102"/>
      <c r="PGP29" s="102"/>
      <c r="PGQ29" s="102"/>
      <c r="PGR29" s="102"/>
      <c r="PGS29" s="102"/>
      <c r="PGT29" s="102"/>
      <c r="PGU29" s="102"/>
      <c r="PGV29" s="102"/>
      <c r="PGW29" s="102"/>
      <c r="PGX29" s="102"/>
      <c r="PGY29" s="102"/>
      <c r="PGZ29" s="102"/>
      <c r="PHA29" s="102"/>
      <c r="PHB29" s="102"/>
      <c r="PHC29" s="102"/>
      <c r="PHD29" s="102"/>
      <c r="PHE29" s="102"/>
      <c r="PHF29" s="102"/>
      <c r="PHG29" s="102"/>
      <c r="PHH29" s="102"/>
      <c r="PHI29" s="102"/>
      <c r="PHJ29" s="102"/>
      <c r="PHK29" s="102"/>
      <c r="PHL29" s="102"/>
      <c r="PHM29" s="102"/>
      <c r="PHN29" s="102"/>
      <c r="PHO29" s="102"/>
      <c r="PHP29" s="102"/>
      <c r="PHQ29" s="102"/>
      <c r="PHR29" s="102"/>
      <c r="PHS29" s="102"/>
      <c r="PHT29" s="102"/>
      <c r="PHU29" s="102"/>
      <c r="PHV29" s="102"/>
      <c r="PHW29" s="102"/>
      <c r="PHX29" s="102"/>
      <c r="PHY29" s="102"/>
      <c r="PHZ29" s="102"/>
      <c r="PIA29" s="102"/>
      <c r="PIB29" s="102"/>
      <c r="PIC29" s="102"/>
      <c r="PID29" s="102"/>
      <c r="PIE29" s="102"/>
      <c r="PIF29" s="102"/>
      <c r="PIG29" s="102"/>
      <c r="PIH29" s="102"/>
      <c r="PII29" s="102"/>
      <c r="PIJ29" s="102"/>
      <c r="PIK29" s="102"/>
      <c r="PIL29" s="102"/>
      <c r="PIM29" s="102"/>
      <c r="PIN29" s="102"/>
      <c r="PIO29" s="102"/>
      <c r="PIP29" s="102"/>
      <c r="PIQ29" s="102"/>
      <c r="PIR29" s="102"/>
      <c r="PIS29" s="102"/>
      <c r="PIT29" s="102"/>
      <c r="PIU29" s="102"/>
      <c r="PIV29" s="102"/>
      <c r="PIW29" s="102"/>
      <c r="PIX29" s="102"/>
      <c r="PIY29" s="102"/>
      <c r="PIZ29" s="102"/>
      <c r="PJA29" s="102"/>
      <c r="PJB29" s="102"/>
      <c r="PJC29" s="102"/>
      <c r="PJD29" s="102"/>
      <c r="PJE29" s="102"/>
      <c r="PJF29" s="102"/>
      <c r="PJG29" s="102"/>
      <c r="PJH29" s="102"/>
      <c r="PJI29" s="102"/>
      <c r="PJJ29" s="102"/>
      <c r="PJK29" s="102"/>
      <c r="PJL29" s="102"/>
      <c r="PJM29" s="102"/>
      <c r="PJN29" s="102"/>
      <c r="PJO29" s="102"/>
      <c r="PJP29" s="102"/>
      <c r="PJQ29" s="102"/>
      <c r="PJR29" s="102"/>
      <c r="PJS29" s="102"/>
      <c r="PJT29" s="102"/>
      <c r="PJU29" s="102"/>
      <c r="PJV29" s="102"/>
      <c r="PJW29" s="102"/>
      <c r="PJX29" s="102"/>
      <c r="PJY29" s="102"/>
      <c r="PJZ29" s="102"/>
      <c r="PKA29" s="102"/>
      <c r="PKB29" s="102"/>
      <c r="PKC29" s="102"/>
      <c r="PKD29" s="102"/>
      <c r="PKE29" s="102"/>
      <c r="PKF29" s="102"/>
      <c r="PKG29" s="102"/>
      <c r="PKH29" s="102"/>
      <c r="PKI29" s="102"/>
      <c r="PKJ29" s="102"/>
      <c r="PKK29" s="102"/>
      <c r="PKL29" s="102"/>
      <c r="PKM29" s="102"/>
      <c r="PKN29" s="102"/>
      <c r="PKO29" s="102"/>
      <c r="PKP29" s="102"/>
      <c r="PKQ29" s="102"/>
      <c r="PKR29" s="102"/>
      <c r="PKS29" s="102"/>
      <c r="PKT29" s="102"/>
      <c r="PKU29" s="102"/>
      <c r="PKV29" s="102"/>
      <c r="PKW29" s="102"/>
      <c r="PKX29" s="102"/>
      <c r="PKY29" s="102"/>
      <c r="PKZ29" s="102"/>
      <c r="PLA29" s="102"/>
      <c r="PLB29" s="102"/>
      <c r="PLC29" s="102"/>
      <c r="PLD29" s="102"/>
      <c r="PLE29" s="102"/>
      <c r="PLF29" s="102"/>
      <c r="PLG29" s="102"/>
      <c r="PLH29" s="102"/>
      <c r="PLI29" s="102"/>
      <c r="PLJ29" s="102"/>
      <c r="PLK29" s="102"/>
      <c r="PLL29" s="102"/>
      <c r="PLM29" s="102"/>
      <c r="PLN29" s="102"/>
      <c r="PLO29" s="102"/>
      <c r="PLP29" s="102"/>
      <c r="PLQ29" s="102"/>
      <c r="PLR29" s="102"/>
      <c r="PLS29" s="102"/>
      <c r="PLT29" s="102"/>
      <c r="PLU29" s="102"/>
      <c r="PLV29" s="102"/>
      <c r="PLW29" s="102"/>
      <c r="PLX29" s="102"/>
      <c r="PLY29" s="102"/>
      <c r="PLZ29" s="102"/>
      <c r="PMA29" s="102"/>
      <c r="PMB29" s="102"/>
      <c r="PMC29" s="102"/>
      <c r="PMD29" s="102"/>
      <c r="PME29" s="102"/>
      <c r="PMF29" s="102"/>
      <c r="PMG29" s="102"/>
      <c r="PMH29" s="102"/>
      <c r="PMI29" s="102"/>
      <c r="PMJ29" s="102"/>
      <c r="PMK29" s="102"/>
      <c r="PML29" s="102"/>
      <c r="PMM29" s="102"/>
      <c r="PMN29" s="102"/>
      <c r="PMO29" s="102"/>
      <c r="PMP29" s="102"/>
      <c r="PMQ29" s="102"/>
      <c r="PMR29" s="102"/>
      <c r="PMS29" s="102"/>
      <c r="PMT29" s="102"/>
      <c r="PMU29" s="102"/>
      <c r="PMV29" s="102"/>
      <c r="PMW29" s="102"/>
      <c r="PMX29" s="102"/>
      <c r="PMY29" s="102"/>
      <c r="PMZ29" s="102"/>
      <c r="PNA29" s="102"/>
      <c r="PNB29" s="102"/>
      <c r="PNC29" s="102"/>
      <c r="PND29" s="102"/>
      <c r="PNE29" s="102"/>
      <c r="PNF29" s="102"/>
      <c r="PNG29" s="102"/>
      <c r="PNH29" s="102"/>
      <c r="PNI29" s="102"/>
      <c r="PNJ29" s="102"/>
      <c r="PNK29" s="102"/>
      <c r="PNL29" s="102"/>
      <c r="PNM29" s="102"/>
      <c r="PNN29" s="102"/>
      <c r="PNO29" s="102"/>
      <c r="PNP29" s="102"/>
      <c r="PNQ29" s="102"/>
      <c r="PNR29" s="102"/>
      <c r="PNS29" s="102"/>
      <c r="PNT29" s="102"/>
      <c r="PNU29" s="102"/>
      <c r="PNV29" s="102"/>
      <c r="PNW29" s="102"/>
      <c r="PNX29" s="102"/>
      <c r="PNY29" s="102"/>
      <c r="PNZ29" s="102"/>
      <c r="POA29" s="102"/>
      <c r="POB29" s="102"/>
      <c r="POC29" s="102"/>
      <c r="POD29" s="102"/>
      <c r="POE29" s="102"/>
      <c r="POF29" s="102"/>
      <c r="POG29" s="102"/>
      <c r="POH29" s="102"/>
      <c r="POI29" s="102"/>
      <c r="POJ29" s="102"/>
      <c r="POK29" s="102"/>
      <c r="POL29" s="102"/>
      <c r="POM29" s="102"/>
      <c r="PON29" s="102"/>
      <c r="POO29" s="102"/>
      <c r="POP29" s="102"/>
      <c r="POQ29" s="102"/>
      <c r="POR29" s="102"/>
      <c r="POS29" s="102"/>
      <c r="POT29" s="102"/>
      <c r="POU29" s="102"/>
      <c r="POV29" s="102"/>
      <c r="POW29" s="102"/>
      <c r="POX29" s="102"/>
      <c r="POY29" s="102"/>
      <c r="POZ29" s="102"/>
      <c r="PPA29" s="102"/>
      <c r="PPB29" s="102"/>
      <c r="PPC29" s="102"/>
      <c r="PPD29" s="102"/>
      <c r="PPE29" s="102"/>
      <c r="PPF29" s="102"/>
      <c r="PPG29" s="102"/>
      <c r="PPH29" s="102"/>
      <c r="PPI29" s="102"/>
      <c r="PPJ29" s="102"/>
      <c r="PPK29" s="102"/>
      <c r="PPL29" s="102"/>
      <c r="PPM29" s="102"/>
      <c r="PPN29" s="102"/>
      <c r="PPO29" s="102"/>
      <c r="PPP29" s="102"/>
      <c r="PPQ29" s="102"/>
      <c r="PPR29" s="102"/>
      <c r="PPS29" s="102"/>
      <c r="PPT29" s="102"/>
      <c r="PPU29" s="102"/>
      <c r="PPV29" s="102"/>
      <c r="PPW29" s="102"/>
      <c r="PPX29" s="102"/>
      <c r="PPY29" s="102"/>
      <c r="PPZ29" s="102"/>
      <c r="PQA29" s="102"/>
      <c r="PQB29" s="102"/>
      <c r="PQC29" s="102"/>
      <c r="PQD29" s="102"/>
      <c r="PQE29" s="102"/>
      <c r="PQF29" s="102"/>
      <c r="PQG29" s="102"/>
      <c r="PQH29" s="102"/>
      <c r="PQI29" s="102"/>
      <c r="PQJ29" s="102"/>
      <c r="PQK29" s="102"/>
      <c r="PQL29" s="102"/>
      <c r="PQM29" s="102"/>
      <c r="PQN29" s="102"/>
      <c r="PQO29" s="102"/>
      <c r="PQP29" s="102"/>
      <c r="PQQ29" s="102"/>
      <c r="PQR29" s="102"/>
      <c r="PQS29" s="102"/>
      <c r="PQT29" s="102"/>
      <c r="PQU29" s="102"/>
      <c r="PQV29" s="102"/>
      <c r="PQW29" s="102"/>
      <c r="PQX29" s="102"/>
      <c r="PQY29" s="102"/>
      <c r="PQZ29" s="102"/>
      <c r="PRA29" s="102"/>
      <c r="PRB29" s="102"/>
      <c r="PRC29" s="102"/>
      <c r="PRD29" s="102"/>
      <c r="PRE29" s="102"/>
      <c r="PRF29" s="102"/>
      <c r="PRG29" s="102"/>
      <c r="PRH29" s="102"/>
      <c r="PRI29" s="102"/>
      <c r="PRJ29" s="102"/>
      <c r="PRK29" s="102"/>
      <c r="PRL29" s="102"/>
      <c r="PRM29" s="102"/>
      <c r="PRN29" s="102"/>
      <c r="PRO29" s="102"/>
      <c r="PRP29" s="102"/>
      <c r="PRQ29" s="102"/>
      <c r="PRR29" s="102"/>
      <c r="PRS29" s="102"/>
      <c r="PRT29" s="102"/>
      <c r="PRU29" s="102"/>
      <c r="PRV29" s="102"/>
      <c r="PRW29" s="102"/>
      <c r="PRX29" s="102"/>
      <c r="PRY29" s="102"/>
      <c r="PRZ29" s="102"/>
      <c r="PSA29" s="102"/>
      <c r="PSB29" s="102"/>
      <c r="PSC29" s="102"/>
      <c r="PSD29" s="102"/>
      <c r="PSE29" s="102"/>
      <c r="PSF29" s="102"/>
      <c r="PSG29" s="102"/>
      <c r="PSH29" s="102"/>
      <c r="PSI29" s="102"/>
      <c r="PSJ29" s="102"/>
      <c r="PSK29" s="102"/>
      <c r="PSL29" s="102"/>
      <c r="PSM29" s="102"/>
      <c r="PSN29" s="102"/>
      <c r="PSO29" s="102"/>
      <c r="PSP29" s="102"/>
      <c r="PSQ29" s="102"/>
      <c r="PSR29" s="102"/>
      <c r="PSS29" s="102"/>
      <c r="PST29" s="102"/>
      <c r="PSU29" s="102"/>
      <c r="PSV29" s="102"/>
      <c r="PSW29" s="102"/>
      <c r="PSX29" s="102"/>
      <c r="PSY29" s="102"/>
      <c r="PSZ29" s="102"/>
      <c r="PTA29" s="102"/>
      <c r="PTB29" s="102"/>
      <c r="PTC29" s="102"/>
      <c r="PTD29" s="102"/>
      <c r="PTE29" s="102"/>
      <c r="PTF29" s="102"/>
      <c r="PTG29" s="102"/>
      <c r="PTH29" s="102"/>
      <c r="PTI29" s="102"/>
      <c r="PTJ29" s="102"/>
      <c r="PTK29" s="102"/>
      <c r="PTL29" s="102"/>
      <c r="PTM29" s="102"/>
      <c r="PTN29" s="102"/>
      <c r="PTO29" s="102"/>
      <c r="PTP29" s="102"/>
      <c r="PTQ29" s="102"/>
      <c r="PTR29" s="102"/>
      <c r="PTS29" s="102"/>
      <c r="PTT29" s="102"/>
      <c r="PTU29" s="102"/>
      <c r="PTV29" s="102"/>
      <c r="PTW29" s="102"/>
      <c r="PTX29" s="102"/>
      <c r="PTY29" s="102"/>
      <c r="PTZ29" s="102"/>
      <c r="PUA29" s="102"/>
      <c r="PUB29" s="102"/>
      <c r="PUC29" s="102"/>
      <c r="PUD29" s="102"/>
      <c r="PUE29" s="102"/>
      <c r="PUF29" s="102"/>
      <c r="PUG29" s="102"/>
      <c r="PUH29" s="102"/>
      <c r="PUI29" s="102"/>
      <c r="PUJ29" s="102"/>
      <c r="PUK29" s="102"/>
      <c r="PUL29" s="102"/>
      <c r="PUM29" s="102"/>
      <c r="PUN29" s="102"/>
      <c r="PUO29" s="102"/>
      <c r="PUP29" s="102"/>
      <c r="PUQ29" s="102"/>
      <c r="PUR29" s="102"/>
      <c r="PUS29" s="102"/>
      <c r="PUT29" s="102"/>
      <c r="PUU29" s="102"/>
      <c r="PUV29" s="102"/>
      <c r="PUW29" s="102"/>
      <c r="PUX29" s="102"/>
      <c r="PUY29" s="102"/>
      <c r="PUZ29" s="102"/>
      <c r="PVA29" s="102"/>
      <c r="PVB29" s="102"/>
      <c r="PVC29" s="102"/>
      <c r="PVD29" s="102"/>
      <c r="PVE29" s="102"/>
      <c r="PVF29" s="102"/>
      <c r="PVG29" s="102"/>
      <c r="PVH29" s="102"/>
      <c r="PVI29" s="102"/>
      <c r="PVJ29" s="102"/>
      <c r="PVK29" s="102"/>
      <c r="PVL29" s="102"/>
      <c r="PVM29" s="102"/>
      <c r="PVN29" s="102"/>
      <c r="PVO29" s="102"/>
      <c r="PVP29" s="102"/>
      <c r="PVQ29" s="102"/>
      <c r="PVR29" s="102"/>
      <c r="PVS29" s="102"/>
      <c r="PVT29" s="102"/>
      <c r="PVU29" s="102"/>
      <c r="PVV29" s="102"/>
      <c r="PVW29" s="102"/>
      <c r="PVX29" s="102"/>
      <c r="PVY29" s="102"/>
      <c r="PVZ29" s="102"/>
      <c r="PWA29" s="102"/>
      <c r="PWB29" s="102"/>
      <c r="PWC29" s="102"/>
      <c r="PWD29" s="102"/>
      <c r="PWE29" s="102"/>
      <c r="PWF29" s="102"/>
      <c r="PWG29" s="102"/>
      <c r="PWH29" s="102"/>
      <c r="PWI29" s="102"/>
      <c r="PWJ29" s="102"/>
      <c r="PWK29" s="102"/>
      <c r="PWL29" s="102"/>
      <c r="PWM29" s="102"/>
      <c r="PWN29" s="102"/>
      <c r="PWO29" s="102"/>
      <c r="PWP29" s="102"/>
      <c r="PWQ29" s="102"/>
      <c r="PWR29" s="102"/>
      <c r="PWS29" s="102"/>
      <c r="PWT29" s="102"/>
      <c r="PWU29" s="102"/>
      <c r="PWV29" s="102"/>
      <c r="PWW29" s="102"/>
      <c r="PWX29" s="102"/>
      <c r="PWY29" s="102"/>
      <c r="PWZ29" s="102"/>
      <c r="PXA29" s="102"/>
      <c r="PXB29" s="102"/>
      <c r="PXC29" s="102"/>
      <c r="PXD29" s="102"/>
      <c r="PXE29" s="102"/>
      <c r="PXF29" s="102"/>
      <c r="PXG29" s="102"/>
      <c r="PXH29" s="102"/>
      <c r="PXI29" s="102"/>
      <c r="PXJ29" s="102"/>
      <c r="PXK29" s="102"/>
      <c r="PXL29" s="102"/>
      <c r="PXM29" s="102"/>
      <c r="PXN29" s="102"/>
      <c r="PXO29" s="102"/>
      <c r="PXP29" s="102"/>
      <c r="PXQ29" s="102"/>
      <c r="PXR29" s="102"/>
      <c r="PXS29" s="102"/>
      <c r="PXT29" s="102"/>
      <c r="PXU29" s="102"/>
      <c r="PXV29" s="102"/>
      <c r="PXW29" s="102"/>
      <c r="PXX29" s="102"/>
      <c r="PXY29" s="102"/>
      <c r="PXZ29" s="102"/>
      <c r="PYA29" s="102"/>
      <c r="PYB29" s="102"/>
      <c r="PYC29" s="102"/>
      <c r="PYD29" s="102"/>
      <c r="PYE29" s="102"/>
      <c r="PYF29" s="102"/>
      <c r="PYG29" s="102"/>
      <c r="PYH29" s="102"/>
      <c r="PYI29" s="102"/>
      <c r="PYJ29" s="102"/>
      <c r="PYK29" s="102"/>
      <c r="PYL29" s="102"/>
      <c r="PYM29" s="102"/>
      <c r="PYN29" s="102"/>
      <c r="PYO29" s="102"/>
      <c r="PYP29" s="102"/>
      <c r="PYQ29" s="102"/>
      <c r="PYR29" s="102"/>
      <c r="PYS29" s="102"/>
      <c r="PYT29" s="102"/>
      <c r="PYU29" s="102"/>
      <c r="PYV29" s="102"/>
      <c r="PYW29" s="102"/>
      <c r="PYX29" s="102"/>
      <c r="PYY29" s="102"/>
      <c r="PYZ29" s="102"/>
      <c r="PZA29" s="102"/>
      <c r="PZB29" s="102"/>
      <c r="PZC29" s="102"/>
      <c r="PZD29" s="102"/>
      <c r="PZE29" s="102"/>
      <c r="PZF29" s="102"/>
      <c r="PZG29" s="102"/>
      <c r="PZH29" s="102"/>
      <c r="PZI29" s="102"/>
      <c r="PZJ29" s="102"/>
      <c r="PZK29" s="102"/>
      <c r="PZL29" s="102"/>
      <c r="PZM29" s="102"/>
      <c r="PZN29" s="102"/>
      <c r="PZO29" s="102"/>
      <c r="PZP29" s="102"/>
      <c r="PZQ29" s="102"/>
      <c r="PZR29" s="102"/>
      <c r="PZS29" s="102"/>
      <c r="PZT29" s="102"/>
      <c r="PZU29" s="102"/>
      <c r="PZV29" s="102"/>
      <c r="PZW29" s="102"/>
      <c r="PZX29" s="102"/>
      <c r="PZY29" s="102"/>
      <c r="PZZ29" s="102"/>
      <c r="QAA29" s="102"/>
      <c r="QAB29" s="102"/>
      <c r="QAC29" s="102"/>
      <c r="QAD29" s="102"/>
      <c r="QAE29" s="102"/>
      <c r="QAF29" s="102"/>
      <c r="QAG29" s="102"/>
      <c r="QAH29" s="102"/>
      <c r="QAI29" s="102"/>
      <c r="QAJ29" s="102"/>
      <c r="QAK29" s="102"/>
      <c r="QAL29" s="102"/>
      <c r="QAM29" s="102"/>
      <c r="QAN29" s="102"/>
      <c r="QAO29" s="102"/>
      <c r="QAP29" s="102"/>
      <c r="QAQ29" s="102"/>
      <c r="QAR29" s="102"/>
      <c r="QAS29" s="102"/>
      <c r="QAT29" s="102"/>
      <c r="QAU29" s="102"/>
      <c r="QAV29" s="102"/>
      <c r="QAW29" s="102"/>
      <c r="QAX29" s="102"/>
      <c r="QAY29" s="102"/>
      <c r="QAZ29" s="102"/>
      <c r="QBA29" s="102"/>
      <c r="QBB29" s="102"/>
      <c r="QBC29" s="102"/>
      <c r="QBD29" s="102"/>
      <c r="QBE29" s="102"/>
      <c r="QBF29" s="102"/>
      <c r="QBG29" s="102"/>
      <c r="QBH29" s="102"/>
      <c r="QBI29" s="102"/>
      <c r="QBJ29" s="102"/>
      <c r="QBK29" s="102"/>
      <c r="QBL29" s="102"/>
      <c r="QBM29" s="102"/>
      <c r="QBN29" s="102"/>
      <c r="QBO29" s="102"/>
      <c r="QBP29" s="102"/>
      <c r="QBQ29" s="102"/>
      <c r="QBR29" s="102"/>
      <c r="QBS29" s="102"/>
      <c r="QBT29" s="102"/>
      <c r="QBU29" s="102"/>
      <c r="QBV29" s="102"/>
      <c r="QBW29" s="102"/>
      <c r="QBX29" s="102"/>
      <c r="QBY29" s="102"/>
      <c r="QBZ29" s="102"/>
      <c r="QCA29" s="102"/>
      <c r="QCB29" s="102"/>
      <c r="QCC29" s="102"/>
      <c r="QCD29" s="102"/>
      <c r="QCE29" s="102"/>
      <c r="QCF29" s="102"/>
      <c r="QCG29" s="102"/>
      <c r="QCH29" s="102"/>
      <c r="QCI29" s="102"/>
      <c r="QCJ29" s="102"/>
      <c r="QCK29" s="102"/>
      <c r="QCL29" s="102"/>
      <c r="QCM29" s="102"/>
      <c r="QCN29" s="102"/>
      <c r="QCO29" s="102"/>
      <c r="QCP29" s="102"/>
      <c r="QCQ29" s="102"/>
      <c r="QCR29" s="102"/>
      <c r="QCS29" s="102"/>
      <c r="QCT29" s="102"/>
      <c r="QCU29" s="102"/>
      <c r="QCV29" s="102"/>
      <c r="QCW29" s="102"/>
      <c r="QCX29" s="102"/>
      <c r="QCY29" s="102"/>
      <c r="QCZ29" s="102"/>
      <c r="QDA29" s="102"/>
      <c r="QDB29" s="102"/>
      <c r="QDC29" s="102"/>
      <c r="QDD29" s="102"/>
      <c r="QDE29" s="102"/>
      <c r="QDF29" s="102"/>
      <c r="QDG29" s="102"/>
      <c r="QDH29" s="102"/>
      <c r="QDI29" s="102"/>
      <c r="QDJ29" s="102"/>
      <c r="QDK29" s="102"/>
      <c r="QDL29" s="102"/>
      <c r="QDM29" s="102"/>
      <c r="QDN29" s="102"/>
      <c r="QDO29" s="102"/>
      <c r="QDP29" s="102"/>
      <c r="QDQ29" s="102"/>
      <c r="QDR29" s="102"/>
      <c r="QDS29" s="102"/>
      <c r="QDT29" s="102"/>
      <c r="QDU29" s="102"/>
      <c r="QDV29" s="102"/>
      <c r="QDW29" s="102"/>
      <c r="QDX29" s="102"/>
      <c r="QDY29" s="102"/>
      <c r="QDZ29" s="102"/>
      <c r="QEA29" s="102"/>
      <c r="QEB29" s="102"/>
      <c r="QEC29" s="102"/>
      <c r="QED29" s="102"/>
      <c r="QEE29" s="102"/>
      <c r="QEF29" s="102"/>
      <c r="QEG29" s="102"/>
      <c r="QEH29" s="102"/>
      <c r="QEI29" s="102"/>
      <c r="QEJ29" s="102"/>
      <c r="QEK29" s="102"/>
      <c r="QEL29" s="102"/>
      <c r="QEM29" s="102"/>
      <c r="QEN29" s="102"/>
      <c r="QEO29" s="102"/>
      <c r="QEP29" s="102"/>
      <c r="QEQ29" s="102"/>
      <c r="QER29" s="102"/>
      <c r="QES29" s="102"/>
      <c r="QET29" s="102"/>
      <c r="QEU29" s="102"/>
      <c r="QEV29" s="102"/>
      <c r="QEW29" s="102"/>
      <c r="QEX29" s="102"/>
      <c r="QEY29" s="102"/>
      <c r="QEZ29" s="102"/>
      <c r="QFA29" s="102"/>
      <c r="QFB29" s="102"/>
      <c r="QFC29" s="102"/>
      <c r="QFD29" s="102"/>
      <c r="QFE29" s="102"/>
      <c r="QFF29" s="102"/>
      <c r="QFG29" s="102"/>
      <c r="QFH29" s="102"/>
      <c r="QFI29" s="102"/>
      <c r="QFJ29" s="102"/>
      <c r="QFK29" s="102"/>
      <c r="QFL29" s="102"/>
      <c r="QFM29" s="102"/>
      <c r="QFN29" s="102"/>
      <c r="QFO29" s="102"/>
      <c r="QFP29" s="102"/>
      <c r="QFQ29" s="102"/>
      <c r="QFR29" s="102"/>
      <c r="QFS29" s="102"/>
      <c r="QFT29" s="102"/>
      <c r="QFU29" s="102"/>
      <c r="QFV29" s="102"/>
      <c r="QFW29" s="102"/>
      <c r="QFX29" s="102"/>
      <c r="QFY29" s="102"/>
      <c r="QFZ29" s="102"/>
      <c r="QGA29" s="102"/>
      <c r="QGB29" s="102"/>
      <c r="QGC29" s="102"/>
      <c r="QGD29" s="102"/>
      <c r="QGE29" s="102"/>
      <c r="QGF29" s="102"/>
      <c r="QGG29" s="102"/>
      <c r="QGH29" s="102"/>
      <c r="QGI29" s="102"/>
      <c r="QGJ29" s="102"/>
      <c r="QGK29" s="102"/>
      <c r="QGL29" s="102"/>
      <c r="QGM29" s="102"/>
      <c r="QGN29" s="102"/>
      <c r="QGO29" s="102"/>
      <c r="QGP29" s="102"/>
      <c r="QGQ29" s="102"/>
      <c r="QGR29" s="102"/>
      <c r="QGS29" s="102"/>
      <c r="QGT29" s="102"/>
      <c r="QGU29" s="102"/>
      <c r="QGV29" s="102"/>
      <c r="QGW29" s="102"/>
      <c r="QGX29" s="102"/>
      <c r="QGY29" s="102"/>
      <c r="QGZ29" s="102"/>
      <c r="QHA29" s="102"/>
      <c r="QHB29" s="102"/>
      <c r="QHC29" s="102"/>
      <c r="QHD29" s="102"/>
      <c r="QHE29" s="102"/>
      <c r="QHF29" s="102"/>
      <c r="QHG29" s="102"/>
      <c r="QHH29" s="102"/>
      <c r="QHI29" s="102"/>
      <c r="QHJ29" s="102"/>
      <c r="QHK29" s="102"/>
      <c r="QHL29" s="102"/>
      <c r="QHM29" s="102"/>
      <c r="QHN29" s="102"/>
      <c r="QHO29" s="102"/>
      <c r="QHP29" s="102"/>
      <c r="QHQ29" s="102"/>
      <c r="QHR29" s="102"/>
      <c r="QHS29" s="102"/>
      <c r="QHT29" s="102"/>
      <c r="QHU29" s="102"/>
      <c r="QHV29" s="102"/>
      <c r="QHW29" s="102"/>
      <c r="QHX29" s="102"/>
      <c r="QHY29" s="102"/>
      <c r="QHZ29" s="102"/>
      <c r="QIA29" s="102"/>
      <c r="QIB29" s="102"/>
      <c r="QIC29" s="102"/>
      <c r="QID29" s="102"/>
      <c r="QIE29" s="102"/>
      <c r="QIF29" s="102"/>
      <c r="QIG29" s="102"/>
      <c r="QIH29" s="102"/>
      <c r="QII29" s="102"/>
      <c r="QIJ29" s="102"/>
      <c r="QIK29" s="102"/>
      <c r="QIL29" s="102"/>
      <c r="QIM29" s="102"/>
      <c r="QIN29" s="102"/>
      <c r="QIO29" s="102"/>
      <c r="QIP29" s="102"/>
      <c r="QIQ29" s="102"/>
      <c r="QIR29" s="102"/>
      <c r="QIS29" s="102"/>
      <c r="QIT29" s="102"/>
      <c r="QIU29" s="102"/>
      <c r="QIV29" s="102"/>
      <c r="QIW29" s="102"/>
      <c r="QIX29" s="102"/>
      <c r="QIY29" s="102"/>
      <c r="QIZ29" s="102"/>
      <c r="QJA29" s="102"/>
      <c r="QJB29" s="102"/>
      <c r="QJC29" s="102"/>
      <c r="QJD29" s="102"/>
      <c r="QJE29" s="102"/>
      <c r="QJF29" s="102"/>
      <c r="QJG29" s="102"/>
      <c r="QJH29" s="102"/>
      <c r="QJI29" s="102"/>
      <c r="QJJ29" s="102"/>
      <c r="QJK29" s="102"/>
      <c r="QJL29" s="102"/>
      <c r="QJM29" s="102"/>
      <c r="QJN29" s="102"/>
      <c r="QJO29" s="102"/>
      <c r="QJP29" s="102"/>
      <c r="QJQ29" s="102"/>
      <c r="QJR29" s="102"/>
      <c r="QJS29" s="102"/>
      <c r="QJT29" s="102"/>
      <c r="QJU29" s="102"/>
      <c r="QJV29" s="102"/>
      <c r="QJW29" s="102"/>
      <c r="QJX29" s="102"/>
      <c r="QJY29" s="102"/>
      <c r="QJZ29" s="102"/>
      <c r="QKA29" s="102"/>
      <c r="QKB29" s="102"/>
      <c r="QKC29" s="102"/>
      <c r="QKD29" s="102"/>
      <c r="QKE29" s="102"/>
      <c r="QKF29" s="102"/>
      <c r="QKG29" s="102"/>
      <c r="QKH29" s="102"/>
      <c r="QKI29" s="102"/>
      <c r="QKJ29" s="102"/>
      <c r="QKK29" s="102"/>
      <c r="QKL29" s="102"/>
      <c r="QKM29" s="102"/>
      <c r="QKN29" s="102"/>
      <c r="QKO29" s="102"/>
      <c r="QKP29" s="102"/>
      <c r="QKQ29" s="102"/>
      <c r="QKR29" s="102"/>
      <c r="QKS29" s="102"/>
      <c r="QKT29" s="102"/>
      <c r="QKU29" s="102"/>
      <c r="QKV29" s="102"/>
      <c r="QKW29" s="102"/>
      <c r="QKX29" s="102"/>
      <c r="QKY29" s="102"/>
      <c r="QKZ29" s="102"/>
      <c r="QLA29" s="102"/>
      <c r="QLB29" s="102"/>
      <c r="QLC29" s="102"/>
      <c r="QLD29" s="102"/>
      <c r="QLE29" s="102"/>
      <c r="QLF29" s="102"/>
      <c r="QLG29" s="102"/>
      <c r="QLH29" s="102"/>
      <c r="QLI29" s="102"/>
      <c r="QLJ29" s="102"/>
      <c r="QLK29" s="102"/>
      <c r="QLL29" s="102"/>
      <c r="QLM29" s="102"/>
      <c r="QLN29" s="102"/>
      <c r="QLO29" s="102"/>
      <c r="QLP29" s="102"/>
      <c r="QLQ29" s="102"/>
      <c r="QLR29" s="102"/>
      <c r="QLS29" s="102"/>
      <c r="QLT29" s="102"/>
      <c r="QLU29" s="102"/>
      <c r="QLV29" s="102"/>
      <c r="QLW29" s="102"/>
      <c r="QLX29" s="102"/>
      <c r="QLY29" s="102"/>
      <c r="QLZ29" s="102"/>
      <c r="QMA29" s="102"/>
      <c r="QMB29" s="102"/>
      <c r="QMC29" s="102"/>
      <c r="QMD29" s="102"/>
      <c r="QME29" s="102"/>
      <c r="QMF29" s="102"/>
      <c r="QMG29" s="102"/>
      <c r="QMH29" s="102"/>
      <c r="QMI29" s="102"/>
      <c r="QMJ29" s="102"/>
      <c r="QMK29" s="102"/>
      <c r="QML29" s="102"/>
      <c r="QMM29" s="102"/>
      <c r="QMN29" s="102"/>
      <c r="QMO29" s="102"/>
      <c r="QMP29" s="102"/>
      <c r="QMQ29" s="102"/>
      <c r="QMR29" s="102"/>
      <c r="QMS29" s="102"/>
      <c r="QMT29" s="102"/>
      <c r="QMU29" s="102"/>
      <c r="QMV29" s="102"/>
      <c r="QMW29" s="102"/>
      <c r="QMX29" s="102"/>
      <c r="QMY29" s="102"/>
      <c r="QMZ29" s="102"/>
      <c r="QNA29" s="102"/>
      <c r="QNB29" s="102"/>
      <c r="QNC29" s="102"/>
      <c r="QND29" s="102"/>
      <c r="QNE29" s="102"/>
      <c r="QNF29" s="102"/>
      <c r="QNG29" s="102"/>
      <c r="QNH29" s="102"/>
      <c r="QNI29" s="102"/>
      <c r="QNJ29" s="102"/>
      <c r="QNK29" s="102"/>
      <c r="QNL29" s="102"/>
      <c r="QNM29" s="102"/>
      <c r="QNN29" s="102"/>
      <c r="QNO29" s="102"/>
      <c r="QNP29" s="102"/>
      <c r="QNQ29" s="102"/>
      <c r="QNR29" s="102"/>
      <c r="QNS29" s="102"/>
      <c r="QNT29" s="102"/>
      <c r="QNU29" s="102"/>
      <c r="QNV29" s="102"/>
      <c r="QNW29" s="102"/>
      <c r="QNX29" s="102"/>
      <c r="QNY29" s="102"/>
      <c r="QNZ29" s="102"/>
      <c r="QOA29" s="102"/>
      <c r="QOB29" s="102"/>
      <c r="QOC29" s="102"/>
      <c r="QOD29" s="102"/>
      <c r="QOE29" s="102"/>
      <c r="QOF29" s="102"/>
      <c r="QOG29" s="102"/>
      <c r="QOH29" s="102"/>
      <c r="QOI29" s="102"/>
      <c r="QOJ29" s="102"/>
      <c r="QOK29" s="102"/>
      <c r="QOL29" s="102"/>
      <c r="QOM29" s="102"/>
      <c r="QON29" s="102"/>
      <c r="QOO29" s="102"/>
      <c r="QOP29" s="102"/>
      <c r="QOQ29" s="102"/>
      <c r="QOR29" s="102"/>
      <c r="QOS29" s="102"/>
      <c r="QOT29" s="102"/>
      <c r="QOU29" s="102"/>
      <c r="QOV29" s="102"/>
      <c r="QOW29" s="102"/>
      <c r="QOX29" s="102"/>
      <c r="QOY29" s="102"/>
      <c r="QOZ29" s="102"/>
      <c r="QPA29" s="102"/>
      <c r="QPB29" s="102"/>
      <c r="QPC29" s="102"/>
      <c r="QPD29" s="102"/>
      <c r="QPE29" s="102"/>
      <c r="QPF29" s="102"/>
      <c r="QPG29" s="102"/>
      <c r="QPH29" s="102"/>
      <c r="QPI29" s="102"/>
      <c r="QPJ29" s="102"/>
      <c r="QPK29" s="102"/>
      <c r="QPL29" s="102"/>
      <c r="QPM29" s="102"/>
      <c r="QPN29" s="102"/>
      <c r="QPO29" s="102"/>
      <c r="QPP29" s="102"/>
      <c r="QPQ29" s="102"/>
      <c r="QPR29" s="102"/>
      <c r="QPS29" s="102"/>
      <c r="QPT29" s="102"/>
      <c r="QPU29" s="102"/>
      <c r="QPV29" s="102"/>
      <c r="QPW29" s="102"/>
      <c r="QPX29" s="102"/>
      <c r="QPY29" s="102"/>
      <c r="QPZ29" s="102"/>
      <c r="QQA29" s="102"/>
      <c r="QQB29" s="102"/>
      <c r="QQC29" s="102"/>
      <c r="QQD29" s="102"/>
      <c r="QQE29" s="102"/>
      <c r="QQF29" s="102"/>
      <c r="QQG29" s="102"/>
      <c r="QQH29" s="102"/>
      <c r="QQI29" s="102"/>
      <c r="QQJ29" s="102"/>
      <c r="QQK29" s="102"/>
      <c r="QQL29" s="102"/>
      <c r="QQM29" s="102"/>
      <c r="QQN29" s="102"/>
      <c r="QQO29" s="102"/>
      <c r="QQP29" s="102"/>
      <c r="QQQ29" s="102"/>
      <c r="QQR29" s="102"/>
      <c r="QQS29" s="102"/>
      <c r="QQT29" s="102"/>
      <c r="QQU29" s="102"/>
      <c r="QQV29" s="102"/>
      <c r="QQW29" s="102"/>
      <c r="QQX29" s="102"/>
      <c r="QQY29" s="102"/>
      <c r="QQZ29" s="102"/>
      <c r="QRA29" s="102"/>
      <c r="QRB29" s="102"/>
      <c r="QRC29" s="102"/>
      <c r="QRD29" s="102"/>
      <c r="QRE29" s="102"/>
      <c r="QRF29" s="102"/>
      <c r="QRG29" s="102"/>
      <c r="QRH29" s="102"/>
      <c r="QRI29" s="102"/>
      <c r="QRJ29" s="102"/>
      <c r="QRK29" s="102"/>
      <c r="QRL29" s="102"/>
      <c r="QRM29" s="102"/>
      <c r="QRN29" s="102"/>
      <c r="QRO29" s="102"/>
      <c r="QRP29" s="102"/>
      <c r="QRQ29" s="102"/>
      <c r="QRR29" s="102"/>
      <c r="QRS29" s="102"/>
      <c r="QRT29" s="102"/>
      <c r="QRU29" s="102"/>
      <c r="QRV29" s="102"/>
      <c r="QRW29" s="102"/>
      <c r="QRX29" s="102"/>
      <c r="QRY29" s="102"/>
      <c r="QRZ29" s="102"/>
      <c r="QSA29" s="102"/>
      <c r="QSB29" s="102"/>
      <c r="QSC29" s="102"/>
      <c r="QSD29" s="102"/>
      <c r="QSE29" s="102"/>
      <c r="QSF29" s="102"/>
      <c r="QSG29" s="102"/>
      <c r="QSH29" s="102"/>
      <c r="QSI29" s="102"/>
      <c r="QSJ29" s="102"/>
      <c r="QSK29" s="102"/>
      <c r="QSL29" s="102"/>
      <c r="QSM29" s="102"/>
      <c r="QSN29" s="102"/>
      <c r="QSO29" s="102"/>
      <c r="QSP29" s="102"/>
      <c r="QSQ29" s="102"/>
      <c r="QSR29" s="102"/>
      <c r="QSS29" s="102"/>
      <c r="QST29" s="102"/>
      <c r="QSU29" s="102"/>
      <c r="QSV29" s="102"/>
      <c r="QSW29" s="102"/>
      <c r="QSX29" s="102"/>
      <c r="QSY29" s="102"/>
      <c r="QSZ29" s="102"/>
      <c r="QTA29" s="102"/>
      <c r="QTB29" s="102"/>
      <c r="QTC29" s="102"/>
      <c r="QTD29" s="102"/>
      <c r="QTE29" s="102"/>
      <c r="QTF29" s="102"/>
      <c r="QTG29" s="102"/>
      <c r="QTH29" s="102"/>
      <c r="QTI29" s="102"/>
      <c r="QTJ29" s="102"/>
      <c r="QTK29" s="102"/>
      <c r="QTL29" s="102"/>
      <c r="QTM29" s="102"/>
      <c r="QTN29" s="102"/>
      <c r="QTO29" s="102"/>
      <c r="QTP29" s="102"/>
      <c r="QTQ29" s="102"/>
      <c r="QTR29" s="102"/>
      <c r="QTS29" s="102"/>
      <c r="QTT29" s="102"/>
      <c r="QTU29" s="102"/>
      <c r="QTV29" s="102"/>
      <c r="QTW29" s="102"/>
      <c r="QTX29" s="102"/>
      <c r="QTY29" s="102"/>
      <c r="QTZ29" s="102"/>
      <c r="QUA29" s="102"/>
      <c r="QUB29" s="102"/>
      <c r="QUC29" s="102"/>
      <c r="QUD29" s="102"/>
      <c r="QUE29" s="102"/>
      <c r="QUF29" s="102"/>
      <c r="QUG29" s="102"/>
      <c r="QUH29" s="102"/>
      <c r="QUI29" s="102"/>
      <c r="QUJ29" s="102"/>
      <c r="QUK29" s="102"/>
      <c r="QUL29" s="102"/>
      <c r="QUM29" s="102"/>
      <c r="QUN29" s="102"/>
      <c r="QUO29" s="102"/>
      <c r="QUP29" s="102"/>
      <c r="QUQ29" s="102"/>
      <c r="QUR29" s="102"/>
      <c r="QUS29" s="102"/>
      <c r="QUT29" s="102"/>
      <c r="QUU29" s="102"/>
      <c r="QUV29" s="102"/>
      <c r="QUW29" s="102"/>
      <c r="QUX29" s="102"/>
      <c r="QUY29" s="102"/>
      <c r="QUZ29" s="102"/>
      <c r="QVA29" s="102"/>
      <c r="QVB29" s="102"/>
      <c r="QVC29" s="102"/>
      <c r="QVD29" s="102"/>
      <c r="QVE29" s="102"/>
      <c r="QVF29" s="102"/>
      <c r="QVG29" s="102"/>
      <c r="QVH29" s="102"/>
      <c r="QVI29" s="102"/>
      <c r="QVJ29" s="102"/>
      <c r="QVK29" s="102"/>
      <c r="QVL29" s="102"/>
      <c r="QVM29" s="102"/>
      <c r="QVN29" s="102"/>
      <c r="QVO29" s="102"/>
      <c r="QVP29" s="102"/>
      <c r="QVQ29" s="102"/>
      <c r="QVR29" s="102"/>
      <c r="QVS29" s="102"/>
      <c r="QVT29" s="102"/>
      <c r="QVU29" s="102"/>
      <c r="QVV29" s="102"/>
      <c r="QVW29" s="102"/>
      <c r="QVX29" s="102"/>
      <c r="QVY29" s="102"/>
      <c r="QVZ29" s="102"/>
      <c r="QWA29" s="102"/>
      <c r="QWB29" s="102"/>
      <c r="QWC29" s="102"/>
      <c r="QWD29" s="102"/>
      <c r="QWE29" s="102"/>
      <c r="QWF29" s="102"/>
      <c r="QWG29" s="102"/>
      <c r="QWH29" s="102"/>
      <c r="QWI29" s="102"/>
      <c r="QWJ29" s="102"/>
      <c r="QWK29" s="102"/>
      <c r="QWL29" s="102"/>
      <c r="QWM29" s="102"/>
      <c r="QWN29" s="102"/>
      <c r="QWO29" s="102"/>
      <c r="QWP29" s="102"/>
      <c r="QWQ29" s="102"/>
      <c r="QWR29" s="102"/>
      <c r="QWS29" s="102"/>
      <c r="QWT29" s="102"/>
      <c r="QWU29" s="102"/>
      <c r="QWV29" s="102"/>
      <c r="QWW29" s="102"/>
      <c r="QWX29" s="102"/>
      <c r="QWY29" s="102"/>
      <c r="QWZ29" s="102"/>
      <c r="QXA29" s="102"/>
      <c r="QXB29" s="102"/>
      <c r="QXC29" s="102"/>
      <c r="QXD29" s="102"/>
      <c r="QXE29" s="102"/>
      <c r="QXF29" s="102"/>
      <c r="QXG29" s="102"/>
      <c r="QXH29" s="102"/>
      <c r="QXI29" s="102"/>
      <c r="QXJ29" s="102"/>
      <c r="QXK29" s="102"/>
      <c r="QXL29" s="102"/>
      <c r="QXM29" s="102"/>
      <c r="QXN29" s="102"/>
      <c r="QXO29" s="102"/>
      <c r="QXP29" s="102"/>
      <c r="QXQ29" s="102"/>
      <c r="QXR29" s="102"/>
      <c r="QXS29" s="102"/>
      <c r="QXT29" s="102"/>
      <c r="QXU29" s="102"/>
      <c r="QXV29" s="102"/>
      <c r="QXW29" s="102"/>
      <c r="QXX29" s="102"/>
      <c r="QXY29" s="102"/>
      <c r="QXZ29" s="102"/>
      <c r="QYA29" s="102"/>
      <c r="QYB29" s="102"/>
      <c r="QYC29" s="102"/>
      <c r="QYD29" s="102"/>
      <c r="QYE29" s="102"/>
      <c r="QYF29" s="102"/>
      <c r="QYG29" s="102"/>
      <c r="QYH29" s="102"/>
      <c r="QYI29" s="102"/>
      <c r="QYJ29" s="102"/>
      <c r="QYK29" s="102"/>
      <c r="QYL29" s="102"/>
      <c r="QYM29" s="102"/>
      <c r="QYN29" s="102"/>
      <c r="QYO29" s="102"/>
      <c r="QYP29" s="102"/>
      <c r="QYQ29" s="102"/>
      <c r="QYR29" s="102"/>
      <c r="QYS29" s="102"/>
      <c r="QYT29" s="102"/>
      <c r="QYU29" s="102"/>
      <c r="QYV29" s="102"/>
      <c r="QYW29" s="102"/>
      <c r="QYX29" s="102"/>
      <c r="QYY29" s="102"/>
      <c r="QYZ29" s="102"/>
      <c r="QZA29" s="102"/>
      <c r="QZB29" s="102"/>
      <c r="QZC29" s="102"/>
      <c r="QZD29" s="102"/>
      <c r="QZE29" s="102"/>
      <c r="QZF29" s="102"/>
      <c r="QZG29" s="102"/>
      <c r="QZH29" s="102"/>
      <c r="QZI29" s="102"/>
      <c r="QZJ29" s="102"/>
      <c r="QZK29" s="102"/>
      <c r="QZL29" s="102"/>
      <c r="QZM29" s="102"/>
      <c r="QZN29" s="102"/>
      <c r="QZO29" s="102"/>
      <c r="QZP29" s="102"/>
      <c r="QZQ29" s="102"/>
      <c r="QZR29" s="102"/>
      <c r="QZS29" s="102"/>
      <c r="QZT29" s="102"/>
      <c r="QZU29" s="102"/>
      <c r="QZV29" s="102"/>
      <c r="QZW29" s="102"/>
      <c r="QZX29" s="102"/>
      <c r="QZY29" s="102"/>
      <c r="QZZ29" s="102"/>
      <c r="RAA29" s="102"/>
      <c r="RAB29" s="102"/>
      <c r="RAC29" s="102"/>
      <c r="RAD29" s="102"/>
      <c r="RAE29" s="102"/>
      <c r="RAF29" s="102"/>
      <c r="RAG29" s="102"/>
      <c r="RAH29" s="102"/>
      <c r="RAI29" s="102"/>
      <c r="RAJ29" s="102"/>
      <c r="RAK29" s="102"/>
      <c r="RAL29" s="102"/>
      <c r="RAM29" s="102"/>
      <c r="RAN29" s="102"/>
      <c r="RAO29" s="102"/>
      <c r="RAP29" s="102"/>
      <c r="RAQ29" s="102"/>
      <c r="RAR29" s="102"/>
      <c r="RAS29" s="102"/>
      <c r="RAT29" s="102"/>
      <c r="RAU29" s="102"/>
      <c r="RAV29" s="102"/>
      <c r="RAW29" s="102"/>
      <c r="RAX29" s="102"/>
      <c r="RAY29" s="102"/>
      <c r="RAZ29" s="102"/>
      <c r="RBA29" s="102"/>
      <c r="RBB29" s="102"/>
      <c r="RBC29" s="102"/>
      <c r="RBD29" s="102"/>
      <c r="RBE29" s="102"/>
      <c r="RBF29" s="102"/>
      <c r="RBG29" s="102"/>
      <c r="RBH29" s="102"/>
      <c r="RBI29" s="102"/>
      <c r="RBJ29" s="102"/>
      <c r="RBK29" s="102"/>
      <c r="RBL29" s="102"/>
      <c r="RBM29" s="102"/>
      <c r="RBN29" s="102"/>
      <c r="RBO29" s="102"/>
      <c r="RBP29" s="102"/>
      <c r="RBQ29" s="102"/>
      <c r="RBR29" s="102"/>
      <c r="RBS29" s="102"/>
      <c r="RBT29" s="102"/>
      <c r="RBU29" s="102"/>
      <c r="RBV29" s="102"/>
      <c r="RBW29" s="102"/>
      <c r="RBX29" s="102"/>
      <c r="RBY29" s="102"/>
      <c r="RBZ29" s="102"/>
      <c r="RCA29" s="102"/>
      <c r="RCB29" s="102"/>
      <c r="RCC29" s="102"/>
      <c r="RCD29" s="102"/>
      <c r="RCE29" s="102"/>
      <c r="RCF29" s="102"/>
      <c r="RCG29" s="102"/>
      <c r="RCH29" s="102"/>
      <c r="RCI29" s="102"/>
      <c r="RCJ29" s="102"/>
      <c r="RCK29" s="102"/>
      <c r="RCL29" s="102"/>
      <c r="RCM29" s="102"/>
      <c r="RCN29" s="102"/>
      <c r="RCO29" s="102"/>
      <c r="RCP29" s="102"/>
      <c r="RCQ29" s="102"/>
      <c r="RCR29" s="102"/>
      <c r="RCS29" s="102"/>
      <c r="RCT29" s="102"/>
      <c r="RCU29" s="102"/>
      <c r="RCV29" s="102"/>
      <c r="RCW29" s="102"/>
      <c r="RCX29" s="102"/>
      <c r="RCY29" s="102"/>
      <c r="RCZ29" s="102"/>
      <c r="RDA29" s="102"/>
      <c r="RDB29" s="102"/>
      <c r="RDC29" s="102"/>
      <c r="RDD29" s="102"/>
      <c r="RDE29" s="102"/>
      <c r="RDF29" s="102"/>
      <c r="RDG29" s="102"/>
      <c r="RDH29" s="102"/>
      <c r="RDI29" s="102"/>
      <c r="RDJ29" s="102"/>
      <c r="RDK29" s="102"/>
      <c r="RDL29" s="102"/>
      <c r="RDM29" s="102"/>
      <c r="RDN29" s="102"/>
      <c r="RDO29" s="102"/>
      <c r="RDP29" s="102"/>
      <c r="RDQ29" s="102"/>
      <c r="RDR29" s="102"/>
      <c r="RDS29" s="102"/>
      <c r="RDT29" s="102"/>
      <c r="RDU29" s="102"/>
      <c r="RDV29" s="102"/>
      <c r="RDW29" s="102"/>
      <c r="RDX29" s="102"/>
      <c r="RDY29" s="102"/>
      <c r="RDZ29" s="102"/>
      <c r="REA29" s="102"/>
      <c r="REB29" s="102"/>
      <c r="REC29" s="102"/>
      <c r="RED29" s="102"/>
      <c r="REE29" s="102"/>
      <c r="REF29" s="102"/>
      <c r="REG29" s="102"/>
      <c r="REH29" s="102"/>
      <c r="REI29" s="102"/>
      <c r="REJ29" s="102"/>
      <c r="REK29" s="102"/>
      <c r="REL29" s="102"/>
      <c r="REM29" s="102"/>
      <c r="REN29" s="102"/>
      <c r="REO29" s="102"/>
      <c r="REP29" s="102"/>
      <c r="REQ29" s="102"/>
      <c r="RER29" s="102"/>
      <c r="RES29" s="102"/>
      <c r="RET29" s="102"/>
      <c r="REU29" s="102"/>
      <c r="REV29" s="102"/>
      <c r="REW29" s="102"/>
      <c r="REX29" s="102"/>
      <c r="REY29" s="102"/>
      <c r="REZ29" s="102"/>
      <c r="RFA29" s="102"/>
      <c r="RFB29" s="102"/>
      <c r="RFC29" s="102"/>
      <c r="RFD29" s="102"/>
      <c r="RFE29" s="102"/>
      <c r="RFF29" s="102"/>
      <c r="RFG29" s="102"/>
      <c r="RFH29" s="102"/>
      <c r="RFI29" s="102"/>
      <c r="RFJ29" s="102"/>
      <c r="RFK29" s="102"/>
      <c r="RFL29" s="102"/>
      <c r="RFM29" s="102"/>
      <c r="RFN29" s="102"/>
      <c r="RFO29" s="102"/>
      <c r="RFP29" s="102"/>
      <c r="RFQ29" s="102"/>
      <c r="RFR29" s="102"/>
      <c r="RFS29" s="102"/>
      <c r="RFT29" s="102"/>
      <c r="RFU29" s="102"/>
      <c r="RFV29" s="102"/>
      <c r="RFW29" s="102"/>
      <c r="RFX29" s="102"/>
      <c r="RFY29" s="102"/>
      <c r="RFZ29" s="102"/>
      <c r="RGA29" s="102"/>
      <c r="RGB29" s="102"/>
      <c r="RGC29" s="102"/>
      <c r="RGD29" s="102"/>
      <c r="RGE29" s="102"/>
      <c r="RGF29" s="102"/>
      <c r="RGG29" s="102"/>
      <c r="RGH29" s="102"/>
      <c r="RGI29" s="102"/>
      <c r="RGJ29" s="102"/>
      <c r="RGK29" s="102"/>
      <c r="RGL29" s="102"/>
      <c r="RGM29" s="102"/>
      <c r="RGN29" s="102"/>
      <c r="RGO29" s="102"/>
      <c r="RGP29" s="102"/>
      <c r="RGQ29" s="102"/>
      <c r="RGR29" s="102"/>
      <c r="RGS29" s="102"/>
      <c r="RGT29" s="102"/>
      <c r="RGU29" s="102"/>
      <c r="RGV29" s="102"/>
      <c r="RGW29" s="102"/>
      <c r="RGX29" s="102"/>
      <c r="RGY29" s="102"/>
      <c r="RGZ29" s="102"/>
      <c r="RHA29" s="102"/>
      <c r="RHB29" s="102"/>
      <c r="RHC29" s="102"/>
      <c r="RHD29" s="102"/>
      <c r="RHE29" s="102"/>
      <c r="RHF29" s="102"/>
      <c r="RHG29" s="102"/>
      <c r="RHH29" s="102"/>
      <c r="RHI29" s="102"/>
      <c r="RHJ29" s="102"/>
      <c r="RHK29" s="102"/>
      <c r="RHL29" s="102"/>
      <c r="RHM29" s="102"/>
      <c r="RHN29" s="102"/>
      <c r="RHO29" s="102"/>
      <c r="RHP29" s="102"/>
      <c r="RHQ29" s="102"/>
      <c r="RHR29" s="102"/>
      <c r="RHS29" s="102"/>
      <c r="RHT29" s="102"/>
      <c r="RHU29" s="102"/>
      <c r="RHV29" s="102"/>
      <c r="RHW29" s="102"/>
      <c r="RHX29" s="102"/>
      <c r="RHY29" s="102"/>
      <c r="RHZ29" s="102"/>
      <c r="RIA29" s="102"/>
      <c r="RIB29" s="102"/>
      <c r="RIC29" s="102"/>
      <c r="RID29" s="102"/>
      <c r="RIE29" s="102"/>
      <c r="RIF29" s="102"/>
      <c r="RIG29" s="102"/>
      <c r="RIH29" s="102"/>
      <c r="RII29" s="102"/>
      <c r="RIJ29" s="102"/>
      <c r="RIK29" s="102"/>
      <c r="RIL29" s="102"/>
      <c r="RIM29" s="102"/>
      <c r="RIN29" s="102"/>
      <c r="RIO29" s="102"/>
      <c r="RIP29" s="102"/>
      <c r="RIQ29" s="102"/>
      <c r="RIR29" s="102"/>
      <c r="RIS29" s="102"/>
      <c r="RIT29" s="102"/>
      <c r="RIU29" s="102"/>
      <c r="RIV29" s="102"/>
      <c r="RIW29" s="102"/>
      <c r="RIX29" s="102"/>
      <c r="RIY29" s="102"/>
      <c r="RIZ29" s="102"/>
      <c r="RJA29" s="102"/>
      <c r="RJB29" s="102"/>
      <c r="RJC29" s="102"/>
      <c r="RJD29" s="102"/>
      <c r="RJE29" s="102"/>
      <c r="RJF29" s="102"/>
      <c r="RJG29" s="102"/>
      <c r="RJH29" s="102"/>
      <c r="RJI29" s="102"/>
      <c r="RJJ29" s="102"/>
      <c r="RJK29" s="102"/>
      <c r="RJL29" s="102"/>
      <c r="RJM29" s="102"/>
      <c r="RJN29" s="102"/>
      <c r="RJO29" s="102"/>
      <c r="RJP29" s="102"/>
      <c r="RJQ29" s="102"/>
      <c r="RJR29" s="102"/>
      <c r="RJS29" s="102"/>
      <c r="RJT29" s="102"/>
      <c r="RJU29" s="102"/>
      <c r="RJV29" s="102"/>
      <c r="RJW29" s="102"/>
      <c r="RJX29" s="102"/>
      <c r="RJY29" s="102"/>
      <c r="RJZ29" s="102"/>
      <c r="RKA29" s="102"/>
      <c r="RKB29" s="102"/>
      <c r="RKC29" s="102"/>
      <c r="RKD29" s="102"/>
      <c r="RKE29" s="102"/>
      <c r="RKF29" s="102"/>
      <c r="RKG29" s="102"/>
      <c r="RKH29" s="102"/>
      <c r="RKI29" s="102"/>
      <c r="RKJ29" s="102"/>
      <c r="RKK29" s="102"/>
      <c r="RKL29" s="102"/>
      <c r="RKM29" s="102"/>
      <c r="RKN29" s="102"/>
      <c r="RKO29" s="102"/>
      <c r="RKP29" s="102"/>
      <c r="RKQ29" s="102"/>
      <c r="RKR29" s="102"/>
      <c r="RKS29" s="102"/>
      <c r="RKT29" s="102"/>
      <c r="RKU29" s="102"/>
      <c r="RKV29" s="102"/>
      <c r="RKW29" s="102"/>
      <c r="RKX29" s="102"/>
      <c r="RKY29" s="102"/>
      <c r="RKZ29" s="102"/>
      <c r="RLA29" s="102"/>
      <c r="RLB29" s="102"/>
      <c r="RLC29" s="102"/>
      <c r="RLD29" s="102"/>
      <c r="RLE29" s="102"/>
      <c r="RLF29" s="102"/>
      <c r="RLG29" s="102"/>
      <c r="RLH29" s="102"/>
      <c r="RLI29" s="102"/>
      <c r="RLJ29" s="102"/>
      <c r="RLK29" s="102"/>
      <c r="RLL29" s="102"/>
      <c r="RLM29" s="102"/>
      <c r="RLN29" s="102"/>
      <c r="RLO29" s="102"/>
      <c r="RLP29" s="102"/>
      <c r="RLQ29" s="102"/>
      <c r="RLR29" s="102"/>
      <c r="RLS29" s="102"/>
      <c r="RLT29" s="102"/>
      <c r="RLU29" s="102"/>
      <c r="RLV29" s="102"/>
      <c r="RLW29" s="102"/>
      <c r="RLX29" s="102"/>
      <c r="RLY29" s="102"/>
      <c r="RLZ29" s="102"/>
      <c r="RMA29" s="102"/>
      <c r="RMB29" s="102"/>
      <c r="RMC29" s="102"/>
      <c r="RMD29" s="102"/>
      <c r="RME29" s="102"/>
      <c r="RMF29" s="102"/>
      <c r="RMG29" s="102"/>
      <c r="RMH29" s="102"/>
      <c r="RMI29" s="102"/>
      <c r="RMJ29" s="102"/>
      <c r="RMK29" s="102"/>
      <c r="RML29" s="102"/>
      <c r="RMM29" s="102"/>
      <c r="RMN29" s="102"/>
      <c r="RMO29" s="102"/>
      <c r="RMP29" s="102"/>
      <c r="RMQ29" s="102"/>
      <c r="RMR29" s="102"/>
      <c r="RMS29" s="102"/>
      <c r="RMT29" s="102"/>
      <c r="RMU29" s="102"/>
      <c r="RMV29" s="102"/>
      <c r="RMW29" s="102"/>
      <c r="RMX29" s="102"/>
      <c r="RMY29" s="102"/>
      <c r="RMZ29" s="102"/>
      <c r="RNA29" s="102"/>
      <c r="RNB29" s="102"/>
      <c r="RNC29" s="102"/>
      <c r="RND29" s="102"/>
      <c r="RNE29" s="102"/>
      <c r="RNF29" s="102"/>
      <c r="RNG29" s="102"/>
      <c r="RNH29" s="102"/>
      <c r="RNI29" s="102"/>
      <c r="RNJ29" s="102"/>
      <c r="RNK29" s="102"/>
      <c r="RNL29" s="102"/>
      <c r="RNM29" s="102"/>
      <c r="RNN29" s="102"/>
      <c r="RNO29" s="102"/>
      <c r="RNP29" s="102"/>
      <c r="RNQ29" s="102"/>
      <c r="RNR29" s="102"/>
      <c r="RNS29" s="102"/>
      <c r="RNT29" s="102"/>
      <c r="RNU29" s="102"/>
      <c r="RNV29" s="102"/>
      <c r="RNW29" s="102"/>
      <c r="RNX29" s="102"/>
      <c r="RNY29" s="102"/>
      <c r="RNZ29" s="102"/>
      <c r="ROA29" s="102"/>
      <c r="ROB29" s="102"/>
      <c r="ROC29" s="102"/>
      <c r="ROD29" s="102"/>
      <c r="ROE29" s="102"/>
      <c r="ROF29" s="102"/>
      <c r="ROG29" s="102"/>
      <c r="ROH29" s="102"/>
      <c r="ROI29" s="102"/>
      <c r="ROJ29" s="102"/>
      <c r="ROK29" s="102"/>
      <c r="ROL29" s="102"/>
      <c r="ROM29" s="102"/>
      <c r="RON29" s="102"/>
      <c r="ROO29" s="102"/>
      <c r="ROP29" s="102"/>
      <c r="ROQ29" s="102"/>
      <c r="ROR29" s="102"/>
      <c r="ROS29" s="102"/>
      <c r="ROT29" s="102"/>
      <c r="ROU29" s="102"/>
      <c r="ROV29" s="102"/>
      <c r="ROW29" s="102"/>
      <c r="ROX29" s="102"/>
      <c r="ROY29" s="102"/>
      <c r="ROZ29" s="102"/>
      <c r="RPA29" s="102"/>
      <c r="RPB29" s="102"/>
      <c r="RPC29" s="102"/>
      <c r="RPD29" s="102"/>
      <c r="RPE29" s="102"/>
      <c r="RPF29" s="102"/>
      <c r="RPG29" s="102"/>
      <c r="RPH29" s="102"/>
      <c r="RPI29" s="102"/>
      <c r="RPJ29" s="102"/>
      <c r="RPK29" s="102"/>
      <c r="RPL29" s="102"/>
      <c r="RPM29" s="102"/>
      <c r="RPN29" s="102"/>
      <c r="RPO29" s="102"/>
      <c r="RPP29" s="102"/>
      <c r="RPQ29" s="102"/>
      <c r="RPR29" s="102"/>
      <c r="RPS29" s="102"/>
      <c r="RPT29" s="102"/>
      <c r="RPU29" s="102"/>
      <c r="RPV29" s="102"/>
      <c r="RPW29" s="102"/>
      <c r="RPX29" s="102"/>
      <c r="RPY29" s="102"/>
      <c r="RPZ29" s="102"/>
      <c r="RQA29" s="102"/>
      <c r="RQB29" s="102"/>
      <c r="RQC29" s="102"/>
      <c r="RQD29" s="102"/>
      <c r="RQE29" s="102"/>
      <c r="RQF29" s="102"/>
      <c r="RQG29" s="102"/>
      <c r="RQH29" s="102"/>
      <c r="RQI29" s="102"/>
      <c r="RQJ29" s="102"/>
      <c r="RQK29" s="102"/>
      <c r="RQL29" s="102"/>
      <c r="RQM29" s="102"/>
      <c r="RQN29" s="102"/>
      <c r="RQO29" s="102"/>
      <c r="RQP29" s="102"/>
      <c r="RQQ29" s="102"/>
      <c r="RQR29" s="102"/>
      <c r="RQS29" s="102"/>
      <c r="RQT29" s="102"/>
      <c r="RQU29" s="102"/>
      <c r="RQV29" s="102"/>
      <c r="RQW29" s="102"/>
      <c r="RQX29" s="102"/>
      <c r="RQY29" s="102"/>
      <c r="RQZ29" s="102"/>
      <c r="RRA29" s="102"/>
      <c r="RRB29" s="102"/>
      <c r="RRC29" s="102"/>
      <c r="RRD29" s="102"/>
      <c r="RRE29" s="102"/>
      <c r="RRF29" s="102"/>
      <c r="RRG29" s="102"/>
      <c r="RRH29" s="102"/>
      <c r="RRI29" s="102"/>
      <c r="RRJ29" s="102"/>
      <c r="RRK29" s="102"/>
      <c r="RRL29" s="102"/>
      <c r="RRM29" s="102"/>
      <c r="RRN29" s="102"/>
      <c r="RRO29" s="102"/>
      <c r="RRP29" s="102"/>
      <c r="RRQ29" s="102"/>
      <c r="RRR29" s="102"/>
      <c r="RRS29" s="102"/>
      <c r="RRT29" s="102"/>
      <c r="RRU29" s="102"/>
      <c r="RRV29" s="102"/>
      <c r="RRW29" s="102"/>
      <c r="RRX29" s="102"/>
      <c r="RRY29" s="102"/>
      <c r="RRZ29" s="102"/>
      <c r="RSA29" s="102"/>
      <c r="RSB29" s="102"/>
      <c r="RSC29" s="102"/>
      <c r="RSD29" s="102"/>
      <c r="RSE29" s="102"/>
      <c r="RSF29" s="102"/>
      <c r="RSG29" s="102"/>
      <c r="RSH29" s="102"/>
      <c r="RSI29" s="102"/>
      <c r="RSJ29" s="102"/>
      <c r="RSK29" s="102"/>
      <c r="RSL29" s="102"/>
      <c r="RSM29" s="102"/>
      <c r="RSN29" s="102"/>
      <c r="RSO29" s="102"/>
      <c r="RSP29" s="102"/>
      <c r="RSQ29" s="102"/>
      <c r="RSR29" s="102"/>
      <c r="RSS29" s="102"/>
      <c r="RST29" s="102"/>
      <c r="RSU29" s="102"/>
      <c r="RSV29" s="102"/>
      <c r="RSW29" s="102"/>
      <c r="RSX29" s="102"/>
      <c r="RSY29" s="102"/>
      <c r="RSZ29" s="102"/>
      <c r="RTA29" s="102"/>
      <c r="RTB29" s="102"/>
      <c r="RTC29" s="102"/>
      <c r="RTD29" s="102"/>
      <c r="RTE29" s="102"/>
      <c r="RTF29" s="102"/>
      <c r="RTG29" s="102"/>
      <c r="RTH29" s="102"/>
      <c r="RTI29" s="102"/>
      <c r="RTJ29" s="102"/>
      <c r="RTK29" s="102"/>
      <c r="RTL29" s="102"/>
      <c r="RTM29" s="102"/>
      <c r="RTN29" s="102"/>
      <c r="RTO29" s="102"/>
      <c r="RTP29" s="102"/>
      <c r="RTQ29" s="102"/>
      <c r="RTR29" s="102"/>
      <c r="RTS29" s="102"/>
      <c r="RTT29" s="102"/>
      <c r="RTU29" s="102"/>
      <c r="RTV29" s="102"/>
      <c r="RTW29" s="102"/>
      <c r="RTX29" s="102"/>
      <c r="RTY29" s="102"/>
      <c r="RTZ29" s="102"/>
      <c r="RUA29" s="102"/>
      <c r="RUB29" s="102"/>
      <c r="RUC29" s="102"/>
      <c r="RUD29" s="102"/>
      <c r="RUE29" s="102"/>
      <c r="RUF29" s="102"/>
      <c r="RUG29" s="102"/>
      <c r="RUH29" s="102"/>
      <c r="RUI29" s="102"/>
      <c r="RUJ29" s="102"/>
      <c r="RUK29" s="102"/>
      <c r="RUL29" s="102"/>
      <c r="RUM29" s="102"/>
      <c r="RUN29" s="102"/>
      <c r="RUO29" s="102"/>
      <c r="RUP29" s="102"/>
      <c r="RUQ29" s="102"/>
      <c r="RUR29" s="102"/>
      <c r="RUS29" s="102"/>
      <c r="RUT29" s="102"/>
      <c r="RUU29" s="102"/>
      <c r="RUV29" s="102"/>
      <c r="RUW29" s="102"/>
      <c r="RUX29" s="102"/>
      <c r="RUY29" s="102"/>
      <c r="RUZ29" s="102"/>
      <c r="RVA29" s="102"/>
      <c r="RVB29" s="102"/>
      <c r="RVC29" s="102"/>
      <c r="RVD29" s="102"/>
      <c r="RVE29" s="102"/>
      <c r="RVF29" s="102"/>
      <c r="RVG29" s="102"/>
      <c r="RVH29" s="102"/>
      <c r="RVI29" s="102"/>
      <c r="RVJ29" s="102"/>
      <c r="RVK29" s="102"/>
      <c r="RVL29" s="102"/>
      <c r="RVM29" s="102"/>
      <c r="RVN29" s="102"/>
      <c r="RVO29" s="102"/>
      <c r="RVP29" s="102"/>
      <c r="RVQ29" s="102"/>
      <c r="RVR29" s="102"/>
      <c r="RVS29" s="102"/>
      <c r="RVT29" s="102"/>
      <c r="RVU29" s="102"/>
      <c r="RVV29" s="102"/>
      <c r="RVW29" s="102"/>
      <c r="RVX29" s="102"/>
      <c r="RVY29" s="102"/>
      <c r="RVZ29" s="102"/>
      <c r="RWA29" s="102"/>
      <c r="RWB29" s="102"/>
      <c r="RWC29" s="102"/>
      <c r="RWD29" s="102"/>
      <c r="RWE29" s="102"/>
      <c r="RWF29" s="102"/>
      <c r="RWG29" s="102"/>
      <c r="RWH29" s="102"/>
      <c r="RWI29" s="102"/>
      <c r="RWJ29" s="102"/>
      <c r="RWK29" s="102"/>
      <c r="RWL29" s="102"/>
      <c r="RWM29" s="102"/>
      <c r="RWN29" s="102"/>
      <c r="RWO29" s="102"/>
      <c r="RWP29" s="102"/>
      <c r="RWQ29" s="102"/>
      <c r="RWR29" s="102"/>
      <c r="RWS29" s="102"/>
      <c r="RWT29" s="102"/>
      <c r="RWU29" s="102"/>
      <c r="RWV29" s="102"/>
      <c r="RWW29" s="102"/>
      <c r="RWX29" s="102"/>
      <c r="RWY29" s="102"/>
      <c r="RWZ29" s="102"/>
      <c r="RXA29" s="102"/>
      <c r="RXB29" s="102"/>
      <c r="RXC29" s="102"/>
      <c r="RXD29" s="102"/>
      <c r="RXE29" s="102"/>
      <c r="RXF29" s="102"/>
      <c r="RXG29" s="102"/>
      <c r="RXH29" s="102"/>
      <c r="RXI29" s="102"/>
      <c r="RXJ29" s="102"/>
      <c r="RXK29" s="102"/>
      <c r="RXL29" s="102"/>
      <c r="RXM29" s="102"/>
      <c r="RXN29" s="102"/>
      <c r="RXO29" s="102"/>
      <c r="RXP29" s="102"/>
      <c r="RXQ29" s="102"/>
      <c r="RXR29" s="102"/>
      <c r="RXS29" s="102"/>
      <c r="RXT29" s="102"/>
      <c r="RXU29" s="102"/>
      <c r="RXV29" s="102"/>
      <c r="RXW29" s="102"/>
      <c r="RXX29" s="102"/>
      <c r="RXY29" s="102"/>
      <c r="RXZ29" s="102"/>
      <c r="RYA29" s="102"/>
      <c r="RYB29" s="102"/>
      <c r="RYC29" s="102"/>
      <c r="RYD29" s="102"/>
      <c r="RYE29" s="102"/>
      <c r="RYF29" s="102"/>
      <c r="RYG29" s="102"/>
      <c r="RYH29" s="102"/>
      <c r="RYI29" s="102"/>
      <c r="RYJ29" s="102"/>
      <c r="RYK29" s="102"/>
      <c r="RYL29" s="102"/>
      <c r="RYM29" s="102"/>
      <c r="RYN29" s="102"/>
      <c r="RYO29" s="102"/>
      <c r="RYP29" s="102"/>
      <c r="RYQ29" s="102"/>
      <c r="RYR29" s="102"/>
      <c r="RYS29" s="102"/>
      <c r="RYT29" s="102"/>
      <c r="RYU29" s="102"/>
      <c r="RYV29" s="102"/>
      <c r="RYW29" s="102"/>
      <c r="RYX29" s="102"/>
      <c r="RYY29" s="102"/>
      <c r="RYZ29" s="102"/>
      <c r="RZA29" s="102"/>
      <c r="RZB29" s="102"/>
      <c r="RZC29" s="102"/>
      <c r="RZD29" s="102"/>
      <c r="RZE29" s="102"/>
      <c r="RZF29" s="102"/>
      <c r="RZG29" s="102"/>
      <c r="RZH29" s="102"/>
      <c r="RZI29" s="102"/>
      <c r="RZJ29" s="102"/>
      <c r="RZK29" s="102"/>
      <c r="RZL29" s="102"/>
      <c r="RZM29" s="102"/>
      <c r="RZN29" s="102"/>
      <c r="RZO29" s="102"/>
      <c r="RZP29" s="102"/>
      <c r="RZQ29" s="102"/>
      <c r="RZR29" s="102"/>
      <c r="RZS29" s="102"/>
      <c r="RZT29" s="102"/>
      <c r="RZU29" s="102"/>
      <c r="RZV29" s="102"/>
      <c r="RZW29" s="102"/>
      <c r="RZX29" s="102"/>
      <c r="RZY29" s="102"/>
      <c r="RZZ29" s="102"/>
      <c r="SAA29" s="102"/>
      <c r="SAB29" s="102"/>
      <c r="SAC29" s="102"/>
      <c r="SAD29" s="102"/>
      <c r="SAE29" s="102"/>
      <c r="SAF29" s="102"/>
      <c r="SAG29" s="102"/>
      <c r="SAH29" s="102"/>
      <c r="SAI29" s="102"/>
      <c r="SAJ29" s="102"/>
      <c r="SAK29" s="102"/>
      <c r="SAL29" s="102"/>
      <c r="SAM29" s="102"/>
      <c r="SAN29" s="102"/>
      <c r="SAO29" s="102"/>
      <c r="SAP29" s="102"/>
      <c r="SAQ29" s="102"/>
      <c r="SAR29" s="102"/>
      <c r="SAS29" s="102"/>
      <c r="SAT29" s="102"/>
      <c r="SAU29" s="102"/>
      <c r="SAV29" s="102"/>
      <c r="SAW29" s="102"/>
      <c r="SAX29" s="102"/>
      <c r="SAY29" s="102"/>
      <c r="SAZ29" s="102"/>
      <c r="SBA29" s="102"/>
      <c r="SBB29" s="102"/>
      <c r="SBC29" s="102"/>
      <c r="SBD29" s="102"/>
      <c r="SBE29" s="102"/>
      <c r="SBF29" s="102"/>
      <c r="SBG29" s="102"/>
      <c r="SBH29" s="102"/>
      <c r="SBI29" s="102"/>
      <c r="SBJ29" s="102"/>
      <c r="SBK29" s="102"/>
      <c r="SBL29" s="102"/>
      <c r="SBM29" s="102"/>
      <c r="SBN29" s="102"/>
      <c r="SBO29" s="102"/>
      <c r="SBP29" s="102"/>
      <c r="SBQ29" s="102"/>
      <c r="SBR29" s="102"/>
      <c r="SBS29" s="102"/>
      <c r="SBT29" s="102"/>
      <c r="SBU29" s="102"/>
      <c r="SBV29" s="102"/>
      <c r="SBW29" s="102"/>
      <c r="SBX29" s="102"/>
      <c r="SBY29" s="102"/>
      <c r="SBZ29" s="102"/>
      <c r="SCA29" s="102"/>
      <c r="SCB29" s="102"/>
      <c r="SCC29" s="102"/>
      <c r="SCD29" s="102"/>
      <c r="SCE29" s="102"/>
      <c r="SCF29" s="102"/>
      <c r="SCG29" s="102"/>
      <c r="SCH29" s="102"/>
      <c r="SCI29" s="102"/>
      <c r="SCJ29" s="102"/>
      <c r="SCK29" s="102"/>
      <c r="SCL29" s="102"/>
      <c r="SCM29" s="102"/>
      <c r="SCN29" s="102"/>
      <c r="SCO29" s="102"/>
      <c r="SCP29" s="102"/>
      <c r="SCQ29" s="102"/>
      <c r="SCR29" s="102"/>
      <c r="SCS29" s="102"/>
      <c r="SCT29" s="102"/>
      <c r="SCU29" s="102"/>
      <c r="SCV29" s="102"/>
      <c r="SCW29" s="102"/>
      <c r="SCX29" s="102"/>
      <c r="SCY29" s="102"/>
      <c r="SCZ29" s="102"/>
      <c r="SDA29" s="102"/>
      <c r="SDB29" s="102"/>
      <c r="SDC29" s="102"/>
      <c r="SDD29" s="102"/>
      <c r="SDE29" s="102"/>
      <c r="SDF29" s="102"/>
      <c r="SDG29" s="102"/>
      <c r="SDH29" s="102"/>
      <c r="SDI29" s="102"/>
      <c r="SDJ29" s="102"/>
      <c r="SDK29" s="102"/>
      <c r="SDL29" s="102"/>
      <c r="SDM29" s="102"/>
      <c r="SDN29" s="102"/>
      <c r="SDO29" s="102"/>
      <c r="SDP29" s="102"/>
      <c r="SDQ29" s="102"/>
      <c r="SDR29" s="102"/>
      <c r="SDS29" s="102"/>
      <c r="SDT29" s="102"/>
      <c r="SDU29" s="102"/>
      <c r="SDV29" s="102"/>
      <c r="SDW29" s="102"/>
      <c r="SDX29" s="102"/>
      <c r="SDY29" s="102"/>
      <c r="SDZ29" s="102"/>
      <c r="SEA29" s="102"/>
      <c r="SEB29" s="102"/>
      <c r="SEC29" s="102"/>
      <c r="SED29" s="102"/>
      <c r="SEE29" s="102"/>
      <c r="SEF29" s="102"/>
      <c r="SEG29" s="102"/>
      <c r="SEH29" s="102"/>
      <c r="SEI29" s="102"/>
      <c r="SEJ29" s="102"/>
      <c r="SEK29" s="102"/>
      <c r="SEL29" s="102"/>
      <c r="SEM29" s="102"/>
      <c r="SEN29" s="102"/>
      <c r="SEO29" s="102"/>
      <c r="SEP29" s="102"/>
      <c r="SEQ29" s="102"/>
      <c r="SER29" s="102"/>
      <c r="SES29" s="102"/>
      <c r="SET29" s="102"/>
      <c r="SEU29" s="102"/>
      <c r="SEV29" s="102"/>
      <c r="SEW29" s="102"/>
      <c r="SEX29" s="102"/>
      <c r="SEY29" s="102"/>
      <c r="SEZ29" s="102"/>
      <c r="SFA29" s="102"/>
      <c r="SFB29" s="102"/>
      <c r="SFC29" s="102"/>
      <c r="SFD29" s="102"/>
      <c r="SFE29" s="102"/>
      <c r="SFF29" s="102"/>
      <c r="SFG29" s="102"/>
      <c r="SFH29" s="102"/>
      <c r="SFI29" s="102"/>
      <c r="SFJ29" s="102"/>
      <c r="SFK29" s="102"/>
      <c r="SFL29" s="102"/>
      <c r="SFM29" s="102"/>
      <c r="SFN29" s="102"/>
      <c r="SFO29" s="102"/>
      <c r="SFP29" s="102"/>
      <c r="SFQ29" s="102"/>
      <c r="SFR29" s="102"/>
      <c r="SFS29" s="102"/>
      <c r="SFT29" s="102"/>
      <c r="SFU29" s="102"/>
      <c r="SFV29" s="102"/>
      <c r="SFW29" s="102"/>
      <c r="SFX29" s="102"/>
      <c r="SFY29" s="102"/>
      <c r="SFZ29" s="102"/>
      <c r="SGA29" s="102"/>
      <c r="SGB29" s="102"/>
      <c r="SGC29" s="102"/>
      <c r="SGD29" s="102"/>
      <c r="SGE29" s="102"/>
      <c r="SGF29" s="102"/>
      <c r="SGG29" s="102"/>
      <c r="SGH29" s="102"/>
      <c r="SGI29" s="102"/>
      <c r="SGJ29" s="102"/>
      <c r="SGK29" s="102"/>
      <c r="SGL29" s="102"/>
      <c r="SGM29" s="102"/>
      <c r="SGN29" s="102"/>
      <c r="SGO29" s="102"/>
      <c r="SGP29" s="102"/>
      <c r="SGQ29" s="102"/>
      <c r="SGR29" s="102"/>
      <c r="SGS29" s="102"/>
      <c r="SGT29" s="102"/>
      <c r="SGU29" s="102"/>
      <c r="SGV29" s="102"/>
      <c r="SGW29" s="102"/>
      <c r="SGX29" s="102"/>
      <c r="SGY29" s="102"/>
      <c r="SGZ29" s="102"/>
      <c r="SHA29" s="102"/>
      <c r="SHB29" s="102"/>
      <c r="SHC29" s="102"/>
      <c r="SHD29" s="102"/>
      <c r="SHE29" s="102"/>
      <c r="SHF29" s="102"/>
      <c r="SHG29" s="102"/>
      <c r="SHH29" s="102"/>
      <c r="SHI29" s="102"/>
      <c r="SHJ29" s="102"/>
      <c r="SHK29" s="102"/>
      <c r="SHL29" s="102"/>
      <c r="SHM29" s="102"/>
      <c r="SHN29" s="102"/>
      <c r="SHO29" s="102"/>
      <c r="SHP29" s="102"/>
      <c r="SHQ29" s="102"/>
      <c r="SHR29" s="102"/>
      <c r="SHS29" s="102"/>
      <c r="SHT29" s="102"/>
      <c r="SHU29" s="102"/>
      <c r="SHV29" s="102"/>
      <c r="SHW29" s="102"/>
      <c r="SHX29" s="102"/>
      <c r="SHY29" s="102"/>
      <c r="SHZ29" s="102"/>
      <c r="SIA29" s="102"/>
      <c r="SIB29" s="102"/>
      <c r="SIC29" s="102"/>
      <c r="SID29" s="102"/>
      <c r="SIE29" s="102"/>
      <c r="SIF29" s="102"/>
      <c r="SIG29" s="102"/>
      <c r="SIH29" s="102"/>
      <c r="SII29" s="102"/>
      <c r="SIJ29" s="102"/>
      <c r="SIK29" s="102"/>
      <c r="SIL29" s="102"/>
      <c r="SIM29" s="102"/>
      <c r="SIN29" s="102"/>
      <c r="SIO29" s="102"/>
      <c r="SIP29" s="102"/>
      <c r="SIQ29" s="102"/>
      <c r="SIR29" s="102"/>
      <c r="SIS29" s="102"/>
      <c r="SIT29" s="102"/>
      <c r="SIU29" s="102"/>
      <c r="SIV29" s="102"/>
      <c r="SIW29" s="102"/>
      <c r="SIX29" s="102"/>
      <c r="SIY29" s="102"/>
      <c r="SIZ29" s="102"/>
      <c r="SJA29" s="102"/>
      <c r="SJB29" s="102"/>
      <c r="SJC29" s="102"/>
      <c r="SJD29" s="102"/>
      <c r="SJE29" s="102"/>
      <c r="SJF29" s="102"/>
      <c r="SJG29" s="102"/>
      <c r="SJH29" s="102"/>
      <c r="SJI29" s="102"/>
      <c r="SJJ29" s="102"/>
      <c r="SJK29" s="102"/>
      <c r="SJL29" s="102"/>
      <c r="SJM29" s="102"/>
      <c r="SJN29" s="102"/>
      <c r="SJO29" s="102"/>
      <c r="SJP29" s="102"/>
      <c r="SJQ29" s="102"/>
      <c r="SJR29" s="102"/>
      <c r="SJS29" s="102"/>
      <c r="SJT29" s="102"/>
      <c r="SJU29" s="102"/>
      <c r="SJV29" s="102"/>
      <c r="SJW29" s="102"/>
      <c r="SJX29" s="102"/>
      <c r="SJY29" s="102"/>
      <c r="SJZ29" s="102"/>
      <c r="SKA29" s="102"/>
      <c r="SKB29" s="102"/>
      <c r="SKC29" s="102"/>
      <c r="SKD29" s="102"/>
      <c r="SKE29" s="102"/>
      <c r="SKF29" s="102"/>
      <c r="SKG29" s="102"/>
      <c r="SKH29" s="102"/>
      <c r="SKI29" s="102"/>
      <c r="SKJ29" s="102"/>
      <c r="SKK29" s="102"/>
      <c r="SKL29" s="102"/>
      <c r="SKM29" s="102"/>
      <c r="SKN29" s="102"/>
      <c r="SKO29" s="102"/>
      <c r="SKP29" s="102"/>
      <c r="SKQ29" s="102"/>
      <c r="SKR29" s="102"/>
      <c r="SKS29" s="102"/>
      <c r="SKT29" s="102"/>
      <c r="SKU29" s="102"/>
      <c r="SKV29" s="102"/>
      <c r="SKW29" s="102"/>
      <c r="SKX29" s="102"/>
      <c r="SKY29" s="102"/>
      <c r="SKZ29" s="102"/>
      <c r="SLA29" s="102"/>
      <c r="SLB29" s="102"/>
      <c r="SLC29" s="102"/>
      <c r="SLD29" s="102"/>
      <c r="SLE29" s="102"/>
      <c r="SLF29" s="102"/>
      <c r="SLG29" s="102"/>
      <c r="SLH29" s="102"/>
      <c r="SLI29" s="102"/>
      <c r="SLJ29" s="102"/>
      <c r="SLK29" s="102"/>
      <c r="SLL29" s="102"/>
      <c r="SLM29" s="102"/>
      <c r="SLN29" s="102"/>
      <c r="SLO29" s="102"/>
      <c r="SLP29" s="102"/>
      <c r="SLQ29" s="102"/>
      <c r="SLR29" s="102"/>
      <c r="SLS29" s="102"/>
      <c r="SLT29" s="102"/>
      <c r="SLU29" s="102"/>
      <c r="SLV29" s="102"/>
      <c r="SLW29" s="102"/>
      <c r="SLX29" s="102"/>
      <c r="SLY29" s="102"/>
      <c r="SLZ29" s="102"/>
      <c r="SMA29" s="102"/>
      <c r="SMB29" s="102"/>
      <c r="SMC29" s="102"/>
      <c r="SMD29" s="102"/>
      <c r="SME29" s="102"/>
      <c r="SMF29" s="102"/>
      <c r="SMG29" s="102"/>
      <c r="SMH29" s="102"/>
      <c r="SMI29" s="102"/>
      <c r="SMJ29" s="102"/>
      <c r="SMK29" s="102"/>
      <c r="SML29" s="102"/>
      <c r="SMM29" s="102"/>
      <c r="SMN29" s="102"/>
      <c r="SMO29" s="102"/>
      <c r="SMP29" s="102"/>
      <c r="SMQ29" s="102"/>
      <c r="SMR29" s="102"/>
      <c r="SMS29" s="102"/>
      <c r="SMT29" s="102"/>
      <c r="SMU29" s="102"/>
      <c r="SMV29" s="102"/>
      <c r="SMW29" s="102"/>
      <c r="SMX29" s="102"/>
      <c r="SMY29" s="102"/>
      <c r="SMZ29" s="102"/>
      <c r="SNA29" s="102"/>
      <c r="SNB29" s="102"/>
      <c r="SNC29" s="102"/>
      <c r="SND29" s="102"/>
      <c r="SNE29" s="102"/>
      <c r="SNF29" s="102"/>
      <c r="SNG29" s="102"/>
      <c r="SNH29" s="102"/>
      <c r="SNI29" s="102"/>
      <c r="SNJ29" s="102"/>
      <c r="SNK29" s="102"/>
      <c r="SNL29" s="102"/>
      <c r="SNM29" s="102"/>
      <c r="SNN29" s="102"/>
      <c r="SNO29" s="102"/>
      <c r="SNP29" s="102"/>
      <c r="SNQ29" s="102"/>
      <c r="SNR29" s="102"/>
      <c r="SNS29" s="102"/>
      <c r="SNT29" s="102"/>
      <c r="SNU29" s="102"/>
      <c r="SNV29" s="102"/>
      <c r="SNW29" s="102"/>
      <c r="SNX29" s="102"/>
      <c r="SNY29" s="102"/>
      <c r="SNZ29" s="102"/>
      <c r="SOA29" s="102"/>
      <c r="SOB29" s="102"/>
      <c r="SOC29" s="102"/>
      <c r="SOD29" s="102"/>
      <c r="SOE29" s="102"/>
      <c r="SOF29" s="102"/>
      <c r="SOG29" s="102"/>
      <c r="SOH29" s="102"/>
      <c r="SOI29" s="102"/>
      <c r="SOJ29" s="102"/>
      <c r="SOK29" s="102"/>
      <c r="SOL29" s="102"/>
      <c r="SOM29" s="102"/>
      <c r="SON29" s="102"/>
      <c r="SOO29" s="102"/>
      <c r="SOP29" s="102"/>
      <c r="SOQ29" s="102"/>
      <c r="SOR29" s="102"/>
      <c r="SOS29" s="102"/>
      <c r="SOT29" s="102"/>
      <c r="SOU29" s="102"/>
      <c r="SOV29" s="102"/>
      <c r="SOW29" s="102"/>
      <c r="SOX29" s="102"/>
      <c r="SOY29" s="102"/>
      <c r="SOZ29" s="102"/>
      <c r="SPA29" s="102"/>
      <c r="SPB29" s="102"/>
      <c r="SPC29" s="102"/>
      <c r="SPD29" s="102"/>
      <c r="SPE29" s="102"/>
      <c r="SPF29" s="102"/>
      <c r="SPG29" s="102"/>
      <c r="SPH29" s="102"/>
      <c r="SPI29" s="102"/>
      <c r="SPJ29" s="102"/>
      <c r="SPK29" s="102"/>
      <c r="SPL29" s="102"/>
      <c r="SPM29" s="102"/>
      <c r="SPN29" s="102"/>
      <c r="SPO29" s="102"/>
      <c r="SPP29" s="102"/>
      <c r="SPQ29" s="102"/>
      <c r="SPR29" s="102"/>
      <c r="SPS29" s="102"/>
      <c r="SPT29" s="102"/>
      <c r="SPU29" s="102"/>
      <c r="SPV29" s="102"/>
      <c r="SPW29" s="102"/>
      <c r="SPX29" s="102"/>
      <c r="SPY29" s="102"/>
      <c r="SPZ29" s="102"/>
      <c r="SQA29" s="102"/>
      <c r="SQB29" s="102"/>
      <c r="SQC29" s="102"/>
      <c r="SQD29" s="102"/>
      <c r="SQE29" s="102"/>
      <c r="SQF29" s="102"/>
      <c r="SQG29" s="102"/>
      <c r="SQH29" s="102"/>
      <c r="SQI29" s="102"/>
      <c r="SQJ29" s="102"/>
      <c r="SQK29" s="102"/>
      <c r="SQL29" s="102"/>
      <c r="SQM29" s="102"/>
      <c r="SQN29" s="102"/>
      <c r="SQO29" s="102"/>
      <c r="SQP29" s="102"/>
      <c r="SQQ29" s="102"/>
      <c r="SQR29" s="102"/>
      <c r="SQS29" s="102"/>
      <c r="SQT29" s="102"/>
      <c r="SQU29" s="102"/>
      <c r="SQV29" s="102"/>
      <c r="SQW29" s="102"/>
      <c r="SQX29" s="102"/>
      <c r="SQY29" s="102"/>
      <c r="SQZ29" s="102"/>
      <c r="SRA29" s="102"/>
      <c r="SRB29" s="102"/>
      <c r="SRC29" s="102"/>
      <c r="SRD29" s="102"/>
      <c r="SRE29" s="102"/>
      <c r="SRF29" s="102"/>
      <c r="SRG29" s="102"/>
      <c r="SRH29" s="102"/>
      <c r="SRI29" s="102"/>
      <c r="SRJ29" s="102"/>
      <c r="SRK29" s="102"/>
      <c r="SRL29" s="102"/>
      <c r="SRM29" s="102"/>
      <c r="SRN29" s="102"/>
      <c r="SRO29" s="102"/>
      <c r="SRP29" s="102"/>
      <c r="SRQ29" s="102"/>
      <c r="SRR29" s="102"/>
      <c r="SRS29" s="102"/>
      <c r="SRT29" s="102"/>
      <c r="SRU29" s="102"/>
      <c r="SRV29" s="102"/>
      <c r="SRW29" s="102"/>
      <c r="SRX29" s="102"/>
      <c r="SRY29" s="102"/>
      <c r="SRZ29" s="102"/>
      <c r="SSA29" s="102"/>
      <c r="SSB29" s="102"/>
      <c r="SSC29" s="102"/>
      <c r="SSD29" s="102"/>
      <c r="SSE29" s="102"/>
      <c r="SSF29" s="102"/>
      <c r="SSG29" s="102"/>
      <c r="SSH29" s="102"/>
      <c r="SSI29" s="102"/>
      <c r="SSJ29" s="102"/>
      <c r="SSK29" s="102"/>
      <c r="SSL29" s="102"/>
      <c r="SSM29" s="102"/>
      <c r="SSN29" s="102"/>
      <c r="SSO29" s="102"/>
      <c r="SSP29" s="102"/>
      <c r="SSQ29" s="102"/>
      <c r="SSR29" s="102"/>
      <c r="SSS29" s="102"/>
      <c r="SST29" s="102"/>
      <c r="SSU29" s="102"/>
      <c r="SSV29" s="102"/>
      <c r="SSW29" s="102"/>
      <c r="SSX29" s="102"/>
      <c r="SSY29" s="102"/>
      <c r="SSZ29" s="102"/>
      <c r="STA29" s="102"/>
      <c r="STB29" s="102"/>
      <c r="STC29" s="102"/>
      <c r="STD29" s="102"/>
      <c r="STE29" s="102"/>
      <c r="STF29" s="102"/>
      <c r="STG29" s="102"/>
      <c r="STH29" s="102"/>
      <c r="STI29" s="102"/>
      <c r="STJ29" s="102"/>
      <c r="STK29" s="102"/>
      <c r="STL29" s="102"/>
      <c r="STM29" s="102"/>
      <c r="STN29" s="102"/>
      <c r="STO29" s="102"/>
      <c r="STP29" s="102"/>
      <c r="STQ29" s="102"/>
      <c r="STR29" s="102"/>
      <c r="STS29" s="102"/>
      <c r="STT29" s="102"/>
      <c r="STU29" s="102"/>
      <c r="STV29" s="102"/>
      <c r="STW29" s="102"/>
      <c r="STX29" s="102"/>
      <c r="STY29" s="102"/>
      <c r="STZ29" s="102"/>
      <c r="SUA29" s="102"/>
      <c r="SUB29" s="102"/>
      <c r="SUC29" s="102"/>
      <c r="SUD29" s="102"/>
      <c r="SUE29" s="102"/>
      <c r="SUF29" s="102"/>
      <c r="SUG29" s="102"/>
      <c r="SUH29" s="102"/>
      <c r="SUI29" s="102"/>
      <c r="SUJ29" s="102"/>
      <c r="SUK29" s="102"/>
      <c r="SUL29" s="102"/>
      <c r="SUM29" s="102"/>
      <c r="SUN29" s="102"/>
      <c r="SUO29" s="102"/>
      <c r="SUP29" s="102"/>
      <c r="SUQ29" s="102"/>
      <c r="SUR29" s="102"/>
      <c r="SUS29" s="102"/>
      <c r="SUT29" s="102"/>
      <c r="SUU29" s="102"/>
      <c r="SUV29" s="102"/>
      <c r="SUW29" s="102"/>
      <c r="SUX29" s="102"/>
      <c r="SUY29" s="102"/>
      <c r="SUZ29" s="102"/>
      <c r="SVA29" s="102"/>
      <c r="SVB29" s="102"/>
      <c r="SVC29" s="102"/>
      <c r="SVD29" s="102"/>
      <c r="SVE29" s="102"/>
      <c r="SVF29" s="102"/>
      <c r="SVG29" s="102"/>
      <c r="SVH29" s="102"/>
      <c r="SVI29" s="102"/>
      <c r="SVJ29" s="102"/>
      <c r="SVK29" s="102"/>
      <c r="SVL29" s="102"/>
      <c r="SVM29" s="102"/>
      <c r="SVN29" s="102"/>
      <c r="SVO29" s="102"/>
      <c r="SVP29" s="102"/>
      <c r="SVQ29" s="102"/>
      <c r="SVR29" s="102"/>
      <c r="SVS29" s="102"/>
      <c r="SVT29" s="102"/>
      <c r="SVU29" s="102"/>
      <c r="SVV29" s="102"/>
      <c r="SVW29" s="102"/>
      <c r="SVX29" s="102"/>
      <c r="SVY29" s="102"/>
      <c r="SVZ29" s="102"/>
      <c r="SWA29" s="102"/>
      <c r="SWB29" s="102"/>
      <c r="SWC29" s="102"/>
      <c r="SWD29" s="102"/>
      <c r="SWE29" s="102"/>
      <c r="SWF29" s="102"/>
      <c r="SWG29" s="102"/>
      <c r="SWH29" s="102"/>
      <c r="SWI29" s="102"/>
      <c r="SWJ29" s="102"/>
      <c r="SWK29" s="102"/>
      <c r="SWL29" s="102"/>
      <c r="SWM29" s="102"/>
      <c r="SWN29" s="102"/>
      <c r="SWO29" s="102"/>
      <c r="SWP29" s="102"/>
      <c r="SWQ29" s="102"/>
      <c r="SWR29" s="102"/>
      <c r="SWS29" s="102"/>
      <c r="SWT29" s="102"/>
      <c r="SWU29" s="102"/>
      <c r="SWV29" s="102"/>
      <c r="SWW29" s="102"/>
      <c r="SWX29" s="102"/>
      <c r="SWY29" s="102"/>
      <c r="SWZ29" s="102"/>
      <c r="SXA29" s="102"/>
      <c r="SXB29" s="102"/>
      <c r="SXC29" s="102"/>
      <c r="SXD29" s="102"/>
      <c r="SXE29" s="102"/>
      <c r="SXF29" s="102"/>
      <c r="SXG29" s="102"/>
      <c r="SXH29" s="102"/>
      <c r="SXI29" s="102"/>
      <c r="SXJ29" s="102"/>
      <c r="SXK29" s="102"/>
      <c r="SXL29" s="102"/>
      <c r="SXM29" s="102"/>
      <c r="SXN29" s="102"/>
      <c r="SXO29" s="102"/>
      <c r="SXP29" s="102"/>
      <c r="SXQ29" s="102"/>
      <c r="SXR29" s="102"/>
      <c r="SXS29" s="102"/>
      <c r="SXT29" s="102"/>
      <c r="SXU29" s="102"/>
      <c r="SXV29" s="102"/>
      <c r="SXW29" s="102"/>
      <c r="SXX29" s="102"/>
      <c r="SXY29" s="102"/>
      <c r="SXZ29" s="102"/>
      <c r="SYA29" s="102"/>
      <c r="SYB29" s="102"/>
      <c r="SYC29" s="102"/>
      <c r="SYD29" s="102"/>
      <c r="SYE29" s="102"/>
      <c r="SYF29" s="102"/>
      <c r="SYG29" s="102"/>
      <c r="SYH29" s="102"/>
      <c r="SYI29" s="102"/>
      <c r="SYJ29" s="102"/>
      <c r="SYK29" s="102"/>
      <c r="SYL29" s="102"/>
      <c r="SYM29" s="102"/>
      <c r="SYN29" s="102"/>
      <c r="SYO29" s="102"/>
      <c r="SYP29" s="102"/>
      <c r="SYQ29" s="102"/>
      <c r="SYR29" s="102"/>
      <c r="SYS29" s="102"/>
      <c r="SYT29" s="102"/>
      <c r="SYU29" s="102"/>
      <c r="SYV29" s="102"/>
      <c r="SYW29" s="102"/>
      <c r="SYX29" s="102"/>
      <c r="SYY29" s="102"/>
      <c r="SYZ29" s="102"/>
      <c r="SZA29" s="102"/>
      <c r="SZB29" s="102"/>
      <c r="SZC29" s="102"/>
      <c r="SZD29" s="102"/>
      <c r="SZE29" s="102"/>
      <c r="SZF29" s="102"/>
      <c r="SZG29" s="102"/>
      <c r="SZH29" s="102"/>
      <c r="SZI29" s="102"/>
      <c r="SZJ29" s="102"/>
      <c r="SZK29" s="102"/>
      <c r="SZL29" s="102"/>
      <c r="SZM29" s="102"/>
      <c r="SZN29" s="102"/>
      <c r="SZO29" s="102"/>
      <c r="SZP29" s="102"/>
      <c r="SZQ29" s="102"/>
      <c r="SZR29" s="102"/>
      <c r="SZS29" s="102"/>
      <c r="SZT29" s="102"/>
      <c r="SZU29" s="102"/>
      <c r="SZV29" s="102"/>
      <c r="SZW29" s="102"/>
      <c r="SZX29" s="102"/>
      <c r="SZY29" s="102"/>
      <c r="SZZ29" s="102"/>
      <c r="TAA29" s="102"/>
      <c r="TAB29" s="102"/>
      <c r="TAC29" s="102"/>
      <c r="TAD29" s="102"/>
      <c r="TAE29" s="102"/>
      <c r="TAF29" s="102"/>
      <c r="TAG29" s="102"/>
      <c r="TAH29" s="102"/>
      <c r="TAI29" s="102"/>
      <c r="TAJ29" s="102"/>
      <c r="TAK29" s="102"/>
      <c r="TAL29" s="102"/>
      <c r="TAM29" s="102"/>
      <c r="TAN29" s="102"/>
      <c r="TAO29" s="102"/>
      <c r="TAP29" s="102"/>
      <c r="TAQ29" s="102"/>
      <c r="TAR29" s="102"/>
      <c r="TAS29" s="102"/>
      <c r="TAT29" s="102"/>
      <c r="TAU29" s="102"/>
      <c r="TAV29" s="102"/>
      <c r="TAW29" s="102"/>
      <c r="TAX29" s="102"/>
      <c r="TAY29" s="102"/>
      <c r="TAZ29" s="102"/>
      <c r="TBA29" s="102"/>
      <c r="TBB29" s="102"/>
      <c r="TBC29" s="102"/>
      <c r="TBD29" s="102"/>
      <c r="TBE29" s="102"/>
      <c r="TBF29" s="102"/>
      <c r="TBG29" s="102"/>
      <c r="TBH29" s="102"/>
      <c r="TBI29" s="102"/>
      <c r="TBJ29" s="102"/>
      <c r="TBK29" s="102"/>
      <c r="TBL29" s="102"/>
      <c r="TBM29" s="102"/>
      <c r="TBN29" s="102"/>
      <c r="TBO29" s="102"/>
      <c r="TBP29" s="102"/>
      <c r="TBQ29" s="102"/>
      <c r="TBR29" s="102"/>
      <c r="TBS29" s="102"/>
      <c r="TBT29" s="102"/>
      <c r="TBU29" s="102"/>
      <c r="TBV29" s="102"/>
      <c r="TBW29" s="102"/>
      <c r="TBX29" s="102"/>
      <c r="TBY29" s="102"/>
      <c r="TBZ29" s="102"/>
      <c r="TCA29" s="102"/>
      <c r="TCB29" s="102"/>
      <c r="TCC29" s="102"/>
      <c r="TCD29" s="102"/>
      <c r="TCE29" s="102"/>
      <c r="TCF29" s="102"/>
      <c r="TCG29" s="102"/>
      <c r="TCH29" s="102"/>
      <c r="TCI29" s="102"/>
      <c r="TCJ29" s="102"/>
      <c r="TCK29" s="102"/>
      <c r="TCL29" s="102"/>
      <c r="TCM29" s="102"/>
      <c r="TCN29" s="102"/>
      <c r="TCO29" s="102"/>
      <c r="TCP29" s="102"/>
      <c r="TCQ29" s="102"/>
      <c r="TCR29" s="102"/>
      <c r="TCS29" s="102"/>
      <c r="TCT29" s="102"/>
      <c r="TCU29" s="102"/>
      <c r="TCV29" s="102"/>
      <c r="TCW29" s="102"/>
      <c r="TCX29" s="102"/>
      <c r="TCY29" s="102"/>
      <c r="TCZ29" s="102"/>
      <c r="TDA29" s="102"/>
      <c r="TDB29" s="102"/>
      <c r="TDC29" s="102"/>
      <c r="TDD29" s="102"/>
      <c r="TDE29" s="102"/>
      <c r="TDF29" s="102"/>
      <c r="TDG29" s="102"/>
      <c r="TDH29" s="102"/>
      <c r="TDI29" s="102"/>
      <c r="TDJ29" s="102"/>
      <c r="TDK29" s="102"/>
      <c r="TDL29" s="102"/>
      <c r="TDM29" s="102"/>
      <c r="TDN29" s="102"/>
      <c r="TDO29" s="102"/>
      <c r="TDP29" s="102"/>
      <c r="TDQ29" s="102"/>
      <c r="TDR29" s="102"/>
      <c r="TDS29" s="102"/>
      <c r="TDT29" s="102"/>
      <c r="TDU29" s="102"/>
      <c r="TDV29" s="102"/>
      <c r="TDW29" s="102"/>
      <c r="TDX29" s="102"/>
      <c r="TDY29" s="102"/>
      <c r="TDZ29" s="102"/>
      <c r="TEA29" s="102"/>
      <c r="TEB29" s="102"/>
      <c r="TEC29" s="102"/>
      <c r="TED29" s="102"/>
      <c r="TEE29" s="102"/>
      <c r="TEF29" s="102"/>
      <c r="TEG29" s="102"/>
      <c r="TEH29" s="102"/>
      <c r="TEI29" s="102"/>
      <c r="TEJ29" s="102"/>
      <c r="TEK29" s="102"/>
      <c r="TEL29" s="102"/>
      <c r="TEM29" s="102"/>
      <c r="TEN29" s="102"/>
      <c r="TEO29" s="102"/>
      <c r="TEP29" s="102"/>
      <c r="TEQ29" s="102"/>
      <c r="TER29" s="102"/>
      <c r="TES29" s="102"/>
      <c r="TET29" s="102"/>
      <c r="TEU29" s="102"/>
      <c r="TEV29" s="102"/>
      <c r="TEW29" s="102"/>
      <c r="TEX29" s="102"/>
      <c r="TEY29" s="102"/>
      <c r="TEZ29" s="102"/>
      <c r="TFA29" s="102"/>
      <c r="TFB29" s="102"/>
      <c r="TFC29" s="102"/>
      <c r="TFD29" s="102"/>
      <c r="TFE29" s="102"/>
      <c r="TFF29" s="102"/>
      <c r="TFG29" s="102"/>
      <c r="TFH29" s="102"/>
      <c r="TFI29" s="102"/>
      <c r="TFJ29" s="102"/>
      <c r="TFK29" s="102"/>
      <c r="TFL29" s="102"/>
      <c r="TFM29" s="102"/>
      <c r="TFN29" s="102"/>
      <c r="TFO29" s="102"/>
      <c r="TFP29" s="102"/>
      <c r="TFQ29" s="102"/>
      <c r="TFR29" s="102"/>
      <c r="TFS29" s="102"/>
      <c r="TFT29" s="102"/>
      <c r="TFU29" s="102"/>
      <c r="TFV29" s="102"/>
      <c r="TFW29" s="102"/>
      <c r="TFX29" s="102"/>
      <c r="TFY29" s="102"/>
      <c r="TFZ29" s="102"/>
      <c r="TGA29" s="102"/>
      <c r="TGB29" s="102"/>
      <c r="TGC29" s="102"/>
      <c r="TGD29" s="102"/>
      <c r="TGE29" s="102"/>
      <c r="TGF29" s="102"/>
      <c r="TGG29" s="102"/>
      <c r="TGH29" s="102"/>
      <c r="TGI29" s="102"/>
      <c r="TGJ29" s="102"/>
      <c r="TGK29" s="102"/>
      <c r="TGL29" s="102"/>
      <c r="TGM29" s="102"/>
      <c r="TGN29" s="102"/>
      <c r="TGO29" s="102"/>
      <c r="TGP29" s="102"/>
      <c r="TGQ29" s="102"/>
      <c r="TGR29" s="102"/>
      <c r="TGS29" s="102"/>
      <c r="TGT29" s="102"/>
      <c r="TGU29" s="102"/>
      <c r="TGV29" s="102"/>
      <c r="TGW29" s="102"/>
      <c r="TGX29" s="102"/>
      <c r="TGY29" s="102"/>
      <c r="TGZ29" s="102"/>
      <c r="THA29" s="102"/>
      <c r="THB29" s="102"/>
      <c r="THC29" s="102"/>
      <c r="THD29" s="102"/>
      <c r="THE29" s="102"/>
      <c r="THF29" s="102"/>
      <c r="THG29" s="102"/>
      <c r="THH29" s="102"/>
      <c r="THI29" s="102"/>
      <c r="THJ29" s="102"/>
      <c r="THK29" s="102"/>
      <c r="THL29" s="102"/>
      <c r="THM29" s="102"/>
      <c r="THN29" s="102"/>
      <c r="THO29" s="102"/>
      <c r="THP29" s="102"/>
      <c r="THQ29" s="102"/>
      <c r="THR29" s="102"/>
      <c r="THS29" s="102"/>
      <c r="THT29" s="102"/>
      <c r="THU29" s="102"/>
      <c r="THV29" s="102"/>
      <c r="THW29" s="102"/>
      <c r="THX29" s="102"/>
      <c r="THY29" s="102"/>
      <c r="THZ29" s="102"/>
      <c r="TIA29" s="102"/>
      <c r="TIB29" s="102"/>
      <c r="TIC29" s="102"/>
      <c r="TID29" s="102"/>
      <c r="TIE29" s="102"/>
      <c r="TIF29" s="102"/>
      <c r="TIG29" s="102"/>
      <c r="TIH29" s="102"/>
      <c r="TII29" s="102"/>
      <c r="TIJ29" s="102"/>
      <c r="TIK29" s="102"/>
      <c r="TIL29" s="102"/>
      <c r="TIM29" s="102"/>
      <c r="TIN29" s="102"/>
      <c r="TIO29" s="102"/>
      <c r="TIP29" s="102"/>
      <c r="TIQ29" s="102"/>
      <c r="TIR29" s="102"/>
      <c r="TIS29" s="102"/>
      <c r="TIT29" s="102"/>
      <c r="TIU29" s="102"/>
      <c r="TIV29" s="102"/>
      <c r="TIW29" s="102"/>
      <c r="TIX29" s="102"/>
      <c r="TIY29" s="102"/>
      <c r="TIZ29" s="102"/>
      <c r="TJA29" s="102"/>
      <c r="TJB29" s="102"/>
      <c r="TJC29" s="102"/>
      <c r="TJD29" s="102"/>
      <c r="TJE29" s="102"/>
      <c r="TJF29" s="102"/>
      <c r="TJG29" s="102"/>
      <c r="TJH29" s="102"/>
      <c r="TJI29" s="102"/>
      <c r="TJJ29" s="102"/>
      <c r="TJK29" s="102"/>
      <c r="TJL29" s="102"/>
      <c r="TJM29" s="102"/>
      <c r="TJN29" s="102"/>
      <c r="TJO29" s="102"/>
      <c r="TJP29" s="102"/>
      <c r="TJQ29" s="102"/>
      <c r="TJR29" s="102"/>
      <c r="TJS29" s="102"/>
      <c r="TJT29" s="102"/>
      <c r="TJU29" s="102"/>
      <c r="TJV29" s="102"/>
      <c r="TJW29" s="102"/>
      <c r="TJX29" s="102"/>
      <c r="TJY29" s="102"/>
      <c r="TJZ29" s="102"/>
      <c r="TKA29" s="102"/>
      <c r="TKB29" s="102"/>
      <c r="TKC29" s="102"/>
      <c r="TKD29" s="102"/>
      <c r="TKE29" s="102"/>
      <c r="TKF29" s="102"/>
      <c r="TKG29" s="102"/>
      <c r="TKH29" s="102"/>
      <c r="TKI29" s="102"/>
      <c r="TKJ29" s="102"/>
      <c r="TKK29" s="102"/>
      <c r="TKL29" s="102"/>
      <c r="TKM29" s="102"/>
      <c r="TKN29" s="102"/>
      <c r="TKO29" s="102"/>
      <c r="TKP29" s="102"/>
      <c r="TKQ29" s="102"/>
      <c r="TKR29" s="102"/>
      <c r="TKS29" s="102"/>
      <c r="TKT29" s="102"/>
      <c r="TKU29" s="102"/>
      <c r="TKV29" s="102"/>
      <c r="TKW29" s="102"/>
      <c r="TKX29" s="102"/>
      <c r="TKY29" s="102"/>
      <c r="TKZ29" s="102"/>
      <c r="TLA29" s="102"/>
      <c r="TLB29" s="102"/>
      <c r="TLC29" s="102"/>
      <c r="TLD29" s="102"/>
      <c r="TLE29" s="102"/>
      <c r="TLF29" s="102"/>
      <c r="TLG29" s="102"/>
      <c r="TLH29" s="102"/>
      <c r="TLI29" s="102"/>
      <c r="TLJ29" s="102"/>
      <c r="TLK29" s="102"/>
      <c r="TLL29" s="102"/>
      <c r="TLM29" s="102"/>
      <c r="TLN29" s="102"/>
      <c r="TLO29" s="102"/>
      <c r="TLP29" s="102"/>
      <c r="TLQ29" s="102"/>
      <c r="TLR29" s="102"/>
      <c r="TLS29" s="102"/>
      <c r="TLT29" s="102"/>
      <c r="TLU29" s="102"/>
      <c r="TLV29" s="102"/>
      <c r="TLW29" s="102"/>
      <c r="TLX29" s="102"/>
      <c r="TLY29" s="102"/>
      <c r="TLZ29" s="102"/>
      <c r="TMA29" s="102"/>
      <c r="TMB29" s="102"/>
      <c r="TMC29" s="102"/>
      <c r="TMD29" s="102"/>
      <c r="TME29" s="102"/>
      <c r="TMF29" s="102"/>
      <c r="TMG29" s="102"/>
      <c r="TMH29" s="102"/>
      <c r="TMI29" s="102"/>
      <c r="TMJ29" s="102"/>
      <c r="TMK29" s="102"/>
      <c r="TML29" s="102"/>
      <c r="TMM29" s="102"/>
      <c r="TMN29" s="102"/>
      <c r="TMO29" s="102"/>
      <c r="TMP29" s="102"/>
      <c r="TMQ29" s="102"/>
      <c r="TMR29" s="102"/>
      <c r="TMS29" s="102"/>
      <c r="TMT29" s="102"/>
      <c r="TMU29" s="102"/>
      <c r="TMV29" s="102"/>
      <c r="TMW29" s="102"/>
      <c r="TMX29" s="102"/>
      <c r="TMY29" s="102"/>
      <c r="TMZ29" s="102"/>
      <c r="TNA29" s="102"/>
      <c r="TNB29" s="102"/>
      <c r="TNC29" s="102"/>
      <c r="TND29" s="102"/>
      <c r="TNE29" s="102"/>
      <c r="TNF29" s="102"/>
      <c r="TNG29" s="102"/>
      <c r="TNH29" s="102"/>
      <c r="TNI29" s="102"/>
      <c r="TNJ29" s="102"/>
      <c r="TNK29" s="102"/>
      <c r="TNL29" s="102"/>
      <c r="TNM29" s="102"/>
      <c r="TNN29" s="102"/>
      <c r="TNO29" s="102"/>
      <c r="TNP29" s="102"/>
      <c r="TNQ29" s="102"/>
      <c r="TNR29" s="102"/>
      <c r="TNS29" s="102"/>
      <c r="TNT29" s="102"/>
      <c r="TNU29" s="102"/>
      <c r="TNV29" s="102"/>
      <c r="TNW29" s="102"/>
      <c r="TNX29" s="102"/>
      <c r="TNY29" s="102"/>
      <c r="TNZ29" s="102"/>
      <c r="TOA29" s="102"/>
      <c r="TOB29" s="102"/>
      <c r="TOC29" s="102"/>
      <c r="TOD29" s="102"/>
      <c r="TOE29" s="102"/>
      <c r="TOF29" s="102"/>
      <c r="TOG29" s="102"/>
      <c r="TOH29" s="102"/>
      <c r="TOI29" s="102"/>
      <c r="TOJ29" s="102"/>
      <c r="TOK29" s="102"/>
      <c r="TOL29" s="102"/>
      <c r="TOM29" s="102"/>
      <c r="TON29" s="102"/>
      <c r="TOO29" s="102"/>
      <c r="TOP29" s="102"/>
      <c r="TOQ29" s="102"/>
      <c r="TOR29" s="102"/>
      <c r="TOS29" s="102"/>
      <c r="TOT29" s="102"/>
      <c r="TOU29" s="102"/>
      <c r="TOV29" s="102"/>
      <c r="TOW29" s="102"/>
      <c r="TOX29" s="102"/>
      <c r="TOY29" s="102"/>
      <c r="TOZ29" s="102"/>
      <c r="TPA29" s="102"/>
      <c r="TPB29" s="102"/>
      <c r="TPC29" s="102"/>
      <c r="TPD29" s="102"/>
      <c r="TPE29" s="102"/>
      <c r="TPF29" s="102"/>
      <c r="TPG29" s="102"/>
      <c r="TPH29" s="102"/>
      <c r="TPI29" s="102"/>
      <c r="TPJ29" s="102"/>
      <c r="TPK29" s="102"/>
      <c r="TPL29" s="102"/>
      <c r="TPM29" s="102"/>
      <c r="TPN29" s="102"/>
      <c r="TPO29" s="102"/>
      <c r="TPP29" s="102"/>
      <c r="TPQ29" s="102"/>
      <c r="TPR29" s="102"/>
      <c r="TPS29" s="102"/>
      <c r="TPT29" s="102"/>
      <c r="TPU29" s="102"/>
      <c r="TPV29" s="102"/>
      <c r="TPW29" s="102"/>
      <c r="TPX29" s="102"/>
      <c r="TPY29" s="102"/>
      <c r="TPZ29" s="102"/>
      <c r="TQA29" s="102"/>
      <c r="TQB29" s="102"/>
      <c r="TQC29" s="102"/>
      <c r="TQD29" s="102"/>
      <c r="TQE29" s="102"/>
      <c r="TQF29" s="102"/>
      <c r="TQG29" s="102"/>
      <c r="TQH29" s="102"/>
      <c r="TQI29" s="102"/>
      <c r="TQJ29" s="102"/>
      <c r="TQK29" s="102"/>
      <c r="TQL29" s="102"/>
      <c r="TQM29" s="102"/>
      <c r="TQN29" s="102"/>
      <c r="TQO29" s="102"/>
      <c r="TQP29" s="102"/>
      <c r="TQQ29" s="102"/>
      <c r="TQR29" s="102"/>
      <c r="TQS29" s="102"/>
      <c r="TQT29" s="102"/>
      <c r="TQU29" s="102"/>
      <c r="TQV29" s="102"/>
      <c r="TQW29" s="102"/>
      <c r="TQX29" s="102"/>
      <c r="TQY29" s="102"/>
      <c r="TQZ29" s="102"/>
      <c r="TRA29" s="102"/>
      <c r="TRB29" s="102"/>
      <c r="TRC29" s="102"/>
      <c r="TRD29" s="102"/>
      <c r="TRE29" s="102"/>
      <c r="TRF29" s="102"/>
      <c r="TRG29" s="102"/>
      <c r="TRH29" s="102"/>
      <c r="TRI29" s="102"/>
      <c r="TRJ29" s="102"/>
      <c r="TRK29" s="102"/>
      <c r="TRL29" s="102"/>
      <c r="TRM29" s="102"/>
      <c r="TRN29" s="102"/>
      <c r="TRO29" s="102"/>
      <c r="TRP29" s="102"/>
      <c r="TRQ29" s="102"/>
      <c r="TRR29" s="102"/>
      <c r="TRS29" s="102"/>
      <c r="TRT29" s="102"/>
      <c r="TRU29" s="102"/>
      <c r="TRV29" s="102"/>
      <c r="TRW29" s="102"/>
      <c r="TRX29" s="102"/>
      <c r="TRY29" s="102"/>
      <c r="TRZ29" s="102"/>
      <c r="TSA29" s="102"/>
      <c r="TSB29" s="102"/>
      <c r="TSC29" s="102"/>
      <c r="TSD29" s="102"/>
      <c r="TSE29" s="102"/>
      <c r="TSF29" s="102"/>
      <c r="TSG29" s="102"/>
      <c r="TSH29" s="102"/>
      <c r="TSI29" s="102"/>
      <c r="TSJ29" s="102"/>
      <c r="TSK29" s="102"/>
      <c r="TSL29" s="102"/>
      <c r="TSM29" s="102"/>
      <c r="TSN29" s="102"/>
      <c r="TSO29" s="102"/>
      <c r="TSP29" s="102"/>
      <c r="TSQ29" s="102"/>
      <c r="TSR29" s="102"/>
      <c r="TSS29" s="102"/>
      <c r="TST29" s="102"/>
      <c r="TSU29" s="102"/>
      <c r="TSV29" s="102"/>
      <c r="TSW29" s="102"/>
      <c r="TSX29" s="102"/>
      <c r="TSY29" s="102"/>
      <c r="TSZ29" s="102"/>
      <c r="TTA29" s="102"/>
      <c r="TTB29" s="102"/>
      <c r="TTC29" s="102"/>
      <c r="TTD29" s="102"/>
      <c r="TTE29" s="102"/>
      <c r="TTF29" s="102"/>
      <c r="TTG29" s="102"/>
      <c r="TTH29" s="102"/>
      <c r="TTI29" s="102"/>
      <c r="TTJ29" s="102"/>
      <c r="TTK29" s="102"/>
      <c r="TTL29" s="102"/>
      <c r="TTM29" s="102"/>
      <c r="TTN29" s="102"/>
      <c r="TTO29" s="102"/>
      <c r="TTP29" s="102"/>
      <c r="TTQ29" s="102"/>
      <c r="TTR29" s="102"/>
      <c r="TTS29" s="102"/>
      <c r="TTT29" s="102"/>
      <c r="TTU29" s="102"/>
      <c r="TTV29" s="102"/>
      <c r="TTW29" s="102"/>
      <c r="TTX29" s="102"/>
      <c r="TTY29" s="102"/>
      <c r="TTZ29" s="102"/>
      <c r="TUA29" s="102"/>
      <c r="TUB29" s="102"/>
      <c r="TUC29" s="102"/>
      <c r="TUD29" s="102"/>
      <c r="TUE29" s="102"/>
      <c r="TUF29" s="102"/>
      <c r="TUG29" s="102"/>
      <c r="TUH29" s="102"/>
      <c r="TUI29" s="102"/>
      <c r="TUJ29" s="102"/>
      <c r="TUK29" s="102"/>
      <c r="TUL29" s="102"/>
      <c r="TUM29" s="102"/>
      <c r="TUN29" s="102"/>
      <c r="TUO29" s="102"/>
      <c r="TUP29" s="102"/>
      <c r="TUQ29" s="102"/>
      <c r="TUR29" s="102"/>
      <c r="TUS29" s="102"/>
      <c r="TUT29" s="102"/>
      <c r="TUU29" s="102"/>
      <c r="TUV29" s="102"/>
      <c r="TUW29" s="102"/>
      <c r="TUX29" s="102"/>
      <c r="TUY29" s="102"/>
      <c r="TUZ29" s="102"/>
      <c r="TVA29" s="102"/>
      <c r="TVB29" s="102"/>
      <c r="TVC29" s="102"/>
      <c r="TVD29" s="102"/>
      <c r="TVE29" s="102"/>
      <c r="TVF29" s="102"/>
      <c r="TVG29" s="102"/>
      <c r="TVH29" s="102"/>
      <c r="TVI29" s="102"/>
      <c r="TVJ29" s="102"/>
      <c r="TVK29" s="102"/>
      <c r="TVL29" s="102"/>
      <c r="TVM29" s="102"/>
      <c r="TVN29" s="102"/>
      <c r="TVO29" s="102"/>
      <c r="TVP29" s="102"/>
      <c r="TVQ29" s="102"/>
      <c r="TVR29" s="102"/>
      <c r="TVS29" s="102"/>
      <c r="TVT29" s="102"/>
      <c r="TVU29" s="102"/>
      <c r="TVV29" s="102"/>
      <c r="TVW29" s="102"/>
      <c r="TVX29" s="102"/>
      <c r="TVY29" s="102"/>
      <c r="TVZ29" s="102"/>
      <c r="TWA29" s="102"/>
      <c r="TWB29" s="102"/>
      <c r="TWC29" s="102"/>
      <c r="TWD29" s="102"/>
      <c r="TWE29" s="102"/>
      <c r="TWF29" s="102"/>
      <c r="TWG29" s="102"/>
      <c r="TWH29" s="102"/>
      <c r="TWI29" s="102"/>
      <c r="TWJ29" s="102"/>
      <c r="TWK29" s="102"/>
      <c r="TWL29" s="102"/>
      <c r="TWM29" s="102"/>
      <c r="TWN29" s="102"/>
      <c r="TWO29" s="102"/>
      <c r="TWP29" s="102"/>
      <c r="TWQ29" s="102"/>
      <c r="TWR29" s="102"/>
      <c r="TWS29" s="102"/>
      <c r="TWT29" s="102"/>
      <c r="TWU29" s="102"/>
      <c r="TWV29" s="102"/>
      <c r="TWW29" s="102"/>
      <c r="TWX29" s="102"/>
      <c r="TWY29" s="102"/>
      <c r="TWZ29" s="102"/>
      <c r="TXA29" s="102"/>
      <c r="TXB29" s="102"/>
      <c r="TXC29" s="102"/>
      <c r="TXD29" s="102"/>
      <c r="TXE29" s="102"/>
      <c r="TXF29" s="102"/>
      <c r="TXG29" s="102"/>
      <c r="TXH29" s="102"/>
      <c r="TXI29" s="102"/>
      <c r="TXJ29" s="102"/>
      <c r="TXK29" s="102"/>
      <c r="TXL29" s="102"/>
      <c r="TXM29" s="102"/>
      <c r="TXN29" s="102"/>
      <c r="TXO29" s="102"/>
      <c r="TXP29" s="102"/>
      <c r="TXQ29" s="102"/>
      <c r="TXR29" s="102"/>
      <c r="TXS29" s="102"/>
      <c r="TXT29" s="102"/>
      <c r="TXU29" s="102"/>
      <c r="TXV29" s="102"/>
      <c r="TXW29" s="102"/>
      <c r="TXX29" s="102"/>
      <c r="TXY29" s="102"/>
      <c r="TXZ29" s="102"/>
      <c r="TYA29" s="102"/>
      <c r="TYB29" s="102"/>
      <c r="TYC29" s="102"/>
      <c r="TYD29" s="102"/>
      <c r="TYE29" s="102"/>
      <c r="TYF29" s="102"/>
      <c r="TYG29" s="102"/>
      <c r="TYH29" s="102"/>
      <c r="TYI29" s="102"/>
      <c r="TYJ29" s="102"/>
      <c r="TYK29" s="102"/>
      <c r="TYL29" s="102"/>
      <c r="TYM29" s="102"/>
      <c r="TYN29" s="102"/>
      <c r="TYO29" s="102"/>
      <c r="TYP29" s="102"/>
      <c r="TYQ29" s="102"/>
      <c r="TYR29" s="102"/>
      <c r="TYS29" s="102"/>
      <c r="TYT29" s="102"/>
      <c r="TYU29" s="102"/>
      <c r="TYV29" s="102"/>
      <c r="TYW29" s="102"/>
      <c r="TYX29" s="102"/>
      <c r="TYY29" s="102"/>
      <c r="TYZ29" s="102"/>
      <c r="TZA29" s="102"/>
      <c r="TZB29" s="102"/>
      <c r="TZC29" s="102"/>
      <c r="TZD29" s="102"/>
      <c r="TZE29" s="102"/>
      <c r="TZF29" s="102"/>
      <c r="TZG29" s="102"/>
      <c r="TZH29" s="102"/>
      <c r="TZI29" s="102"/>
      <c r="TZJ29" s="102"/>
      <c r="TZK29" s="102"/>
      <c r="TZL29" s="102"/>
      <c r="TZM29" s="102"/>
      <c r="TZN29" s="102"/>
      <c r="TZO29" s="102"/>
      <c r="TZP29" s="102"/>
      <c r="TZQ29" s="102"/>
      <c r="TZR29" s="102"/>
      <c r="TZS29" s="102"/>
      <c r="TZT29" s="102"/>
      <c r="TZU29" s="102"/>
      <c r="TZV29" s="102"/>
      <c r="TZW29" s="102"/>
      <c r="TZX29" s="102"/>
      <c r="TZY29" s="102"/>
      <c r="TZZ29" s="102"/>
      <c r="UAA29" s="102"/>
      <c r="UAB29" s="102"/>
      <c r="UAC29" s="102"/>
      <c r="UAD29" s="102"/>
      <c r="UAE29" s="102"/>
      <c r="UAF29" s="102"/>
      <c r="UAG29" s="102"/>
      <c r="UAH29" s="102"/>
      <c r="UAI29" s="102"/>
      <c r="UAJ29" s="102"/>
      <c r="UAK29" s="102"/>
      <c r="UAL29" s="102"/>
      <c r="UAM29" s="102"/>
      <c r="UAN29" s="102"/>
      <c r="UAO29" s="102"/>
      <c r="UAP29" s="102"/>
      <c r="UAQ29" s="102"/>
      <c r="UAR29" s="102"/>
      <c r="UAS29" s="102"/>
      <c r="UAT29" s="102"/>
      <c r="UAU29" s="102"/>
      <c r="UAV29" s="102"/>
      <c r="UAW29" s="102"/>
      <c r="UAX29" s="102"/>
      <c r="UAY29" s="102"/>
      <c r="UAZ29" s="102"/>
      <c r="UBA29" s="102"/>
      <c r="UBB29" s="102"/>
      <c r="UBC29" s="102"/>
      <c r="UBD29" s="102"/>
      <c r="UBE29" s="102"/>
      <c r="UBF29" s="102"/>
      <c r="UBG29" s="102"/>
      <c r="UBH29" s="102"/>
      <c r="UBI29" s="102"/>
      <c r="UBJ29" s="102"/>
      <c r="UBK29" s="102"/>
      <c r="UBL29" s="102"/>
      <c r="UBM29" s="102"/>
      <c r="UBN29" s="102"/>
      <c r="UBO29" s="102"/>
      <c r="UBP29" s="102"/>
      <c r="UBQ29" s="102"/>
      <c r="UBR29" s="102"/>
      <c r="UBS29" s="102"/>
      <c r="UBT29" s="102"/>
      <c r="UBU29" s="102"/>
      <c r="UBV29" s="102"/>
      <c r="UBW29" s="102"/>
      <c r="UBX29" s="102"/>
      <c r="UBY29" s="102"/>
      <c r="UBZ29" s="102"/>
      <c r="UCA29" s="102"/>
      <c r="UCB29" s="102"/>
      <c r="UCC29" s="102"/>
      <c r="UCD29" s="102"/>
      <c r="UCE29" s="102"/>
      <c r="UCF29" s="102"/>
      <c r="UCG29" s="102"/>
      <c r="UCH29" s="102"/>
      <c r="UCI29" s="102"/>
      <c r="UCJ29" s="102"/>
      <c r="UCK29" s="102"/>
      <c r="UCL29" s="102"/>
      <c r="UCM29" s="102"/>
      <c r="UCN29" s="102"/>
      <c r="UCO29" s="102"/>
      <c r="UCP29" s="102"/>
      <c r="UCQ29" s="102"/>
      <c r="UCR29" s="102"/>
      <c r="UCS29" s="102"/>
      <c r="UCT29" s="102"/>
      <c r="UCU29" s="102"/>
      <c r="UCV29" s="102"/>
      <c r="UCW29" s="102"/>
      <c r="UCX29" s="102"/>
      <c r="UCY29" s="102"/>
      <c r="UCZ29" s="102"/>
      <c r="UDA29" s="102"/>
      <c r="UDB29" s="102"/>
      <c r="UDC29" s="102"/>
      <c r="UDD29" s="102"/>
      <c r="UDE29" s="102"/>
      <c r="UDF29" s="102"/>
      <c r="UDG29" s="102"/>
      <c r="UDH29" s="102"/>
      <c r="UDI29" s="102"/>
      <c r="UDJ29" s="102"/>
      <c r="UDK29" s="102"/>
      <c r="UDL29" s="102"/>
      <c r="UDM29" s="102"/>
      <c r="UDN29" s="102"/>
      <c r="UDO29" s="102"/>
      <c r="UDP29" s="102"/>
      <c r="UDQ29" s="102"/>
      <c r="UDR29" s="102"/>
      <c r="UDS29" s="102"/>
      <c r="UDT29" s="102"/>
      <c r="UDU29" s="102"/>
      <c r="UDV29" s="102"/>
      <c r="UDW29" s="102"/>
      <c r="UDX29" s="102"/>
      <c r="UDY29" s="102"/>
      <c r="UDZ29" s="102"/>
      <c r="UEA29" s="102"/>
      <c r="UEB29" s="102"/>
      <c r="UEC29" s="102"/>
      <c r="UED29" s="102"/>
      <c r="UEE29" s="102"/>
      <c r="UEF29" s="102"/>
      <c r="UEG29" s="102"/>
      <c r="UEH29" s="102"/>
      <c r="UEI29" s="102"/>
      <c r="UEJ29" s="102"/>
      <c r="UEK29" s="102"/>
      <c r="UEL29" s="102"/>
      <c r="UEM29" s="102"/>
      <c r="UEN29" s="102"/>
      <c r="UEO29" s="102"/>
      <c r="UEP29" s="102"/>
      <c r="UEQ29" s="102"/>
      <c r="UER29" s="102"/>
      <c r="UES29" s="102"/>
      <c r="UET29" s="102"/>
      <c r="UEU29" s="102"/>
      <c r="UEV29" s="102"/>
      <c r="UEW29" s="102"/>
      <c r="UEX29" s="102"/>
      <c r="UEY29" s="102"/>
      <c r="UEZ29" s="102"/>
      <c r="UFA29" s="102"/>
      <c r="UFB29" s="102"/>
      <c r="UFC29" s="102"/>
      <c r="UFD29" s="102"/>
      <c r="UFE29" s="102"/>
      <c r="UFF29" s="102"/>
      <c r="UFG29" s="102"/>
      <c r="UFH29" s="102"/>
      <c r="UFI29" s="102"/>
      <c r="UFJ29" s="102"/>
      <c r="UFK29" s="102"/>
      <c r="UFL29" s="102"/>
      <c r="UFM29" s="102"/>
      <c r="UFN29" s="102"/>
      <c r="UFO29" s="102"/>
      <c r="UFP29" s="102"/>
      <c r="UFQ29" s="102"/>
      <c r="UFR29" s="102"/>
      <c r="UFS29" s="102"/>
      <c r="UFT29" s="102"/>
      <c r="UFU29" s="102"/>
      <c r="UFV29" s="102"/>
      <c r="UFW29" s="102"/>
      <c r="UFX29" s="102"/>
      <c r="UFY29" s="102"/>
      <c r="UFZ29" s="102"/>
      <c r="UGA29" s="102"/>
      <c r="UGB29" s="102"/>
      <c r="UGC29" s="102"/>
      <c r="UGD29" s="102"/>
      <c r="UGE29" s="102"/>
      <c r="UGF29" s="102"/>
      <c r="UGG29" s="102"/>
      <c r="UGH29" s="102"/>
      <c r="UGI29" s="102"/>
      <c r="UGJ29" s="102"/>
      <c r="UGK29" s="102"/>
      <c r="UGL29" s="102"/>
      <c r="UGM29" s="102"/>
      <c r="UGN29" s="102"/>
      <c r="UGO29" s="102"/>
      <c r="UGP29" s="102"/>
      <c r="UGQ29" s="102"/>
      <c r="UGR29" s="102"/>
      <c r="UGS29" s="102"/>
      <c r="UGT29" s="102"/>
      <c r="UGU29" s="102"/>
      <c r="UGV29" s="102"/>
      <c r="UGW29" s="102"/>
      <c r="UGX29" s="102"/>
      <c r="UGY29" s="102"/>
      <c r="UGZ29" s="102"/>
      <c r="UHA29" s="102"/>
      <c r="UHB29" s="102"/>
      <c r="UHC29" s="102"/>
      <c r="UHD29" s="102"/>
      <c r="UHE29" s="102"/>
      <c r="UHF29" s="102"/>
      <c r="UHG29" s="102"/>
      <c r="UHH29" s="102"/>
      <c r="UHI29" s="102"/>
      <c r="UHJ29" s="102"/>
      <c r="UHK29" s="102"/>
      <c r="UHL29" s="102"/>
      <c r="UHM29" s="102"/>
      <c r="UHN29" s="102"/>
      <c r="UHO29" s="102"/>
      <c r="UHP29" s="102"/>
      <c r="UHQ29" s="102"/>
      <c r="UHR29" s="102"/>
      <c r="UHS29" s="102"/>
      <c r="UHT29" s="102"/>
      <c r="UHU29" s="102"/>
      <c r="UHV29" s="102"/>
      <c r="UHW29" s="102"/>
      <c r="UHX29" s="102"/>
      <c r="UHY29" s="102"/>
      <c r="UHZ29" s="102"/>
      <c r="UIA29" s="102"/>
      <c r="UIB29" s="102"/>
      <c r="UIC29" s="102"/>
      <c r="UID29" s="102"/>
      <c r="UIE29" s="102"/>
      <c r="UIF29" s="102"/>
      <c r="UIG29" s="102"/>
      <c r="UIH29" s="102"/>
      <c r="UII29" s="102"/>
      <c r="UIJ29" s="102"/>
      <c r="UIK29" s="102"/>
      <c r="UIL29" s="102"/>
      <c r="UIM29" s="102"/>
      <c r="UIN29" s="102"/>
      <c r="UIO29" s="102"/>
      <c r="UIP29" s="102"/>
      <c r="UIQ29" s="102"/>
      <c r="UIR29" s="102"/>
      <c r="UIS29" s="102"/>
      <c r="UIT29" s="102"/>
      <c r="UIU29" s="102"/>
      <c r="UIV29" s="102"/>
      <c r="UIW29" s="102"/>
      <c r="UIX29" s="102"/>
      <c r="UIY29" s="102"/>
      <c r="UIZ29" s="102"/>
      <c r="UJA29" s="102"/>
      <c r="UJB29" s="102"/>
      <c r="UJC29" s="102"/>
      <c r="UJD29" s="102"/>
      <c r="UJE29" s="102"/>
      <c r="UJF29" s="102"/>
      <c r="UJG29" s="102"/>
      <c r="UJH29" s="102"/>
      <c r="UJI29" s="102"/>
      <c r="UJJ29" s="102"/>
      <c r="UJK29" s="102"/>
      <c r="UJL29" s="102"/>
      <c r="UJM29" s="102"/>
      <c r="UJN29" s="102"/>
      <c r="UJO29" s="102"/>
      <c r="UJP29" s="102"/>
      <c r="UJQ29" s="102"/>
      <c r="UJR29" s="102"/>
      <c r="UJS29" s="102"/>
      <c r="UJT29" s="102"/>
      <c r="UJU29" s="102"/>
      <c r="UJV29" s="102"/>
      <c r="UJW29" s="102"/>
      <c r="UJX29" s="102"/>
      <c r="UJY29" s="102"/>
      <c r="UJZ29" s="102"/>
      <c r="UKA29" s="102"/>
      <c r="UKB29" s="102"/>
      <c r="UKC29" s="102"/>
      <c r="UKD29" s="102"/>
      <c r="UKE29" s="102"/>
      <c r="UKF29" s="102"/>
      <c r="UKG29" s="102"/>
      <c r="UKH29" s="102"/>
      <c r="UKI29" s="102"/>
      <c r="UKJ29" s="102"/>
      <c r="UKK29" s="102"/>
      <c r="UKL29" s="102"/>
      <c r="UKM29" s="102"/>
      <c r="UKN29" s="102"/>
      <c r="UKO29" s="102"/>
      <c r="UKP29" s="102"/>
      <c r="UKQ29" s="102"/>
      <c r="UKR29" s="102"/>
      <c r="UKS29" s="102"/>
      <c r="UKT29" s="102"/>
      <c r="UKU29" s="102"/>
      <c r="UKV29" s="102"/>
      <c r="UKW29" s="102"/>
      <c r="UKX29" s="102"/>
      <c r="UKY29" s="102"/>
      <c r="UKZ29" s="102"/>
      <c r="ULA29" s="102"/>
      <c r="ULB29" s="102"/>
      <c r="ULC29" s="102"/>
      <c r="ULD29" s="102"/>
      <c r="ULE29" s="102"/>
      <c r="ULF29" s="102"/>
      <c r="ULG29" s="102"/>
      <c r="ULH29" s="102"/>
      <c r="ULI29" s="102"/>
      <c r="ULJ29" s="102"/>
      <c r="ULK29" s="102"/>
      <c r="ULL29" s="102"/>
      <c r="ULM29" s="102"/>
      <c r="ULN29" s="102"/>
      <c r="ULO29" s="102"/>
      <c r="ULP29" s="102"/>
      <c r="ULQ29" s="102"/>
      <c r="ULR29" s="102"/>
      <c r="ULS29" s="102"/>
      <c r="ULT29" s="102"/>
      <c r="ULU29" s="102"/>
      <c r="ULV29" s="102"/>
      <c r="ULW29" s="102"/>
      <c r="ULX29" s="102"/>
      <c r="ULY29" s="102"/>
      <c r="ULZ29" s="102"/>
      <c r="UMA29" s="102"/>
      <c r="UMB29" s="102"/>
      <c r="UMC29" s="102"/>
      <c r="UMD29" s="102"/>
      <c r="UME29" s="102"/>
      <c r="UMF29" s="102"/>
      <c r="UMG29" s="102"/>
      <c r="UMH29" s="102"/>
      <c r="UMI29" s="102"/>
      <c r="UMJ29" s="102"/>
      <c r="UMK29" s="102"/>
      <c r="UML29" s="102"/>
      <c r="UMM29" s="102"/>
      <c r="UMN29" s="102"/>
      <c r="UMO29" s="102"/>
      <c r="UMP29" s="102"/>
      <c r="UMQ29" s="102"/>
      <c r="UMR29" s="102"/>
      <c r="UMS29" s="102"/>
      <c r="UMT29" s="102"/>
      <c r="UMU29" s="102"/>
      <c r="UMV29" s="102"/>
      <c r="UMW29" s="102"/>
      <c r="UMX29" s="102"/>
      <c r="UMY29" s="102"/>
      <c r="UMZ29" s="102"/>
      <c r="UNA29" s="102"/>
      <c r="UNB29" s="102"/>
      <c r="UNC29" s="102"/>
      <c r="UND29" s="102"/>
      <c r="UNE29" s="102"/>
      <c r="UNF29" s="102"/>
      <c r="UNG29" s="102"/>
      <c r="UNH29" s="102"/>
      <c r="UNI29" s="102"/>
      <c r="UNJ29" s="102"/>
      <c r="UNK29" s="102"/>
      <c r="UNL29" s="102"/>
      <c r="UNM29" s="102"/>
      <c r="UNN29" s="102"/>
      <c r="UNO29" s="102"/>
      <c r="UNP29" s="102"/>
      <c r="UNQ29" s="102"/>
      <c r="UNR29" s="102"/>
      <c r="UNS29" s="102"/>
      <c r="UNT29" s="102"/>
      <c r="UNU29" s="102"/>
      <c r="UNV29" s="102"/>
      <c r="UNW29" s="102"/>
      <c r="UNX29" s="102"/>
      <c r="UNY29" s="102"/>
      <c r="UNZ29" s="102"/>
      <c r="UOA29" s="102"/>
      <c r="UOB29" s="102"/>
      <c r="UOC29" s="102"/>
      <c r="UOD29" s="102"/>
      <c r="UOE29" s="102"/>
      <c r="UOF29" s="102"/>
      <c r="UOG29" s="102"/>
      <c r="UOH29" s="102"/>
      <c r="UOI29" s="102"/>
      <c r="UOJ29" s="102"/>
      <c r="UOK29" s="102"/>
      <c r="UOL29" s="102"/>
      <c r="UOM29" s="102"/>
      <c r="UON29" s="102"/>
      <c r="UOO29" s="102"/>
      <c r="UOP29" s="102"/>
      <c r="UOQ29" s="102"/>
      <c r="UOR29" s="102"/>
      <c r="UOS29" s="102"/>
      <c r="UOT29" s="102"/>
      <c r="UOU29" s="102"/>
      <c r="UOV29" s="102"/>
      <c r="UOW29" s="102"/>
      <c r="UOX29" s="102"/>
      <c r="UOY29" s="102"/>
      <c r="UOZ29" s="102"/>
      <c r="UPA29" s="102"/>
      <c r="UPB29" s="102"/>
      <c r="UPC29" s="102"/>
      <c r="UPD29" s="102"/>
      <c r="UPE29" s="102"/>
      <c r="UPF29" s="102"/>
      <c r="UPG29" s="102"/>
      <c r="UPH29" s="102"/>
      <c r="UPI29" s="102"/>
      <c r="UPJ29" s="102"/>
      <c r="UPK29" s="102"/>
      <c r="UPL29" s="102"/>
      <c r="UPM29" s="102"/>
      <c r="UPN29" s="102"/>
      <c r="UPO29" s="102"/>
      <c r="UPP29" s="102"/>
      <c r="UPQ29" s="102"/>
      <c r="UPR29" s="102"/>
      <c r="UPS29" s="102"/>
      <c r="UPT29" s="102"/>
      <c r="UPU29" s="102"/>
      <c r="UPV29" s="102"/>
      <c r="UPW29" s="102"/>
      <c r="UPX29" s="102"/>
      <c r="UPY29" s="102"/>
      <c r="UPZ29" s="102"/>
      <c r="UQA29" s="102"/>
      <c r="UQB29" s="102"/>
      <c r="UQC29" s="102"/>
      <c r="UQD29" s="102"/>
      <c r="UQE29" s="102"/>
      <c r="UQF29" s="102"/>
      <c r="UQG29" s="102"/>
      <c r="UQH29" s="102"/>
      <c r="UQI29" s="102"/>
      <c r="UQJ29" s="102"/>
      <c r="UQK29" s="102"/>
      <c r="UQL29" s="102"/>
      <c r="UQM29" s="102"/>
      <c r="UQN29" s="102"/>
      <c r="UQO29" s="102"/>
      <c r="UQP29" s="102"/>
      <c r="UQQ29" s="102"/>
      <c r="UQR29" s="102"/>
      <c r="UQS29" s="102"/>
      <c r="UQT29" s="102"/>
      <c r="UQU29" s="102"/>
      <c r="UQV29" s="102"/>
      <c r="UQW29" s="102"/>
      <c r="UQX29" s="102"/>
      <c r="UQY29" s="102"/>
      <c r="UQZ29" s="102"/>
      <c r="URA29" s="102"/>
      <c r="URB29" s="102"/>
      <c r="URC29" s="102"/>
      <c r="URD29" s="102"/>
      <c r="URE29" s="102"/>
      <c r="URF29" s="102"/>
      <c r="URG29" s="102"/>
      <c r="URH29" s="102"/>
      <c r="URI29" s="102"/>
      <c r="URJ29" s="102"/>
      <c r="URK29" s="102"/>
      <c r="URL29" s="102"/>
      <c r="URM29" s="102"/>
      <c r="URN29" s="102"/>
      <c r="URO29" s="102"/>
      <c r="URP29" s="102"/>
      <c r="URQ29" s="102"/>
      <c r="URR29" s="102"/>
      <c r="URS29" s="102"/>
      <c r="URT29" s="102"/>
      <c r="URU29" s="102"/>
      <c r="URV29" s="102"/>
      <c r="URW29" s="102"/>
      <c r="URX29" s="102"/>
      <c r="URY29" s="102"/>
      <c r="URZ29" s="102"/>
      <c r="USA29" s="102"/>
      <c r="USB29" s="102"/>
      <c r="USC29" s="102"/>
      <c r="USD29" s="102"/>
      <c r="USE29" s="102"/>
      <c r="USF29" s="102"/>
      <c r="USG29" s="102"/>
      <c r="USH29" s="102"/>
      <c r="USI29" s="102"/>
      <c r="USJ29" s="102"/>
      <c r="USK29" s="102"/>
      <c r="USL29" s="102"/>
      <c r="USM29" s="102"/>
      <c r="USN29" s="102"/>
      <c r="USO29" s="102"/>
      <c r="USP29" s="102"/>
      <c r="USQ29" s="102"/>
      <c r="USR29" s="102"/>
      <c r="USS29" s="102"/>
      <c r="UST29" s="102"/>
      <c r="USU29" s="102"/>
      <c r="USV29" s="102"/>
      <c r="USW29" s="102"/>
      <c r="USX29" s="102"/>
      <c r="USY29" s="102"/>
      <c r="USZ29" s="102"/>
      <c r="UTA29" s="102"/>
      <c r="UTB29" s="102"/>
      <c r="UTC29" s="102"/>
      <c r="UTD29" s="102"/>
      <c r="UTE29" s="102"/>
      <c r="UTF29" s="102"/>
      <c r="UTG29" s="102"/>
      <c r="UTH29" s="102"/>
      <c r="UTI29" s="102"/>
      <c r="UTJ29" s="102"/>
      <c r="UTK29" s="102"/>
      <c r="UTL29" s="102"/>
      <c r="UTM29" s="102"/>
      <c r="UTN29" s="102"/>
      <c r="UTO29" s="102"/>
      <c r="UTP29" s="102"/>
      <c r="UTQ29" s="102"/>
      <c r="UTR29" s="102"/>
      <c r="UTS29" s="102"/>
      <c r="UTT29" s="102"/>
      <c r="UTU29" s="102"/>
      <c r="UTV29" s="102"/>
      <c r="UTW29" s="102"/>
      <c r="UTX29" s="102"/>
      <c r="UTY29" s="102"/>
      <c r="UTZ29" s="102"/>
      <c r="UUA29" s="102"/>
      <c r="UUB29" s="102"/>
      <c r="UUC29" s="102"/>
      <c r="UUD29" s="102"/>
      <c r="UUE29" s="102"/>
      <c r="UUF29" s="102"/>
      <c r="UUG29" s="102"/>
      <c r="UUH29" s="102"/>
      <c r="UUI29" s="102"/>
      <c r="UUJ29" s="102"/>
      <c r="UUK29" s="102"/>
      <c r="UUL29" s="102"/>
      <c r="UUM29" s="102"/>
      <c r="UUN29" s="102"/>
      <c r="UUO29" s="102"/>
      <c r="UUP29" s="102"/>
      <c r="UUQ29" s="102"/>
      <c r="UUR29" s="102"/>
      <c r="UUS29" s="102"/>
      <c r="UUT29" s="102"/>
      <c r="UUU29" s="102"/>
      <c r="UUV29" s="102"/>
      <c r="UUW29" s="102"/>
      <c r="UUX29" s="102"/>
      <c r="UUY29" s="102"/>
      <c r="UUZ29" s="102"/>
      <c r="UVA29" s="102"/>
      <c r="UVB29" s="102"/>
      <c r="UVC29" s="102"/>
      <c r="UVD29" s="102"/>
      <c r="UVE29" s="102"/>
      <c r="UVF29" s="102"/>
      <c r="UVG29" s="102"/>
      <c r="UVH29" s="102"/>
      <c r="UVI29" s="102"/>
      <c r="UVJ29" s="102"/>
      <c r="UVK29" s="102"/>
      <c r="UVL29" s="102"/>
      <c r="UVM29" s="102"/>
      <c r="UVN29" s="102"/>
      <c r="UVO29" s="102"/>
      <c r="UVP29" s="102"/>
      <c r="UVQ29" s="102"/>
      <c r="UVR29" s="102"/>
      <c r="UVS29" s="102"/>
      <c r="UVT29" s="102"/>
      <c r="UVU29" s="102"/>
      <c r="UVV29" s="102"/>
      <c r="UVW29" s="102"/>
      <c r="UVX29" s="102"/>
      <c r="UVY29" s="102"/>
      <c r="UVZ29" s="102"/>
      <c r="UWA29" s="102"/>
      <c r="UWB29" s="102"/>
      <c r="UWC29" s="102"/>
      <c r="UWD29" s="102"/>
      <c r="UWE29" s="102"/>
      <c r="UWF29" s="102"/>
      <c r="UWG29" s="102"/>
      <c r="UWH29" s="102"/>
      <c r="UWI29" s="102"/>
      <c r="UWJ29" s="102"/>
      <c r="UWK29" s="102"/>
      <c r="UWL29" s="102"/>
      <c r="UWM29" s="102"/>
      <c r="UWN29" s="102"/>
      <c r="UWO29" s="102"/>
      <c r="UWP29" s="102"/>
      <c r="UWQ29" s="102"/>
      <c r="UWR29" s="102"/>
      <c r="UWS29" s="102"/>
      <c r="UWT29" s="102"/>
      <c r="UWU29" s="102"/>
      <c r="UWV29" s="102"/>
      <c r="UWW29" s="102"/>
      <c r="UWX29" s="102"/>
      <c r="UWY29" s="102"/>
      <c r="UWZ29" s="102"/>
      <c r="UXA29" s="102"/>
      <c r="UXB29" s="102"/>
      <c r="UXC29" s="102"/>
      <c r="UXD29" s="102"/>
      <c r="UXE29" s="102"/>
      <c r="UXF29" s="102"/>
      <c r="UXG29" s="102"/>
      <c r="UXH29" s="102"/>
      <c r="UXI29" s="102"/>
      <c r="UXJ29" s="102"/>
      <c r="UXK29" s="102"/>
      <c r="UXL29" s="102"/>
      <c r="UXM29" s="102"/>
      <c r="UXN29" s="102"/>
      <c r="UXO29" s="102"/>
      <c r="UXP29" s="102"/>
      <c r="UXQ29" s="102"/>
      <c r="UXR29" s="102"/>
      <c r="UXS29" s="102"/>
      <c r="UXT29" s="102"/>
      <c r="UXU29" s="102"/>
      <c r="UXV29" s="102"/>
      <c r="UXW29" s="102"/>
      <c r="UXX29" s="102"/>
      <c r="UXY29" s="102"/>
      <c r="UXZ29" s="102"/>
      <c r="UYA29" s="102"/>
      <c r="UYB29" s="102"/>
      <c r="UYC29" s="102"/>
      <c r="UYD29" s="102"/>
      <c r="UYE29" s="102"/>
      <c r="UYF29" s="102"/>
      <c r="UYG29" s="102"/>
      <c r="UYH29" s="102"/>
      <c r="UYI29" s="102"/>
      <c r="UYJ29" s="102"/>
      <c r="UYK29" s="102"/>
      <c r="UYL29" s="102"/>
      <c r="UYM29" s="102"/>
      <c r="UYN29" s="102"/>
      <c r="UYO29" s="102"/>
      <c r="UYP29" s="102"/>
      <c r="UYQ29" s="102"/>
      <c r="UYR29" s="102"/>
      <c r="UYS29" s="102"/>
      <c r="UYT29" s="102"/>
      <c r="UYU29" s="102"/>
      <c r="UYV29" s="102"/>
      <c r="UYW29" s="102"/>
      <c r="UYX29" s="102"/>
      <c r="UYY29" s="102"/>
      <c r="UYZ29" s="102"/>
      <c r="UZA29" s="102"/>
      <c r="UZB29" s="102"/>
      <c r="UZC29" s="102"/>
      <c r="UZD29" s="102"/>
      <c r="UZE29" s="102"/>
      <c r="UZF29" s="102"/>
      <c r="UZG29" s="102"/>
      <c r="UZH29" s="102"/>
      <c r="UZI29" s="102"/>
      <c r="UZJ29" s="102"/>
      <c r="UZK29" s="102"/>
      <c r="UZL29" s="102"/>
      <c r="UZM29" s="102"/>
      <c r="UZN29" s="102"/>
      <c r="UZO29" s="102"/>
      <c r="UZP29" s="102"/>
      <c r="UZQ29" s="102"/>
      <c r="UZR29" s="102"/>
      <c r="UZS29" s="102"/>
      <c r="UZT29" s="102"/>
      <c r="UZU29" s="102"/>
      <c r="UZV29" s="102"/>
      <c r="UZW29" s="102"/>
      <c r="UZX29" s="102"/>
      <c r="UZY29" s="102"/>
      <c r="UZZ29" s="102"/>
      <c r="VAA29" s="102"/>
      <c r="VAB29" s="102"/>
      <c r="VAC29" s="102"/>
      <c r="VAD29" s="102"/>
      <c r="VAE29" s="102"/>
      <c r="VAF29" s="102"/>
      <c r="VAG29" s="102"/>
      <c r="VAH29" s="102"/>
      <c r="VAI29" s="102"/>
      <c r="VAJ29" s="102"/>
      <c r="VAK29" s="102"/>
      <c r="VAL29" s="102"/>
      <c r="VAM29" s="102"/>
      <c r="VAN29" s="102"/>
      <c r="VAO29" s="102"/>
      <c r="VAP29" s="102"/>
      <c r="VAQ29" s="102"/>
      <c r="VAR29" s="102"/>
      <c r="VAS29" s="102"/>
      <c r="VAT29" s="102"/>
      <c r="VAU29" s="102"/>
      <c r="VAV29" s="102"/>
      <c r="VAW29" s="102"/>
      <c r="VAX29" s="102"/>
      <c r="VAY29" s="102"/>
      <c r="VAZ29" s="102"/>
      <c r="VBA29" s="102"/>
      <c r="VBB29" s="102"/>
      <c r="VBC29" s="102"/>
      <c r="VBD29" s="102"/>
      <c r="VBE29" s="102"/>
      <c r="VBF29" s="102"/>
      <c r="VBG29" s="102"/>
      <c r="VBH29" s="102"/>
      <c r="VBI29" s="102"/>
      <c r="VBJ29" s="102"/>
      <c r="VBK29" s="102"/>
      <c r="VBL29" s="102"/>
      <c r="VBM29" s="102"/>
      <c r="VBN29" s="102"/>
      <c r="VBO29" s="102"/>
      <c r="VBP29" s="102"/>
      <c r="VBQ29" s="102"/>
      <c r="VBR29" s="102"/>
      <c r="VBS29" s="102"/>
      <c r="VBT29" s="102"/>
      <c r="VBU29" s="102"/>
      <c r="VBV29" s="102"/>
      <c r="VBW29" s="102"/>
      <c r="VBX29" s="102"/>
      <c r="VBY29" s="102"/>
      <c r="VBZ29" s="102"/>
      <c r="VCA29" s="102"/>
      <c r="VCB29" s="102"/>
      <c r="VCC29" s="102"/>
      <c r="VCD29" s="102"/>
      <c r="VCE29" s="102"/>
      <c r="VCF29" s="102"/>
      <c r="VCG29" s="102"/>
      <c r="VCH29" s="102"/>
      <c r="VCI29" s="102"/>
      <c r="VCJ29" s="102"/>
      <c r="VCK29" s="102"/>
      <c r="VCL29" s="102"/>
      <c r="VCM29" s="102"/>
      <c r="VCN29" s="102"/>
      <c r="VCO29" s="102"/>
      <c r="VCP29" s="102"/>
      <c r="VCQ29" s="102"/>
      <c r="VCR29" s="102"/>
      <c r="VCS29" s="102"/>
      <c r="VCT29" s="102"/>
      <c r="VCU29" s="102"/>
      <c r="VCV29" s="102"/>
      <c r="VCW29" s="102"/>
      <c r="VCX29" s="102"/>
      <c r="VCY29" s="102"/>
      <c r="VCZ29" s="102"/>
      <c r="VDA29" s="102"/>
      <c r="VDB29" s="102"/>
      <c r="VDC29" s="102"/>
      <c r="VDD29" s="102"/>
      <c r="VDE29" s="102"/>
      <c r="VDF29" s="102"/>
      <c r="VDG29" s="102"/>
      <c r="VDH29" s="102"/>
      <c r="VDI29" s="102"/>
      <c r="VDJ29" s="102"/>
      <c r="VDK29" s="102"/>
      <c r="VDL29" s="102"/>
      <c r="VDM29" s="102"/>
      <c r="VDN29" s="102"/>
      <c r="VDO29" s="102"/>
      <c r="VDP29" s="102"/>
      <c r="VDQ29" s="102"/>
      <c r="VDR29" s="102"/>
      <c r="VDS29" s="102"/>
      <c r="VDT29" s="102"/>
      <c r="VDU29" s="102"/>
      <c r="VDV29" s="102"/>
      <c r="VDW29" s="102"/>
      <c r="VDX29" s="102"/>
      <c r="VDY29" s="102"/>
      <c r="VDZ29" s="102"/>
      <c r="VEA29" s="102"/>
      <c r="VEB29" s="102"/>
      <c r="VEC29" s="102"/>
      <c r="VED29" s="102"/>
      <c r="VEE29" s="102"/>
      <c r="VEF29" s="102"/>
      <c r="VEG29" s="102"/>
      <c r="VEH29" s="102"/>
      <c r="VEI29" s="102"/>
      <c r="VEJ29" s="102"/>
      <c r="VEK29" s="102"/>
      <c r="VEL29" s="102"/>
      <c r="VEM29" s="102"/>
      <c r="VEN29" s="102"/>
      <c r="VEO29" s="102"/>
      <c r="VEP29" s="102"/>
      <c r="VEQ29" s="102"/>
      <c r="VER29" s="102"/>
      <c r="VES29" s="102"/>
      <c r="VET29" s="102"/>
      <c r="VEU29" s="102"/>
      <c r="VEV29" s="102"/>
      <c r="VEW29" s="102"/>
      <c r="VEX29" s="102"/>
      <c r="VEY29" s="102"/>
      <c r="VEZ29" s="102"/>
      <c r="VFA29" s="102"/>
      <c r="VFB29" s="102"/>
      <c r="VFC29" s="102"/>
      <c r="VFD29" s="102"/>
      <c r="VFE29" s="102"/>
      <c r="VFF29" s="102"/>
      <c r="VFG29" s="102"/>
      <c r="VFH29" s="102"/>
      <c r="VFI29" s="102"/>
      <c r="VFJ29" s="102"/>
      <c r="VFK29" s="102"/>
      <c r="VFL29" s="102"/>
      <c r="VFM29" s="102"/>
      <c r="VFN29" s="102"/>
      <c r="VFO29" s="102"/>
      <c r="VFP29" s="102"/>
      <c r="VFQ29" s="102"/>
      <c r="VFR29" s="102"/>
      <c r="VFS29" s="102"/>
      <c r="VFT29" s="102"/>
      <c r="VFU29" s="102"/>
      <c r="VFV29" s="102"/>
      <c r="VFW29" s="102"/>
      <c r="VFX29" s="102"/>
      <c r="VFY29" s="102"/>
      <c r="VFZ29" s="102"/>
      <c r="VGA29" s="102"/>
      <c r="VGB29" s="102"/>
      <c r="VGC29" s="102"/>
      <c r="VGD29" s="102"/>
      <c r="VGE29" s="102"/>
      <c r="VGF29" s="102"/>
      <c r="VGG29" s="102"/>
      <c r="VGH29" s="102"/>
      <c r="VGI29" s="102"/>
      <c r="VGJ29" s="102"/>
      <c r="VGK29" s="102"/>
      <c r="VGL29" s="102"/>
      <c r="VGM29" s="102"/>
      <c r="VGN29" s="102"/>
      <c r="VGO29" s="102"/>
      <c r="VGP29" s="102"/>
      <c r="VGQ29" s="102"/>
      <c r="VGR29" s="102"/>
      <c r="VGS29" s="102"/>
      <c r="VGT29" s="102"/>
      <c r="VGU29" s="102"/>
      <c r="VGV29" s="102"/>
      <c r="VGW29" s="102"/>
      <c r="VGX29" s="102"/>
      <c r="VGY29" s="102"/>
      <c r="VGZ29" s="102"/>
      <c r="VHA29" s="102"/>
      <c r="VHB29" s="102"/>
      <c r="VHC29" s="102"/>
      <c r="VHD29" s="102"/>
      <c r="VHE29" s="102"/>
      <c r="VHF29" s="102"/>
      <c r="VHG29" s="102"/>
      <c r="VHH29" s="102"/>
      <c r="VHI29" s="102"/>
      <c r="VHJ29" s="102"/>
      <c r="VHK29" s="102"/>
      <c r="VHL29" s="102"/>
      <c r="VHM29" s="102"/>
      <c r="VHN29" s="102"/>
      <c r="VHO29" s="102"/>
      <c r="VHP29" s="102"/>
      <c r="VHQ29" s="102"/>
      <c r="VHR29" s="102"/>
      <c r="VHS29" s="102"/>
      <c r="VHT29" s="102"/>
      <c r="VHU29" s="102"/>
      <c r="VHV29" s="102"/>
      <c r="VHW29" s="102"/>
      <c r="VHX29" s="102"/>
      <c r="VHY29" s="102"/>
      <c r="VHZ29" s="102"/>
      <c r="VIA29" s="102"/>
      <c r="VIB29" s="102"/>
      <c r="VIC29" s="102"/>
      <c r="VID29" s="102"/>
      <c r="VIE29" s="102"/>
      <c r="VIF29" s="102"/>
      <c r="VIG29" s="102"/>
      <c r="VIH29" s="102"/>
      <c r="VII29" s="102"/>
      <c r="VIJ29" s="102"/>
      <c r="VIK29" s="102"/>
      <c r="VIL29" s="102"/>
      <c r="VIM29" s="102"/>
      <c r="VIN29" s="102"/>
      <c r="VIO29" s="102"/>
      <c r="VIP29" s="102"/>
      <c r="VIQ29" s="102"/>
      <c r="VIR29" s="102"/>
      <c r="VIS29" s="102"/>
      <c r="VIT29" s="102"/>
      <c r="VIU29" s="102"/>
      <c r="VIV29" s="102"/>
      <c r="VIW29" s="102"/>
      <c r="VIX29" s="102"/>
      <c r="VIY29" s="102"/>
      <c r="VIZ29" s="102"/>
      <c r="VJA29" s="102"/>
      <c r="VJB29" s="102"/>
      <c r="VJC29" s="102"/>
      <c r="VJD29" s="102"/>
      <c r="VJE29" s="102"/>
      <c r="VJF29" s="102"/>
      <c r="VJG29" s="102"/>
      <c r="VJH29" s="102"/>
      <c r="VJI29" s="102"/>
      <c r="VJJ29" s="102"/>
      <c r="VJK29" s="102"/>
      <c r="VJL29" s="102"/>
      <c r="VJM29" s="102"/>
      <c r="VJN29" s="102"/>
      <c r="VJO29" s="102"/>
      <c r="VJP29" s="102"/>
      <c r="VJQ29" s="102"/>
      <c r="VJR29" s="102"/>
      <c r="VJS29" s="102"/>
      <c r="VJT29" s="102"/>
      <c r="VJU29" s="102"/>
      <c r="VJV29" s="102"/>
      <c r="VJW29" s="102"/>
      <c r="VJX29" s="102"/>
      <c r="VJY29" s="102"/>
      <c r="VJZ29" s="102"/>
      <c r="VKA29" s="102"/>
      <c r="VKB29" s="102"/>
      <c r="VKC29" s="102"/>
      <c r="VKD29" s="102"/>
      <c r="VKE29" s="102"/>
      <c r="VKF29" s="102"/>
      <c r="VKG29" s="102"/>
      <c r="VKH29" s="102"/>
      <c r="VKI29" s="102"/>
      <c r="VKJ29" s="102"/>
      <c r="VKK29" s="102"/>
      <c r="VKL29" s="102"/>
      <c r="VKM29" s="102"/>
      <c r="VKN29" s="102"/>
      <c r="VKO29" s="102"/>
      <c r="VKP29" s="102"/>
      <c r="VKQ29" s="102"/>
      <c r="VKR29" s="102"/>
      <c r="VKS29" s="102"/>
      <c r="VKT29" s="102"/>
      <c r="VKU29" s="102"/>
      <c r="VKV29" s="102"/>
      <c r="VKW29" s="102"/>
      <c r="VKX29" s="102"/>
      <c r="VKY29" s="102"/>
      <c r="VKZ29" s="102"/>
      <c r="VLA29" s="102"/>
      <c r="VLB29" s="102"/>
      <c r="VLC29" s="102"/>
      <c r="VLD29" s="102"/>
      <c r="VLE29" s="102"/>
      <c r="VLF29" s="102"/>
      <c r="VLG29" s="102"/>
      <c r="VLH29" s="102"/>
      <c r="VLI29" s="102"/>
      <c r="VLJ29" s="102"/>
      <c r="VLK29" s="102"/>
      <c r="VLL29" s="102"/>
      <c r="VLM29" s="102"/>
      <c r="VLN29" s="102"/>
      <c r="VLO29" s="102"/>
      <c r="VLP29" s="102"/>
      <c r="VLQ29" s="102"/>
      <c r="VLR29" s="102"/>
      <c r="VLS29" s="102"/>
      <c r="VLT29" s="102"/>
      <c r="VLU29" s="102"/>
      <c r="VLV29" s="102"/>
      <c r="VLW29" s="102"/>
      <c r="VLX29" s="102"/>
      <c r="VLY29" s="102"/>
      <c r="VLZ29" s="102"/>
      <c r="VMA29" s="102"/>
      <c r="VMB29" s="102"/>
      <c r="VMC29" s="102"/>
      <c r="VMD29" s="102"/>
      <c r="VME29" s="102"/>
      <c r="VMF29" s="102"/>
      <c r="VMG29" s="102"/>
      <c r="VMH29" s="102"/>
      <c r="VMI29" s="102"/>
      <c r="VMJ29" s="102"/>
      <c r="VMK29" s="102"/>
      <c r="VML29" s="102"/>
      <c r="VMM29" s="102"/>
      <c r="VMN29" s="102"/>
      <c r="VMO29" s="102"/>
      <c r="VMP29" s="102"/>
      <c r="VMQ29" s="102"/>
      <c r="VMR29" s="102"/>
      <c r="VMS29" s="102"/>
      <c r="VMT29" s="102"/>
      <c r="VMU29" s="102"/>
      <c r="VMV29" s="102"/>
      <c r="VMW29" s="102"/>
      <c r="VMX29" s="102"/>
      <c r="VMY29" s="102"/>
      <c r="VMZ29" s="102"/>
      <c r="VNA29" s="102"/>
      <c r="VNB29" s="102"/>
      <c r="VNC29" s="102"/>
      <c r="VND29" s="102"/>
      <c r="VNE29" s="102"/>
      <c r="VNF29" s="102"/>
      <c r="VNG29" s="102"/>
      <c r="VNH29" s="102"/>
      <c r="VNI29" s="102"/>
      <c r="VNJ29" s="102"/>
      <c r="VNK29" s="102"/>
      <c r="VNL29" s="102"/>
      <c r="VNM29" s="102"/>
      <c r="VNN29" s="102"/>
      <c r="VNO29" s="102"/>
      <c r="VNP29" s="102"/>
      <c r="VNQ29" s="102"/>
      <c r="VNR29" s="102"/>
      <c r="VNS29" s="102"/>
      <c r="VNT29" s="102"/>
      <c r="VNU29" s="102"/>
      <c r="VNV29" s="102"/>
      <c r="VNW29" s="102"/>
      <c r="VNX29" s="102"/>
      <c r="VNY29" s="102"/>
      <c r="VNZ29" s="102"/>
      <c r="VOA29" s="102"/>
      <c r="VOB29" s="102"/>
      <c r="VOC29" s="102"/>
      <c r="VOD29" s="102"/>
      <c r="VOE29" s="102"/>
      <c r="VOF29" s="102"/>
      <c r="VOG29" s="102"/>
      <c r="VOH29" s="102"/>
      <c r="VOI29" s="102"/>
      <c r="VOJ29" s="102"/>
      <c r="VOK29" s="102"/>
      <c r="VOL29" s="102"/>
      <c r="VOM29" s="102"/>
      <c r="VON29" s="102"/>
      <c r="VOO29" s="102"/>
      <c r="VOP29" s="102"/>
      <c r="VOQ29" s="102"/>
      <c r="VOR29" s="102"/>
      <c r="VOS29" s="102"/>
      <c r="VOT29" s="102"/>
      <c r="VOU29" s="102"/>
      <c r="VOV29" s="102"/>
      <c r="VOW29" s="102"/>
      <c r="VOX29" s="102"/>
      <c r="VOY29" s="102"/>
      <c r="VOZ29" s="102"/>
      <c r="VPA29" s="102"/>
      <c r="VPB29" s="102"/>
      <c r="VPC29" s="102"/>
      <c r="VPD29" s="102"/>
      <c r="VPE29" s="102"/>
      <c r="VPF29" s="102"/>
      <c r="VPG29" s="102"/>
      <c r="VPH29" s="102"/>
      <c r="VPI29" s="102"/>
      <c r="VPJ29" s="102"/>
      <c r="VPK29" s="102"/>
      <c r="VPL29" s="102"/>
      <c r="VPM29" s="102"/>
      <c r="VPN29" s="102"/>
      <c r="VPO29" s="102"/>
      <c r="VPP29" s="102"/>
      <c r="VPQ29" s="102"/>
      <c r="VPR29" s="102"/>
      <c r="VPS29" s="102"/>
      <c r="VPT29" s="102"/>
      <c r="VPU29" s="102"/>
      <c r="VPV29" s="102"/>
      <c r="VPW29" s="102"/>
      <c r="VPX29" s="102"/>
      <c r="VPY29" s="102"/>
      <c r="VPZ29" s="102"/>
      <c r="VQA29" s="102"/>
      <c r="VQB29" s="102"/>
      <c r="VQC29" s="102"/>
      <c r="VQD29" s="102"/>
      <c r="VQE29" s="102"/>
      <c r="VQF29" s="102"/>
      <c r="VQG29" s="102"/>
      <c r="VQH29" s="102"/>
      <c r="VQI29" s="102"/>
      <c r="VQJ29" s="102"/>
      <c r="VQK29" s="102"/>
      <c r="VQL29" s="102"/>
      <c r="VQM29" s="102"/>
      <c r="VQN29" s="102"/>
      <c r="VQO29" s="102"/>
      <c r="VQP29" s="102"/>
      <c r="VQQ29" s="102"/>
      <c r="VQR29" s="102"/>
      <c r="VQS29" s="102"/>
      <c r="VQT29" s="102"/>
      <c r="VQU29" s="102"/>
      <c r="VQV29" s="102"/>
      <c r="VQW29" s="102"/>
      <c r="VQX29" s="102"/>
      <c r="VQY29" s="102"/>
      <c r="VQZ29" s="102"/>
      <c r="VRA29" s="102"/>
      <c r="VRB29" s="102"/>
      <c r="VRC29" s="102"/>
      <c r="VRD29" s="102"/>
      <c r="VRE29" s="102"/>
      <c r="VRF29" s="102"/>
      <c r="VRG29" s="102"/>
      <c r="VRH29" s="102"/>
      <c r="VRI29" s="102"/>
      <c r="VRJ29" s="102"/>
      <c r="VRK29" s="102"/>
      <c r="VRL29" s="102"/>
      <c r="VRM29" s="102"/>
      <c r="VRN29" s="102"/>
      <c r="VRO29" s="102"/>
      <c r="VRP29" s="102"/>
      <c r="VRQ29" s="102"/>
      <c r="VRR29" s="102"/>
      <c r="VRS29" s="102"/>
      <c r="VRT29" s="102"/>
      <c r="VRU29" s="102"/>
      <c r="VRV29" s="102"/>
      <c r="VRW29" s="102"/>
      <c r="VRX29" s="102"/>
      <c r="VRY29" s="102"/>
      <c r="VRZ29" s="102"/>
      <c r="VSA29" s="102"/>
      <c r="VSB29" s="102"/>
      <c r="VSC29" s="102"/>
      <c r="VSD29" s="102"/>
      <c r="VSE29" s="102"/>
      <c r="VSF29" s="102"/>
      <c r="VSG29" s="102"/>
      <c r="VSH29" s="102"/>
      <c r="VSI29" s="102"/>
      <c r="VSJ29" s="102"/>
      <c r="VSK29" s="102"/>
      <c r="VSL29" s="102"/>
      <c r="VSM29" s="102"/>
      <c r="VSN29" s="102"/>
      <c r="VSO29" s="102"/>
      <c r="VSP29" s="102"/>
      <c r="VSQ29" s="102"/>
      <c r="VSR29" s="102"/>
      <c r="VSS29" s="102"/>
      <c r="VST29" s="102"/>
      <c r="VSU29" s="102"/>
      <c r="VSV29" s="102"/>
      <c r="VSW29" s="102"/>
      <c r="VSX29" s="102"/>
      <c r="VSY29" s="102"/>
      <c r="VSZ29" s="102"/>
      <c r="VTA29" s="102"/>
      <c r="VTB29" s="102"/>
      <c r="VTC29" s="102"/>
      <c r="VTD29" s="102"/>
      <c r="VTE29" s="102"/>
      <c r="VTF29" s="102"/>
      <c r="VTG29" s="102"/>
      <c r="VTH29" s="102"/>
      <c r="VTI29" s="102"/>
      <c r="VTJ29" s="102"/>
      <c r="VTK29" s="102"/>
      <c r="VTL29" s="102"/>
      <c r="VTM29" s="102"/>
      <c r="VTN29" s="102"/>
      <c r="VTO29" s="102"/>
      <c r="VTP29" s="102"/>
      <c r="VTQ29" s="102"/>
      <c r="VTR29" s="102"/>
      <c r="VTS29" s="102"/>
      <c r="VTT29" s="102"/>
      <c r="VTU29" s="102"/>
      <c r="VTV29" s="102"/>
      <c r="VTW29" s="102"/>
      <c r="VTX29" s="102"/>
      <c r="VTY29" s="102"/>
      <c r="VTZ29" s="102"/>
      <c r="VUA29" s="102"/>
      <c r="VUB29" s="102"/>
      <c r="VUC29" s="102"/>
      <c r="VUD29" s="102"/>
      <c r="VUE29" s="102"/>
      <c r="VUF29" s="102"/>
      <c r="VUG29" s="102"/>
      <c r="VUH29" s="102"/>
      <c r="VUI29" s="102"/>
      <c r="VUJ29" s="102"/>
      <c r="VUK29" s="102"/>
      <c r="VUL29" s="102"/>
      <c r="VUM29" s="102"/>
      <c r="VUN29" s="102"/>
      <c r="VUO29" s="102"/>
      <c r="VUP29" s="102"/>
      <c r="VUQ29" s="102"/>
      <c r="VUR29" s="102"/>
      <c r="VUS29" s="102"/>
      <c r="VUT29" s="102"/>
      <c r="VUU29" s="102"/>
      <c r="VUV29" s="102"/>
      <c r="VUW29" s="102"/>
      <c r="VUX29" s="102"/>
      <c r="VUY29" s="102"/>
      <c r="VUZ29" s="102"/>
      <c r="VVA29" s="102"/>
      <c r="VVB29" s="102"/>
      <c r="VVC29" s="102"/>
      <c r="VVD29" s="102"/>
      <c r="VVE29" s="102"/>
      <c r="VVF29" s="102"/>
      <c r="VVG29" s="102"/>
      <c r="VVH29" s="102"/>
      <c r="VVI29" s="102"/>
      <c r="VVJ29" s="102"/>
      <c r="VVK29" s="102"/>
      <c r="VVL29" s="102"/>
      <c r="VVM29" s="102"/>
      <c r="VVN29" s="102"/>
      <c r="VVO29" s="102"/>
      <c r="VVP29" s="102"/>
      <c r="VVQ29" s="102"/>
      <c r="VVR29" s="102"/>
      <c r="VVS29" s="102"/>
      <c r="VVT29" s="102"/>
      <c r="VVU29" s="102"/>
      <c r="VVV29" s="102"/>
      <c r="VVW29" s="102"/>
      <c r="VVX29" s="102"/>
      <c r="VVY29" s="102"/>
      <c r="VVZ29" s="102"/>
      <c r="VWA29" s="102"/>
      <c r="VWB29" s="102"/>
      <c r="VWC29" s="102"/>
      <c r="VWD29" s="102"/>
      <c r="VWE29" s="102"/>
      <c r="VWF29" s="102"/>
      <c r="VWG29" s="102"/>
      <c r="VWH29" s="102"/>
      <c r="VWI29" s="102"/>
      <c r="VWJ29" s="102"/>
      <c r="VWK29" s="102"/>
      <c r="VWL29" s="102"/>
      <c r="VWM29" s="102"/>
      <c r="VWN29" s="102"/>
      <c r="VWO29" s="102"/>
      <c r="VWP29" s="102"/>
      <c r="VWQ29" s="102"/>
      <c r="VWR29" s="102"/>
      <c r="VWS29" s="102"/>
      <c r="VWT29" s="102"/>
      <c r="VWU29" s="102"/>
      <c r="VWV29" s="102"/>
      <c r="VWW29" s="102"/>
      <c r="VWX29" s="102"/>
      <c r="VWY29" s="102"/>
      <c r="VWZ29" s="102"/>
      <c r="VXA29" s="102"/>
      <c r="VXB29" s="102"/>
      <c r="VXC29" s="102"/>
      <c r="VXD29" s="102"/>
      <c r="VXE29" s="102"/>
      <c r="VXF29" s="102"/>
      <c r="VXG29" s="102"/>
      <c r="VXH29" s="102"/>
      <c r="VXI29" s="102"/>
      <c r="VXJ29" s="102"/>
      <c r="VXK29" s="102"/>
      <c r="VXL29" s="102"/>
      <c r="VXM29" s="102"/>
      <c r="VXN29" s="102"/>
      <c r="VXO29" s="102"/>
      <c r="VXP29" s="102"/>
      <c r="VXQ29" s="102"/>
      <c r="VXR29" s="102"/>
      <c r="VXS29" s="102"/>
      <c r="VXT29" s="102"/>
      <c r="VXU29" s="102"/>
      <c r="VXV29" s="102"/>
      <c r="VXW29" s="102"/>
      <c r="VXX29" s="102"/>
      <c r="VXY29" s="102"/>
      <c r="VXZ29" s="102"/>
      <c r="VYA29" s="102"/>
      <c r="VYB29" s="102"/>
      <c r="VYC29" s="102"/>
      <c r="VYD29" s="102"/>
      <c r="VYE29" s="102"/>
      <c r="VYF29" s="102"/>
      <c r="VYG29" s="102"/>
      <c r="VYH29" s="102"/>
      <c r="VYI29" s="102"/>
      <c r="VYJ29" s="102"/>
      <c r="VYK29" s="102"/>
      <c r="VYL29" s="102"/>
      <c r="VYM29" s="102"/>
      <c r="VYN29" s="102"/>
      <c r="VYO29" s="102"/>
      <c r="VYP29" s="102"/>
      <c r="VYQ29" s="102"/>
      <c r="VYR29" s="102"/>
      <c r="VYS29" s="102"/>
      <c r="VYT29" s="102"/>
      <c r="VYU29" s="102"/>
      <c r="VYV29" s="102"/>
      <c r="VYW29" s="102"/>
      <c r="VYX29" s="102"/>
      <c r="VYY29" s="102"/>
      <c r="VYZ29" s="102"/>
      <c r="VZA29" s="102"/>
      <c r="VZB29" s="102"/>
      <c r="VZC29" s="102"/>
      <c r="VZD29" s="102"/>
      <c r="VZE29" s="102"/>
      <c r="VZF29" s="102"/>
      <c r="VZG29" s="102"/>
      <c r="VZH29" s="102"/>
      <c r="VZI29" s="102"/>
      <c r="VZJ29" s="102"/>
      <c r="VZK29" s="102"/>
      <c r="VZL29" s="102"/>
      <c r="VZM29" s="102"/>
      <c r="VZN29" s="102"/>
      <c r="VZO29" s="102"/>
      <c r="VZP29" s="102"/>
      <c r="VZQ29" s="102"/>
      <c r="VZR29" s="102"/>
      <c r="VZS29" s="102"/>
      <c r="VZT29" s="102"/>
      <c r="VZU29" s="102"/>
      <c r="VZV29" s="102"/>
      <c r="VZW29" s="102"/>
      <c r="VZX29" s="102"/>
      <c r="VZY29" s="102"/>
      <c r="VZZ29" s="102"/>
      <c r="WAA29" s="102"/>
      <c r="WAB29" s="102"/>
      <c r="WAC29" s="102"/>
      <c r="WAD29" s="102"/>
      <c r="WAE29" s="102"/>
      <c r="WAF29" s="102"/>
      <c r="WAG29" s="102"/>
      <c r="WAH29" s="102"/>
      <c r="WAI29" s="102"/>
      <c r="WAJ29" s="102"/>
      <c r="WAK29" s="102"/>
      <c r="WAL29" s="102"/>
      <c r="WAM29" s="102"/>
      <c r="WAN29" s="102"/>
      <c r="WAO29" s="102"/>
      <c r="WAP29" s="102"/>
      <c r="WAQ29" s="102"/>
      <c r="WAR29" s="102"/>
      <c r="WAS29" s="102"/>
      <c r="WAT29" s="102"/>
      <c r="WAU29" s="102"/>
      <c r="WAV29" s="102"/>
      <c r="WAW29" s="102"/>
      <c r="WAX29" s="102"/>
      <c r="WAY29" s="102"/>
      <c r="WAZ29" s="102"/>
      <c r="WBA29" s="102"/>
      <c r="WBB29" s="102"/>
      <c r="WBC29" s="102"/>
      <c r="WBD29" s="102"/>
      <c r="WBE29" s="102"/>
      <c r="WBF29" s="102"/>
      <c r="WBG29" s="102"/>
      <c r="WBH29" s="102"/>
      <c r="WBI29" s="102"/>
      <c r="WBJ29" s="102"/>
      <c r="WBK29" s="102"/>
      <c r="WBL29" s="102"/>
      <c r="WBM29" s="102"/>
      <c r="WBN29" s="102"/>
      <c r="WBO29" s="102"/>
      <c r="WBP29" s="102"/>
      <c r="WBQ29" s="102"/>
      <c r="WBR29" s="102"/>
      <c r="WBS29" s="102"/>
      <c r="WBT29" s="102"/>
      <c r="WBU29" s="102"/>
      <c r="WBV29" s="102"/>
      <c r="WBW29" s="102"/>
      <c r="WBX29" s="102"/>
      <c r="WBY29" s="102"/>
      <c r="WBZ29" s="102"/>
      <c r="WCA29" s="102"/>
      <c r="WCB29" s="102"/>
      <c r="WCC29" s="102"/>
      <c r="WCD29" s="102"/>
      <c r="WCE29" s="102"/>
      <c r="WCF29" s="102"/>
      <c r="WCG29" s="102"/>
      <c r="WCH29" s="102"/>
      <c r="WCI29" s="102"/>
      <c r="WCJ29" s="102"/>
      <c r="WCK29" s="102"/>
      <c r="WCL29" s="102"/>
      <c r="WCM29" s="102"/>
      <c r="WCN29" s="102"/>
      <c r="WCO29" s="102"/>
      <c r="WCP29" s="102"/>
      <c r="WCQ29" s="102"/>
      <c r="WCR29" s="102"/>
      <c r="WCS29" s="102"/>
      <c r="WCT29" s="102"/>
      <c r="WCU29" s="102"/>
      <c r="WCV29" s="102"/>
      <c r="WCW29" s="102"/>
      <c r="WCX29" s="102"/>
      <c r="WCY29" s="102"/>
      <c r="WCZ29" s="102"/>
      <c r="WDA29" s="102"/>
      <c r="WDB29" s="102"/>
      <c r="WDC29" s="102"/>
      <c r="WDD29" s="102"/>
      <c r="WDE29" s="102"/>
      <c r="WDF29" s="102"/>
      <c r="WDG29" s="102"/>
      <c r="WDH29" s="102"/>
      <c r="WDI29" s="102"/>
      <c r="WDJ29" s="102"/>
      <c r="WDK29" s="102"/>
      <c r="WDL29" s="102"/>
      <c r="WDM29" s="102"/>
      <c r="WDN29" s="102"/>
      <c r="WDO29" s="102"/>
      <c r="WDP29" s="102"/>
      <c r="WDQ29" s="102"/>
      <c r="WDR29" s="102"/>
      <c r="WDS29" s="102"/>
      <c r="WDT29" s="102"/>
      <c r="WDU29" s="102"/>
      <c r="WDV29" s="102"/>
      <c r="WDW29" s="102"/>
      <c r="WDX29" s="102"/>
      <c r="WDY29" s="102"/>
      <c r="WDZ29" s="102"/>
      <c r="WEA29" s="102"/>
      <c r="WEB29" s="102"/>
      <c r="WEC29" s="102"/>
      <c r="WED29" s="102"/>
      <c r="WEE29" s="102"/>
      <c r="WEF29" s="102"/>
      <c r="WEG29" s="102"/>
      <c r="WEH29" s="102"/>
      <c r="WEI29" s="102"/>
      <c r="WEJ29" s="102"/>
      <c r="WEK29" s="102"/>
      <c r="WEL29" s="102"/>
      <c r="WEM29" s="102"/>
      <c r="WEN29" s="102"/>
      <c r="WEO29" s="102"/>
      <c r="WEP29" s="102"/>
      <c r="WEQ29" s="102"/>
      <c r="WER29" s="102"/>
      <c r="WES29" s="102"/>
      <c r="WET29" s="102"/>
      <c r="WEU29" s="102"/>
      <c r="WEV29" s="102"/>
      <c r="WEW29" s="102"/>
      <c r="WEX29" s="102"/>
      <c r="WEY29" s="102"/>
      <c r="WEZ29" s="102"/>
      <c r="WFA29" s="102"/>
      <c r="WFB29" s="102"/>
      <c r="WFC29" s="102"/>
      <c r="WFD29" s="102"/>
      <c r="WFE29" s="102"/>
      <c r="WFF29" s="102"/>
      <c r="WFG29" s="102"/>
      <c r="WFH29" s="102"/>
      <c r="WFI29" s="102"/>
      <c r="WFJ29" s="102"/>
      <c r="WFK29" s="102"/>
      <c r="WFL29" s="102"/>
      <c r="WFM29" s="102"/>
      <c r="WFN29" s="102"/>
      <c r="WFO29" s="102"/>
      <c r="WFP29" s="102"/>
      <c r="WFQ29" s="102"/>
      <c r="WFR29" s="102"/>
      <c r="WFS29" s="102"/>
      <c r="WFT29" s="102"/>
      <c r="WFU29" s="102"/>
      <c r="WFV29" s="102"/>
      <c r="WFW29" s="102"/>
      <c r="WFX29" s="102"/>
      <c r="WFY29" s="102"/>
      <c r="WFZ29" s="102"/>
      <c r="WGA29" s="102"/>
      <c r="WGB29" s="102"/>
      <c r="WGC29" s="102"/>
      <c r="WGD29" s="102"/>
      <c r="WGE29" s="102"/>
      <c r="WGF29" s="102"/>
      <c r="WGG29" s="102"/>
      <c r="WGH29" s="102"/>
      <c r="WGI29" s="102"/>
      <c r="WGJ29" s="102"/>
      <c r="WGK29" s="102"/>
      <c r="WGL29" s="102"/>
      <c r="WGM29" s="102"/>
      <c r="WGN29" s="102"/>
      <c r="WGO29" s="102"/>
      <c r="WGP29" s="102"/>
      <c r="WGQ29" s="102"/>
      <c r="WGR29" s="102"/>
      <c r="WGS29" s="102"/>
      <c r="WGT29" s="102"/>
      <c r="WGU29" s="102"/>
      <c r="WGV29" s="102"/>
      <c r="WGW29" s="102"/>
      <c r="WGX29" s="102"/>
      <c r="WGY29" s="102"/>
      <c r="WGZ29" s="102"/>
      <c r="WHA29" s="102"/>
      <c r="WHB29" s="102"/>
      <c r="WHC29" s="102"/>
      <c r="WHD29" s="102"/>
      <c r="WHE29" s="102"/>
      <c r="WHF29" s="102"/>
      <c r="WHG29" s="102"/>
      <c r="WHH29" s="102"/>
      <c r="WHI29" s="102"/>
      <c r="WHJ29" s="102"/>
      <c r="WHK29" s="102"/>
      <c r="WHL29" s="102"/>
      <c r="WHM29" s="102"/>
      <c r="WHN29" s="102"/>
      <c r="WHO29" s="102"/>
      <c r="WHP29" s="102"/>
      <c r="WHQ29" s="102"/>
      <c r="WHR29" s="102"/>
      <c r="WHS29" s="102"/>
      <c r="WHT29" s="102"/>
      <c r="WHU29" s="102"/>
      <c r="WHV29" s="102"/>
      <c r="WHW29" s="102"/>
      <c r="WHX29" s="102"/>
      <c r="WHY29" s="102"/>
      <c r="WHZ29" s="102"/>
      <c r="WIA29" s="102"/>
      <c r="WIB29" s="102"/>
      <c r="WIC29" s="102"/>
      <c r="WID29" s="102"/>
      <c r="WIE29" s="102"/>
      <c r="WIF29" s="102"/>
      <c r="WIG29" s="102"/>
      <c r="WIH29" s="102"/>
      <c r="WII29" s="102"/>
      <c r="WIJ29" s="102"/>
      <c r="WIK29" s="102"/>
      <c r="WIL29" s="102"/>
      <c r="WIM29" s="102"/>
      <c r="WIN29" s="102"/>
      <c r="WIO29" s="102"/>
      <c r="WIP29" s="102"/>
      <c r="WIQ29" s="102"/>
      <c r="WIR29" s="102"/>
      <c r="WIS29" s="102"/>
      <c r="WIT29" s="102"/>
      <c r="WIU29" s="102"/>
      <c r="WIV29" s="102"/>
      <c r="WIW29" s="102"/>
      <c r="WIX29" s="102"/>
      <c r="WIY29" s="102"/>
      <c r="WIZ29" s="102"/>
      <c r="WJA29" s="102"/>
      <c r="WJB29" s="102"/>
      <c r="WJC29" s="102"/>
      <c r="WJD29" s="102"/>
      <c r="WJE29" s="102"/>
      <c r="WJF29" s="102"/>
      <c r="WJG29" s="102"/>
      <c r="WJH29" s="102"/>
      <c r="WJI29" s="102"/>
      <c r="WJJ29" s="102"/>
      <c r="WJK29" s="102"/>
      <c r="WJL29" s="102"/>
      <c r="WJM29" s="102"/>
      <c r="WJN29" s="102"/>
      <c r="WJO29" s="102"/>
      <c r="WJP29" s="102"/>
      <c r="WJQ29" s="102"/>
      <c r="WJR29" s="102"/>
      <c r="WJS29" s="102"/>
      <c r="WJT29" s="102"/>
      <c r="WJU29" s="102"/>
      <c r="WJV29" s="102"/>
      <c r="WJW29" s="102"/>
      <c r="WJX29" s="102"/>
      <c r="WJY29" s="102"/>
      <c r="WJZ29" s="102"/>
      <c r="WKA29" s="102"/>
      <c r="WKB29" s="102"/>
      <c r="WKC29" s="102"/>
      <c r="WKD29" s="102"/>
      <c r="WKE29" s="102"/>
      <c r="WKF29" s="102"/>
      <c r="WKG29" s="102"/>
      <c r="WKH29" s="102"/>
      <c r="WKI29" s="102"/>
      <c r="WKJ29" s="102"/>
      <c r="WKK29" s="102"/>
      <c r="WKL29" s="102"/>
      <c r="WKM29" s="102"/>
      <c r="WKN29" s="102"/>
      <c r="WKO29" s="102"/>
      <c r="WKP29" s="102"/>
      <c r="WKQ29" s="102"/>
      <c r="WKR29" s="102"/>
      <c r="WKS29" s="102"/>
      <c r="WKT29" s="102"/>
      <c r="WKU29" s="102"/>
      <c r="WKV29" s="102"/>
      <c r="WKW29" s="102"/>
      <c r="WKX29" s="102"/>
      <c r="WKY29" s="102"/>
      <c r="WKZ29" s="102"/>
      <c r="WLA29" s="102"/>
      <c r="WLB29" s="102"/>
      <c r="WLC29" s="102"/>
      <c r="WLD29" s="102"/>
      <c r="WLE29" s="102"/>
      <c r="WLF29" s="102"/>
      <c r="WLG29" s="102"/>
      <c r="WLH29" s="102"/>
      <c r="WLI29" s="102"/>
      <c r="WLJ29" s="102"/>
      <c r="WLK29" s="102"/>
      <c r="WLL29" s="102"/>
      <c r="WLM29" s="102"/>
      <c r="WLN29" s="102"/>
      <c r="WLO29" s="102"/>
      <c r="WLP29" s="102"/>
      <c r="WLQ29" s="102"/>
      <c r="WLR29" s="102"/>
      <c r="WLS29" s="102"/>
      <c r="WLT29" s="102"/>
      <c r="WLU29" s="102"/>
      <c r="WLV29" s="102"/>
      <c r="WLW29" s="102"/>
      <c r="WLX29" s="102"/>
      <c r="WLY29" s="102"/>
      <c r="WLZ29" s="102"/>
      <c r="WMA29" s="102"/>
      <c r="WMB29" s="102"/>
      <c r="WMC29" s="102"/>
      <c r="WMD29" s="102"/>
      <c r="WME29" s="102"/>
      <c r="WMF29" s="102"/>
      <c r="WMG29" s="102"/>
      <c r="WMH29" s="102"/>
      <c r="WMI29" s="102"/>
      <c r="WMJ29" s="102"/>
      <c r="WMK29" s="102"/>
      <c r="WML29" s="102"/>
      <c r="WMM29" s="102"/>
      <c r="WMN29" s="102"/>
      <c r="WMO29" s="102"/>
      <c r="WMP29" s="102"/>
      <c r="WMQ29" s="102"/>
      <c r="WMR29" s="102"/>
      <c r="WMS29" s="102"/>
      <c r="WMT29" s="102"/>
      <c r="WMU29" s="102"/>
      <c r="WMV29" s="102"/>
      <c r="WMW29" s="102"/>
      <c r="WMX29" s="102"/>
      <c r="WMY29" s="102"/>
      <c r="WMZ29" s="102"/>
      <c r="WNA29" s="102"/>
      <c r="WNB29" s="102"/>
      <c r="WNC29" s="102"/>
      <c r="WND29" s="102"/>
      <c r="WNE29" s="102"/>
      <c r="WNF29" s="102"/>
      <c r="WNG29" s="102"/>
      <c r="WNH29" s="102"/>
      <c r="WNI29" s="102"/>
      <c r="WNJ29" s="102"/>
      <c r="WNK29" s="102"/>
      <c r="WNL29" s="102"/>
      <c r="WNM29" s="102"/>
      <c r="WNN29" s="102"/>
      <c r="WNO29" s="102"/>
      <c r="WNP29" s="102"/>
      <c r="WNQ29" s="102"/>
      <c r="WNR29" s="102"/>
      <c r="WNS29" s="102"/>
      <c r="WNT29" s="102"/>
      <c r="WNU29" s="102"/>
      <c r="WNV29" s="102"/>
      <c r="WNW29" s="102"/>
      <c r="WNX29" s="102"/>
      <c r="WNY29" s="102"/>
      <c r="WNZ29" s="102"/>
      <c r="WOA29" s="102"/>
      <c r="WOB29" s="102"/>
      <c r="WOC29" s="102"/>
      <c r="WOD29" s="102"/>
      <c r="WOE29" s="102"/>
      <c r="WOF29" s="102"/>
      <c r="WOG29" s="102"/>
      <c r="WOH29" s="102"/>
      <c r="WOI29" s="102"/>
      <c r="WOJ29" s="102"/>
      <c r="WOK29" s="102"/>
      <c r="WOL29" s="102"/>
      <c r="WOM29" s="102"/>
      <c r="WON29" s="102"/>
      <c r="WOO29" s="102"/>
      <c r="WOP29" s="102"/>
      <c r="WOQ29" s="102"/>
      <c r="WOR29" s="102"/>
      <c r="WOS29" s="102"/>
      <c r="WOT29" s="102"/>
      <c r="WOU29" s="102"/>
      <c r="WOV29" s="102"/>
      <c r="WOW29" s="102"/>
      <c r="WOX29" s="102"/>
      <c r="WOY29" s="102"/>
      <c r="WOZ29" s="102"/>
      <c r="WPA29" s="102"/>
      <c r="WPB29" s="102"/>
      <c r="WPC29" s="102"/>
      <c r="WPD29" s="102"/>
      <c r="WPE29" s="102"/>
      <c r="WPF29" s="102"/>
      <c r="WPG29" s="102"/>
      <c r="WPH29" s="102"/>
      <c r="WPI29" s="102"/>
      <c r="WPJ29" s="102"/>
      <c r="WPK29" s="102"/>
      <c r="WPL29" s="102"/>
      <c r="WPM29" s="102"/>
      <c r="WPN29" s="102"/>
      <c r="WPO29" s="102"/>
      <c r="WPP29" s="102"/>
      <c r="WPQ29" s="102"/>
      <c r="WPR29" s="102"/>
      <c r="WPS29" s="102"/>
      <c r="WPT29" s="102"/>
      <c r="WPU29" s="102"/>
      <c r="WPV29" s="102"/>
      <c r="WPW29" s="102"/>
      <c r="WPX29" s="102"/>
      <c r="WPY29" s="102"/>
      <c r="WPZ29" s="102"/>
      <c r="WQA29" s="102"/>
      <c r="WQB29" s="102"/>
      <c r="WQC29" s="102"/>
      <c r="WQD29" s="102"/>
      <c r="WQE29" s="102"/>
      <c r="WQF29" s="102"/>
      <c r="WQG29" s="102"/>
      <c r="WQH29" s="102"/>
      <c r="WQI29" s="102"/>
      <c r="WQJ29" s="102"/>
      <c r="WQK29" s="102"/>
      <c r="WQL29" s="102"/>
      <c r="WQM29" s="102"/>
      <c r="WQN29" s="102"/>
      <c r="WQO29" s="102"/>
      <c r="WQP29" s="102"/>
      <c r="WQQ29" s="102"/>
      <c r="WQR29" s="102"/>
      <c r="WQS29" s="102"/>
      <c r="WQT29" s="102"/>
      <c r="WQU29" s="102"/>
      <c r="WQV29" s="102"/>
      <c r="WQW29" s="102"/>
      <c r="WQX29" s="102"/>
      <c r="WQY29" s="102"/>
      <c r="WQZ29" s="102"/>
      <c r="WRA29" s="102"/>
      <c r="WRB29" s="102"/>
      <c r="WRC29" s="102"/>
      <c r="WRD29" s="102"/>
      <c r="WRE29" s="102"/>
      <c r="WRF29" s="102"/>
      <c r="WRG29" s="102"/>
      <c r="WRH29" s="102"/>
      <c r="WRI29" s="102"/>
      <c r="WRJ29" s="102"/>
      <c r="WRK29" s="102"/>
      <c r="WRL29" s="102"/>
      <c r="WRM29" s="102"/>
      <c r="WRN29" s="102"/>
      <c r="WRO29" s="102"/>
      <c r="WRP29" s="102"/>
      <c r="WRQ29" s="102"/>
      <c r="WRR29" s="102"/>
      <c r="WRS29" s="102"/>
      <c r="WRT29" s="102"/>
      <c r="WRU29" s="102"/>
      <c r="WRV29" s="102"/>
      <c r="WRW29" s="102"/>
      <c r="WRX29" s="102"/>
      <c r="WRY29" s="102"/>
      <c r="WRZ29" s="102"/>
      <c r="WSA29" s="102"/>
      <c r="WSB29" s="102"/>
      <c r="WSC29" s="102"/>
      <c r="WSD29" s="102"/>
      <c r="WSE29" s="102"/>
      <c r="WSF29" s="102"/>
      <c r="WSG29" s="102"/>
      <c r="WSH29" s="102"/>
      <c r="WSI29" s="102"/>
      <c r="WSJ29" s="102"/>
      <c r="WSK29" s="102"/>
      <c r="WSL29" s="102"/>
      <c r="WSM29" s="102"/>
      <c r="WSN29" s="102"/>
      <c r="WSO29" s="102"/>
      <c r="WSP29" s="102"/>
      <c r="WSQ29" s="102"/>
      <c r="WSR29" s="102"/>
      <c r="WSS29" s="102"/>
      <c r="WST29" s="102"/>
      <c r="WSU29" s="102"/>
      <c r="WSV29" s="102"/>
      <c r="WSW29" s="102"/>
      <c r="WSX29" s="102"/>
      <c r="WSY29" s="102"/>
      <c r="WSZ29" s="102"/>
      <c r="WTA29" s="102"/>
      <c r="WTB29" s="102"/>
      <c r="WTC29" s="102"/>
      <c r="WTD29" s="102"/>
      <c r="WTE29" s="102"/>
      <c r="WTF29" s="102"/>
      <c r="WTG29" s="102"/>
      <c r="WTH29" s="102"/>
      <c r="WTI29" s="102"/>
      <c r="WTJ29" s="102"/>
      <c r="WTK29" s="102"/>
      <c r="WTL29" s="102"/>
      <c r="WTM29" s="102"/>
      <c r="WTN29" s="102"/>
      <c r="WTO29" s="102"/>
      <c r="WTP29" s="102"/>
      <c r="WTQ29" s="102"/>
      <c r="WTR29" s="102"/>
      <c r="WTS29" s="102"/>
      <c r="WTT29" s="102"/>
      <c r="WTU29" s="102"/>
      <c r="WTV29" s="102"/>
      <c r="WTW29" s="102"/>
      <c r="WTX29" s="102"/>
      <c r="WTY29" s="102"/>
      <c r="WTZ29" s="102"/>
      <c r="WUA29" s="102"/>
      <c r="WUB29" s="102"/>
      <c r="WUC29" s="102"/>
      <c r="WUD29" s="102"/>
      <c r="WUE29" s="102"/>
      <c r="WUF29" s="102"/>
      <c r="WUG29" s="102"/>
      <c r="WUH29" s="102"/>
      <c r="WUI29" s="102"/>
      <c r="WUJ29" s="102"/>
      <c r="WUK29" s="102"/>
      <c r="WUL29" s="102"/>
      <c r="WUM29" s="102"/>
      <c r="WUN29" s="102"/>
      <c r="WUO29" s="102"/>
      <c r="WUP29" s="102"/>
      <c r="WUQ29" s="102"/>
      <c r="WUR29" s="102"/>
      <c r="WUS29" s="102"/>
      <c r="WUT29" s="102"/>
      <c r="WUU29" s="102"/>
      <c r="WUV29" s="102"/>
      <c r="WUW29" s="102"/>
      <c r="WUX29" s="102"/>
      <c r="WUY29" s="102"/>
      <c r="WUZ29" s="102"/>
      <c r="WVA29" s="102"/>
      <c r="WVB29" s="102"/>
      <c r="WVC29" s="102"/>
      <c r="WVD29" s="102"/>
      <c r="WVE29" s="102"/>
      <c r="WVF29" s="102"/>
      <c r="WVG29" s="102"/>
      <c r="WVH29" s="102"/>
      <c r="WVI29" s="102"/>
      <c r="WVJ29" s="102"/>
      <c r="WVK29" s="102"/>
      <c r="WVL29" s="102"/>
      <c r="WVM29" s="102"/>
      <c r="WVN29" s="102"/>
      <c r="WVO29" s="102"/>
      <c r="WVP29" s="102"/>
      <c r="WVQ29" s="102"/>
      <c r="WVR29" s="102"/>
      <c r="WVS29" s="102"/>
      <c r="WVT29" s="102"/>
      <c r="WVU29" s="102"/>
      <c r="WVV29" s="102"/>
      <c r="WVW29" s="102"/>
      <c r="WVX29" s="102"/>
      <c r="WVY29" s="102"/>
      <c r="WVZ29" s="102"/>
      <c r="WWA29" s="102"/>
      <c r="WWB29" s="102"/>
      <c r="WWC29" s="102"/>
      <c r="WWD29" s="102"/>
      <c r="WWE29" s="102"/>
      <c r="WWF29" s="102"/>
      <c r="WWG29" s="102"/>
      <c r="WWH29" s="102"/>
      <c r="WWI29" s="102"/>
      <c r="WWJ29" s="102"/>
      <c r="WWK29" s="102"/>
      <c r="WWL29" s="102"/>
      <c r="WWM29" s="102"/>
      <c r="WWN29" s="102"/>
      <c r="WWO29" s="102"/>
      <c r="WWP29" s="102"/>
      <c r="WWQ29" s="102"/>
      <c r="WWR29" s="102"/>
      <c r="WWS29" s="102"/>
      <c r="WWT29" s="102"/>
      <c r="WWU29" s="102"/>
      <c r="WWV29" s="102"/>
      <c r="WWW29" s="102"/>
      <c r="WWX29" s="102"/>
      <c r="WWY29" s="102"/>
      <c r="WWZ29" s="102"/>
      <c r="WXA29" s="102"/>
      <c r="WXB29" s="102"/>
      <c r="WXC29" s="102"/>
      <c r="WXD29" s="102"/>
      <c r="WXE29" s="102"/>
      <c r="WXF29" s="102"/>
      <c r="WXG29" s="102"/>
      <c r="WXH29" s="102"/>
      <c r="WXI29" s="102"/>
      <c r="WXJ29" s="102"/>
      <c r="WXK29" s="102"/>
      <c r="WXL29" s="102"/>
      <c r="WXM29" s="102"/>
      <c r="WXN29" s="102"/>
      <c r="WXO29" s="102"/>
      <c r="WXP29" s="102"/>
      <c r="WXQ29" s="102"/>
      <c r="WXR29" s="102"/>
      <c r="WXS29" s="102"/>
      <c r="WXT29" s="102"/>
      <c r="WXU29" s="102"/>
      <c r="WXV29" s="102"/>
      <c r="WXW29" s="102"/>
      <c r="WXX29" s="102"/>
      <c r="WXY29" s="102"/>
      <c r="WXZ29" s="102"/>
      <c r="WYA29" s="102"/>
    </row>
    <row r="30" spans="1:16199" ht="12.75" thickBot="1" x14ac:dyDescent="0.25">
      <c r="A30" s="155" t="s">
        <v>12</v>
      </c>
    </row>
    <row r="31" spans="1:16199" x14ac:dyDescent="0.2">
      <c r="A31" s="22" t="s">
        <v>13</v>
      </c>
    </row>
    <row r="32" spans="1:16199" x14ac:dyDescent="0.2">
      <c r="A32" s="22" t="s">
        <v>14</v>
      </c>
    </row>
    <row r="33" spans="1:1" ht="11.45" customHeight="1" x14ac:dyDescent="0.2">
      <c r="A33" s="23" t="s">
        <v>18</v>
      </c>
    </row>
    <row r="34" spans="1:1" x14ac:dyDescent="0.2">
      <c r="A34" s="148" t="s">
        <v>122</v>
      </c>
    </row>
    <row r="35" spans="1:1" ht="12.75" thickBot="1" x14ac:dyDescent="0.25">
      <c r="A35" s="22"/>
    </row>
    <row r="36" spans="1:1" ht="12.75" thickBot="1" x14ac:dyDescent="0.25">
      <c r="A36" s="155" t="s">
        <v>16</v>
      </c>
    </row>
    <row r="37" spans="1:1" ht="60" x14ac:dyDescent="0.2">
      <c r="A37" s="149" t="s">
        <v>39</v>
      </c>
    </row>
    <row r="38" spans="1:1" ht="44.25" customHeight="1" x14ac:dyDescent="0.2"/>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AG30"/>
  <sheetViews>
    <sheetView zoomScaleNormal="100" workbookViewId="0">
      <pane xSplit="1" topLeftCell="B1" activePane="topRight" state="frozen"/>
      <selection pane="topRight" activeCell="B16" sqref="B16:AT20"/>
    </sheetView>
  </sheetViews>
  <sheetFormatPr defaultColWidth="9" defaultRowHeight="12" x14ac:dyDescent="0.2"/>
  <cols>
    <col min="1" max="1" width="84.140625" style="14" customWidth="1"/>
    <col min="2" max="16384" width="9" style="14"/>
  </cols>
  <sheetData>
    <row r="1" spans="1:16257" x14ac:dyDescent="0.2">
      <c r="A1" s="13" t="s">
        <v>7</v>
      </c>
    </row>
    <row r="2" spans="1:16257" x14ac:dyDescent="0.2">
      <c r="A2" s="15" t="s">
        <v>26</v>
      </c>
    </row>
    <row r="3" spans="1:16257" x14ac:dyDescent="0.2">
      <c r="A3" s="13"/>
    </row>
    <row r="4" spans="1:16257" x14ac:dyDescent="0.2">
      <c r="A4" s="49" t="s">
        <v>9</v>
      </c>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c r="Q4" s="58" t="e">
        <f>'C завтраками| Bed and breakfast'!#REF!</f>
        <v>#REF!</v>
      </c>
      <c r="R4" s="58" t="e">
        <f>'C завтраками| Bed and breakfast'!#REF!</f>
        <v>#REF!</v>
      </c>
      <c r="S4" s="58" t="e">
        <f>'C завтраками| Bed and breakfast'!#REF!</f>
        <v>#REF!</v>
      </c>
      <c r="T4" s="58" t="e">
        <f>'C завтраками| Bed and breakfast'!#REF!</f>
        <v>#REF!</v>
      </c>
      <c r="U4" s="58" t="e">
        <f>'C завтраками| Bed and breakfast'!#REF!</f>
        <v>#REF!</v>
      </c>
      <c r="V4" s="58" t="e">
        <f>'C завтраками| Bed and breakfast'!#REF!</f>
        <v>#REF!</v>
      </c>
      <c r="W4" s="58" t="e">
        <f>'C завтраками| Bed and breakfast'!#REF!</f>
        <v>#REF!</v>
      </c>
      <c r="X4" s="58" t="e">
        <f>'C завтраками| Bed and breakfast'!#REF!</f>
        <v>#REF!</v>
      </c>
      <c r="Y4" s="58" t="e">
        <f>'C завтраками| Bed and breakfast'!#REF!</f>
        <v>#REF!</v>
      </c>
      <c r="Z4" s="58" t="e">
        <f>'C завтраками| Bed and breakfast'!#REF!</f>
        <v>#REF!</v>
      </c>
      <c r="AA4" s="58" t="e">
        <f>'C завтраками| Bed and breakfast'!#REF!</f>
        <v>#REF!</v>
      </c>
      <c r="AB4" s="58" t="e">
        <f>'C завтраками| Bed and breakfast'!#REF!</f>
        <v>#REF!</v>
      </c>
      <c r="AC4" s="58" t="e">
        <f>'C завтраками| Bed and breakfast'!#REF!</f>
        <v>#REF!</v>
      </c>
      <c r="AD4" s="58" t="e">
        <f>'C завтраками| Bed and breakfast'!#REF!</f>
        <v>#REF!</v>
      </c>
      <c r="AE4" s="58" t="e">
        <f>'C завтраками| Bed and breakfast'!#REF!</f>
        <v>#REF!</v>
      </c>
      <c r="AF4" s="58" t="e">
        <f>'C завтраками| Bed and breakfast'!#REF!</f>
        <v>#REF!</v>
      </c>
      <c r="AG4" s="58" t="e">
        <f>'C завтраками| Bed and breakfast'!#REF!</f>
        <v>#REF!</v>
      </c>
      <c r="AH4" s="58" t="e">
        <f>'C завтраками| Bed and breakfast'!#REF!</f>
        <v>#REF!</v>
      </c>
      <c r="AI4" s="58" t="e">
        <f>'C завтраками| Bed and breakfast'!#REF!</f>
        <v>#REF!</v>
      </c>
      <c r="AJ4" s="58" t="e">
        <f>'C завтраками| Bed and breakfast'!#REF!</f>
        <v>#REF!</v>
      </c>
      <c r="AK4" s="58" t="e">
        <f>'C завтраками| Bed and breakfast'!#REF!</f>
        <v>#REF!</v>
      </c>
      <c r="AL4" s="58" t="e">
        <f>'C завтраками| Bed and breakfast'!#REF!</f>
        <v>#REF!</v>
      </c>
      <c r="AM4" s="58" t="e">
        <f>'C завтраками| Bed and breakfast'!#REF!</f>
        <v>#REF!</v>
      </c>
      <c r="AN4" s="58" t="e">
        <f>'C завтраками| Bed and breakfast'!#REF!</f>
        <v>#REF!</v>
      </c>
      <c r="AO4" s="58" t="e">
        <f>'C завтраками| Bed and breakfast'!#REF!</f>
        <v>#REF!</v>
      </c>
      <c r="AP4" s="58" t="e">
        <f>'C завтраками| Bed and breakfast'!#REF!</f>
        <v>#REF!</v>
      </c>
      <c r="AQ4" s="58" t="e">
        <f>'C завтраками| Bed and breakfast'!#REF!</f>
        <v>#REF!</v>
      </c>
      <c r="AR4" s="58" t="e">
        <f>'C завтраками| Bed and breakfast'!#REF!</f>
        <v>#REF!</v>
      </c>
      <c r="AS4" s="58" t="e">
        <f>'C завтраками| Bed and breakfast'!#REF!</f>
        <v>#REF!</v>
      </c>
      <c r="AT4" s="58" t="e">
        <f>'C завтраками| Bed and breakfast'!#REF!</f>
        <v>#REF!</v>
      </c>
    </row>
    <row r="5" spans="1:16257" s="16" customFormat="1" ht="22.35" customHeight="1" x14ac:dyDescent="0.2">
      <c r="A5" s="20"/>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c r="Q5" s="58" t="e">
        <f>'C завтраками| Bed and breakfast'!#REF!</f>
        <v>#REF!</v>
      </c>
      <c r="R5" s="58" t="e">
        <f>'C завтраками| Bed and breakfast'!#REF!</f>
        <v>#REF!</v>
      </c>
      <c r="S5" s="58" t="e">
        <f>'C завтраками| Bed and breakfast'!#REF!</f>
        <v>#REF!</v>
      </c>
      <c r="T5" s="58" t="e">
        <f>'C завтраками| Bed and breakfast'!#REF!</f>
        <v>#REF!</v>
      </c>
      <c r="U5" s="58" t="e">
        <f>'C завтраками| Bed and breakfast'!#REF!</f>
        <v>#REF!</v>
      </c>
      <c r="V5" s="58" t="e">
        <f>'C завтраками| Bed and breakfast'!#REF!</f>
        <v>#REF!</v>
      </c>
      <c r="W5" s="58" t="e">
        <f>'C завтраками| Bed and breakfast'!#REF!</f>
        <v>#REF!</v>
      </c>
      <c r="X5" s="58" t="e">
        <f>'C завтраками| Bed and breakfast'!#REF!</f>
        <v>#REF!</v>
      </c>
      <c r="Y5" s="58" t="e">
        <f>'C завтраками| Bed and breakfast'!#REF!</f>
        <v>#REF!</v>
      </c>
      <c r="Z5" s="58" t="e">
        <f>'C завтраками| Bed and breakfast'!#REF!</f>
        <v>#REF!</v>
      </c>
      <c r="AA5" s="58" t="e">
        <f>'C завтраками| Bed and breakfast'!#REF!</f>
        <v>#REF!</v>
      </c>
      <c r="AB5" s="58" t="e">
        <f>'C завтраками| Bed and breakfast'!#REF!</f>
        <v>#REF!</v>
      </c>
      <c r="AC5" s="58" t="e">
        <f>'C завтраками| Bed and breakfast'!#REF!</f>
        <v>#REF!</v>
      </c>
      <c r="AD5" s="58" t="e">
        <f>'C завтраками| Bed and breakfast'!#REF!</f>
        <v>#REF!</v>
      </c>
      <c r="AE5" s="58" t="e">
        <f>'C завтраками| Bed and breakfast'!#REF!</f>
        <v>#REF!</v>
      </c>
      <c r="AF5" s="58" t="e">
        <f>'C завтраками| Bed and breakfast'!#REF!</f>
        <v>#REF!</v>
      </c>
      <c r="AG5" s="58" t="e">
        <f>'C завтраками| Bed and breakfast'!#REF!</f>
        <v>#REF!</v>
      </c>
      <c r="AH5" s="58" t="e">
        <f>'C завтраками| Bed and breakfast'!#REF!</f>
        <v>#REF!</v>
      </c>
      <c r="AI5" s="58" t="e">
        <f>'C завтраками| Bed and breakfast'!#REF!</f>
        <v>#REF!</v>
      </c>
      <c r="AJ5" s="58" t="e">
        <f>'C завтраками| Bed and breakfast'!#REF!</f>
        <v>#REF!</v>
      </c>
      <c r="AK5" s="58" t="e">
        <f>'C завтраками| Bed and breakfast'!#REF!</f>
        <v>#REF!</v>
      </c>
      <c r="AL5" s="58" t="e">
        <f>'C завтраками| Bed and breakfast'!#REF!</f>
        <v>#REF!</v>
      </c>
      <c r="AM5" s="58" t="e">
        <f>'C завтраками| Bed and breakfast'!#REF!</f>
        <v>#REF!</v>
      </c>
      <c r="AN5" s="58" t="e">
        <f>'C завтраками| Bed and breakfast'!#REF!</f>
        <v>#REF!</v>
      </c>
      <c r="AO5" s="58" t="e">
        <f>'C завтраками| Bed and breakfast'!#REF!</f>
        <v>#REF!</v>
      </c>
      <c r="AP5" s="58" t="e">
        <f>'C завтраками| Bed and breakfast'!#REF!</f>
        <v>#REF!</v>
      </c>
      <c r="AQ5" s="58" t="e">
        <f>'C завтраками| Bed and breakfast'!#REF!</f>
        <v>#REF!</v>
      </c>
      <c r="AR5" s="58" t="e">
        <f>'C завтраками| Bed and breakfast'!#REF!</f>
        <v>#REF!</v>
      </c>
      <c r="AS5" s="58" t="e">
        <f>'C завтраками| Bed and breakfast'!#REF!</f>
        <v>#REF!</v>
      </c>
      <c r="AT5" s="58" t="e">
        <f>'C завтраками| Bed and breakfast'!#REF!</f>
        <v>#REF!</v>
      </c>
    </row>
    <row r="6" spans="1:16257" s="18" customFormat="1" ht="10.35" customHeight="1" x14ac:dyDescent="0.2">
      <c r="A6" s="17" t="s">
        <v>2</v>
      </c>
    </row>
    <row r="7" spans="1:16257" s="18" customFormat="1" ht="10.35" customHeight="1" x14ac:dyDescent="0.2">
      <c r="A7" s="19">
        <v>1</v>
      </c>
      <c r="B7" s="17" t="e">
        <f>'C завтраками| Bed and breakfast'!#REF!-1500</f>
        <v>#REF!</v>
      </c>
      <c r="C7" s="17" t="e">
        <f>'C завтраками| Bed and breakfast'!#REF!-1500</f>
        <v>#REF!</v>
      </c>
      <c r="D7" s="17" t="e">
        <f>'C завтраками| Bed and breakfast'!#REF!-1500</f>
        <v>#REF!</v>
      </c>
      <c r="E7" s="17" t="e">
        <f>'C завтраками| Bed and breakfast'!#REF!-1500</f>
        <v>#REF!</v>
      </c>
      <c r="F7" s="17" t="e">
        <f>'C завтраками| Bed and breakfast'!#REF!-1500</f>
        <v>#REF!</v>
      </c>
      <c r="G7" s="17" t="e">
        <f>'C завтраками| Bed and breakfast'!#REF!-1500</f>
        <v>#REF!</v>
      </c>
      <c r="H7" s="17" t="e">
        <f>'C завтраками| Bed and breakfast'!#REF!-1500</f>
        <v>#REF!</v>
      </c>
      <c r="I7" s="17" t="e">
        <f>'C завтраками| Bed and breakfast'!#REF!-1500</f>
        <v>#REF!</v>
      </c>
      <c r="J7" s="17" t="e">
        <f>'C завтраками| Bed and breakfast'!#REF!-1500</f>
        <v>#REF!</v>
      </c>
      <c r="K7" s="17" t="e">
        <f>'C завтраками| Bed and breakfast'!#REF!-1500</f>
        <v>#REF!</v>
      </c>
      <c r="L7" s="17" t="e">
        <f>'C завтраками| Bed and breakfast'!#REF!-1500</f>
        <v>#REF!</v>
      </c>
      <c r="M7" s="17" t="e">
        <f>'C завтраками| Bed and breakfast'!#REF!-1500</f>
        <v>#REF!</v>
      </c>
      <c r="N7" s="17" t="e">
        <f>'C завтраками| Bed and breakfast'!#REF!-1500</f>
        <v>#REF!</v>
      </c>
      <c r="O7" s="17" t="e">
        <f>'C завтраками| Bed and breakfast'!#REF!-1500</f>
        <v>#REF!</v>
      </c>
      <c r="P7" s="17" t="e">
        <f>'C завтраками| Bed and breakfast'!#REF!-1500</f>
        <v>#REF!</v>
      </c>
      <c r="Q7" s="17" t="e">
        <f>'C завтраками| Bed and breakfast'!#REF!-1500</f>
        <v>#REF!</v>
      </c>
      <c r="R7" s="17" t="e">
        <f>'C завтраками| Bed and breakfast'!#REF!-1500</f>
        <v>#REF!</v>
      </c>
      <c r="S7" s="17" t="e">
        <f>'C завтраками| Bed and breakfast'!#REF!-1500</f>
        <v>#REF!</v>
      </c>
      <c r="T7" s="17" t="e">
        <f>'C завтраками| Bed and breakfast'!#REF!-1500</f>
        <v>#REF!</v>
      </c>
      <c r="U7" s="17" t="e">
        <f>'C завтраками| Bed and breakfast'!#REF!-1500</f>
        <v>#REF!</v>
      </c>
      <c r="V7" s="17" t="e">
        <f>'C завтраками| Bed and breakfast'!#REF!-1500</f>
        <v>#REF!</v>
      </c>
      <c r="W7" s="17" t="e">
        <f>'C завтраками| Bed and breakfast'!#REF!-1500</f>
        <v>#REF!</v>
      </c>
      <c r="X7" s="17" t="e">
        <f>'C завтраками| Bed and breakfast'!#REF!-1500</f>
        <v>#REF!</v>
      </c>
      <c r="Y7" s="17" t="e">
        <f>'C завтраками| Bed and breakfast'!#REF!-1500</f>
        <v>#REF!</v>
      </c>
      <c r="Z7" s="17" t="e">
        <f>'C завтраками| Bed and breakfast'!#REF!-1500</f>
        <v>#REF!</v>
      </c>
      <c r="AA7" s="17" t="e">
        <f>'C завтраками| Bed and breakfast'!#REF!-1500</f>
        <v>#REF!</v>
      </c>
      <c r="AB7" s="17" t="e">
        <f>'C завтраками| Bed and breakfast'!#REF!-1500</f>
        <v>#REF!</v>
      </c>
      <c r="AC7" s="17" t="e">
        <f>'C завтраками| Bed and breakfast'!#REF!-1500</f>
        <v>#REF!</v>
      </c>
      <c r="AD7" s="17" t="e">
        <f>'C завтраками| Bed and breakfast'!#REF!-1500</f>
        <v>#REF!</v>
      </c>
      <c r="AE7" s="17" t="e">
        <f>'C завтраками| Bed and breakfast'!#REF!-1500</f>
        <v>#REF!</v>
      </c>
      <c r="AF7" s="17" t="e">
        <f>'C завтраками| Bed and breakfast'!#REF!-1500</f>
        <v>#REF!</v>
      </c>
      <c r="AG7" s="17" t="e">
        <f>'C завтраками| Bed and breakfast'!#REF!-1500</f>
        <v>#REF!</v>
      </c>
      <c r="AH7" s="17" t="e">
        <f>'C завтраками| Bed and breakfast'!#REF!-1500</f>
        <v>#REF!</v>
      </c>
      <c r="AI7" s="17" t="e">
        <f>'C завтраками| Bed and breakfast'!#REF!-1500</f>
        <v>#REF!</v>
      </c>
      <c r="AJ7" s="17" t="e">
        <f>'C завтраками| Bed and breakfast'!#REF!-1500</f>
        <v>#REF!</v>
      </c>
      <c r="AK7" s="17" t="e">
        <f>'C завтраками| Bed and breakfast'!#REF!-1500</f>
        <v>#REF!</v>
      </c>
      <c r="AL7" s="17" t="e">
        <f>'C завтраками| Bed and breakfast'!#REF!-1500</f>
        <v>#REF!</v>
      </c>
      <c r="AM7" s="17" t="e">
        <f>'C завтраками| Bed and breakfast'!#REF!-1500</f>
        <v>#REF!</v>
      </c>
      <c r="AN7" s="17" t="e">
        <f>'C завтраками| Bed and breakfast'!#REF!-1500</f>
        <v>#REF!</v>
      </c>
      <c r="AO7" s="17" t="e">
        <f>'C завтраками| Bed and breakfast'!#REF!-1500</f>
        <v>#REF!</v>
      </c>
      <c r="AP7" s="17" t="e">
        <f>'C завтраками| Bed and breakfast'!#REF!-1500</f>
        <v>#REF!</v>
      </c>
      <c r="AQ7" s="17" t="e">
        <f>'C завтраками| Bed and breakfast'!#REF!-1500</f>
        <v>#REF!</v>
      </c>
      <c r="AR7" s="17" t="e">
        <f>'C завтраками| Bed and breakfast'!#REF!-1500</f>
        <v>#REF!</v>
      </c>
      <c r="AS7" s="17" t="e">
        <f>'C завтраками| Bed and breakfast'!#REF!-1500</f>
        <v>#REF!</v>
      </c>
      <c r="AT7" s="17" t="e">
        <f>'C завтраками| Bed and breakfast'!#REF!-1500</f>
        <v>#REF!</v>
      </c>
    </row>
    <row r="8" spans="1:16257" s="18" customFormat="1" ht="10.35" customHeight="1" x14ac:dyDescent="0.2">
      <c r="A8" s="17" t="s">
        <v>3</v>
      </c>
    </row>
    <row r="9" spans="1:16257" s="18" customFormat="1" ht="10.35" customHeight="1" x14ac:dyDescent="0.2">
      <c r="A9" s="19">
        <v>1</v>
      </c>
      <c r="B9" s="17" t="e">
        <f>'C завтраками| Bed and breakfast'!#REF!-1500</f>
        <v>#REF!</v>
      </c>
      <c r="C9" s="17" t="e">
        <f>'C завтраками| Bed and breakfast'!#REF!-1500</f>
        <v>#REF!</v>
      </c>
      <c r="D9" s="17" t="e">
        <f>'C завтраками| Bed and breakfast'!#REF!-1500</f>
        <v>#REF!</v>
      </c>
      <c r="E9" s="17" t="e">
        <f>'C завтраками| Bed and breakfast'!#REF!-1500</f>
        <v>#REF!</v>
      </c>
      <c r="F9" s="17" t="e">
        <f>'C завтраками| Bed and breakfast'!#REF!-1500</f>
        <v>#REF!</v>
      </c>
      <c r="G9" s="17" t="e">
        <f>'C завтраками| Bed and breakfast'!#REF!-1500</f>
        <v>#REF!</v>
      </c>
      <c r="H9" s="17" t="e">
        <f>'C завтраками| Bed and breakfast'!#REF!-1500</f>
        <v>#REF!</v>
      </c>
      <c r="I9" s="17" t="e">
        <f>'C завтраками| Bed and breakfast'!#REF!-1500</f>
        <v>#REF!</v>
      </c>
      <c r="J9" s="17" t="e">
        <f>'C завтраками| Bed and breakfast'!#REF!-1500</f>
        <v>#REF!</v>
      </c>
      <c r="K9" s="17" t="e">
        <f>'C завтраками| Bed and breakfast'!#REF!-1500</f>
        <v>#REF!</v>
      </c>
      <c r="L9" s="17" t="e">
        <f>'C завтраками| Bed and breakfast'!#REF!-1500</f>
        <v>#REF!</v>
      </c>
      <c r="M9" s="17" t="e">
        <f>'C завтраками| Bed and breakfast'!#REF!-1500</f>
        <v>#REF!</v>
      </c>
      <c r="N9" s="17" t="e">
        <f>'C завтраками| Bed and breakfast'!#REF!-1500</f>
        <v>#REF!</v>
      </c>
      <c r="O9" s="17" t="e">
        <f>'C завтраками| Bed and breakfast'!#REF!-1500</f>
        <v>#REF!</v>
      </c>
      <c r="P9" s="17" t="e">
        <f>'C завтраками| Bed and breakfast'!#REF!-1500</f>
        <v>#REF!</v>
      </c>
      <c r="Q9" s="17" t="e">
        <f>'C завтраками| Bed and breakfast'!#REF!-1500</f>
        <v>#REF!</v>
      </c>
      <c r="R9" s="17" t="e">
        <f>'C завтраками| Bed and breakfast'!#REF!-1500</f>
        <v>#REF!</v>
      </c>
      <c r="S9" s="17" t="e">
        <f>'C завтраками| Bed and breakfast'!#REF!-1500</f>
        <v>#REF!</v>
      </c>
      <c r="T9" s="17" t="e">
        <f>'C завтраками| Bed and breakfast'!#REF!-1500</f>
        <v>#REF!</v>
      </c>
      <c r="U9" s="17" t="e">
        <f>'C завтраками| Bed and breakfast'!#REF!-1500</f>
        <v>#REF!</v>
      </c>
      <c r="V9" s="17" t="e">
        <f>'C завтраками| Bed and breakfast'!#REF!-1500</f>
        <v>#REF!</v>
      </c>
      <c r="W9" s="17" t="e">
        <f>'C завтраками| Bed and breakfast'!#REF!-1500</f>
        <v>#REF!</v>
      </c>
      <c r="X9" s="17" t="e">
        <f>'C завтраками| Bed and breakfast'!#REF!-1500</f>
        <v>#REF!</v>
      </c>
      <c r="Y9" s="17" t="e">
        <f>'C завтраками| Bed and breakfast'!#REF!-1500</f>
        <v>#REF!</v>
      </c>
      <c r="Z9" s="17" t="e">
        <f>'C завтраками| Bed and breakfast'!#REF!-1500</f>
        <v>#REF!</v>
      </c>
      <c r="AA9" s="17" t="e">
        <f>'C завтраками| Bed and breakfast'!#REF!-1500</f>
        <v>#REF!</v>
      </c>
      <c r="AB9" s="17" t="e">
        <f>'C завтраками| Bed and breakfast'!#REF!-1500</f>
        <v>#REF!</v>
      </c>
      <c r="AC9" s="17" t="e">
        <f>'C завтраками| Bed and breakfast'!#REF!-1500</f>
        <v>#REF!</v>
      </c>
      <c r="AD9" s="17" t="e">
        <f>'C завтраками| Bed and breakfast'!#REF!-1500</f>
        <v>#REF!</v>
      </c>
      <c r="AE9" s="17" t="e">
        <f>'C завтраками| Bed and breakfast'!#REF!-1500</f>
        <v>#REF!</v>
      </c>
      <c r="AF9" s="17" t="e">
        <f>'C завтраками| Bed and breakfast'!#REF!-1500</f>
        <v>#REF!</v>
      </c>
      <c r="AG9" s="17" t="e">
        <f>'C завтраками| Bed and breakfast'!#REF!-1500</f>
        <v>#REF!</v>
      </c>
      <c r="AH9" s="17" t="e">
        <f>'C завтраками| Bed and breakfast'!#REF!-1500</f>
        <v>#REF!</v>
      </c>
      <c r="AI9" s="17" t="e">
        <f>'C завтраками| Bed and breakfast'!#REF!-1500</f>
        <v>#REF!</v>
      </c>
      <c r="AJ9" s="17" t="e">
        <f>'C завтраками| Bed and breakfast'!#REF!-1500</f>
        <v>#REF!</v>
      </c>
      <c r="AK9" s="17" t="e">
        <f>'C завтраками| Bed and breakfast'!#REF!-1500</f>
        <v>#REF!</v>
      </c>
      <c r="AL9" s="17" t="e">
        <f>'C завтраками| Bed and breakfast'!#REF!-1500</f>
        <v>#REF!</v>
      </c>
      <c r="AM9" s="17" t="e">
        <f>'C завтраками| Bed and breakfast'!#REF!-1500</f>
        <v>#REF!</v>
      </c>
      <c r="AN9" s="17" t="e">
        <f>'C завтраками| Bed and breakfast'!#REF!-1500</f>
        <v>#REF!</v>
      </c>
      <c r="AO9" s="17" t="e">
        <f>'C завтраками| Bed and breakfast'!#REF!-1500</f>
        <v>#REF!</v>
      </c>
      <c r="AP9" s="17" t="e">
        <f>'C завтраками| Bed and breakfast'!#REF!-1500</f>
        <v>#REF!</v>
      </c>
      <c r="AQ9" s="17" t="e">
        <f>'C завтраками| Bed and breakfast'!#REF!-1500</f>
        <v>#REF!</v>
      </c>
      <c r="AR9" s="17" t="e">
        <f>'C завтраками| Bed and breakfast'!#REF!-1500</f>
        <v>#REF!</v>
      </c>
      <c r="AS9" s="17" t="e">
        <f>'C завтраками| Bed and breakfast'!#REF!-1500</f>
        <v>#REF!</v>
      </c>
      <c r="AT9" s="17" t="e">
        <f>'C завтраками| Bed and breakfast'!#REF!-1500</f>
        <v>#REF!</v>
      </c>
    </row>
    <row r="10" spans="1:16257" s="18" customFormat="1" ht="10.35" customHeight="1" x14ac:dyDescent="0.2">
      <c r="A10" s="17" t="s">
        <v>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16257" s="18" customFormat="1" ht="10.35" customHeight="1" x14ac:dyDescent="0.2">
      <c r="A11" s="19">
        <v>1</v>
      </c>
      <c r="B11" s="17" t="e">
        <f>'C завтраками| Bed and breakfast'!#REF!-1500</f>
        <v>#REF!</v>
      </c>
      <c r="C11" s="17" t="e">
        <f>'C завтраками| Bed and breakfast'!#REF!-1500</f>
        <v>#REF!</v>
      </c>
      <c r="D11" s="17" t="e">
        <f>'C завтраками| Bed and breakfast'!#REF!-1500</f>
        <v>#REF!</v>
      </c>
      <c r="E11" s="17" t="e">
        <f>'C завтраками| Bed and breakfast'!#REF!-1500</f>
        <v>#REF!</v>
      </c>
      <c r="F11" s="17" t="e">
        <f>'C завтраками| Bed and breakfast'!#REF!-1500</f>
        <v>#REF!</v>
      </c>
      <c r="G11" s="17" t="e">
        <f>'C завтраками| Bed and breakfast'!#REF!-1500</f>
        <v>#REF!</v>
      </c>
      <c r="H11" s="17" t="e">
        <f>'C завтраками| Bed and breakfast'!#REF!-1500</f>
        <v>#REF!</v>
      </c>
      <c r="I11" s="17" t="e">
        <f>'C завтраками| Bed and breakfast'!#REF!-1500</f>
        <v>#REF!</v>
      </c>
      <c r="J11" s="17" t="e">
        <f>'C завтраками| Bed and breakfast'!#REF!-1500</f>
        <v>#REF!</v>
      </c>
      <c r="K11" s="17" t="e">
        <f>'C завтраками| Bed and breakfast'!#REF!-1500</f>
        <v>#REF!</v>
      </c>
      <c r="L11" s="17" t="e">
        <f>'C завтраками| Bed and breakfast'!#REF!-1500</f>
        <v>#REF!</v>
      </c>
      <c r="M11" s="17" t="e">
        <f>'C завтраками| Bed and breakfast'!#REF!-1500</f>
        <v>#REF!</v>
      </c>
      <c r="N11" s="17" t="e">
        <f>'C завтраками| Bed and breakfast'!#REF!-1500</f>
        <v>#REF!</v>
      </c>
      <c r="O11" s="17" t="e">
        <f>'C завтраками| Bed and breakfast'!#REF!-1500</f>
        <v>#REF!</v>
      </c>
      <c r="P11" s="17" t="e">
        <f>'C завтраками| Bed and breakfast'!#REF!-1500</f>
        <v>#REF!</v>
      </c>
      <c r="Q11" s="17" t="e">
        <f>'C завтраками| Bed and breakfast'!#REF!-1500</f>
        <v>#REF!</v>
      </c>
      <c r="R11" s="17" t="e">
        <f>'C завтраками| Bed and breakfast'!#REF!-1500</f>
        <v>#REF!</v>
      </c>
      <c r="S11" s="17" t="e">
        <f>'C завтраками| Bed and breakfast'!#REF!-1500</f>
        <v>#REF!</v>
      </c>
      <c r="T11" s="17" t="e">
        <f>'C завтраками| Bed and breakfast'!#REF!-1500</f>
        <v>#REF!</v>
      </c>
      <c r="U11" s="17" t="e">
        <f>'C завтраками| Bed and breakfast'!#REF!-1500</f>
        <v>#REF!</v>
      </c>
      <c r="V11" s="17" t="e">
        <f>'C завтраками| Bed and breakfast'!#REF!-1500</f>
        <v>#REF!</v>
      </c>
      <c r="W11" s="17" t="e">
        <f>'C завтраками| Bed and breakfast'!#REF!-1500</f>
        <v>#REF!</v>
      </c>
      <c r="X11" s="17" t="e">
        <f>'C завтраками| Bed and breakfast'!#REF!-1500</f>
        <v>#REF!</v>
      </c>
      <c r="Y11" s="17" t="e">
        <f>'C завтраками| Bed and breakfast'!#REF!-1500</f>
        <v>#REF!</v>
      </c>
      <c r="Z11" s="17" t="e">
        <f>'C завтраками| Bed and breakfast'!#REF!-1500</f>
        <v>#REF!</v>
      </c>
      <c r="AA11" s="17" t="e">
        <f>'C завтраками| Bed and breakfast'!#REF!-1500</f>
        <v>#REF!</v>
      </c>
      <c r="AB11" s="17" t="e">
        <f>'C завтраками| Bed and breakfast'!#REF!-1500</f>
        <v>#REF!</v>
      </c>
      <c r="AC11" s="17" t="e">
        <f>'C завтраками| Bed and breakfast'!#REF!-1500</f>
        <v>#REF!</v>
      </c>
      <c r="AD11" s="17" t="e">
        <f>'C завтраками| Bed and breakfast'!#REF!-1500</f>
        <v>#REF!</v>
      </c>
      <c r="AE11" s="17" t="e">
        <f>'C завтраками| Bed and breakfast'!#REF!-1500</f>
        <v>#REF!</v>
      </c>
      <c r="AF11" s="17" t="e">
        <f>'C завтраками| Bed and breakfast'!#REF!-1500</f>
        <v>#REF!</v>
      </c>
      <c r="AG11" s="17" t="e">
        <f>'C завтраками| Bed and breakfast'!#REF!-1500</f>
        <v>#REF!</v>
      </c>
      <c r="AH11" s="17" t="e">
        <f>'C завтраками| Bed and breakfast'!#REF!-1500</f>
        <v>#REF!</v>
      </c>
      <c r="AI11" s="17" t="e">
        <f>'C завтраками| Bed and breakfast'!#REF!-1500</f>
        <v>#REF!</v>
      </c>
      <c r="AJ11" s="17" t="e">
        <f>'C завтраками| Bed and breakfast'!#REF!-1500</f>
        <v>#REF!</v>
      </c>
      <c r="AK11" s="17" t="e">
        <f>'C завтраками| Bed and breakfast'!#REF!-1500</f>
        <v>#REF!</v>
      </c>
      <c r="AL11" s="17" t="e">
        <f>'C завтраками| Bed and breakfast'!#REF!-1500</f>
        <v>#REF!</v>
      </c>
      <c r="AM11" s="17" t="e">
        <f>'C завтраками| Bed and breakfast'!#REF!-1500</f>
        <v>#REF!</v>
      </c>
      <c r="AN11" s="17" t="e">
        <f>'C завтраками| Bed and breakfast'!#REF!-1500</f>
        <v>#REF!</v>
      </c>
      <c r="AO11" s="17" t="e">
        <f>'C завтраками| Bed and breakfast'!#REF!-1500</f>
        <v>#REF!</v>
      </c>
      <c r="AP11" s="17" t="e">
        <f>'C завтраками| Bed and breakfast'!#REF!-1500</f>
        <v>#REF!</v>
      </c>
      <c r="AQ11" s="17" t="e">
        <f>'C завтраками| Bed and breakfast'!#REF!-1500</f>
        <v>#REF!</v>
      </c>
      <c r="AR11" s="17" t="e">
        <f>'C завтраками| Bed and breakfast'!#REF!-1500</f>
        <v>#REF!</v>
      </c>
      <c r="AS11" s="17" t="e">
        <f>'C завтраками| Bed and breakfast'!#REF!-1500</f>
        <v>#REF!</v>
      </c>
      <c r="AT11" s="17" t="e">
        <f>'C завтраками| Bed and breakfast'!#REF!-1500</f>
        <v>#REF!</v>
      </c>
    </row>
    <row r="12" spans="1:16257" s="18" customFormat="1" ht="10.35" customHeight="1" x14ac:dyDescent="0.2">
      <c r="A12" s="4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c r="AIQ12" s="102"/>
      <c r="AIR12" s="102"/>
      <c r="AIS12" s="102"/>
      <c r="AIT12" s="102"/>
      <c r="AIU12" s="102"/>
      <c r="AIV12" s="102"/>
      <c r="AIW12" s="102"/>
      <c r="AIX12" s="102"/>
      <c r="AIY12" s="102"/>
      <c r="AIZ12" s="102"/>
      <c r="AJA12" s="102"/>
      <c r="AJB12" s="102"/>
      <c r="AJC12" s="102"/>
      <c r="AJD12" s="102"/>
      <c r="AJE12" s="102"/>
      <c r="AJF12" s="102"/>
      <c r="AJG12" s="102"/>
      <c r="AJH12" s="102"/>
      <c r="AJI12" s="102"/>
      <c r="AJJ12" s="102"/>
      <c r="AJK12" s="102"/>
      <c r="AJL12" s="102"/>
      <c r="AJM12" s="102"/>
      <c r="AJN12" s="102"/>
      <c r="AJO12" s="102"/>
      <c r="AJP12" s="102"/>
      <c r="AJQ12" s="102"/>
      <c r="AJR12" s="102"/>
      <c r="AJS12" s="102"/>
      <c r="AJT12" s="102"/>
      <c r="AJU12" s="102"/>
      <c r="AJV12" s="102"/>
      <c r="AJW12" s="102"/>
      <c r="AJX12" s="102"/>
      <c r="AJY12" s="102"/>
      <c r="AJZ12" s="102"/>
      <c r="AKA12" s="102"/>
      <c r="AKB12" s="102"/>
      <c r="AKC12" s="102"/>
      <c r="AKD12" s="102"/>
      <c r="AKE12" s="102"/>
      <c r="AKF12" s="102"/>
      <c r="AKG12" s="102"/>
      <c r="AKH12" s="102"/>
      <c r="AKI12" s="102"/>
      <c r="AKJ12" s="102"/>
      <c r="AKK12" s="102"/>
      <c r="AKL12" s="102"/>
      <c r="AKM12" s="102"/>
      <c r="AKN12" s="102"/>
      <c r="AKO12" s="102"/>
      <c r="AKP12" s="102"/>
      <c r="AKQ12" s="102"/>
      <c r="AKR12" s="102"/>
      <c r="AKS12" s="102"/>
      <c r="AKT12" s="102"/>
      <c r="AKU12" s="102"/>
      <c r="AKV12" s="102"/>
      <c r="AKW12" s="102"/>
      <c r="AKX12" s="102"/>
      <c r="AKY12" s="102"/>
      <c r="AKZ12" s="102"/>
      <c r="ALA12" s="102"/>
      <c r="ALB12" s="102"/>
      <c r="ALC12" s="102"/>
      <c r="ALD12" s="102"/>
      <c r="ALE12" s="102"/>
      <c r="ALF12" s="102"/>
      <c r="ALG12" s="102"/>
      <c r="ALH12" s="102"/>
      <c r="ALI12" s="102"/>
      <c r="ALJ12" s="102"/>
      <c r="ALK12" s="102"/>
      <c r="ALL12" s="102"/>
      <c r="ALM12" s="102"/>
      <c r="ALN12" s="102"/>
      <c r="ALO12" s="102"/>
      <c r="ALP12" s="102"/>
      <c r="ALQ12" s="102"/>
      <c r="ALR12" s="102"/>
      <c r="ALS12" s="102"/>
      <c r="ALT12" s="102"/>
      <c r="ALU12" s="102"/>
      <c r="ALV12" s="102"/>
      <c r="ALW12" s="102"/>
      <c r="ALX12" s="102"/>
      <c r="ALY12" s="102"/>
      <c r="ALZ12" s="102"/>
      <c r="AMA12" s="102"/>
      <c r="AMB12" s="102"/>
      <c r="AMC12" s="102"/>
      <c r="AMD12" s="102"/>
      <c r="AME12" s="102"/>
      <c r="AMF12" s="102"/>
      <c r="AMG12" s="102"/>
      <c r="AMH12" s="102"/>
      <c r="AMI12" s="102"/>
      <c r="AMJ12" s="102"/>
      <c r="AMK12" s="102"/>
      <c r="AML12" s="102"/>
      <c r="AMM12" s="102"/>
      <c r="AMN12" s="102"/>
      <c r="AMO12" s="102"/>
      <c r="AMP12" s="102"/>
      <c r="AMQ12" s="102"/>
      <c r="AMR12" s="102"/>
      <c r="AMS12" s="102"/>
      <c r="AMT12" s="102"/>
      <c r="AMU12" s="102"/>
      <c r="AMV12" s="102"/>
      <c r="AMW12" s="102"/>
      <c r="AMX12" s="102"/>
      <c r="AMY12" s="102"/>
      <c r="AMZ12" s="102"/>
      <c r="ANA12" s="102"/>
      <c r="ANB12" s="102"/>
      <c r="ANC12" s="102"/>
      <c r="AND12" s="102"/>
      <c r="ANE12" s="102"/>
      <c r="ANF12" s="102"/>
      <c r="ANG12" s="102"/>
      <c r="ANH12" s="102"/>
      <c r="ANI12" s="102"/>
      <c r="ANJ12" s="102"/>
      <c r="ANK12" s="102"/>
      <c r="ANL12" s="102"/>
      <c r="ANM12" s="102"/>
      <c r="ANN12" s="102"/>
      <c r="ANO12" s="102"/>
      <c r="ANP12" s="102"/>
      <c r="ANQ12" s="102"/>
      <c r="ANR12" s="102"/>
      <c r="ANS12" s="102"/>
      <c r="ANT12" s="102"/>
      <c r="ANU12" s="102"/>
      <c r="ANV12" s="102"/>
      <c r="ANW12" s="102"/>
      <c r="ANX12" s="102"/>
      <c r="ANY12" s="102"/>
      <c r="ANZ12" s="102"/>
      <c r="AOA12" s="102"/>
      <c r="AOB12" s="102"/>
      <c r="AOC12" s="102"/>
      <c r="AOD12" s="102"/>
      <c r="AOE12" s="102"/>
      <c r="AOF12" s="102"/>
      <c r="AOG12" s="102"/>
      <c r="AOH12" s="102"/>
      <c r="AOI12" s="102"/>
      <c r="AOJ12" s="102"/>
      <c r="AOK12" s="102"/>
      <c r="AOL12" s="102"/>
      <c r="AOM12" s="102"/>
      <c r="AON12" s="102"/>
      <c r="AOO12" s="102"/>
      <c r="AOP12" s="102"/>
      <c r="AOQ12" s="102"/>
      <c r="AOR12" s="102"/>
      <c r="AOS12" s="102"/>
      <c r="AOT12" s="102"/>
      <c r="AOU12" s="102"/>
      <c r="AOV12" s="102"/>
      <c r="AOW12" s="102"/>
      <c r="AOX12" s="102"/>
      <c r="AOY12" s="102"/>
      <c r="AOZ12" s="102"/>
      <c r="APA12" s="102"/>
      <c r="APB12" s="102"/>
      <c r="APC12" s="102"/>
      <c r="APD12" s="102"/>
      <c r="APE12" s="102"/>
      <c r="APF12" s="102"/>
      <c r="APG12" s="102"/>
      <c r="APH12" s="102"/>
      <c r="API12" s="102"/>
      <c r="APJ12" s="102"/>
      <c r="APK12" s="102"/>
      <c r="APL12" s="102"/>
      <c r="APM12" s="102"/>
      <c r="APN12" s="102"/>
      <c r="APO12" s="102"/>
      <c r="APP12" s="102"/>
      <c r="APQ12" s="102"/>
      <c r="APR12" s="102"/>
      <c r="APS12" s="102"/>
      <c r="APT12" s="102"/>
      <c r="APU12" s="102"/>
      <c r="APV12" s="102"/>
      <c r="APW12" s="102"/>
      <c r="APX12" s="102"/>
      <c r="APY12" s="102"/>
      <c r="APZ12" s="102"/>
      <c r="AQA12" s="102"/>
      <c r="AQB12" s="102"/>
      <c r="AQC12" s="102"/>
      <c r="AQD12" s="102"/>
      <c r="AQE12" s="102"/>
      <c r="AQF12" s="102"/>
      <c r="AQG12" s="102"/>
      <c r="AQH12" s="102"/>
      <c r="AQI12" s="102"/>
      <c r="AQJ12" s="102"/>
      <c r="AQK12" s="102"/>
      <c r="AQL12" s="102"/>
      <c r="AQM12" s="102"/>
      <c r="AQN12" s="102"/>
      <c r="AQO12" s="102"/>
      <c r="AQP12" s="102"/>
      <c r="AQQ12" s="102"/>
      <c r="AQR12" s="102"/>
      <c r="AQS12" s="102"/>
      <c r="AQT12" s="102"/>
      <c r="AQU12" s="102"/>
      <c r="AQV12" s="102"/>
      <c r="AQW12" s="102"/>
      <c r="AQX12" s="102"/>
      <c r="AQY12" s="102"/>
      <c r="AQZ12" s="102"/>
      <c r="ARA12" s="102"/>
      <c r="ARB12" s="102"/>
      <c r="ARC12" s="102"/>
      <c r="ARD12" s="102"/>
      <c r="ARE12" s="102"/>
      <c r="ARF12" s="102"/>
      <c r="ARG12" s="102"/>
      <c r="ARH12" s="102"/>
      <c r="ARI12" s="102"/>
      <c r="ARJ12" s="102"/>
      <c r="ARK12" s="102"/>
      <c r="ARL12" s="102"/>
      <c r="ARM12" s="102"/>
      <c r="ARN12" s="102"/>
      <c r="ARO12" s="102"/>
      <c r="ARP12" s="102"/>
      <c r="ARQ12" s="102"/>
      <c r="ARR12" s="102"/>
      <c r="ARS12" s="102"/>
      <c r="ART12" s="102"/>
      <c r="ARU12" s="102"/>
      <c r="ARV12" s="102"/>
      <c r="ARW12" s="102"/>
      <c r="ARX12" s="102"/>
      <c r="ARY12" s="102"/>
      <c r="ARZ12" s="102"/>
      <c r="ASA12" s="102"/>
      <c r="ASB12" s="102"/>
      <c r="ASC12" s="102"/>
      <c r="ASD12" s="102"/>
      <c r="ASE12" s="102"/>
      <c r="ASF12" s="102"/>
      <c r="ASG12" s="102"/>
      <c r="ASH12" s="102"/>
      <c r="ASI12" s="102"/>
      <c r="ASJ12" s="102"/>
      <c r="ASK12" s="102"/>
      <c r="ASL12" s="102"/>
      <c r="ASM12" s="102"/>
      <c r="ASN12" s="102"/>
      <c r="ASO12" s="102"/>
      <c r="ASP12" s="102"/>
      <c r="ASQ12" s="102"/>
      <c r="ASR12" s="102"/>
      <c r="ASS12" s="102"/>
      <c r="AST12" s="102"/>
      <c r="ASU12" s="102"/>
      <c r="ASV12" s="102"/>
      <c r="ASW12" s="102"/>
      <c r="ASX12" s="102"/>
      <c r="ASY12" s="102"/>
      <c r="ASZ12" s="102"/>
      <c r="ATA12" s="102"/>
      <c r="ATB12" s="102"/>
      <c r="ATC12" s="102"/>
      <c r="ATD12" s="102"/>
      <c r="ATE12" s="102"/>
      <c r="ATF12" s="102"/>
      <c r="ATG12" s="102"/>
      <c r="ATH12" s="102"/>
      <c r="ATI12" s="102"/>
      <c r="ATJ12" s="102"/>
      <c r="ATK12" s="102"/>
      <c r="ATL12" s="102"/>
      <c r="ATM12" s="102"/>
      <c r="ATN12" s="102"/>
      <c r="ATO12" s="102"/>
      <c r="ATP12" s="102"/>
      <c r="ATQ12" s="102"/>
      <c r="ATR12" s="102"/>
      <c r="ATS12" s="102"/>
      <c r="ATT12" s="102"/>
      <c r="ATU12" s="102"/>
      <c r="ATV12" s="102"/>
      <c r="ATW12" s="102"/>
      <c r="ATX12" s="102"/>
      <c r="ATY12" s="102"/>
      <c r="ATZ12" s="102"/>
      <c r="AUA12" s="102"/>
      <c r="AUB12" s="102"/>
      <c r="AUC12" s="102"/>
      <c r="AUD12" s="102"/>
      <c r="AUE12" s="102"/>
      <c r="AUF12" s="102"/>
      <c r="AUG12" s="102"/>
      <c r="AUH12" s="102"/>
      <c r="AUI12" s="102"/>
      <c r="AUJ12" s="102"/>
      <c r="AUK12" s="102"/>
      <c r="AUL12" s="102"/>
      <c r="AUM12" s="102"/>
      <c r="AUN12" s="102"/>
      <c r="AUO12" s="102"/>
      <c r="AUP12" s="102"/>
      <c r="AUQ12" s="102"/>
      <c r="AUR12" s="102"/>
      <c r="AUS12" s="102"/>
      <c r="AUT12" s="102"/>
      <c r="AUU12" s="102"/>
      <c r="AUV12" s="102"/>
      <c r="AUW12" s="102"/>
      <c r="AUX12" s="102"/>
      <c r="AUY12" s="102"/>
      <c r="AUZ12" s="102"/>
      <c r="AVA12" s="102"/>
      <c r="AVB12" s="102"/>
      <c r="AVC12" s="102"/>
      <c r="AVD12" s="102"/>
      <c r="AVE12" s="102"/>
      <c r="AVF12" s="102"/>
      <c r="AVG12" s="102"/>
      <c r="AVH12" s="102"/>
      <c r="AVI12" s="102"/>
      <c r="AVJ12" s="102"/>
      <c r="AVK12" s="102"/>
      <c r="AVL12" s="102"/>
      <c r="AVM12" s="102"/>
      <c r="AVN12" s="102"/>
      <c r="AVO12" s="102"/>
      <c r="AVP12" s="102"/>
      <c r="AVQ12" s="102"/>
      <c r="AVR12" s="102"/>
      <c r="AVS12" s="102"/>
      <c r="AVT12" s="102"/>
      <c r="AVU12" s="102"/>
      <c r="AVV12" s="102"/>
      <c r="AVW12" s="102"/>
      <c r="AVX12" s="102"/>
      <c r="AVY12" s="102"/>
      <c r="AVZ12" s="102"/>
      <c r="AWA12" s="102"/>
      <c r="AWB12" s="102"/>
      <c r="AWC12" s="102"/>
      <c r="AWD12" s="102"/>
      <c r="AWE12" s="102"/>
      <c r="AWF12" s="102"/>
      <c r="AWG12" s="102"/>
      <c r="AWH12" s="102"/>
      <c r="AWI12" s="102"/>
      <c r="AWJ12" s="102"/>
      <c r="AWK12" s="102"/>
      <c r="AWL12" s="102"/>
      <c r="AWM12" s="102"/>
      <c r="AWN12" s="102"/>
      <c r="AWO12" s="102"/>
      <c r="AWP12" s="102"/>
      <c r="AWQ12" s="102"/>
      <c r="AWR12" s="102"/>
      <c r="AWS12" s="102"/>
      <c r="AWT12" s="102"/>
      <c r="AWU12" s="102"/>
      <c r="AWV12" s="102"/>
      <c r="AWW12" s="102"/>
      <c r="AWX12" s="102"/>
      <c r="AWY12" s="102"/>
      <c r="AWZ12" s="102"/>
      <c r="AXA12" s="102"/>
      <c r="AXB12" s="102"/>
      <c r="AXC12" s="102"/>
      <c r="AXD12" s="102"/>
      <c r="AXE12" s="102"/>
      <c r="AXF12" s="102"/>
      <c r="AXG12" s="102"/>
      <c r="AXH12" s="102"/>
      <c r="AXI12" s="102"/>
      <c r="AXJ12" s="102"/>
      <c r="AXK12" s="102"/>
      <c r="AXL12" s="102"/>
      <c r="AXM12" s="102"/>
      <c r="AXN12" s="102"/>
      <c r="AXO12" s="102"/>
      <c r="AXP12" s="102"/>
      <c r="AXQ12" s="102"/>
      <c r="AXR12" s="102"/>
      <c r="AXS12" s="102"/>
      <c r="AXT12" s="102"/>
      <c r="AXU12" s="102"/>
      <c r="AXV12" s="102"/>
      <c r="AXW12" s="102"/>
      <c r="AXX12" s="102"/>
      <c r="AXY12" s="102"/>
      <c r="AXZ12" s="102"/>
      <c r="AYA12" s="102"/>
      <c r="AYB12" s="102"/>
      <c r="AYC12" s="102"/>
      <c r="AYD12" s="102"/>
      <c r="AYE12" s="102"/>
      <c r="AYF12" s="102"/>
      <c r="AYG12" s="102"/>
      <c r="AYH12" s="102"/>
      <c r="AYI12" s="102"/>
      <c r="AYJ12" s="102"/>
      <c r="AYK12" s="102"/>
      <c r="AYL12" s="102"/>
      <c r="AYM12" s="102"/>
      <c r="AYN12" s="102"/>
      <c r="AYO12" s="102"/>
      <c r="AYP12" s="102"/>
      <c r="AYQ12" s="102"/>
      <c r="AYR12" s="102"/>
      <c r="AYS12" s="102"/>
      <c r="AYT12" s="102"/>
      <c r="AYU12" s="102"/>
      <c r="AYV12" s="102"/>
      <c r="AYW12" s="102"/>
      <c r="AYX12" s="102"/>
      <c r="AYY12" s="102"/>
      <c r="AYZ12" s="102"/>
      <c r="AZA12" s="102"/>
      <c r="AZB12" s="102"/>
      <c r="AZC12" s="102"/>
      <c r="AZD12" s="102"/>
      <c r="AZE12" s="102"/>
      <c r="AZF12" s="102"/>
      <c r="AZG12" s="102"/>
      <c r="AZH12" s="102"/>
      <c r="AZI12" s="102"/>
      <c r="AZJ12" s="102"/>
      <c r="AZK12" s="102"/>
      <c r="AZL12" s="102"/>
      <c r="AZM12" s="102"/>
      <c r="AZN12" s="102"/>
      <c r="AZO12" s="102"/>
      <c r="AZP12" s="102"/>
      <c r="AZQ12" s="102"/>
      <c r="AZR12" s="102"/>
      <c r="AZS12" s="102"/>
      <c r="AZT12" s="102"/>
      <c r="AZU12" s="102"/>
      <c r="AZV12" s="102"/>
      <c r="AZW12" s="102"/>
      <c r="AZX12" s="102"/>
      <c r="AZY12" s="102"/>
      <c r="AZZ12" s="102"/>
      <c r="BAA12" s="102"/>
      <c r="BAB12" s="102"/>
      <c r="BAC12" s="102"/>
      <c r="BAD12" s="102"/>
      <c r="BAE12" s="102"/>
      <c r="BAF12" s="102"/>
      <c r="BAG12" s="102"/>
      <c r="BAH12" s="102"/>
      <c r="BAI12" s="102"/>
      <c r="BAJ12" s="102"/>
      <c r="BAK12" s="102"/>
      <c r="BAL12" s="102"/>
      <c r="BAM12" s="102"/>
      <c r="BAN12" s="102"/>
      <c r="BAO12" s="102"/>
      <c r="BAP12" s="102"/>
      <c r="BAQ12" s="102"/>
      <c r="BAR12" s="102"/>
      <c r="BAS12" s="102"/>
      <c r="BAT12" s="102"/>
      <c r="BAU12" s="102"/>
      <c r="BAV12" s="102"/>
      <c r="BAW12" s="102"/>
      <c r="BAX12" s="102"/>
      <c r="BAY12" s="102"/>
      <c r="BAZ12" s="102"/>
      <c r="BBA12" s="102"/>
      <c r="BBB12" s="102"/>
      <c r="BBC12" s="102"/>
      <c r="BBD12" s="102"/>
      <c r="BBE12" s="102"/>
      <c r="BBF12" s="102"/>
      <c r="BBG12" s="102"/>
      <c r="BBH12" s="102"/>
      <c r="BBI12" s="102"/>
      <c r="BBJ12" s="102"/>
      <c r="BBK12" s="102"/>
      <c r="BBL12" s="102"/>
      <c r="BBM12" s="102"/>
      <c r="BBN12" s="102"/>
      <c r="BBO12" s="102"/>
      <c r="BBP12" s="102"/>
      <c r="BBQ12" s="102"/>
      <c r="BBR12" s="102"/>
      <c r="BBS12" s="102"/>
      <c r="BBT12" s="102"/>
      <c r="BBU12" s="102"/>
      <c r="BBV12" s="102"/>
      <c r="BBW12" s="102"/>
      <c r="BBX12" s="102"/>
      <c r="BBY12" s="102"/>
      <c r="BBZ12" s="102"/>
      <c r="BCA12" s="102"/>
      <c r="BCB12" s="102"/>
      <c r="BCC12" s="102"/>
      <c r="BCD12" s="102"/>
      <c r="BCE12" s="102"/>
      <c r="BCF12" s="102"/>
      <c r="BCG12" s="102"/>
      <c r="BCH12" s="102"/>
      <c r="BCI12" s="102"/>
      <c r="BCJ12" s="102"/>
      <c r="BCK12" s="102"/>
      <c r="BCL12" s="102"/>
      <c r="BCM12" s="102"/>
      <c r="BCN12" s="102"/>
      <c r="BCO12" s="102"/>
      <c r="BCP12" s="102"/>
      <c r="BCQ12" s="102"/>
      <c r="BCR12" s="102"/>
      <c r="BCS12" s="102"/>
      <c r="BCT12" s="102"/>
      <c r="BCU12" s="102"/>
      <c r="BCV12" s="102"/>
      <c r="BCW12" s="102"/>
      <c r="BCX12" s="102"/>
      <c r="BCY12" s="102"/>
      <c r="BCZ12" s="102"/>
      <c r="BDA12" s="102"/>
      <c r="BDB12" s="102"/>
      <c r="BDC12" s="102"/>
      <c r="BDD12" s="102"/>
      <c r="BDE12" s="102"/>
      <c r="BDF12" s="102"/>
      <c r="BDG12" s="102"/>
      <c r="BDH12" s="102"/>
      <c r="BDI12" s="102"/>
      <c r="BDJ12" s="102"/>
      <c r="BDK12" s="102"/>
      <c r="BDL12" s="102"/>
      <c r="BDM12" s="102"/>
      <c r="BDN12" s="102"/>
      <c r="BDO12" s="102"/>
      <c r="BDP12" s="102"/>
      <c r="BDQ12" s="102"/>
      <c r="BDR12" s="102"/>
      <c r="BDS12" s="102"/>
      <c r="BDT12" s="102"/>
      <c r="BDU12" s="102"/>
      <c r="BDV12" s="102"/>
      <c r="BDW12" s="102"/>
      <c r="BDX12" s="102"/>
      <c r="BDY12" s="102"/>
      <c r="BDZ12" s="102"/>
      <c r="BEA12" s="102"/>
      <c r="BEB12" s="102"/>
      <c r="BEC12" s="102"/>
      <c r="BED12" s="102"/>
      <c r="BEE12" s="102"/>
      <c r="BEF12" s="102"/>
      <c r="BEG12" s="102"/>
      <c r="BEH12" s="102"/>
      <c r="BEI12" s="102"/>
      <c r="BEJ12" s="102"/>
      <c r="BEK12" s="102"/>
      <c r="BEL12" s="102"/>
      <c r="BEM12" s="102"/>
      <c r="BEN12" s="102"/>
      <c r="BEO12" s="102"/>
      <c r="BEP12" s="102"/>
      <c r="BEQ12" s="102"/>
      <c r="BER12" s="102"/>
      <c r="BES12" s="102"/>
      <c r="BET12" s="102"/>
      <c r="BEU12" s="102"/>
      <c r="BEV12" s="102"/>
      <c r="BEW12" s="102"/>
      <c r="BEX12" s="102"/>
      <c r="BEY12" s="102"/>
      <c r="BEZ12" s="102"/>
      <c r="BFA12" s="102"/>
      <c r="BFB12" s="102"/>
      <c r="BFC12" s="102"/>
      <c r="BFD12" s="102"/>
      <c r="BFE12" s="102"/>
      <c r="BFF12" s="102"/>
      <c r="BFG12" s="102"/>
      <c r="BFH12" s="102"/>
      <c r="BFI12" s="102"/>
      <c r="BFJ12" s="102"/>
      <c r="BFK12" s="102"/>
      <c r="BFL12" s="102"/>
      <c r="BFM12" s="102"/>
      <c r="BFN12" s="102"/>
      <c r="BFO12" s="102"/>
      <c r="BFP12" s="102"/>
      <c r="BFQ12" s="102"/>
      <c r="BFR12" s="102"/>
      <c r="BFS12" s="102"/>
      <c r="BFT12" s="102"/>
      <c r="BFU12" s="102"/>
      <c r="BFV12" s="102"/>
      <c r="BFW12" s="102"/>
      <c r="BFX12" s="102"/>
      <c r="BFY12" s="102"/>
      <c r="BFZ12" s="102"/>
      <c r="BGA12" s="102"/>
      <c r="BGB12" s="102"/>
      <c r="BGC12" s="102"/>
      <c r="BGD12" s="102"/>
      <c r="BGE12" s="102"/>
      <c r="BGF12" s="102"/>
      <c r="BGG12" s="102"/>
      <c r="BGH12" s="102"/>
      <c r="BGI12" s="102"/>
      <c r="BGJ12" s="102"/>
      <c r="BGK12" s="102"/>
      <c r="BGL12" s="102"/>
      <c r="BGM12" s="102"/>
      <c r="BGN12" s="102"/>
      <c r="BGO12" s="102"/>
      <c r="BGP12" s="102"/>
      <c r="BGQ12" s="102"/>
      <c r="BGR12" s="102"/>
      <c r="BGS12" s="102"/>
      <c r="BGT12" s="102"/>
      <c r="BGU12" s="102"/>
      <c r="BGV12" s="102"/>
      <c r="BGW12" s="102"/>
      <c r="BGX12" s="102"/>
      <c r="BGY12" s="102"/>
      <c r="BGZ12" s="102"/>
      <c r="BHA12" s="102"/>
      <c r="BHB12" s="102"/>
      <c r="BHC12" s="102"/>
      <c r="BHD12" s="102"/>
      <c r="BHE12" s="102"/>
      <c r="BHF12" s="102"/>
      <c r="BHG12" s="102"/>
      <c r="BHH12" s="102"/>
      <c r="BHI12" s="102"/>
      <c r="BHJ12" s="102"/>
      <c r="BHK12" s="102"/>
      <c r="BHL12" s="102"/>
      <c r="BHM12" s="102"/>
      <c r="BHN12" s="102"/>
      <c r="BHO12" s="102"/>
      <c r="BHP12" s="102"/>
      <c r="BHQ12" s="102"/>
      <c r="BHR12" s="102"/>
      <c r="BHS12" s="102"/>
      <c r="BHT12" s="102"/>
      <c r="BHU12" s="102"/>
      <c r="BHV12" s="102"/>
      <c r="BHW12" s="102"/>
      <c r="BHX12" s="102"/>
      <c r="BHY12" s="102"/>
      <c r="BHZ12" s="102"/>
      <c r="BIA12" s="102"/>
      <c r="BIB12" s="102"/>
      <c r="BIC12" s="102"/>
      <c r="BID12" s="102"/>
      <c r="BIE12" s="102"/>
      <c r="BIF12" s="102"/>
      <c r="BIG12" s="102"/>
      <c r="BIH12" s="102"/>
      <c r="BII12" s="102"/>
      <c r="BIJ12" s="102"/>
      <c r="BIK12" s="102"/>
      <c r="BIL12" s="102"/>
      <c r="BIM12" s="102"/>
      <c r="BIN12" s="102"/>
      <c r="BIO12" s="102"/>
      <c r="BIP12" s="102"/>
      <c r="BIQ12" s="102"/>
      <c r="BIR12" s="102"/>
      <c r="BIS12" s="102"/>
      <c r="BIT12" s="102"/>
      <c r="BIU12" s="102"/>
      <c r="BIV12" s="102"/>
      <c r="BIW12" s="102"/>
      <c r="BIX12" s="102"/>
      <c r="BIY12" s="102"/>
      <c r="BIZ12" s="102"/>
      <c r="BJA12" s="102"/>
      <c r="BJB12" s="102"/>
      <c r="BJC12" s="102"/>
      <c r="BJD12" s="102"/>
      <c r="BJE12" s="102"/>
      <c r="BJF12" s="102"/>
      <c r="BJG12" s="102"/>
      <c r="BJH12" s="102"/>
      <c r="BJI12" s="102"/>
      <c r="BJJ12" s="102"/>
      <c r="BJK12" s="102"/>
      <c r="BJL12" s="102"/>
      <c r="BJM12" s="102"/>
      <c r="BJN12" s="102"/>
      <c r="BJO12" s="102"/>
      <c r="BJP12" s="102"/>
      <c r="BJQ12" s="102"/>
      <c r="BJR12" s="102"/>
      <c r="BJS12" s="102"/>
      <c r="BJT12" s="102"/>
      <c r="BJU12" s="102"/>
      <c r="BJV12" s="102"/>
      <c r="BJW12" s="102"/>
      <c r="BJX12" s="102"/>
      <c r="BJY12" s="102"/>
      <c r="BJZ12" s="102"/>
      <c r="BKA12" s="102"/>
      <c r="BKB12" s="102"/>
      <c r="BKC12" s="102"/>
      <c r="BKD12" s="102"/>
      <c r="BKE12" s="102"/>
      <c r="BKF12" s="102"/>
      <c r="BKG12" s="102"/>
      <c r="BKH12" s="102"/>
      <c r="BKI12" s="102"/>
      <c r="BKJ12" s="102"/>
      <c r="BKK12" s="102"/>
      <c r="BKL12" s="102"/>
      <c r="BKM12" s="102"/>
      <c r="BKN12" s="102"/>
      <c r="BKO12" s="102"/>
      <c r="BKP12" s="102"/>
      <c r="BKQ12" s="102"/>
      <c r="BKR12" s="102"/>
      <c r="BKS12" s="102"/>
      <c r="BKT12" s="102"/>
      <c r="BKU12" s="102"/>
      <c r="BKV12" s="102"/>
      <c r="BKW12" s="102"/>
      <c r="BKX12" s="102"/>
      <c r="BKY12" s="102"/>
      <c r="BKZ12" s="102"/>
      <c r="BLA12" s="102"/>
      <c r="BLB12" s="102"/>
      <c r="BLC12" s="102"/>
      <c r="BLD12" s="102"/>
      <c r="BLE12" s="102"/>
      <c r="BLF12" s="102"/>
      <c r="BLG12" s="102"/>
      <c r="BLH12" s="102"/>
      <c r="BLI12" s="102"/>
      <c r="BLJ12" s="102"/>
      <c r="BLK12" s="102"/>
      <c r="BLL12" s="102"/>
      <c r="BLM12" s="102"/>
      <c r="BLN12" s="102"/>
      <c r="BLO12" s="102"/>
      <c r="BLP12" s="102"/>
      <c r="BLQ12" s="102"/>
      <c r="BLR12" s="102"/>
      <c r="BLS12" s="102"/>
      <c r="BLT12" s="102"/>
      <c r="BLU12" s="102"/>
      <c r="BLV12" s="102"/>
      <c r="BLW12" s="102"/>
      <c r="BLX12" s="102"/>
      <c r="BLY12" s="102"/>
      <c r="BLZ12" s="102"/>
      <c r="BMA12" s="102"/>
      <c r="BMB12" s="102"/>
      <c r="BMC12" s="102"/>
      <c r="BMD12" s="102"/>
      <c r="BME12" s="102"/>
      <c r="BMF12" s="102"/>
      <c r="BMG12" s="102"/>
      <c r="BMH12" s="102"/>
      <c r="BMI12" s="102"/>
      <c r="BMJ12" s="102"/>
      <c r="BMK12" s="102"/>
      <c r="BML12" s="102"/>
      <c r="BMM12" s="102"/>
      <c r="BMN12" s="102"/>
      <c r="BMO12" s="102"/>
      <c r="BMP12" s="102"/>
      <c r="BMQ12" s="102"/>
      <c r="BMR12" s="102"/>
      <c r="BMS12" s="102"/>
      <c r="BMT12" s="102"/>
      <c r="BMU12" s="102"/>
      <c r="BMV12" s="102"/>
      <c r="BMW12" s="102"/>
      <c r="BMX12" s="102"/>
      <c r="BMY12" s="102"/>
      <c r="BMZ12" s="102"/>
      <c r="BNA12" s="102"/>
      <c r="BNB12" s="102"/>
      <c r="BNC12" s="102"/>
      <c r="BND12" s="102"/>
      <c r="BNE12" s="102"/>
      <c r="BNF12" s="102"/>
      <c r="BNG12" s="102"/>
      <c r="BNH12" s="102"/>
      <c r="BNI12" s="102"/>
      <c r="BNJ12" s="102"/>
      <c r="BNK12" s="102"/>
      <c r="BNL12" s="102"/>
      <c r="BNM12" s="102"/>
      <c r="BNN12" s="102"/>
      <c r="BNO12" s="102"/>
      <c r="BNP12" s="102"/>
      <c r="BNQ12" s="102"/>
      <c r="BNR12" s="102"/>
      <c r="BNS12" s="102"/>
      <c r="BNT12" s="102"/>
      <c r="BNU12" s="102"/>
      <c r="BNV12" s="102"/>
      <c r="BNW12" s="102"/>
      <c r="BNX12" s="102"/>
      <c r="BNY12" s="102"/>
      <c r="BNZ12" s="102"/>
      <c r="BOA12" s="102"/>
      <c r="BOB12" s="102"/>
      <c r="BOC12" s="102"/>
      <c r="BOD12" s="102"/>
      <c r="BOE12" s="102"/>
      <c r="BOF12" s="102"/>
      <c r="BOG12" s="102"/>
      <c r="BOH12" s="102"/>
      <c r="BOI12" s="102"/>
      <c r="BOJ12" s="102"/>
      <c r="BOK12" s="102"/>
      <c r="BOL12" s="102"/>
      <c r="BOM12" s="102"/>
      <c r="BON12" s="102"/>
      <c r="BOO12" s="102"/>
      <c r="BOP12" s="102"/>
      <c r="BOQ12" s="102"/>
      <c r="BOR12" s="102"/>
      <c r="BOS12" s="102"/>
      <c r="BOT12" s="102"/>
      <c r="BOU12" s="102"/>
      <c r="BOV12" s="102"/>
      <c r="BOW12" s="102"/>
      <c r="BOX12" s="102"/>
      <c r="BOY12" s="102"/>
      <c r="BOZ12" s="102"/>
      <c r="BPA12" s="102"/>
      <c r="BPB12" s="102"/>
      <c r="BPC12" s="102"/>
      <c r="BPD12" s="102"/>
      <c r="BPE12" s="102"/>
      <c r="BPF12" s="102"/>
      <c r="BPG12" s="102"/>
      <c r="BPH12" s="102"/>
      <c r="BPI12" s="102"/>
      <c r="BPJ12" s="102"/>
      <c r="BPK12" s="102"/>
      <c r="BPL12" s="102"/>
      <c r="BPM12" s="102"/>
      <c r="BPN12" s="102"/>
      <c r="BPO12" s="102"/>
      <c r="BPP12" s="102"/>
      <c r="BPQ12" s="102"/>
      <c r="BPR12" s="102"/>
      <c r="BPS12" s="102"/>
      <c r="BPT12" s="102"/>
      <c r="BPU12" s="102"/>
      <c r="BPV12" s="102"/>
      <c r="BPW12" s="102"/>
      <c r="BPX12" s="102"/>
      <c r="BPY12" s="102"/>
      <c r="BPZ12" s="102"/>
      <c r="BQA12" s="102"/>
      <c r="BQB12" s="102"/>
      <c r="BQC12" s="102"/>
      <c r="BQD12" s="102"/>
      <c r="BQE12" s="102"/>
      <c r="BQF12" s="102"/>
      <c r="BQG12" s="102"/>
      <c r="BQH12" s="102"/>
      <c r="BQI12" s="102"/>
      <c r="BQJ12" s="102"/>
      <c r="BQK12" s="102"/>
      <c r="BQL12" s="102"/>
      <c r="BQM12" s="102"/>
      <c r="BQN12" s="102"/>
      <c r="BQO12" s="102"/>
      <c r="BQP12" s="102"/>
      <c r="BQQ12" s="102"/>
      <c r="BQR12" s="102"/>
      <c r="BQS12" s="102"/>
      <c r="BQT12" s="102"/>
      <c r="BQU12" s="102"/>
      <c r="BQV12" s="102"/>
      <c r="BQW12" s="102"/>
      <c r="BQX12" s="102"/>
      <c r="BQY12" s="102"/>
      <c r="BQZ12" s="102"/>
      <c r="BRA12" s="102"/>
      <c r="BRB12" s="102"/>
      <c r="BRC12" s="102"/>
      <c r="BRD12" s="102"/>
      <c r="BRE12" s="102"/>
      <c r="BRF12" s="102"/>
      <c r="BRG12" s="102"/>
      <c r="BRH12" s="102"/>
      <c r="BRI12" s="102"/>
      <c r="BRJ12" s="102"/>
      <c r="BRK12" s="102"/>
      <c r="BRL12" s="102"/>
      <c r="BRM12" s="102"/>
      <c r="BRN12" s="102"/>
      <c r="BRO12" s="102"/>
      <c r="BRP12" s="102"/>
      <c r="BRQ12" s="102"/>
      <c r="BRR12" s="102"/>
      <c r="BRS12" s="102"/>
      <c r="BRT12" s="102"/>
      <c r="BRU12" s="102"/>
      <c r="BRV12" s="102"/>
      <c r="BRW12" s="102"/>
      <c r="BRX12" s="102"/>
      <c r="BRY12" s="102"/>
      <c r="BRZ12" s="102"/>
      <c r="BSA12" s="102"/>
      <c r="BSB12" s="102"/>
      <c r="BSC12" s="102"/>
      <c r="BSD12" s="102"/>
      <c r="BSE12" s="102"/>
      <c r="BSF12" s="102"/>
      <c r="BSG12" s="102"/>
      <c r="BSH12" s="102"/>
      <c r="BSI12" s="102"/>
      <c r="BSJ12" s="102"/>
      <c r="BSK12" s="102"/>
      <c r="BSL12" s="102"/>
      <c r="BSM12" s="102"/>
      <c r="BSN12" s="102"/>
      <c r="BSO12" s="102"/>
      <c r="BSP12" s="102"/>
      <c r="BSQ12" s="102"/>
      <c r="BSR12" s="102"/>
      <c r="BSS12" s="102"/>
      <c r="BST12" s="102"/>
      <c r="BSU12" s="102"/>
      <c r="BSV12" s="102"/>
      <c r="BSW12" s="102"/>
      <c r="BSX12" s="102"/>
      <c r="BSY12" s="102"/>
      <c r="BSZ12" s="102"/>
      <c r="BTA12" s="102"/>
      <c r="BTB12" s="102"/>
      <c r="BTC12" s="102"/>
      <c r="BTD12" s="102"/>
      <c r="BTE12" s="102"/>
      <c r="BTF12" s="102"/>
      <c r="BTG12" s="102"/>
      <c r="BTH12" s="102"/>
      <c r="BTI12" s="102"/>
      <c r="BTJ12" s="102"/>
      <c r="BTK12" s="102"/>
      <c r="BTL12" s="102"/>
      <c r="BTM12" s="102"/>
      <c r="BTN12" s="102"/>
      <c r="BTO12" s="102"/>
      <c r="BTP12" s="102"/>
      <c r="BTQ12" s="102"/>
      <c r="BTR12" s="102"/>
      <c r="BTS12" s="102"/>
      <c r="BTT12" s="102"/>
      <c r="BTU12" s="102"/>
      <c r="BTV12" s="102"/>
      <c r="BTW12" s="102"/>
      <c r="BTX12" s="102"/>
      <c r="BTY12" s="102"/>
      <c r="BTZ12" s="102"/>
      <c r="BUA12" s="102"/>
      <c r="BUB12" s="102"/>
      <c r="BUC12" s="102"/>
      <c r="BUD12" s="102"/>
      <c r="BUE12" s="102"/>
      <c r="BUF12" s="102"/>
      <c r="BUG12" s="102"/>
      <c r="BUH12" s="102"/>
      <c r="BUI12" s="102"/>
      <c r="BUJ12" s="102"/>
      <c r="BUK12" s="102"/>
      <c r="BUL12" s="102"/>
      <c r="BUM12" s="102"/>
      <c r="BUN12" s="102"/>
      <c r="BUO12" s="102"/>
      <c r="BUP12" s="102"/>
      <c r="BUQ12" s="102"/>
      <c r="BUR12" s="102"/>
      <c r="BUS12" s="102"/>
      <c r="BUT12" s="102"/>
      <c r="BUU12" s="102"/>
      <c r="BUV12" s="102"/>
      <c r="BUW12" s="102"/>
      <c r="BUX12" s="102"/>
      <c r="BUY12" s="102"/>
      <c r="BUZ12" s="102"/>
      <c r="BVA12" s="102"/>
      <c r="BVB12" s="102"/>
      <c r="BVC12" s="102"/>
      <c r="BVD12" s="102"/>
      <c r="BVE12" s="102"/>
      <c r="BVF12" s="102"/>
      <c r="BVG12" s="102"/>
      <c r="BVH12" s="102"/>
      <c r="BVI12" s="102"/>
      <c r="BVJ12" s="102"/>
      <c r="BVK12" s="102"/>
      <c r="BVL12" s="102"/>
      <c r="BVM12" s="102"/>
      <c r="BVN12" s="102"/>
      <c r="BVO12" s="102"/>
      <c r="BVP12" s="102"/>
      <c r="BVQ12" s="102"/>
      <c r="BVR12" s="102"/>
      <c r="BVS12" s="102"/>
      <c r="BVT12" s="102"/>
      <c r="BVU12" s="102"/>
      <c r="BVV12" s="102"/>
      <c r="BVW12" s="102"/>
      <c r="BVX12" s="102"/>
      <c r="BVY12" s="102"/>
      <c r="BVZ12" s="102"/>
      <c r="BWA12" s="102"/>
      <c r="BWB12" s="102"/>
      <c r="BWC12" s="102"/>
      <c r="BWD12" s="102"/>
      <c r="BWE12" s="102"/>
      <c r="BWF12" s="102"/>
      <c r="BWG12" s="102"/>
      <c r="BWH12" s="102"/>
      <c r="BWI12" s="102"/>
      <c r="BWJ12" s="102"/>
      <c r="BWK12" s="102"/>
      <c r="BWL12" s="102"/>
      <c r="BWM12" s="102"/>
      <c r="BWN12" s="102"/>
      <c r="BWO12" s="102"/>
      <c r="BWP12" s="102"/>
      <c r="BWQ12" s="102"/>
      <c r="BWR12" s="102"/>
      <c r="BWS12" s="102"/>
      <c r="BWT12" s="102"/>
      <c r="BWU12" s="102"/>
      <c r="BWV12" s="102"/>
      <c r="BWW12" s="102"/>
      <c r="BWX12" s="102"/>
      <c r="BWY12" s="102"/>
      <c r="BWZ12" s="102"/>
      <c r="BXA12" s="102"/>
      <c r="BXB12" s="102"/>
      <c r="BXC12" s="102"/>
      <c r="BXD12" s="102"/>
      <c r="BXE12" s="102"/>
      <c r="BXF12" s="102"/>
      <c r="BXG12" s="102"/>
      <c r="BXH12" s="102"/>
      <c r="BXI12" s="102"/>
      <c r="BXJ12" s="102"/>
      <c r="BXK12" s="102"/>
      <c r="BXL12" s="102"/>
      <c r="BXM12" s="102"/>
      <c r="BXN12" s="102"/>
      <c r="BXO12" s="102"/>
      <c r="BXP12" s="102"/>
      <c r="BXQ12" s="102"/>
      <c r="BXR12" s="102"/>
      <c r="BXS12" s="102"/>
      <c r="BXT12" s="102"/>
      <c r="BXU12" s="102"/>
      <c r="BXV12" s="102"/>
      <c r="BXW12" s="102"/>
      <c r="BXX12" s="102"/>
      <c r="BXY12" s="102"/>
      <c r="BXZ12" s="102"/>
      <c r="BYA12" s="102"/>
      <c r="BYB12" s="102"/>
      <c r="BYC12" s="102"/>
      <c r="BYD12" s="102"/>
      <c r="BYE12" s="102"/>
      <c r="BYF12" s="102"/>
      <c r="BYG12" s="102"/>
      <c r="BYH12" s="102"/>
      <c r="BYI12" s="102"/>
      <c r="BYJ12" s="102"/>
      <c r="BYK12" s="102"/>
      <c r="BYL12" s="102"/>
      <c r="BYM12" s="102"/>
      <c r="BYN12" s="102"/>
      <c r="BYO12" s="102"/>
      <c r="BYP12" s="102"/>
      <c r="BYQ12" s="102"/>
      <c r="BYR12" s="102"/>
      <c r="BYS12" s="102"/>
      <c r="BYT12" s="102"/>
      <c r="BYU12" s="102"/>
      <c r="BYV12" s="102"/>
      <c r="BYW12" s="102"/>
      <c r="BYX12" s="102"/>
      <c r="BYY12" s="102"/>
      <c r="BYZ12" s="102"/>
      <c r="BZA12" s="102"/>
      <c r="BZB12" s="102"/>
      <c r="BZC12" s="102"/>
      <c r="BZD12" s="102"/>
      <c r="BZE12" s="102"/>
      <c r="BZF12" s="102"/>
      <c r="BZG12" s="102"/>
      <c r="BZH12" s="102"/>
      <c r="BZI12" s="102"/>
      <c r="BZJ12" s="102"/>
      <c r="BZK12" s="102"/>
      <c r="BZL12" s="102"/>
      <c r="BZM12" s="102"/>
      <c r="BZN12" s="102"/>
      <c r="BZO12" s="102"/>
      <c r="BZP12" s="102"/>
      <c r="BZQ12" s="102"/>
      <c r="BZR12" s="102"/>
      <c r="BZS12" s="102"/>
      <c r="BZT12" s="102"/>
      <c r="BZU12" s="102"/>
      <c r="BZV12" s="102"/>
      <c r="BZW12" s="102"/>
      <c r="BZX12" s="102"/>
      <c r="BZY12" s="102"/>
      <c r="BZZ12" s="102"/>
      <c r="CAA12" s="102"/>
      <c r="CAB12" s="102"/>
      <c r="CAC12" s="102"/>
      <c r="CAD12" s="102"/>
      <c r="CAE12" s="102"/>
      <c r="CAF12" s="102"/>
      <c r="CAG12" s="102"/>
      <c r="CAH12" s="102"/>
      <c r="CAI12" s="102"/>
      <c r="CAJ12" s="102"/>
      <c r="CAK12" s="102"/>
      <c r="CAL12" s="102"/>
      <c r="CAM12" s="102"/>
      <c r="CAN12" s="102"/>
      <c r="CAO12" s="102"/>
      <c r="CAP12" s="102"/>
      <c r="CAQ12" s="102"/>
      <c r="CAR12" s="102"/>
      <c r="CAS12" s="102"/>
      <c r="CAT12" s="102"/>
      <c r="CAU12" s="102"/>
      <c r="CAV12" s="102"/>
      <c r="CAW12" s="102"/>
      <c r="CAX12" s="102"/>
      <c r="CAY12" s="102"/>
      <c r="CAZ12" s="102"/>
      <c r="CBA12" s="102"/>
      <c r="CBB12" s="102"/>
      <c r="CBC12" s="102"/>
      <c r="CBD12" s="102"/>
      <c r="CBE12" s="102"/>
      <c r="CBF12" s="102"/>
      <c r="CBG12" s="102"/>
      <c r="CBH12" s="102"/>
      <c r="CBI12" s="102"/>
      <c r="CBJ12" s="102"/>
      <c r="CBK12" s="102"/>
      <c r="CBL12" s="102"/>
      <c r="CBM12" s="102"/>
      <c r="CBN12" s="102"/>
      <c r="CBO12" s="102"/>
      <c r="CBP12" s="102"/>
      <c r="CBQ12" s="102"/>
      <c r="CBR12" s="102"/>
      <c r="CBS12" s="102"/>
      <c r="CBT12" s="102"/>
      <c r="CBU12" s="102"/>
      <c r="CBV12" s="102"/>
      <c r="CBW12" s="102"/>
      <c r="CBX12" s="102"/>
      <c r="CBY12" s="102"/>
      <c r="CBZ12" s="102"/>
      <c r="CCA12" s="102"/>
      <c r="CCB12" s="102"/>
      <c r="CCC12" s="102"/>
      <c r="CCD12" s="102"/>
      <c r="CCE12" s="102"/>
      <c r="CCF12" s="102"/>
      <c r="CCG12" s="102"/>
      <c r="CCH12" s="102"/>
      <c r="CCI12" s="102"/>
      <c r="CCJ12" s="102"/>
      <c r="CCK12" s="102"/>
      <c r="CCL12" s="102"/>
      <c r="CCM12" s="102"/>
      <c r="CCN12" s="102"/>
      <c r="CCO12" s="102"/>
      <c r="CCP12" s="102"/>
      <c r="CCQ12" s="102"/>
      <c r="CCR12" s="102"/>
      <c r="CCS12" s="102"/>
      <c r="CCT12" s="102"/>
      <c r="CCU12" s="102"/>
      <c r="CCV12" s="102"/>
      <c r="CCW12" s="102"/>
      <c r="CCX12" s="102"/>
      <c r="CCY12" s="102"/>
      <c r="CCZ12" s="102"/>
      <c r="CDA12" s="102"/>
      <c r="CDB12" s="102"/>
      <c r="CDC12" s="102"/>
      <c r="CDD12" s="102"/>
      <c r="CDE12" s="102"/>
      <c r="CDF12" s="102"/>
      <c r="CDG12" s="102"/>
      <c r="CDH12" s="102"/>
      <c r="CDI12" s="102"/>
      <c r="CDJ12" s="102"/>
      <c r="CDK12" s="102"/>
      <c r="CDL12" s="102"/>
      <c r="CDM12" s="102"/>
      <c r="CDN12" s="102"/>
      <c r="CDO12" s="102"/>
      <c r="CDP12" s="102"/>
      <c r="CDQ12" s="102"/>
      <c r="CDR12" s="102"/>
      <c r="CDS12" s="102"/>
      <c r="CDT12" s="102"/>
      <c r="CDU12" s="102"/>
      <c r="CDV12" s="102"/>
      <c r="CDW12" s="102"/>
      <c r="CDX12" s="102"/>
      <c r="CDY12" s="102"/>
      <c r="CDZ12" s="102"/>
      <c r="CEA12" s="102"/>
      <c r="CEB12" s="102"/>
      <c r="CEC12" s="102"/>
      <c r="CED12" s="102"/>
      <c r="CEE12" s="102"/>
      <c r="CEF12" s="102"/>
      <c r="CEG12" s="102"/>
      <c r="CEH12" s="102"/>
      <c r="CEI12" s="102"/>
      <c r="CEJ12" s="102"/>
      <c r="CEK12" s="102"/>
      <c r="CEL12" s="102"/>
      <c r="CEM12" s="102"/>
      <c r="CEN12" s="102"/>
      <c r="CEO12" s="102"/>
      <c r="CEP12" s="102"/>
      <c r="CEQ12" s="102"/>
      <c r="CER12" s="102"/>
      <c r="CES12" s="102"/>
      <c r="CET12" s="102"/>
      <c r="CEU12" s="102"/>
      <c r="CEV12" s="102"/>
      <c r="CEW12" s="102"/>
      <c r="CEX12" s="102"/>
      <c r="CEY12" s="102"/>
      <c r="CEZ12" s="102"/>
      <c r="CFA12" s="102"/>
      <c r="CFB12" s="102"/>
      <c r="CFC12" s="102"/>
      <c r="CFD12" s="102"/>
      <c r="CFE12" s="102"/>
      <c r="CFF12" s="102"/>
      <c r="CFG12" s="102"/>
      <c r="CFH12" s="102"/>
      <c r="CFI12" s="102"/>
      <c r="CFJ12" s="102"/>
      <c r="CFK12" s="102"/>
      <c r="CFL12" s="102"/>
      <c r="CFM12" s="102"/>
      <c r="CFN12" s="102"/>
      <c r="CFO12" s="102"/>
      <c r="CFP12" s="102"/>
      <c r="CFQ12" s="102"/>
      <c r="CFR12" s="102"/>
      <c r="CFS12" s="102"/>
      <c r="CFT12" s="102"/>
      <c r="CFU12" s="102"/>
      <c r="CFV12" s="102"/>
      <c r="CFW12" s="102"/>
      <c r="CFX12" s="102"/>
      <c r="CFY12" s="102"/>
      <c r="CFZ12" s="102"/>
      <c r="CGA12" s="102"/>
      <c r="CGB12" s="102"/>
      <c r="CGC12" s="102"/>
      <c r="CGD12" s="102"/>
      <c r="CGE12" s="102"/>
      <c r="CGF12" s="102"/>
      <c r="CGG12" s="102"/>
      <c r="CGH12" s="102"/>
      <c r="CGI12" s="102"/>
      <c r="CGJ12" s="102"/>
      <c r="CGK12" s="102"/>
      <c r="CGL12" s="102"/>
      <c r="CGM12" s="102"/>
      <c r="CGN12" s="102"/>
      <c r="CGO12" s="102"/>
      <c r="CGP12" s="102"/>
      <c r="CGQ12" s="102"/>
      <c r="CGR12" s="102"/>
      <c r="CGS12" s="102"/>
      <c r="CGT12" s="102"/>
      <c r="CGU12" s="102"/>
      <c r="CGV12" s="102"/>
      <c r="CGW12" s="102"/>
      <c r="CGX12" s="102"/>
      <c r="CGY12" s="102"/>
      <c r="CGZ12" s="102"/>
      <c r="CHA12" s="102"/>
      <c r="CHB12" s="102"/>
      <c r="CHC12" s="102"/>
      <c r="CHD12" s="102"/>
      <c r="CHE12" s="102"/>
      <c r="CHF12" s="102"/>
      <c r="CHG12" s="102"/>
      <c r="CHH12" s="102"/>
      <c r="CHI12" s="102"/>
      <c r="CHJ12" s="102"/>
      <c r="CHK12" s="102"/>
      <c r="CHL12" s="102"/>
      <c r="CHM12" s="102"/>
      <c r="CHN12" s="102"/>
      <c r="CHO12" s="102"/>
      <c r="CHP12" s="102"/>
      <c r="CHQ12" s="102"/>
      <c r="CHR12" s="102"/>
      <c r="CHS12" s="102"/>
      <c r="CHT12" s="102"/>
      <c r="CHU12" s="102"/>
      <c r="CHV12" s="102"/>
      <c r="CHW12" s="102"/>
      <c r="CHX12" s="102"/>
      <c r="CHY12" s="102"/>
      <c r="CHZ12" s="102"/>
      <c r="CIA12" s="102"/>
      <c r="CIB12" s="102"/>
      <c r="CIC12" s="102"/>
      <c r="CID12" s="102"/>
      <c r="CIE12" s="102"/>
      <c r="CIF12" s="102"/>
      <c r="CIG12" s="102"/>
      <c r="CIH12" s="102"/>
      <c r="CII12" s="102"/>
      <c r="CIJ12" s="102"/>
      <c r="CIK12" s="102"/>
      <c r="CIL12" s="102"/>
      <c r="CIM12" s="102"/>
      <c r="CIN12" s="102"/>
      <c r="CIO12" s="102"/>
      <c r="CIP12" s="102"/>
      <c r="CIQ12" s="102"/>
      <c r="CIR12" s="102"/>
      <c r="CIS12" s="102"/>
      <c r="CIT12" s="102"/>
      <c r="CIU12" s="102"/>
      <c r="CIV12" s="102"/>
      <c r="CIW12" s="102"/>
      <c r="CIX12" s="102"/>
      <c r="CIY12" s="102"/>
      <c r="CIZ12" s="102"/>
      <c r="CJA12" s="102"/>
      <c r="CJB12" s="102"/>
      <c r="CJC12" s="102"/>
      <c r="CJD12" s="102"/>
      <c r="CJE12" s="102"/>
      <c r="CJF12" s="102"/>
      <c r="CJG12" s="102"/>
      <c r="CJH12" s="102"/>
      <c r="CJI12" s="102"/>
      <c r="CJJ12" s="102"/>
      <c r="CJK12" s="102"/>
      <c r="CJL12" s="102"/>
      <c r="CJM12" s="102"/>
      <c r="CJN12" s="102"/>
      <c r="CJO12" s="102"/>
      <c r="CJP12" s="102"/>
      <c r="CJQ12" s="102"/>
      <c r="CJR12" s="102"/>
      <c r="CJS12" s="102"/>
      <c r="CJT12" s="102"/>
      <c r="CJU12" s="102"/>
      <c r="CJV12" s="102"/>
      <c r="CJW12" s="102"/>
      <c r="CJX12" s="102"/>
      <c r="CJY12" s="102"/>
      <c r="CJZ12" s="102"/>
      <c r="CKA12" s="102"/>
      <c r="CKB12" s="102"/>
      <c r="CKC12" s="102"/>
      <c r="CKD12" s="102"/>
      <c r="CKE12" s="102"/>
      <c r="CKF12" s="102"/>
      <c r="CKG12" s="102"/>
      <c r="CKH12" s="102"/>
      <c r="CKI12" s="102"/>
      <c r="CKJ12" s="102"/>
      <c r="CKK12" s="102"/>
      <c r="CKL12" s="102"/>
      <c r="CKM12" s="102"/>
      <c r="CKN12" s="102"/>
      <c r="CKO12" s="102"/>
      <c r="CKP12" s="102"/>
      <c r="CKQ12" s="102"/>
      <c r="CKR12" s="102"/>
      <c r="CKS12" s="102"/>
      <c r="CKT12" s="102"/>
      <c r="CKU12" s="102"/>
      <c r="CKV12" s="102"/>
      <c r="CKW12" s="102"/>
      <c r="CKX12" s="102"/>
      <c r="CKY12" s="102"/>
      <c r="CKZ12" s="102"/>
      <c r="CLA12" s="102"/>
      <c r="CLB12" s="102"/>
      <c r="CLC12" s="102"/>
      <c r="CLD12" s="102"/>
      <c r="CLE12" s="102"/>
      <c r="CLF12" s="102"/>
      <c r="CLG12" s="102"/>
      <c r="CLH12" s="102"/>
      <c r="CLI12" s="102"/>
      <c r="CLJ12" s="102"/>
      <c r="CLK12" s="102"/>
      <c r="CLL12" s="102"/>
      <c r="CLM12" s="102"/>
      <c r="CLN12" s="102"/>
      <c r="CLO12" s="102"/>
      <c r="CLP12" s="102"/>
      <c r="CLQ12" s="102"/>
      <c r="CLR12" s="102"/>
      <c r="CLS12" s="102"/>
      <c r="CLT12" s="102"/>
      <c r="CLU12" s="102"/>
      <c r="CLV12" s="102"/>
      <c r="CLW12" s="102"/>
      <c r="CLX12" s="102"/>
      <c r="CLY12" s="102"/>
      <c r="CLZ12" s="102"/>
      <c r="CMA12" s="102"/>
      <c r="CMB12" s="102"/>
      <c r="CMC12" s="102"/>
      <c r="CMD12" s="102"/>
      <c r="CME12" s="102"/>
      <c r="CMF12" s="102"/>
      <c r="CMG12" s="102"/>
      <c r="CMH12" s="102"/>
      <c r="CMI12" s="102"/>
      <c r="CMJ12" s="102"/>
      <c r="CMK12" s="102"/>
      <c r="CML12" s="102"/>
      <c r="CMM12" s="102"/>
      <c r="CMN12" s="102"/>
      <c r="CMO12" s="102"/>
      <c r="CMP12" s="102"/>
      <c r="CMQ12" s="102"/>
      <c r="CMR12" s="102"/>
      <c r="CMS12" s="102"/>
      <c r="CMT12" s="102"/>
      <c r="CMU12" s="102"/>
      <c r="CMV12" s="102"/>
      <c r="CMW12" s="102"/>
      <c r="CMX12" s="102"/>
      <c r="CMY12" s="102"/>
      <c r="CMZ12" s="102"/>
      <c r="CNA12" s="102"/>
      <c r="CNB12" s="102"/>
      <c r="CNC12" s="102"/>
      <c r="CND12" s="102"/>
      <c r="CNE12" s="102"/>
      <c r="CNF12" s="102"/>
      <c r="CNG12" s="102"/>
      <c r="CNH12" s="102"/>
      <c r="CNI12" s="102"/>
      <c r="CNJ12" s="102"/>
      <c r="CNK12" s="102"/>
      <c r="CNL12" s="102"/>
      <c r="CNM12" s="102"/>
      <c r="CNN12" s="102"/>
      <c r="CNO12" s="102"/>
      <c r="CNP12" s="102"/>
      <c r="CNQ12" s="102"/>
      <c r="CNR12" s="102"/>
      <c r="CNS12" s="102"/>
      <c r="CNT12" s="102"/>
      <c r="CNU12" s="102"/>
      <c r="CNV12" s="102"/>
      <c r="CNW12" s="102"/>
      <c r="CNX12" s="102"/>
      <c r="CNY12" s="102"/>
      <c r="CNZ12" s="102"/>
      <c r="COA12" s="102"/>
      <c r="COB12" s="102"/>
      <c r="COC12" s="102"/>
      <c r="COD12" s="102"/>
      <c r="COE12" s="102"/>
      <c r="COF12" s="102"/>
      <c r="COG12" s="102"/>
      <c r="COH12" s="102"/>
      <c r="COI12" s="102"/>
      <c r="COJ12" s="102"/>
      <c r="COK12" s="102"/>
      <c r="COL12" s="102"/>
      <c r="COM12" s="102"/>
      <c r="CON12" s="102"/>
      <c r="COO12" s="102"/>
      <c r="COP12" s="102"/>
      <c r="COQ12" s="102"/>
      <c r="COR12" s="102"/>
      <c r="COS12" s="102"/>
      <c r="COT12" s="102"/>
      <c r="COU12" s="102"/>
      <c r="COV12" s="102"/>
      <c r="COW12" s="102"/>
      <c r="COX12" s="102"/>
      <c r="COY12" s="102"/>
      <c r="COZ12" s="102"/>
      <c r="CPA12" s="102"/>
      <c r="CPB12" s="102"/>
      <c r="CPC12" s="102"/>
      <c r="CPD12" s="102"/>
      <c r="CPE12" s="102"/>
      <c r="CPF12" s="102"/>
      <c r="CPG12" s="102"/>
      <c r="CPH12" s="102"/>
      <c r="CPI12" s="102"/>
      <c r="CPJ12" s="102"/>
      <c r="CPK12" s="102"/>
      <c r="CPL12" s="102"/>
      <c r="CPM12" s="102"/>
      <c r="CPN12" s="102"/>
      <c r="CPO12" s="102"/>
      <c r="CPP12" s="102"/>
      <c r="CPQ12" s="102"/>
      <c r="CPR12" s="102"/>
      <c r="CPS12" s="102"/>
      <c r="CPT12" s="102"/>
      <c r="CPU12" s="102"/>
      <c r="CPV12" s="102"/>
      <c r="CPW12" s="102"/>
      <c r="CPX12" s="102"/>
      <c r="CPY12" s="102"/>
      <c r="CPZ12" s="102"/>
      <c r="CQA12" s="102"/>
      <c r="CQB12" s="102"/>
      <c r="CQC12" s="102"/>
      <c r="CQD12" s="102"/>
      <c r="CQE12" s="102"/>
      <c r="CQF12" s="102"/>
      <c r="CQG12" s="102"/>
      <c r="CQH12" s="102"/>
      <c r="CQI12" s="102"/>
      <c r="CQJ12" s="102"/>
      <c r="CQK12" s="102"/>
      <c r="CQL12" s="102"/>
      <c r="CQM12" s="102"/>
      <c r="CQN12" s="102"/>
      <c r="CQO12" s="102"/>
      <c r="CQP12" s="102"/>
      <c r="CQQ12" s="102"/>
      <c r="CQR12" s="102"/>
      <c r="CQS12" s="102"/>
      <c r="CQT12" s="102"/>
      <c r="CQU12" s="102"/>
      <c r="CQV12" s="102"/>
      <c r="CQW12" s="102"/>
      <c r="CQX12" s="102"/>
      <c r="CQY12" s="102"/>
      <c r="CQZ12" s="102"/>
      <c r="CRA12" s="102"/>
      <c r="CRB12" s="102"/>
      <c r="CRC12" s="102"/>
      <c r="CRD12" s="102"/>
      <c r="CRE12" s="102"/>
      <c r="CRF12" s="102"/>
      <c r="CRG12" s="102"/>
      <c r="CRH12" s="102"/>
      <c r="CRI12" s="102"/>
      <c r="CRJ12" s="102"/>
      <c r="CRK12" s="102"/>
      <c r="CRL12" s="102"/>
      <c r="CRM12" s="102"/>
      <c r="CRN12" s="102"/>
      <c r="CRO12" s="102"/>
      <c r="CRP12" s="102"/>
      <c r="CRQ12" s="102"/>
      <c r="CRR12" s="102"/>
      <c r="CRS12" s="102"/>
      <c r="CRT12" s="102"/>
      <c r="CRU12" s="102"/>
      <c r="CRV12" s="102"/>
      <c r="CRW12" s="102"/>
      <c r="CRX12" s="102"/>
      <c r="CRY12" s="102"/>
      <c r="CRZ12" s="102"/>
      <c r="CSA12" s="102"/>
      <c r="CSB12" s="102"/>
      <c r="CSC12" s="102"/>
      <c r="CSD12" s="102"/>
      <c r="CSE12" s="102"/>
      <c r="CSF12" s="102"/>
      <c r="CSG12" s="102"/>
      <c r="CSH12" s="102"/>
      <c r="CSI12" s="102"/>
      <c r="CSJ12" s="102"/>
      <c r="CSK12" s="102"/>
      <c r="CSL12" s="102"/>
      <c r="CSM12" s="102"/>
      <c r="CSN12" s="102"/>
      <c r="CSO12" s="102"/>
      <c r="CSP12" s="102"/>
      <c r="CSQ12" s="102"/>
      <c r="CSR12" s="102"/>
      <c r="CSS12" s="102"/>
      <c r="CST12" s="102"/>
      <c r="CSU12" s="102"/>
      <c r="CSV12" s="102"/>
      <c r="CSW12" s="102"/>
      <c r="CSX12" s="102"/>
      <c r="CSY12" s="102"/>
      <c r="CSZ12" s="102"/>
      <c r="CTA12" s="102"/>
      <c r="CTB12" s="102"/>
      <c r="CTC12" s="102"/>
      <c r="CTD12" s="102"/>
      <c r="CTE12" s="102"/>
      <c r="CTF12" s="102"/>
      <c r="CTG12" s="102"/>
      <c r="CTH12" s="102"/>
      <c r="CTI12" s="102"/>
      <c r="CTJ12" s="102"/>
      <c r="CTK12" s="102"/>
      <c r="CTL12" s="102"/>
      <c r="CTM12" s="102"/>
      <c r="CTN12" s="102"/>
      <c r="CTO12" s="102"/>
      <c r="CTP12" s="102"/>
      <c r="CTQ12" s="102"/>
      <c r="CTR12" s="102"/>
      <c r="CTS12" s="102"/>
      <c r="CTT12" s="102"/>
      <c r="CTU12" s="102"/>
      <c r="CTV12" s="102"/>
      <c r="CTW12" s="102"/>
      <c r="CTX12" s="102"/>
      <c r="CTY12" s="102"/>
      <c r="CTZ12" s="102"/>
      <c r="CUA12" s="102"/>
      <c r="CUB12" s="102"/>
      <c r="CUC12" s="102"/>
      <c r="CUD12" s="102"/>
      <c r="CUE12" s="102"/>
      <c r="CUF12" s="102"/>
      <c r="CUG12" s="102"/>
      <c r="CUH12" s="102"/>
      <c r="CUI12" s="102"/>
      <c r="CUJ12" s="102"/>
      <c r="CUK12" s="102"/>
      <c r="CUL12" s="102"/>
      <c r="CUM12" s="102"/>
      <c r="CUN12" s="102"/>
      <c r="CUO12" s="102"/>
      <c r="CUP12" s="102"/>
      <c r="CUQ12" s="102"/>
      <c r="CUR12" s="102"/>
      <c r="CUS12" s="102"/>
      <c r="CUT12" s="102"/>
      <c r="CUU12" s="102"/>
      <c r="CUV12" s="102"/>
      <c r="CUW12" s="102"/>
      <c r="CUX12" s="102"/>
      <c r="CUY12" s="102"/>
      <c r="CUZ12" s="102"/>
      <c r="CVA12" s="102"/>
      <c r="CVB12" s="102"/>
      <c r="CVC12" s="102"/>
      <c r="CVD12" s="102"/>
      <c r="CVE12" s="102"/>
      <c r="CVF12" s="102"/>
      <c r="CVG12" s="102"/>
      <c r="CVH12" s="102"/>
      <c r="CVI12" s="102"/>
      <c r="CVJ12" s="102"/>
      <c r="CVK12" s="102"/>
      <c r="CVL12" s="102"/>
      <c r="CVM12" s="102"/>
      <c r="CVN12" s="102"/>
      <c r="CVO12" s="102"/>
      <c r="CVP12" s="102"/>
      <c r="CVQ12" s="102"/>
      <c r="CVR12" s="102"/>
      <c r="CVS12" s="102"/>
      <c r="CVT12" s="102"/>
      <c r="CVU12" s="102"/>
      <c r="CVV12" s="102"/>
      <c r="CVW12" s="102"/>
      <c r="CVX12" s="102"/>
      <c r="CVY12" s="102"/>
      <c r="CVZ12" s="102"/>
      <c r="CWA12" s="102"/>
      <c r="CWB12" s="102"/>
      <c r="CWC12" s="102"/>
      <c r="CWD12" s="102"/>
      <c r="CWE12" s="102"/>
      <c r="CWF12" s="102"/>
      <c r="CWG12" s="102"/>
      <c r="CWH12" s="102"/>
      <c r="CWI12" s="102"/>
      <c r="CWJ12" s="102"/>
      <c r="CWK12" s="102"/>
      <c r="CWL12" s="102"/>
      <c r="CWM12" s="102"/>
      <c r="CWN12" s="102"/>
      <c r="CWO12" s="102"/>
      <c r="CWP12" s="102"/>
      <c r="CWQ12" s="102"/>
      <c r="CWR12" s="102"/>
      <c r="CWS12" s="102"/>
      <c r="CWT12" s="102"/>
      <c r="CWU12" s="102"/>
      <c r="CWV12" s="102"/>
      <c r="CWW12" s="102"/>
      <c r="CWX12" s="102"/>
      <c r="CWY12" s="102"/>
      <c r="CWZ12" s="102"/>
      <c r="CXA12" s="102"/>
      <c r="CXB12" s="102"/>
      <c r="CXC12" s="102"/>
      <c r="CXD12" s="102"/>
      <c r="CXE12" s="102"/>
      <c r="CXF12" s="102"/>
      <c r="CXG12" s="102"/>
      <c r="CXH12" s="102"/>
      <c r="CXI12" s="102"/>
      <c r="CXJ12" s="102"/>
      <c r="CXK12" s="102"/>
      <c r="CXL12" s="102"/>
      <c r="CXM12" s="102"/>
      <c r="CXN12" s="102"/>
      <c r="CXO12" s="102"/>
      <c r="CXP12" s="102"/>
      <c r="CXQ12" s="102"/>
      <c r="CXR12" s="102"/>
      <c r="CXS12" s="102"/>
      <c r="CXT12" s="102"/>
      <c r="CXU12" s="102"/>
      <c r="CXV12" s="102"/>
      <c r="CXW12" s="102"/>
      <c r="CXX12" s="102"/>
      <c r="CXY12" s="102"/>
      <c r="CXZ12" s="102"/>
      <c r="CYA12" s="102"/>
      <c r="CYB12" s="102"/>
      <c r="CYC12" s="102"/>
      <c r="CYD12" s="102"/>
      <c r="CYE12" s="102"/>
      <c r="CYF12" s="102"/>
      <c r="CYG12" s="102"/>
      <c r="CYH12" s="102"/>
      <c r="CYI12" s="102"/>
      <c r="CYJ12" s="102"/>
      <c r="CYK12" s="102"/>
      <c r="CYL12" s="102"/>
      <c r="CYM12" s="102"/>
      <c r="CYN12" s="102"/>
      <c r="CYO12" s="102"/>
      <c r="CYP12" s="102"/>
      <c r="CYQ12" s="102"/>
      <c r="CYR12" s="102"/>
      <c r="CYS12" s="102"/>
      <c r="CYT12" s="102"/>
      <c r="CYU12" s="102"/>
      <c r="CYV12" s="102"/>
      <c r="CYW12" s="102"/>
      <c r="CYX12" s="102"/>
      <c r="CYY12" s="102"/>
      <c r="CYZ12" s="102"/>
      <c r="CZA12" s="102"/>
      <c r="CZB12" s="102"/>
      <c r="CZC12" s="102"/>
      <c r="CZD12" s="102"/>
      <c r="CZE12" s="102"/>
      <c r="CZF12" s="102"/>
      <c r="CZG12" s="102"/>
      <c r="CZH12" s="102"/>
      <c r="CZI12" s="102"/>
      <c r="CZJ12" s="102"/>
      <c r="CZK12" s="102"/>
      <c r="CZL12" s="102"/>
      <c r="CZM12" s="102"/>
      <c r="CZN12" s="102"/>
      <c r="CZO12" s="102"/>
      <c r="CZP12" s="102"/>
      <c r="CZQ12" s="102"/>
      <c r="CZR12" s="102"/>
      <c r="CZS12" s="102"/>
      <c r="CZT12" s="102"/>
      <c r="CZU12" s="102"/>
      <c r="CZV12" s="102"/>
      <c r="CZW12" s="102"/>
      <c r="CZX12" s="102"/>
      <c r="CZY12" s="102"/>
      <c r="CZZ12" s="102"/>
      <c r="DAA12" s="102"/>
      <c r="DAB12" s="102"/>
      <c r="DAC12" s="102"/>
      <c r="DAD12" s="102"/>
      <c r="DAE12" s="102"/>
      <c r="DAF12" s="102"/>
      <c r="DAG12" s="102"/>
      <c r="DAH12" s="102"/>
      <c r="DAI12" s="102"/>
      <c r="DAJ12" s="102"/>
      <c r="DAK12" s="102"/>
      <c r="DAL12" s="102"/>
      <c r="DAM12" s="102"/>
      <c r="DAN12" s="102"/>
      <c r="DAO12" s="102"/>
      <c r="DAP12" s="102"/>
      <c r="DAQ12" s="102"/>
      <c r="DAR12" s="102"/>
      <c r="DAS12" s="102"/>
      <c r="DAT12" s="102"/>
      <c r="DAU12" s="102"/>
      <c r="DAV12" s="102"/>
      <c r="DAW12" s="102"/>
      <c r="DAX12" s="102"/>
      <c r="DAY12" s="102"/>
      <c r="DAZ12" s="102"/>
      <c r="DBA12" s="102"/>
      <c r="DBB12" s="102"/>
      <c r="DBC12" s="102"/>
      <c r="DBD12" s="102"/>
      <c r="DBE12" s="102"/>
      <c r="DBF12" s="102"/>
      <c r="DBG12" s="102"/>
      <c r="DBH12" s="102"/>
      <c r="DBI12" s="102"/>
      <c r="DBJ12" s="102"/>
      <c r="DBK12" s="102"/>
      <c r="DBL12" s="102"/>
      <c r="DBM12" s="102"/>
      <c r="DBN12" s="102"/>
      <c r="DBO12" s="102"/>
      <c r="DBP12" s="102"/>
      <c r="DBQ12" s="102"/>
      <c r="DBR12" s="102"/>
      <c r="DBS12" s="102"/>
      <c r="DBT12" s="102"/>
      <c r="DBU12" s="102"/>
      <c r="DBV12" s="102"/>
      <c r="DBW12" s="102"/>
      <c r="DBX12" s="102"/>
      <c r="DBY12" s="102"/>
      <c r="DBZ12" s="102"/>
      <c r="DCA12" s="102"/>
      <c r="DCB12" s="102"/>
      <c r="DCC12" s="102"/>
      <c r="DCD12" s="102"/>
      <c r="DCE12" s="102"/>
      <c r="DCF12" s="102"/>
      <c r="DCG12" s="102"/>
      <c r="DCH12" s="102"/>
      <c r="DCI12" s="102"/>
      <c r="DCJ12" s="102"/>
      <c r="DCK12" s="102"/>
      <c r="DCL12" s="102"/>
      <c r="DCM12" s="102"/>
      <c r="DCN12" s="102"/>
      <c r="DCO12" s="102"/>
      <c r="DCP12" s="102"/>
      <c r="DCQ12" s="102"/>
      <c r="DCR12" s="102"/>
      <c r="DCS12" s="102"/>
      <c r="DCT12" s="102"/>
      <c r="DCU12" s="102"/>
      <c r="DCV12" s="102"/>
      <c r="DCW12" s="102"/>
      <c r="DCX12" s="102"/>
      <c r="DCY12" s="102"/>
      <c r="DCZ12" s="102"/>
      <c r="DDA12" s="102"/>
      <c r="DDB12" s="102"/>
      <c r="DDC12" s="102"/>
      <c r="DDD12" s="102"/>
      <c r="DDE12" s="102"/>
      <c r="DDF12" s="102"/>
      <c r="DDG12" s="102"/>
      <c r="DDH12" s="102"/>
      <c r="DDI12" s="102"/>
      <c r="DDJ12" s="102"/>
      <c r="DDK12" s="102"/>
      <c r="DDL12" s="102"/>
      <c r="DDM12" s="102"/>
      <c r="DDN12" s="102"/>
      <c r="DDO12" s="102"/>
      <c r="DDP12" s="102"/>
      <c r="DDQ12" s="102"/>
      <c r="DDR12" s="102"/>
      <c r="DDS12" s="102"/>
      <c r="DDT12" s="102"/>
      <c r="DDU12" s="102"/>
      <c r="DDV12" s="102"/>
      <c r="DDW12" s="102"/>
      <c r="DDX12" s="102"/>
      <c r="DDY12" s="102"/>
      <c r="DDZ12" s="102"/>
      <c r="DEA12" s="102"/>
      <c r="DEB12" s="102"/>
      <c r="DEC12" s="102"/>
      <c r="DED12" s="102"/>
      <c r="DEE12" s="102"/>
      <c r="DEF12" s="102"/>
      <c r="DEG12" s="102"/>
      <c r="DEH12" s="102"/>
      <c r="DEI12" s="102"/>
      <c r="DEJ12" s="102"/>
      <c r="DEK12" s="102"/>
      <c r="DEL12" s="102"/>
      <c r="DEM12" s="102"/>
      <c r="DEN12" s="102"/>
      <c r="DEO12" s="102"/>
      <c r="DEP12" s="102"/>
      <c r="DEQ12" s="102"/>
      <c r="DER12" s="102"/>
      <c r="DES12" s="102"/>
      <c r="DET12" s="102"/>
      <c r="DEU12" s="102"/>
      <c r="DEV12" s="102"/>
      <c r="DEW12" s="102"/>
      <c r="DEX12" s="102"/>
      <c r="DEY12" s="102"/>
      <c r="DEZ12" s="102"/>
      <c r="DFA12" s="102"/>
      <c r="DFB12" s="102"/>
      <c r="DFC12" s="102"/>
      <c r="DFD12" s="102"/>
      <c r="DFE12" s="102"/>
      <c r="DFF12" s="102"/>
      <c r="DFG12" s="102"/>
      <c r="DFH12" s="102"/>
      <c r="DFI12" s="102"/>
      <c r="DFJ12" s="102"/>
      <c r="DFK12" s="102"/>
      <c r="DFL12" s="102"/>
      <c r="DFM12" s="102"/>
      <c r="DFN12" s="102"/>
      <c r="DFO12" s="102"/>
      <c r="DFP12" s="102"/>
      <c r="DFQ12" s="102"/>
      <c r="DFR12" s="102"/>
      <c r="DFS12" s="102"/>
      <c r="DFT12" s="102"/>
      <c r="DFU12" s="102"/>
      <c r="DFV12" s="102"/>
      <c r="DFW12" s="102"/>
      <c r="DFX12" s="102"/>
      <c r="DFY12" s="102"/>
      <c r="DFZ12" s="102"/>
      <c r="DGA12" s="102"/>
      <c r="DGB12" s="102"/>
      <c r="DGC12" s="102"/>
      <c r="DGD12" s="102"/>
      <c r="DGE12" s="102"/>
      <c r="DGF12" s="102"/>
      <c r="DGG12" s="102"/>
      <c r="DGH12" s="102"/>
      <c r="DGI12" s="102"/>
      <c r="DGJ12" s="102"/>
      <c r="DGK12" s="102"/>
      <c r="DGL12" s="102"/>
      <c r="DGM12" s="102"/>
      <c r="DGN12" s="102"/>
      <c r="DGO12" s="102"/>
      <c r="DGP12" s="102"/>
      <c r="DGQ12" s="102"/>
      <c r="DGR12" s="102"/>
      <c r="DGS12" s="102"/>
      <c r="DGT12" s="102"/>
      <c r="DGU12" s="102"/>
      <c r="DGV12" s="102"/>
      <c r="DGW12" s="102"/>
      <c r="DGX12" s="102"/>
      <c r="DGY12" s="102"/>
      <c r="DGZ12" s="102"/>
      <c r="DHA12" s="102"/>
      <c r="DHB12" s="102"/>
      <c r="DHC12" s="102"/>
      <c r="DHD12" s="102"/>
      <c r="DHE12" s="102"/>
      <c r="DHF12" s="102"/>
      <c r="DHG12" s="102"/>
      <c r="DHH12" s="102"/>
      <c r="DHI12" s="102"/>
      <c r="DHJ12" s="102"/>
      <c r="DHK12" s="102"/>
      <c r="DHL12" s="102"/>
      <c r="DHM12" s="102"/>
      <c r="DHN12" s="102"/>
      <c r="DHO12" s="102"/>
      <c r="DHP12" s="102"/>
      <c r="DHQ12" s="102"/>
      <c r="DHR12" s="102"/>
      <c r="DHS12" s="102"/>
      <c r="DHT12" s="102"/>
      <c r="DHU12" s="102"/>
      <c r="DHV12" s="102"/>
      <c r="DHW12" s="102"/>
      <c r="DHX12" s="102"/>
      <c r="DHY12" s="102"/>
      <c r="DHZ12" s="102"/>
      <c r="DIA12" s="102"/>
      <c r="DIB12" s="102"/>
      <c r="DIC12" s="102"/>
      <c r="DID12" s="102"/>
      <c r="DIE12" s="102"/>
      <c r="DIF12" s="102"/>
      <c r="DIG12" s="102"/>
      <c r="DIH12" s="102"/>
      <c r="DII12" s="102"/>
      <c r="DIJ12" s="102"/>
      <c r="DIK12" s="102"/>
      <c r="DIL12" s="102"/>
      <c r="DIM12" s="102"/>
      <c r="DIN12" s="102"/>
      <c r="DIO12" s="102"/>
      <c r="DIP12" s="102"/>
      <c r="DIQ12" s="102"/>
      <c r="DIR12" s="102"/>
      <c r="DIS12" s="102"/>
      <c r="DIT12" s="102"/>
      <c r="DIU12" s="102"/>
      <c r="DIV12" s="102"/>
      <c r="DIW12" s="102"/>
      <c r="DIX12" s="102"/>
      <c r="DIY12" s="102"/>
      <c r="DIZ12" s="102"/>
      <c r="DJA12" s="102"/>
      <c r="DJB12" s="102"/>
      <c r="DJC12" s="102"/>
      <c r="DJD12" s="102"/>
      <c r="DJE12" s="102"/>
      <c r="DJF12" s="102"/>
      <c r="DJG12" s="102"/>
      <c r="DJH12" s="102"/>
      <c r="DJI12" s="102"/>
      <c r="DJJ12" s="102"/>
      <c r="DJK12" s="102"/>
      <c r="DJL12" s="102"/>
      <c r="DJM12" s="102"/>
      <c r="DJN12" s="102"/>
      <c r="DJO12" s="102"/>
      <c r="DJP12" s="102"/>
      <c r="DJQ12" s="102"/>
      <c r="DJR12" s="102"/>
      <c r="DJS12" s="102"/>
      <c r="DJT12" s="102"/>
      <c r="DJU12" s="102"/>
      <c r="DJV12" s="102"/>
      <c r="DJW12" s="102"/>
      <c r="DJX12" s="102"/>
      <c r="DJY12" s="102"/>
      <c r="DJZ12" s="102"/>
      <c r="DKA12" s="102"/>
      <c r="DKB12" s="102"/>
      <c r="DKC12" s="102"/>
      <c r="DKD12" s="102"/>
      <c r="DKE12" s="102"/>
      <c r="DKF12" s="102"/>
      <c r="DKG12" s="102"/>
      <c r="DKH12" s="102"/>
      <c r="DKI12" s="102"/>
      <c r="DKJ12" s="102"/>
      <c r="DKK12" s="102"/>
      <c r="DKL12" s="102"/>
      <c r="DKM12" s="102"/>
      <c r="DKN12" s="102"/>
      <c r="DKO12" s="102"/>
      <c r="DKP12" s="102"/>
      <c r="DKQ12" s="102"/>
      <c r="DKR12" s="102"/>
      <c r="DKS12" s="102"/>
      <c r="DKT12" s="102"/>
      <c r="DKU12" s="102"/>
      <c r="DKV12" s="102"/>
      <c r="DKW12" s="102"/>
      <c r="DKX12" s="102"/>
      <c r="DKY12" s="102"/>
      <c r="DKZ12" s="102"/>
      <c r="DLA12" s="102"/>
      <c r="DLB12" s="102"/>
      <c r="DLC12" s="102"/>
      <c r="DLD12" s="102"/>
      <c r="DLE12" s="102"/>
      <c r="DLF12" s="102"/>
      <c r="DLG12" s="102"/>
      <c r="DLH12" s="102"/>
      <c r="DLI12" s="102"/>
      <c r="DLJ12" s="102"/>
      <c r="DLK12" s="102"/>
      <c r="DLL12" s="102"/>
      <c r="DLM12" s="102"/>
      <c r="DLN12" s="102"/>
      <c r="DLO12" s="102"/>
      <c r="DLP12" s="102"/>
      <c r="DLQ12" s="102"/>
      <c r="DLR12" s="102"/>
      <c r="DLS12" s="102"/>
      <c r="DLT12" s="102"/>
      <c r="DLU12" s="102"/>
      <c r="DLV12" s="102"/>
      <c r="DLW12" s="102"/>
      <c r="DLX12" s="102"/>
      <c r="DLY12" s="102"/>
      <c r="DLZ12" s="102"/>
      <c r="DMA12" s="102"/>
      <c r="DMB12" s="102"/>
      <c r="DMC12" s="102"/>
      <c r="DMD12" s="102"/>
      <c r="DME12" s="102"/>
      <c r="DMF12" s="102"/>
      <c r="DMG12" s="102"/>
      <c r="DMH12" s="102"/>
      <c r="DMI12" s="102"/>
      <c r="DMJ12" s="102"/>
      <c r="DMK12" s="102"/>
      <c r="DML12" s="102"/>
      <c r="DMM12" s="102"/>
      <c r="DMN12" s="102"/>
      <c r="DMO12" s="102"/>
      <c r="DMP12" s="102"/>
      <c r="DMQ12" s="102"/>
      <c r="DMR12" s="102"/>
      <c r="DMS12" s="102"/>
      <c r="DMT12" s="102"/>
      <c r="DMU12" s="102"/>
      <c r="DMV12" s="102"/>
      <c r="DMW12" s="102"/>
      <c r="DMX12" s="102"/>
      <c r="DMY12" s="102"/>
      <c r="DMZ12" s="102"/>
      <c r="DNA12" s="102"/>
      <c r="DNB12" s="102"/>
      <c r="DNC12" s="102"/>
      <c r="DND12" s="102"/>
      <c r="DNE12" s="102"/>
      <c r="DNF12" s="102"/>
      <c r="DNG12" s="102"/>
      <c r="DNH12" s="102"/>
      <c r="DNI12" s="102"/>
      <c r="DNJ12" s="102"/>
      <c r="DNK12" s="102"/>
      <c r="DNL12" s="102"/>
      <c r="DNM12" s="102"/>
      <c r="DNN12" s="102"/>
      <c r="DNO12" s="102"/>
      <c r="DNP12" s="102"/>
      <c r="DNQ12" s="102"/>
      <c r="DNR12" s="102"/>
      <c r="DNS12" s="102"/>
      <c r="DNT12" s="102"/>
      <c r="DNU12" s="102"/>
      <c r="DNV12" s="102"/>
      <c r="DNW12" s="102"/>
      <c r="DNX12" s="102"/>
      <c r="DNY12" s="102"/>
      <c r="DNZ12" s="102"/>
      <c r="DOA12" s="102"/>
      <c r="DOB12" s="102"/>
      <c r="DOC12" s="102"/>
      <c r="DOD12" s="102"/>
      <c r="DOE12" s="102"/>
      <c r="DOF12" s="102"/>
      <c r="DOG12" s="102"/>
      <c r="DOH12" s="102"/>
      <c r="DOI12" s="102"/>
      <c r="DOJ12" s="102"/>
      <c r="DOK12" s="102"/>
      <c r="DOL12" s="102"/>
      <c r="DOM12" s="102"/>
      <c r="DON12" s="102"/>
      <c r="DOO12" s="102"/>
      <c r="DOP12" s="102"/>
      <c r="DOQ12" s="102"/>
      <c r="DOR12" s="102"/>
      <c r="DOS12" s="102"/>
      <c r="DOT12" s="102"/>
      <c r="DOU12" s="102"/>
      <c r="DOV12" s="102"/>
      <c r="DOW12" s="102"/>
      <c r="DOX12" s="102"/>
      <c r="DOY12" s="102"/>
      <c r="DOZ12" s="102"/>
      <c r="DPA12" s="102"/>
      <c r="DPB12" s="102"/>
      <c r="DPC12" s="102"/>
      <c r="DPD12" s="102"/>
      <c r="DPE12" s="102"/>
      <c r="DPF12" s="102"/>
      <c r="DPG12" s="102"/>
      <c r="DPH12" s="102"/>
      <c r="DPI12" s="102"/>
      <c r="DPJ12" s="102"/>
      <c r="DPK12" s="102"/>
      <c r="DPL12" s="102"/>
      <c r="DPM12" s="102"/>
      <c r="DPN12" s="102"/>
      <c r="DPO12" s="102"/>
      <c r="DPP12" s="102"/>
      <c r="DPQ12" s="102"/>
      <c r="DPR12" s="102"/>
      <c r="DPS12" s="102"/>
      <c r="DPT12" s="102"/>
      <c r="DPU12" s="102"/>
      <c r="DPV12" s="102"/>
      <c r="DPW12" s="102"/>
      <c r="DPX12" s="102"/>
      <c r="DPY12" s="102"/>
      <c r="DPZ12" s="102"/>
      <c r="DQA12" s="102"/>
      <c r="DQB12" s="102"/>
      <c r="DQC12" s="102"/>
      <c r="DQD12" s="102"/>
      <c r="DQE12" s="102"/>
      <c r="DQF12" s="102"/>
      <c r="DQG12" s="102"/>
      <c r="DQH12" s="102"/>
      <c r="DQI12" s="102"/>
      <c r="DQJ12" s="102"/>
      <c r="DQK12" s="102"/>
      <c r="DQL12" s="102"/>
      <c r="DQM12" s="102"/>
      <c r="DQN12" s="102"/>
      <c r="DQO12" s="102"/>
      <c r="DQP12" s="102"/>
      <c r="DQQ12" s="102"/>
      <c r="DQR12" s="102"/>
      <c r="DQS12" s="102"/>
      <c r="DQT12" s="102"/>
      <c r="DQU12" s="102"/>
      <c r="DQV12" s="102"/>
      <c r="DQW12" s="102"/>
      <c r="DQX12" s="102"/>
      <c r="DQY12" s="102"/>
      <c r="DQZ12" s="102"/>
      <c r="DRA12" s="102"/>
      <c r="DRB12" s="102"/>
      <c r="DRC12" s="102"/>
      <c r="DRD12" s="102"/>
      <c r="DRE12" s="102"/>
      <c r="DRF12" s="102"/>
      <c r="DRG12" s="102"/>
      <c r="DRH12" s="102"/>
      <c r="DRI12" s="102"/>
      <c r="DRJ12" s="102"/>
      <c r="DRK12" s="102"/>
      <c r="DRL12" s="102"/>
      <c r="DRM12" s="102"/>
      <c r="DRN12" s="102"/>
      <c r="DRO12" s="102"/>
      <c r="DRP12" s="102"/>
      <c r="DRQ12" s="102"/>
      <c r="DRR12" s="102"/>
      <c r="DRS12" s="102"/>
      <c r="DRT12" s="102"/>
      <c r="DRU12" s="102"/>
      <c r="DRV12" s="102"/>
      <c r="DRW12" s="102"/>
      <c r="DRX12" s="102"/>
      <c r="DRY12" s="102"/>
      <c r="DRZ12" s="102"/>
      <c r="DSA12" s="102"/>
      <c r="DSB12" s="102"/>
      <c r="DSC12" s="102"/>
      <c r="DSD12" s="102"/>
      <c r="DSE12" s="102"/>
      <c r="DSF12" s="102"/>
      <c r="DSG12" s="102"/>
      <c r="DSH12" s="102"/>
      <c r="DSI12" s="102"/>
      <c r="DSJ12" s="102"/>
      <c r="DSK12" s="102"/>
      <c r="DSL12" s="102"/>
      <c r="DSM12" s="102"/>
      <c r="DSN12" s="102"/>
      <c r="DSO12" s="102"/>
      <c r="DSP12" s="102"/>
      <c r="DSQ12" s="102"/>
      <c r="DSR12" s="102"/>
      <c r="DSS12" s="102"/>
      <c r="DST12" s="102"/>
      <c r="DSU12" s="102"/>
      <c r="DSV12" s="102"/>
      <c r="DSW12" s="102"/>
      <c r="DSX12" s="102"/>
      <c r="DSY12" s="102"/>
      <c r="DSZ12" s="102"/>
      <c r="DTA12" s="102"/>
      <c r="DTB12" s="102"/>
      <c r="DTC12" s="102"/>
      <c r="DTD12" s="102"/>
      <c r="DTE12" s="102"/>
      <c r="DTF12" s="102"/>
      <c r="DTG12" s="102"/>
      <c r="DTH12" s="102"/>
      <c r="DTI12" s="102"/>
      <c r="DTJ12" s="102"/>
      <c r="DTK12" s="102"/>
      <c r="DTL12" s="102"/>
      <c r="DTM12" s="102"/>
      <c r="DTN12" s="102"/>
      <c r="DTO12" s="102"/>
      <c r="DTP12" s="102"/>
      <c r="DTQ12" s="102"/>
      <c r="DTR12" s="102"/>
      <c r="DTS12" s="102"/>
      <c r="DTT12" s="102"/>
      <c r="DTU12" s="102"/>
      <c r="DTV12" s="102"/>
      <c r="DTW12" s="102"/>
      <c r="DTX12" s="102"/>
      <c r="DTY12" s="102"/>
      <c r="DTZ12" s="102"/>
      <c r="DUA12" s="102"/>
      <c r="DUB12" s="102"/>
      <c r="DUC12" s="102"/>
      <c r="DUD12" s="102"/>
      <c r="DUE12" s="102"/>
      <c r="DUF12" s="102"/>
      <c r="DUG12" s="102"/>
      <c r="DUH12" s="102"/>
      <c r="DUI12" s="102"/>
      <c r="DUJ12" s="102"/>
      <c r="DUK12" s="102"/>
      <c r="DUL12" s="102"/>
      <c r="DUM12" s="102"/>
      <c r="DUN12" s="102"/>
      <c r="DUO12" s="102"/>
      <c r="DUP12" s="102"/>
      <c r="DUQ12" s="102"/>
      <c r="DUR12" s="102"/>
      <c r="DUS12" s="102"/>
      <c r="DUT12" s="102"/>
      <c r="DUU12" s="102"/>
      <c r="DUV12" s="102"/>
      <c r="DUW12" s="102"/>
      <c r="DUX12" s="102"/>
      <c r="DUY12" s="102"/>
      <c r="DUZ12" s="102"/>
      <c r="DVA12" s="102"/>
      <c r="DVB12" s="102"/>
      <c r="DVC12" s="102"/>
      <c r="DVD12" s="102"/>
      <c r="DVE12" s="102"/>
      <c r="DVF12" s="102"/>
      <c r="DVG12" s="102"/>
      <c r="DVH12" s="102"/>
      <c r="DVI12" s="102"/>
      <c r="DVJ12" s="102"/>
      <c r="DVK12" s="102"/>
      <c r="DVL12" s="102"/>
      <c r="DVM12" s="102"/>
      <c r="DVN12" s="102"/>
      <c r="DVO12" s="102"/>
      <c r="DVP12" s="102"/>
      <c r="DVQ12" s="102"/>
      <c r="DVR12" s="102"/>
      <c r="DVS12" s="102"/>
      <c r="DVT12" s="102"/>
      <c r="DVU12" s="102"/>
      <c r="DVV12" s="102"/>
      <c r="DVW12" s="102"/>
      <c r="DVX12" s="102"/>
      <c r="DVY12" s="102"/>
      <c r="DVZ12" s="102"/>
      <c r="DWA12" s="102"/>
      <c r="DWB12" s="102"/>
      <c r="DWC12" s="102"/>
      <c r="DWD12" s="102"/>
      <c r="DWE12" s="102"/>
      <c r="DWF12" s="102"/>
      <c r="DWG12" s="102"/>
      <c r="DWH12" s="102"/>
      <c r="DWI12" s="102"/>
      <c r="DWJ12" s="102"/>
      <c r="DWK12" s="102"/>
      <c r="DWL12" s="102"/>
      <c r="DWM12" s="102"/>
      <c r="DWN12" s="102"/>
      <c r="DWO12" s="102"/>
      <c r="DWP12" s="102"/>
      <c r="DWQ12" s="102"/>
      <c r="DWR12" s="102"/>
      <c r="DWS12" s="102"/>
      <c r="DWT12" s="102"/>
      <c r="DWU12" s="102"/>
      <c r="DWV12" s="102"/>
      <c r="DWW12" s="102"/>
      <c r="DWX12" s="102"/>
      <c r="DWY12" s="102"/>
      <c r="DWZ12" s="102"/>
      <c r="DXA12" s="102"/>
      <c r="DXB12" s="102"/>
      <c r="DXC12" s="102"/>
      <c r="DXD12" s="102"/>
      <c r="DXE12" s="102"/>
      <c r="DXF12" s="102"/>
      <c r="DXG12" s="102"/>
      <c r="DXH12" s="102"/>
      <c r="DXI12" s="102"/>
      <c r="DXJ12" s="102"/>
      <c r="DXK12" s="102"/>
      <c r="DXL12" s="102"/>
      <c r="DXM12" s="102"/>
      <c r="DXN12" s="102"/>
      <c r="DXO12" s="102"/>
      <c r="DXP12" s="102"/>
      <c r="DXQ12" s="102"/>
      <c r="DXR12" s="102"/>
      <c r="DXS12" s="102"/>
      <c r="DXT12" s="102"/>
      <c r="DXU12" s="102"/>
      <c r="DXV12" s="102"/>
      <c r="DXW12" s="102"/>
      <c r="DXX12" s="102"/>
      <c r="DXY12" s="102"/>
      <c r="DXZ12" s="102"/>
      <c r="DYA12" s="102"/>
      <c r="DYB12" s="102"/>
      <c r="DYC12" s="102"/>
      <c r="DYD12" s="102"/>
      <c r="DYE12" s="102"/>
      <c r="DYF12" s="102"/>
      <c r="DYG12" s="102"/>
      <c r="DYH12" s="102"/>
      <c r="DYI12" s="102"/>
      <c r="DYJ12" s="102"/>
      <c r="DYK12" s="102"/>
      <c r="DYL12" s="102"/>
      <c r="DYM12" s="102"/>
      <c r="DYN12" s="102"/>
      <c r="DYO12" s="102"/>
      <c r="DYP12" s="102"/>
      <c r="DYQ12" s="102"/>
      <c r="DYR12" s="102"/>
      <c r="DYS12" s="102"/>
      <c r="DYT12" s="102"/>
      <c r="DYU12" s="102"/>
      <c r="DYV12" s="102"/>
      <c r="DYW12" s="102"/>
      <c r="DYX12" s="102"/>
      <c r="DYY12" s="102"/>
      <c r="DYZ12" s="102"/>
      <c r="DZA12" s="102"/>
      <c r="DZB12" s="102"/>
      <c r="DZC12" s="102"/>
      <c r="DZD12" s="102"/>
      <c r="DZE12" s="102"/>
      <c r="DZF12" s="102"/>
      <c r="DZG12" s="102"/>
      <c r="DZH12" s="102"/>
      <c r="DZI12" s="102"/>
      <c r="DZJ12" s="102"/>
      <c r="DZK12" s="102"/>
      <c r="DZL12" s="102"/>
      <c r="DZM12" s="102"/>
      <c r="DZN12" s="102"/>
      <c r="DZO12" s="102"/>
      <c r="DZP12" s="102"/>
      <c r="DZQ12" s="102"/>
      <c r="DZR12" s="102"/>
      <c r="DZS12" s="102"/>
      <c r="DZT12" s="102"/>
      <c r="DZU12" s="102"/>
      <c r="DZV12" s="102"/>
      <c r="DZW12" s="102"/>
      <c r="DZX12" s="102"/>
      <c r="DZY12" s="102"/>
      <c r="DZZ12" s="102"/>
      <c r="EAA12" s="102"/>
      <c r="EAB12" s="102"/>
      <c r="EAC12" s="102"/>
      <c r="EAD12" s="102"/>
      <c r="EAE12" s="102"/>
      <c r="EAF12" s="102"/>
      <c r="EAG12" s="102"/>
      <c r="EAH12" s="102"/>
      <c r="EAI12" s="102"/>
      <c r="EAJ12" s="102"/>
      <c r="EAK12" s="102"/>
      <c r="EAL12" s="102"/>
      <c r="EAM12" s="102"/>
      <c r="EAN12" s="102"/>
      <c r="EAO12" s="102"/>
      <c r="EAP12" s="102"/>
      <c r="EAQ12" s="102"/>
      <c r="EAR12" s="102"/>
      <c r="EAS12" s="102"/>
      <c r="EAT12" s="102"/>
      <c r="EAU12" s="102"/>
      <c r="EAV12" s="102"/>
      <c r="EAW12" s="102"/>
      <c r="EAX12" s="102"/>
      <c r="EAY12" s="102"/>
      <c r="EAZ12" s="102"/>
      <c r="EBA12" s="102"/>
      <c r="EBB12" s="102"/>
      <c r="EBC12" s="102"/>
      <c r="EBD12" s="102"/>
      <c r="EBE12" s="102"/>
      <c r="EBF12" s="102"/>
      <c r="EBG12" s="102"/>
      <c r="EBH12" s="102"/>
      <c r="EBI12" s="102"/>
      <c r="EBJ12" s="102"/>
      <c r="EBK12" s="102"/>
      <c r="EBL12" s="102"/>
      <c r="EBM12" s="102"/>
      <c r="EBN12" s="102"/>
      <c r="EBO12" s="102"/>
      <c r="EBP12" s="102"/>
      <c r="EBQ12" s="102"/>
      <c r="EBR12" s="102"/>
      <c r="EBS12" s="102"/>
      <c r="EBT12" s="102"/>
      <c r="EBU12" s="102"/>
      <c r="EBV12" s="102"/>
      <c r="EBW12" s="102"/>
      <c r="EBX12" s="102"/>
      <c r="EBY12" s="102"/>
      <c r="EBZ12" s="102"/>
      <c r="ECA12" s="102"/>
      <c r="ECB12" s="102"/>
      <c r="ECC12" s="102"/>
      <c r="ECD12" s="102"/>
      <c r="ECE12" s="102"/>
      <c r="ECF12" s="102"/>
      <c r="ECG12" s="102"/>
      <c r="ECH12" s="102"/>
      <c r="ECI12" s="102"/>
      <c r="ECJ12" s="102"/>
      <c r="ECK12" s="102"/>
      <c r="ECL12" s="102"/>
      <c r="ECM12" s="102"/>
      <c r="ECN12" s="102"/>
      <c r="ECO12" s="102"/>
      <c r="ECP12" s="102"/>
      <c r="ECQ12" s="102"/>
      <c r="ECR12" s="102"/>
      <c r="ECS12" s="102"/>
      <c r="ECT12" s="102"/>
      <c r="ECU12" s="102"/>
      <c r="ECV12" s="102"/>
      <c r="ECW12" s="102"/>
      <c r="ECX12" s="102"/>
      <c r="ECY12" s="102"/>
      <c r="ECZ12" s="102"/>
      <c r="EDA12" s="102"/>
      <c r="EDB12" s="102"/>
      <c r="EDC12" s="102"/>
      <c r="EDD12" s="102"/>
      <c r="EDE12" s="102"/>
      <c r="EDF12" s="102"/>
      <c r="EDG12" s="102"/>
      <c r="EDH12" s="102"/>
      <c r="EDI12" s="102"/>
      <c r="EDJ12" s="102"/>
      <c r="EDK12" s="102"/>
      <c r="EDL12" s="102"/>
      <c r="EDM12" s="102"/>
      <c r="EDN12" s="102"/>
      <c r="EDO12" s="102"/>
      <c r="EDP12" s="102"/>
      <c r="EDQ12" s="102"/>
      <c r="EDR12" s="102"/>
      <c r="EDS12" s="102"/>
      <c r="EDT12" s="102"/>
      <c r="EDU12" s="102"/>
      <c r="EDV12" s="102"/>
      <c r="EDW12" s="102"/>
      <c r="EDX12" s="102"/>
      <c r="EDY12" s="102"/>
      <c r="EDZ12" s="102"/>
      <c r="EEA12" s="102"/>
      <c r="EEB12" s="102"/>
      <c r="EEC12" s="102"/>
      <c r="EED12" s="102"/>
      <c r="EEE12" s="102"/>
      <c r="EEF12" s="102"/>
      <c r="EEG12" s="102"/>
      <c r="EEH12" s="102"/>
      <c r="EEI12" s="102"/>
      <c r="EEJ12" s="102"/>
      <c r="EEK12" s="102"/>
      <c r="EEL12" s="102"/>
      <c r="EEM12" s="102"/>
      <c r="EEN12" s="102"/>
      <c r="EEO12" s="102"/>
      <c r="EEP12" s="102"/>
      <c r="EEQ12" s="102"/>
      <c r="EER12" s="102"/>
      <c r="EES12" s="102"/>
      <c r="EET12" s="102"/>
      <c r="EEU12" s="102"/>
      <c r="EEV12" s="102"/>
      <c r="EEW12" s="102"/>
      <c r="EEX12" s="102"/>
      <c r="EEY12" s="102"/>
      <c r="EEZ12" s="102"/>
      <c r="EFA12" s="102"/>
      <c r="EFB12" s="102"/>
      <c r="EFC12" s="102"/>
      <c r="EFD12" s="102"/>
      <c r="EFE12" s="102"/>
      <c r="EFF12" s="102"/>
      <c r="EFG12" s="102"/>
      <c r="EFH12" s="102"/>
      <c r="EFI12" s="102"/>
      <c r="EFJ12" s="102"/>
      <c r="EFK12" s="102"/>
      <c r="EFL12" s="102"/>
      <c r="EFM12" s="102"/>
      <c r="EFN12" s="102"/>
      <c r="EFO12" s="102"/>
      <c r="EFP12" s="102"/>
      <c r="EFQ12" s="102"/>
      <c r="EFR12" s="102"/>
      <c r="EFS12" s="102"/>
      <c r="EFT12" s="102"/>
      <c r="EFU12" s="102"/>
      <c r="EFV12" s="102"/>
      <c r="EFW12" s="102"/>
      <c r="EFX12" s="102"/>
      <c r="EFY12" s="102"/>
      <c r="EFZ12" s="102"/>
      <c r="EGA12" s="102"/>
      <c r="EGB12" s="102"/>
      <c r="EGC12" s="102"/>
      <c r="EGD12" s="102"/>
      <c r="EGE12" s="102"/>
      <c r="EGF12" s="102"/>
      <c r="EGG12" s="102"/>
      <c r="EGH12" s="102"/>
      <c r="EGI12" s="102"/>
      <c r="EGJ12" s="102"/>
      <c r="EGK12" s="102"/>
      <c r="EGL12" s="102"/>
      <c r="EGM12" s="102"/>
      <c r="EGN12" s="102"/>
      <c r="EGO12" s="102"/>
      <c r="EGP12" s="102"/>
      <c r="EGQ12" s="102"/>
      <c r="EGR12" s="102"/>
      <c r="EGS12" s="102"/>
      <c r="EGT12" s="102"/>
      <c r="EGU12" s="102"/>
      <c r="EGV12" s="102"/>
      <c r="EGW12" s="102"/>
      <c r="EGX12" s="102"/>
      <c r="EGY12" s="102"/>
      <c r="EGZ12" s="102"/>
      <c r="EHA12" s="102"/>
      <c r="EHB12" s="102"/>
      <c r="EHC12" s="102"/>
      <c r="EHD12" s="102"/>
      <c r="EHE12" s="102"/>
      <c r="EHF12" s="102"/>
      <c r="EHG12" s="102"/>
      <c r="EHH12" s="102"/>
      <c r="EHI12" s="102"/>
      <c r="EHJ12" s="102"/>
      <c r="EHK12" s="102"/>
      <c r="EHL12" s="102"/>
      <c r="EHM12" s="102"/>
      <c r="EHN12" s="102"/>
      <c r="EHO12" s="102"/>
      <c r="EHP12" s="102"/>
      <c r="EHQ12" s="102"/>
      <c r="EHR12" s="102"/>
      <c r="EHS12" s="102"/>
      <c r="EHT12" s="102"/>
      <c r="EHU12" s="102"/>
      <c r="EHV12" s="102"/>
      <c r="EHW12" s="102"/>
      <c r="EHX12" s="102"/>
      <c r="EHY12" s="102"/>
      <c r="EHZ12" s="102"/>
      <c r="EIA12" s="102"/>
      <c r="EIB12" s="102"/>
      <c r="EIC12" s="102"/>
      <c r="EID12" s="102"/>
      <c r="EIE12" s="102"/>
      <c r="EIF12" s="102"/>
      <c r="EIG12" s="102"/>
      <c r="EIH12" s="102"/>
      <c r="EII12" s="102"/>
      <c r="EIJ12" s="102"/>
      <c r="EIK12" s="102"/>
      <c r="EIL12" s="102"/>
      <c r="EIM12" s="102"/>
      <c r="EIN12" s="102"/>
      <c r="EIO12" s="102"/>
      <c r="EIP12" s="102"/>
      <c r="EIQ12" s="102"/>
      <c r="EIR12" s="102"/>
      <c r="EIS12" s="102"/>
      <c r="EIT12" s="102"/>
      <c r="EIU12" s="102"/>
      <c r="EIV12" s="102"/>
      <c r="EIW12" s="102"/>
      <c r="EIX12" s="102"/>
      <c r="EIY12" s="102"/>
      <c r="EIZ12" s="102"/>
      <c r="EJA12" s="102"/>
      <c r="EJB12" s="102"/>
      <c r="EJC12" s="102"/>
      <c r="EJD12" s="102"/>
      <c r="EJE12" s="102"/>
      <c r="EJF12" s="102"/>
      <c r="EJG12" s="102"/>
      <c r="EJH12" s="102"/>
      <c r="EJI12" s="102"/>
      <c r="EJJ12" s="102"/>
      <c r="EJK12" s="102"/>
      <c r="EJL12" s="102"/>
      <c r="EJM12" s="102"/>
      <c r="EJN12" s="102"/>
      <c r="EJO12" s="102"/>
      <c r="EJP12" s="102"/>
      <c r="EJQ12" s="102"/>
      <c r="EJR12" s="102"/>
      <c r="EJS12" s="102"/>
      <c r="EJT12" s="102"/>
      <c r="EJU12" s="102"/>
      <c r="EJV12" s="102"/>
      <c r="EJW12" s="102"/>
      <c r="EJX12" s="102"/>
      <c r="EJY12" s="102"/>
      <c r="EJZ12" s="102"/>
      <c r="EKA12" s="102"/>
      <c r="EKB12" s="102"/>
      <c r="EKC12" s="102"/>
      <c r="EKD12" s="102"/>
      <c r="EKE12" s="102"/>
      <c r="EKF12" s="102"/>
      <c r="EKG12" s="102"/>
      <c r="EKH12" s="102"/>
      <c r="EKI12" s="102"/>
      <c r="EKJ12" s="102"/>
      <c r="EKK12" s="102"/>
      <c r="EKL12" s="102"/>
      <c r="EKM12" s="102"/>
      <c r="EKN12" s="102"/>
      <c r="EKO12" s="102"/>
      <c r="EKP12" s="102"/>
      <c r="EKQ12" s="102"/>
      <c r="EKR12" s="102"/>
      <c r="EKS12" s="102"/>
      <c r="EKT12" s="102"/>
      <c r="EKU12" s="102"/>
      <c r="EKV12" s="102"/>
      <c r="EKW12" s="102"/>
      <c r="EKX12" s="102"/>
      <c r="EKY12" s="102"/>
      <c r="EKZ12" s="102"/>
      <c r="ELA12" s="102"/>
      <c r="ELB12" s="102"/>
      <c r="ELC12" s="102"/>
      <c r="ELD12" s="102"/>
      <c r="ELE12" s="102"/>
      <c r="ELF12" s="102"/>
      <c r="ELG12" s="102"/>
      <c r="ELH12" s="102"/>
      <c r="ELI12" s="102"/>
      <c r="ELJ12" s="102"/>
      <c r="ELK12" s="102"/>
      <c r="ELL12" s="102"/>
      <c r="ELM12" s="102"/>
      <c r="ELN12" s="102"/>
      <c r="ELO12" s="102"/>
      <c r="ELP12" s="102"/>
      <c r="ELQ12" s="102"/>
      <c r="ELR12" s="102"/>
      <c r="ELS12" s="102"/>
      <c r="ELT12" s="102"/>
      <c r="ELU12" s="102"/>
      <c r="ELV12" s="102"/>
      <c r="ELW12" s="102"/>
      <c r="ELX12" s="102"/>
      <c r="ELY12" s="102"/>
      <c r="ELZ12" s="102"/>
      <c r="EMA12" s="102"/>
      <c r="EMB12" s="102"/>
      <c r="EMC12" s="102"/>
      <c r="EMD12" s="102"/>
      <c r="EME12" s="102"/>
      <c r="EMF12" s="102"/>
      <c r="EMG12" s="102"/>
      <c r="EMH12" s="102"/>
      <c r="EMI12" s="102"/>
      <c r="EMJ12" s="102"/>
      <c r="EMK12" s="102"/>
      <c r="EML12" s="102"/>
      <c r="EMM12" s="102"/>
      <c r="EMN12" s="102"/>
      <c r="EMO12" s="102"/>
      <c r="EMP12" s="102"/>
      <c r="EMQ12" s="102"/>
      <c r="EMR12" s="102"/>
      <c r="EMS12" s="102"/>
      <c r="EMT12" s="102"/>
      <c r="EMU12" s="102"/>
      <c r="EMV12" s="102"/>
      <c r="EMW12" s="102"/>
      <c r="EMX12" s="102"/>
      <c r="EMY12" s="102"/>
      <c r="EMZ12" s="102"/>
      <c r="ENA12" s="102"/>
      <c r="ENB12" s="102"/>
      <c r="ENC12" s="102"/>
      <c r="END12" s="102"/>
      <c r="ENE12" s="102"/>
      <c r="ENF12" s="102"/>
      <c r="ENG12" s="102"/>
      <c r="ENH12" s="102"/>
      <c r="ENI12" s="102"/>
      <c r="ENJ12" s="102"/>
      <c r="ENK12" s="102"/>
      <c r="ENL12" s="102"/>
      <c r="ENM12" s="102"/>
      <c r="ENN12" s="102"/>
      <c r="ENO12" s="102"/>
      <c r="ENP12" s="102"/>
      <c r="ENQ12" s="102"/>
      <c r="ENR12" s="102"/>
      <c r="ENS12" s="102"/>
      <c r="ENT12" s="102"/>
      <c r="ENU12" s="102"/>
      <c r="ENV12" s="102"/>
      <c r="ENW12" s="102"/>
      <c r="ENX12" s="102"/>
      <c r="ENY12" s="102"/>
      <c r="ENZ12" s="102"/>
      <c r="EOA12" s="102"/>
      <c r="EOB12" s="102"/>
      <c r="EOC12" s="102"/>
      <c r="EOD12" s="102"/>
      <c r="EOE12" s="102"/>
      <c r="EOF12" s="102"/>
      <c r="EOG12" s="102"/>
      <c r="EOH12" s="102"/>
      <c r="EOI12" s="102"/>
      <c r="EOJ12" s="102"/>
      <c r="EOK12" s="102"/>
      <c r="EOL12" s="102"/>
      <c r="EOM12" s="102"/>
      <c r="EON12" s="102"/>
      <c r="EOO12" s="102"/>
      <c r="EOP12" s="102"/>
      <c r="EOQ12" s="102"/>
      <c r="EOR12" s="102"/>
      <c r="EOS12" s="102"/>
      <c r="EOT12" s="102"/>
      <c r="EOU12" s="102"/>
      <c r="EOV12" s="102"/>
      <c r="EOW12" s="102"/>
      <c r="EOX12" s="102"/>
      <c r="EOY12" s="102"/>
      <c r="EOZ12" s="102"/>
      <c r="EPA12" s="102"/>
      <c r="EPB12" s="102"/>
      <c r="EPC12" s="102"/>
      <c r="EPD12" s="102"/>
      <c r="EPE12" s="102"/>
      <c r="EPF12" s="102"/>
      <c r="EPG12" s="102"/>
      <c r="EPH12" s="102"/>
      <c r="EPI12" s="102"/>
      <c r="EPJ12" s="102"/>
      <c r="EPK12" s="102"/>
      <c r="EPL12" s="102"/>
      <c r="EPM12" s="102"/>
      <c r="EPN12" s="102"/>
      <c r="EPO12" s="102"/>
      <c r="EPP12" s="102"/>
      <c r="EPQ12" s="102"/>
      <c r="EPR12" s="102"/>
      <c r="EPS12" s="102"/>
      <c r="EPT12" s="102"/>
      <c r="EPU12" s="102"/>
      <c r="EPV12" s="102"/>
      <c r="EPW12" s="102"/>
      <c r="EPX12" s="102"/>
      <c r="EPY12" s="102"/>
      <c r="EPZ12" s="102"/>
      <c r="EQA12" s="102"/>
      <c r="EQB12" s="102"/>
      <c r="EQC12" s="102"/>
      <c r="EQD12" s="102"/>
      <c r="EQE12" s="102"/>
      <c r="EQF12" s="102"/>
      <c r="EQG12" s="102"/>
      <c r="EQH12" s="102"/>
      <c r="EQI12" s="102"/>
      <c r="EQJ12" s="102"/>
      <c r="EQK12" s="102"/>
      <c r="EQL12" s="102"/>
      <c r="EQM12" s="102"/>
      <c r="EQN12" s="102"/>
      <c r="EQO12" s="102"/>
      <c r="EQP12" s="102"/>
      <c r="EQQ12" s="102"/>
      <c r="EQR12" s="102"/>
      <c r="EQS12" s="102"/>
      <c r="EQT12" s="102"/>
      <c r="EQU12" s="102"/>
      <c r="EQV12" s="102"/>
      <c r="EQW12" s="102"/>
      <c r="EQX12" s="102"/>
      <c r="EQY12" s="102"/>
      <c r="EQZ12" s="102"/>
      <c r="ERA12" s="102"/>
      <c r="ERB12" s="102"/>
      <c r="ERC12" s="102"/>
      <c r="ERD12" s="102"/>
      <c r="ERE12" s="102"/>
      <c r="ERF12" s="102"/>
      <c r="ERG12" s="102"/>
      <c r="ERH12" s="102"/>
      <c r="ERI12" s="102"/>
      <c r="ERJ12" s="102"/>
      <c r="ERK12" s="102"/>
      <c r="ERL12" s="102"/>
      <c r="ERM12" s="102"/>
      <c r="ERN12" s="102"/>
      <c r="ERO12" s="102"/>
      <c r="ERP12" s="102"/>
      <c r="ERQ12" s="102"/>
      <c r="ERR12" s="102"/>
      <c r="ERS12" s="102"/>
      <c r="ERT12" s="102"/>
      <c r="ERU12" s="102"/>
      <c r="ERV12" s="102"/>
      <c r="ERW12" s="102"/>
      <c r="ERX12" s="102"/>
      <c r="ERY12" s="102"/>
      <c r="ERZ12" s="102"/>
      <c r="ESA12" s="102"/>
      <c r="ESB12" s="102"/>
      <c r="ESC12" s="102"/>
      <c r="ESD12" s="102"/>
      <c r="ESE12" s="102"/>
      <c r="ESF12" s="102"/>
      <c r="ESG12" s="102"/>
      <c r="ESH12" s="102"/>
      <c r="ESI12" s="102"/>
      <c r="ESJ12" s="102"/>
      <c r="ESK12" s="102"/>
      <c r="ESL12" s="102"/>
      <c r="ESM12" s="102"/>
      <c r="ESN12" s="102"/>
      <c r="ESO12" s="102"/>
      <c r="ESP12" s="102"/>
      <c r="ESQ12" s="102"/>
      <c r="ESR12" s="102"/>
      <c r="ESS12" s="102"/>
      <c r="EST12" s="102"/>
      <c r="ESU12" s="102"/>
      <c r="ESV12" s="102"/>
      <c r="ESW12" s="102"/>
      <c r="ESX12" s="102"/>
      <c r="ESY12" s="102"/>
      <c r="ESZ12" s="102"/>
      <c r="ETA12" s="102"/>
      <c r="ETB12" s="102"/>
      <c r="ETC12" s="102"/>
      <c r="ETD12" s="102"/>
      <c r="ETE12" s="102"/>
      <c r="ETF12" s="102"/>
      <c r="ETG12" s="102"/>
      <c r="ETH12" s="102"/>
      <c r="ETI12" s="102"/>
      <c r="ETJ12" s="102"/>
      <c r="ETK12" s="102"/>
      <c r="ETL12" s="102"/>
      <c r="ETM12" s="102"/>
      <c r="ETN12" s="102"/>
      <c r="ETO12" s="102"/>
      <c r="ETP12" s="102"/>
      <c r="ETQ12" s="102"/>
      <c r="ETR12" s="102"/>
      <c r="ETS12" s="102"/>
      <c r="ETT12" s="102"/>
      <c r="ETU12" s="102"/>
      <c r="ETV12" s="102"/>
      <c r="ETW12" s="102"/>
      <c r="ETX12" s="102"/>
      <c r="ETY12" s="102"/>
      <c r="ETZ12" s="102"/>
      <c r="EUA12" s="102"/>
      <c r="EUB12" s="102"/>
      <c r="EUC12" s="102"/>
      <c r="EUD12" s="102"/>
      <c r="EUE12" s="102"/>
      <c r="EUF12" s="102"/>
      <c r="EUG12" s="102"/>
      <c r="EUH12" s="102"/>
      <c r="EUI12" s="102"/>
      <c r="EUJ12" s="102"/>
      <c r="EUK12" s="102"/>
      <c r="EUL12" s="102"/>
      <c r="EUM12" s="102"/>
      <c r="EUN12" s="102"/>
      <c r="EUO12" s="102"/>
      <c r="EUP12" s="102"/>
      <c r="EUQ12" s="102"/>
      <c r="EUR12" s="102"/>
      <c r="EUS12" s="102"/>
      <c r="EUT12" s="102"/>
      <c r="EUU12" s="102"/>
      <c r="EUV12" s="102"/>
      <c r="EUW12" s="102"/>
      <c r="EUX12" s="102"/>
      <c r="EUY12" s="102"/>
      <c r="EUZ12" s="102"/>
      <c r="EVA12" s="102"/>
      <c r="EVB12" s="102"/>
      <c r="EVC12" s="102"/>
      <c r="EVD12" s="102"/>
      <c r="EVE12" s="102"/>
      <c r="EVF12" s="102"/>
      <c r="EVG12" s="102"/>
      <c r="EVH12" s="102"/>
      <c r="EVI12" s="102"/>
      <c r="EVJ12" s="102"/>
      <c r="EVK12" s="102"/>
      <c r="EVL12" s="102"/>
      <c r="EVM12" s="102"/>
      <c r="EVN12" s="102"/>
      <c r="EVO12" s="102"/>
      <c r="EVP12" s="102"/>
      <c r="EVQ12" s="102"/>
      <c r="EVR12" s="102"/>
      <c r="EVS12" s="102"/>
      <c r="EVT12" s="102"/>
      <c r="EVU12" s="102"/>
      <c r="EVV12" s="102"/>
      <c r="EVW12" s="102"/>
      <c r="EVX12" s="102"/>
      <c r="EVY12" s="102"/>
      <c r="EVZ12" s="102"/>
      <c r="EWA12" s="102"/>
      <c r="EWB12" s="102"/>
      <c r="EWC12" s="102"/>
      <c r="EWD12" s="102"/>
      <c r="EWE12" s="102"/>
      <c r="EWF12" s="102"/>
      <c r="EWG12" s="102"/>
      <c r="EWH12" s="102"/>
      <c r="EWI12" s="102"/>
      <c r="EWJ12" s="102"/>
      <c r="EWK12" s="102"/>
      <c r="EWL12" s="102"/>
      <c r="EWM12" s="102"/>
      <c r="EWN12" s="102"/>
      <c r="EWO12" s="102"/>
      <c r="EWP12" s="102"/>
      <c r="EWQ12" s="102"/>
      <c r="EWR12" s="102"/>
      <c r="EWS12" s="102"/>
      <c r="EWT12" s="102"/>
      <c r="EWU12" s="102"/>
      <c r="EWV12" s="102"/>
      <c r="EWW12" s="102"/>
      <c r="EWX12" s="102"/>
      <c r="EWY12" s="102"/>
      <c r="EWZ12" s="102"/>
      <c r="EXA12" s="102"/>
      <c r="EXB12" s="102"/>
      <c r="EXC12" s="102"/>
      <c r="EXD12" s="102"/>
      <c r="EXE12" s="102"/>
      <c r="EXF12" s="102"/>
      <c r="EXG12" s="102"/>
      <c r="EXH12" s="102"/>
      <c r="EXI12" s="102"/>
      <c r="EXJ12" s="102"/>
      <c r="EXK12" s="102"/>
      <c r="EXL12" s="102"/>
      <c r="EXM12" s="102"/>
      <c r="EXN12" s="102"/>
      <c r="EXO12" s="102"/>
      <c r="EXP12" s="102"/>
      <c r="EXQ12" s="102"/>
      <c r="EXR12" s="102"/>
      <c r="EXS12" s="102"/>
      <c r="EXT12" s="102"/>
      <c r="EXU12" s="102"/>
      <c r="EXV12" s="102"/>
      <c r="EXW12" s="102"/>
      <c r="EXX12" s="102"/>
      <c r="EXY12" s="102"/>
      <c r="EXZ12" s="102"/>
      <c r="EYA12" s="102"/>
      <c r="EYB12" s="102"/>
      <c r="EYC12" s="102"/>
      <c r="EYD12" s="102"/>
      <c r="EYE12" s="102"/>
      <c r="EYF12" s="102"/>
      <c r="EYG12" s="102"/>
      <c r="EYH12" s="102"/>
      <c r="EYI12" s="102"/>
      <c r="EYJ12" s="102"/>
      <c r="EYK12" s="102"/>
      <c r="EYL12" s="102"/>
      <c r="EYM12" s="102"/>
      <c r="EYN12" s="102"/>
      <c r="EYO12" s="102"/>
      <c r="EYP12" s="102"/>
      <c r="EYQ12" s="102"/>
      <c r="EYR12" s="102"/>
      <c r="EYS12" s="102"/>
      <c r="EYT12" s="102"/>
      <c r="EYU12" s="102"/>
      <c r="EYV12" s="102"/>
      <c r="EYW12" s="102"/>
      <c r="EYX12" s="102"/>
      <c r="EYY12" s="102"/>
      <c r="EYZ12" s="102"/>
      <c r="EZA12" s="102"/>
      <c r="EZB12" s="102"/>
      <c r="EZC12" s="102"/>
      <c r="EZD12" s="102"/>
      <c r="EZE12" s="102"/>
      <c r="EZF12" s="102"/>
      <c r="EZG12" s="102"/>
      <c r="EZH12" s="102"/>
      <c r="EZI12" s="102"/>
      <c r="EZJ12" s="102"/>
      <c r="EZK12" s="102"/>
      <c r="EZL12" s="102"/>
      <c r="EZM12" s="102"/>
      <c r="EZN12" s="102"/>
      <c r="EZO12" s="102"/>
      <c r="EZP12" s="102"/>
      <c r="EZQ12" s="102"/>
      <c r="EZR12" s="102"/>
      <c r="EZS12" s="102"/>
      <c r="EZT12" s="102"/>
      <c r="EZU12" s="102"/>
      <c r="EZV12" s="102"/>
      <c r="EZW12" s="102"/>
      <c r="EZX12" s="102"/>
      <c r="EZY12" s="102"/>
      <c r="EZZ12" s="102"/>
      <c r="FAA12" s="102"/>
      <c r="FAB12" s="102"/>
      <c r="FAC12" s="102"/>
      <c r="FAD12" s="102"/>
      <c r="FAE12" s="102"/>
      <c r="FAF12" s="102"/>
      <c r="FAG12" s="102"/>
      <c r="FAH12" s="102"/>
      <c r="FAI12" s="102"/>
      <c r="FAJ12" s="102"/>
      <c r="FAK12" s="102"/>
      <c r="FAL12" s="102"/>
      <c r="FAM12" s="102"/>
      <c r="FAN12" s="102"/>
      <c r="FAO12" s="102"/>
      <c r="FAP12" s="102"/>
      <c r="FAQ12" s="102"/>
      <c r="FAR12" s="102"/>
      <c r="FAS12" s="102"/>
      <c r="FAT12" s="102"/>
      <c r="FAU12" s="102"/>
      <c r="FAV12" s="102"/>
      <c r="FAW12" s="102"/>
      <c r="FAX12" s="102"/>
      <c r="FAY12" s="102"/>
      <c r="FAZ12" s="102"/>
      <c r="FBA12" s="102"/>
      <c r="FBB12" s="102"/>
      <c r="FBC12" s="102"/>
      <c r="FBD12" s="102"/>
      <c r="FBE12" s="102"/>
      <c r="FBF12" s="102"/>
      <c r="FBG12" s="102"/>
      <c r="FBH12" s="102"/>
      <c r="FBI12" s="102"/>
      <c r="FBJ12" s="102"/>
      <c r="FBK12" s="102"/>
      <c r="FBL12" s="102"/>
      <c r="FBM12" s="102"/>
      <c r="FBN12" s="102"/>
      <c r="FBO12" s="102"/>
      <c r="FBP12" s="102"/>
      <c r="FBQ12" s="102"/>
      <c r="FBR12" s="102"/>
      <c r="FBS12" s="102"/>
      <c r="FBT12" s="102"/>
      <c r="FBU12" s="102"/>
      <c r="FBV12" s="102"/>
      <c r="FBW12" s="102"/>
      <c r="FBX12" s="102"/>
      <c r="FBY12" s="102"/>
      <c r="FBZ12" s="102"/>
      <c r="FCA12" s="102"/>
      <c r="FCB12" s="102"/>
      <c r="FCC12" s="102"/>
      <c r="FCD12" s="102"/>
      <c r="FCE12" s="102"/>
      <c r="FCF12" s="102"/>
      <c r="FCG12" s="102"/>
      <c r="FCH12" s="102"/>
      <c r="FCI12" s="102"/>
      <c r="FCJ12" s="102"/>
      <c r="FCK12" s="102"/>
      <c r="FCL12" s="102"/>
      <c r="FCM12" s="102"/>
      <c r="FCN12" s="102"/>
      <c r="FCO12" s="102"/>
      <c r="FCP12" s="102"/>
      <c r="FCQ12" s="102"/>
      <c r="FCR12" s="102"/>
      <c r="FCS12" s="102"/>
      <c r="FCT12" s="102"/>
      <c r="FCU12" s="102"/>
      <c r="FCV12" s="102"/>
      <c r="FCW12" s="102"/>
      <c r="FCX12" s="102"/>
      <c r="FCY12" s="102"/>
      <c r="FCZ12" s="102"/>
      <c r="FDA12" s="102"/>
      <c r="FDB12" s="102"/>
      <c r="FDC12" s="102"/>
      <c r="FDD12" s="102"/>
      <c r="FDE12" s="102"/>
      <c r="FDF12" s="102"/>
      <c r="FDG12" s="102"/>
      <c r="FDH12" s="102"/>
      <c r="FDI12" s="102"/>
      <c r="FDJ12" s="102"/>
      <c r="FDK12" s="102"/>
      <c r="FDL12" s="102"/>
      <c r="FDM12" s="102"/>
      <c r="FDN12" s="102"/>
      <c r="FDO12" s="102"/>
      <c r="FDP12" s="102"/>
      <c r="FDQ12" s="102"/>
      <c r="FDR12" s="102"/>
      <c r="FDS12" s="102"/>
      <c r="FDT12" s="102"/>
      <c r="FDU12" s="102"/>
      <c r="FDV12" s="102"/>
      <c r="FDW12" s="102"/>
      <c r="FDX12" s="102"/>
      <c r="FDY12" s="102"/>
      <c r="FDZ12" s="102"/>
      <c r="FEA12" s="102"/>
      <c r="FEB12" s="102"/>
      <c r="FEC12" s="102"/>
      <c r="FED12" s="102"/>
      <c r="FEE12" s="102"/>
      <c r="FEF12" s="102"/>
      <c r="FEG12" s="102"/>
      <c r="FEH12" s="102"/>
      <c r="FEI12" s="102"/>
      <c r="FEJ12" s="102"/>
      <c r="FEK12" s="102"/>
      <c r="FEL12" s="102"/>
      <c r="FEM12" s="102"/>
      <c r="FEN12" s="102"/>
      <c r="FEO12" s="102"/>
      <c r="FEP12" s="102"/>
      <c r="FEQ12" s="102"/>
      <c r="FER12" s="102"/>
      <c r="FES12" s="102"/>
      <c r="FET12" s="102"/>
      <c r="FEU12" s="102"/>
      <c r="FEV12" s="102"/>
      <c r="FEW12" s="102"/>
      <c r="FEX12" s="102"/>
      <c r="FEY12" s="102"/>
      <c r="FEZ12" s="102"/>
      <c r="FFA12" s="102"/>
      <c r="FFB12" s="102"/>
      <c r="FFC12" s="102"/>
      <c r="FFD12" s="102"/>
      <c r="FFE12" s="102"/>
      <c r="FFF12" s="102"/>
      <c r="FFG12" s="102"/>
      <c r="FFH12" s="102"/>
      <c r="FFI12" s="102"/>
      <c r="FFJ12" s="102"/>
      <c r="FFK12" s="102"/>
      <c r="FFL12" s="102"/>
      <c r="FFM12" s="102"/>
      <c r="FFN12" s="102"/>
      <c r="FFO12" s="102"/>
      <c r="FFP12" s="102"/>
      <c r="FFQ12" s="102"/>
      <c r="FFR12" s="102"/>
      <c r="FFS12" s="102"/>
      <c r="FFT12" s="102"/>
      <c r="FFU12" s="102"/>
      <c r="FFV12" s="102"/>
      <c r="FFW12" s="102"/>
      <c r="FFX12" s="102"/>
      <c r="FFY12" s="102"/>
      <c r="FFZ12" s="102"/>
      <c r="FGA12" s="102"/>
      <c r="FGB12" s="102"/>
      <c r="FGC12" s="102"/>
      <c r="FGD12" s="102"/>
      <c r="FGE12" s="102"/>
      <c r="FGF12" s="102"/>
      <c r="FGG12" s="102"/>
      <c r="FGH12" s="102"/>
      <c r="FGI12" s="102"/>
      <c r="FGJ12" s="102"/>
      <c r="FGK12" s="102"/>
      <c r="FGL12" s="102"/>
      <c r="FGM12" s="102"/>
      <c r="FGN12" s="102"/>
      <c r="FGO12" s="102"/>
      <c r="FGP12" s="102"/>
      <c r="FGQ12" s="102"/>
      <c r="FGR12" s="102"/>
      <c r="FGS12" s="102"/>
      <c r="FGT12" s="102"/>
      <c r="FGU12" s="102"/>
      <c r="FGV12" s="102"/>
      <c r="FGW12" s="102"/>
      <c r="FGX12" s="102"/>
      <c r="FGY12" s="102"/>
      <c r="FGZ12" s="102"/>
      <c r="FHA12" s="102"/>
      <c r="FHB12" s="102"/>
      <c r="FHC12" s="102"/>
      <c r="FHD12" s="102"/>
      <c r="FHE12" s="102"/>
      <c r="FHF12" s="102"/>
      <c r="FHG12" s="102"/>
      <c r="FHH12" s="102"/>
      <c r="FHI12" s="102"/>
      <c r="FHJ12" s="102"/>
      <c r="FHK12" s="102"/>
      <c r="FHL12" s="102"/>
      <c r="FHM12" s="102"/>
      <c r="FHN12" s="102"/>
      <c r="FHO12" s="102"/>
      <c r="FHP12" s="102"/>
      <c r="FHQ12" s="102"/>
      <c r="FHR12" s="102"/>
      <c r="FHS12" s="102"/>
      <c r="FHT12" s="102"/>
      <c r="FHU12" s="102"/>
      <c r="FHV12" s="102"/>
      <c r="FHW12" s="102"/>
      <c r="FHX12" s="102"/>
      <c r="FHY12" s="102"/>
      <c r="FHZ12" s="102"/>
      <c r="FIA12" s="102"/>
      <c r="FIB12" s="102"/>
      <c r="FIC12" s="102"/>
      <c r="FID12" s="102"/>
      <c r="FIE12" s="102"/>
      <c r="FIF12" s="102"/>
      <c r="FIG12" s="102"/>
      <c r="FIH12" s="102"/>
      <c r="FII12" s="102"/>
      <c r="FIJ12" s="102"/>
      <c r="FIK12" s="102"/>
      <c r="FIL12" s="102"/>
      <c r="FIM12" s="102"/>
      <c r="FIN12" s="102"/>
      <c r="FIO12" s="102"/>
      <c r="FIP12" s="102"/>
      <c r="FIQ12" s="102"/>
      <c r="FIR12" s="102"/>
      <c r="FIS12" s="102"/>
      <c r="FIT12" s="102"/>
      <c r="FIU12" s="102"/>
      <c r="FIV12" s="102"/>
      <c r="FIW12" s="102"/>
      <c r="FIX12" s="102"/>
      <c r="FIY12" s="102"/>
      <c r="FIZ12" s="102"/>
      <c r="FJA12" s="102"/>
      <c r="FJB12" s="102"/>
      <c r="FJC12" s="102"/>
      <c r="FJD12" s="102"/>
      <c r="FJE12" s="102"/>
      <c r="FJF12" s="102"/>
      <c r="FJG12" s="102"/>
      <c r="FJH12" s="102"/>
      <c r="FJI12" s="102"/>
      <c r="FJJ12" s="102"/>
      <c r="FJK12" s="102"/>
      <c r="FJL12" s="102"/>
      <c r="FJM12" s="102"/>
      <c r="FJN12" s="102"/>
      <c r="FJO12" s="102"/>
      <c r="FJP12" s="102"/>
      <c r="FJQ12" s="102"/>
      <c r="FJR12" s="102"/>
      <c r="FJS12" s="102"/>
      <c r="FJT12" s="102"/>
      <c r="FJU12" s="102"/>
      <c r="FJV12" s="102"/>
      <c r="FJW12" s="102"/>
      <c r="FJX12" s="102"/>
      <c r="FJY12" s="102"/>
      <c r="FJZ12" s="102"/>
      <c r="FKA12" s="102"/>
      <c r="FKB12" s="102"/>
      <c r="FKC12" s="102"/>
      <c r="FKD12" s="102"/>
      <c r="FKE12" s="102"/>
      <c r="FKF12" s="102"/>
      <c r="FKG12" s="102"/>
      <c r="FKH12" s="102"/>
      <c r="FKI12" s="102"/>
      <c r="FKJ12" s="102"/>
      <c r="FKK12" s="102"/>
      <c r="FKL12" s="102"/>
      <c r="FKM12" s="102"/>
      <c r="FKN12" s="102"/>
      <c r="FKO12" s="102"/>
      <c r="FKP12" s="102"/>
      <c r="FKQ12" s="102"/>
      <c r="FKR12" s="102"/>
      <c r="FKS12" s="102"/>
      <c r="FKT12" s="102"/>
      <c r="FKU12" s="102"/>
      <c r="FKV12" s="102"/>
      <c r="FKW12" s="102"/>
      <c r="FKX12" s="102"/>
      <c r="FKY12" s="102"/>
      <c r="FKZ12" s="102"/>
      <c r="FLA12" s="102"/>
      <c r="FLB12" s="102"/>
      <c r="FLC12" s="102"/>
      <c r="FLD12" s="102"/>
      <c r="FLE12" s="102"/>
      <c r="FLF12" s="102"/>
      <c r="FLG12" s="102"/>
      <c r="FLH12" s="102"/>
      <c r="FLI12" s="102"/>
      <c r="FLJ12" s="102"/>
      <c r="FLK12" s="102"/>
      <c r="FLL12" s="102"/>
      <c r="FLM12" s="102"/>
      <c r="FLN12" s="102"/>
      <c r="FLO12" s="102"/>
      <c r="FLP12" s="102"/>
      <c r="FLQ12" s="102"/>
      <c r="FLR12" s="102"/>
      <c r="FLS12" s="102"/>
      <c r="FLT12" s="102"/>
      <c r="FLU12" s="102"/>
      <c r="FLV12" s="102"/>
      <c r="FLW12" s="102"/>
      <c r="FLX12" s="102"/>
      <c r="FLY12" s="102"/>
      <c r="FLZ12" s="102"/>
      <c r="FMA12" s="102"/>
      <c r="FMB12" s="102"/>
      <c r="FMC12" s="102"/>
      <c r="FMD12" s="102"/>
      <c r="FME12" s="102"/>
      <c r="FMF12" s="102"/>
      <c r="FMG12" s="102"/>
      <c r="FMH12" s="102"/>
      <c r="FMI12" s="102"/>
      <c r="FMJ12" s="102"/>
      <c r="FMK12" s="102"/>
      <c r="FML12" s="102"/>
      <c r="FMM12" s="102"/>
      <c r="FMN12" s="102"/>
      <c r="FMO12" s="102"/>
      <c r="FMP12" s="102"/>
      <c r="FMQ12" s="102"/>
      <c r="FMR12" s="102"/>
      <c r="FMS12" s="102"/>
      <c r="FMT12" s="102"/>
      <c r="FMU12" s="102"/>
      <c r="FMV12" s="102"/>
      <c r="FMW12" s="102"/>
      <c r="FMX12" s="102"/>
      <c r="FMY12" s="102"/>
      <c r="FMZ12" s="102"/>
      <c r="FNA12" s="102"/>
      <c r="FNB12" s="102"/>
      <c r="FNC12" s="102"/>
      <c r="FND12" s="102"/>
      <c r="FNE12" s="102"/>
      <c r="FNF12" s="102"/>
      <c r="FNG12" s="102"/>
      <c r="FNH12" s="102"/>
      <c r="FNI12" s="102"/>
      <c r="FNJ12" s="102"/>
      <c r="FNK12" s="102"/>
      <c r="FNL12" s="102"/>
      <c r="FNM12" s="102"/>
      <c r="FNN12" s="102"/>
      <c r="FNO12" s="102"/>
      <c r="FNP12" s="102"/>
      <c r="FNQ12" s="102"/>
      <c r="FNR12" s="102"/>
      <c r="FNS12" s="102"/>
      <c r="FNT12" s="102"/>
      <c r="FNU12" s="102"/>
      <c r="FNV12" s="102"/>
      <c r="FNW12" s="102"/>
      <c r="FNX12" s="102"/>
      <c r="FNY12" s="102"/>
      <c r="FNZ12" s="102"/>
      <c r="FOA12" s="102"/>
      <c r="FOB12" s="102"/>
      <c r="FOC12" s="102"/>
      <c r="FOD12" s="102"/>
      <c r="FOE12" s="102"/>
      <c r="FOF12" s="102"/>
      <c r="FOG12" s="102"/>
      <c r="FOH12" s="102"/>
      <c r="FOI12" s="102"/>
      <c r="FOJ12" s="102"/>
      <c r="FOK12" s="102"/>
      <c r="FOL12" s="102"/>
      <c r="FOM12" s="102"/>
      <c r="FON12" s="102"/>
      <c r="FOO12" s="102"/>
      <c r="FOP12" s="102"/>
      <c r="FOQ12" s="102"/>
      <c r="FOR12" s="102"/>
      <c r="FOS12" s="102"/>
      <c r="FOT12" s="102"/>
      <c r="FOU12" s="102"/>
      <c r="FOV12" s="102"/>
      <c r="FOW12" s="102"/>
      <c r="FOX12" s="102"/>
      <c r="FOY12" s="102"/>
      <c r="FOZ12" s="102"/>
      <c r="FPA12" s="102"/>
      <c r="FPB12" s="102"/>
      <c r="FPC12" s="102"/>
      <c r="FPD12" s="102"/>
      <c r="FPE12" s="102"/>
      <c r="FPF12" s="102"/>
      <c r="FPG12" s="102"/>
      <c r="FPH12" s="102"/>
      <c r="FPI12" s="102"/>
      <c r="FPJ12" s="102"/>
      <c r="FPK12" s="102"/>
      <c r="FPL12" s="102"/>
      <c r="FPM12" s="102"/>
      <c r="FPN12" s="102"/>
      <c r="FPO12" s="102"/>
      <c r="FPP12" s="102"/>
      <c r="FPQ12" s="102"/>
      <c r="FPR12" s="102"/>
      <c r="FPS12" s="102"/>
      <c r="FPT12" s="102"/>
      <c r="FPU12" s="102"/>
      <c r="FPV12" s="102"/>
      <c r="FPW12" s="102"/>
      <c r="FPX12" s="102"/>
      <c r="FPY12" s="102"/>
      <c r="FPZ12" s="102"/>
      <c r="FQA12" s="102"/>
      <c r="FQB12" s="102"/>
      <c r="FQC12" s="102"/>
      <c r="FQD12" s="102"/>
      <c r="FQE12" s="102"/>
      <c r="FQF12" s="102"/>
      <c r="FQG12" s="102"/>
      <c r="FQH12" s="102"/>
      <c r="FQI12" s="102"/>
      <c r="FQJ12" s="102"/>
      <c r="FQK12" s="102"/>
      <c r="FQL12" s="102"/>
      <c r="FQM12" s="102"/>
      <c r="FQN12" s="102"/>
      <c r="FQO12" s="102"/>
      <c r="FQP12" s="102"/>
      <c r="FQQ12" s="102"/>
      <c r="FQR12" s="102"/>
      <c r="FQS12" s="102"/>
      <c r="FQT12" s="102"/>
      <c r="FQU12" s="102"/>
      <c r="FQV12" s="102"/>
      <c r="FQW12" s="102"/>
      <c r="FQX12" s="102"/>
      <c r="FQY12" s="102"/>
      <c r="FQZ12" s="102"/>
      <c r="FRA12" s="102"/>
      <c r="FRB12" s="102"/>
      <c r="FRC12" s="102"/>
      <c r="FRD12" s="102"/>
      <c r="FRE12" s="102"/>
      <c r="FRF12" s="102"/>
      <c r="FRG12" s="102"/>
      <c r="FRH12" s="102"/>
      <c r="FRI12" s="102"/>
      <c r="FRJ12" s="102"/>
      <c r="FRK12" s="102"/>
      <c r="FRL12" s="102"/>
      <c r="FRM12" s="102"/>
      <c r="FRN12" s="102"/>
      <c r="FRO12" s="102"/>
      <c r="FRP12" s="102"/>
      <c r="FRQ12" s="102"/>
      <c r="FRR12" s="102"/>
      <c r="FRS12" s="102"/>
      <c r="FRT12" s="102"/>
      <c r="FRU12" s="102"/>
      <c r="FRV12" s="102"/>
      <c r="FRW12" s="102"/>
      <c r="FRX12" s="102"/>
      <c r="FRY12" s="102"/>
      <c r="FRZ12" s="102"/>
      <c r="FSA12" s="102"/>
      <c r="FSB12" s="102"/>
      <c r="FSC12" s="102"/>
      <c r="FSD12" s="102"/>
      <c r="FSE12" s="102"/>
      <c r="FSF12" s="102"/>
      <c r="FSG12" s="102"/>
      <c r="FSH12" s="102"/>
      <c r="FSI12" s="102"/>
      <c r="FSJ12" s="102"/>
      <c r="FSK12" s="102"/>
      <c r="FSL12" s="102"/>
      <c r="FSM12" s="102"/>
      <c r="FSN12" s="102"/>
      <c r="FSO12" s="102"/>
      <c r="FSP12" s="102"/>
      <c r="FSQ12" s="102"/>
      <c r="FSR12" s="102"/>
      <c r="FSS12" s="102"/>
      <c r="FST12" s="102"/>
      <c r="FSU12" s="102"/>
      <c r="FSV12" s="102"/>
      <c r="FSW12" s="102"/>
      <c r="FSX12" s="102"/>
      <c r="FSY12" s="102"/>
      <c r="FSZ12" s="102"/>
      <c r="FTA12" s="102"/>
      <c r="FTB12" s="102"/>
      <c r="FTC12" s="102"/>
      <c r="FTD12" s="102"/>
      <c r="FTE12" s="102"/>
      <c r="FTF12" s="102"/>
      <c r="FTG12" s="102"/>
      <c r="FTH12" s="102"/>
      <c r="FTI12" s="102"/>
      <c r="FTJ12" s="102"/>
      <c r="FTK12" s="102"/>
      <c r="FTL12" s="102"/>
      <c r="FTM12" s="102"/>
      <c r="FTN12" s="102"/>
      <c r="FTO12" s="102"/>
      <c r="FTP12" s="102"/>
      <c r="FTQ12" s="102"/>
      <c r="FTR12" s="102"/>
      <c r="FTS12" s="102"/>
      <c r="FTT12" s="102"/>
      <c r="FTU12" s="102"/>
      <c r="FTV12" s="102"/>
      <c r="FTW12" s="102"/>
      <c r="FTX12" s="102"/>
      <c r="FTY12" s="102"/>
      <c r="FTZ12" s="102"/>
      <c r="FUA12" s="102"/>
      <c r="FUB12" s="102"/>
      <c r="FUC12" s="102"/>
      <c r="FUD12" s="102"/>
      <c r="FUE12" s="102"/>
      <c r="FUF12" s="102"/>
      <c r="FUG12" s="102"/>
      <c r="FUH12" s="102"/>
      <c r="FUI12" s="102"/>
      <c r="FUJ12" s="102"/>
      <c r="FUK12" s="102"/>
      <c r="FUL12" s="102"/>
      <c r="FUM12" s="102"/>
      <c r="FUN12" s="102"/>
      <c r="FUO12" s="102"/>
      <c r="FUP12" s="102"/>
      <c r="FUQ12" s="102"/>
      <c r="FUR12" s="102"/>
      <c r="FUS12" s="102"/>
      <c r="FUT12" s="102"/>
      <c r="FUU12" s="102"/>
      <c r="FUV12" s="102"/>
      <c r="FUW12" s="102"/>
      <c r="FUX12" s="102"/>
      <c r="FUY12" s="102"/>
      <c r="FUZ12" s="102"/>
      <c r="FVA12" s="102"/>
      <c r="FVB12" s="102"/>
      <c r="FVC12" s="102"/>
      <c r="FVD12" s="102"/>
      <c r="FVE12" s="102"/>
      <c r="FVF12" s="102"/>
      <c r="FVG12" s="102"/>
      <c r="FVH12" s="102"/>
      <c r="FVI12" s="102"/>
      <c r="FVJ12" s="102"/>
      <c r="FVK12" s="102"/>
      <c r="FVL12" s="102"/>
      <c r="FVM12" s="102"/>
      <c r="FVN12" s="102"/>
      <c r="FVO12" s="102"/>
      <c r="FVP12" s="102"/>
      <c r="FVQ12" s="102"/>
      <c r="FVR12" s="102"/>
      <c r="FVS12" s="102"/>
      <c r="FVT12" s="102"/>
      <c r="FVU12" s="102"/>
      <c r="FVV12" s="102"/>
      <c r="FVW12" s="102"/>
      <c r="FVX12" s="102"/>
      <c r="FVY12" s="102"/>
      <c r="FVZ12" s="102"/>
      <c r="FWA12" s="102"/>
      <c r="FWB12" s="102"/>
      <c r="FWC12" s="102"/>
      <c r="FWD12" s="102"/>
      <c r="FWE12" s="102"/>
      <c r="FWF12" s="102"/>
      <c r="FWG12" s="102"/>
      <c r="FWH12" s="102"/>
      <c r="FWI12" s="102"/>
      <c r="FWJ12" s="102"/>
      <c r="FWK12" s="102"/>
      <c r="FWL12" s="102"/>
      <c r="FWM12" s="102"/>
      <c r="FWN12" s="102"/>
      <c r="FWO12" s="102"/>
      <c r="FWP12" s="102"/>
      <c r="FWQ12" s="102"/>
      <c r="FWR12" s="102"/>
      <c r="FWS12" s="102"/>
      <c r="FWT12" s="102"/>
      <c r="FWU12" s="102"/>
      <c r="FWV12" s="102"/>
      <c r="FWW12" s="102"/>
      <c r="FWX12" s="102"/>
      <c r="FWY12" s="102"/>
      <c r="FWZ12" s="102"/>
      <c r="FXA12" s="102"/>
      <c r="FXB12" s="102"/>
      <c r="FXC12" s="102"/>
      <c r="FXD12" s="102"/>
      <c r="FXE12" s="102"/>
      <c r="FXF12" s="102"/>
      <c r="FXG12" s="102"/>
      <c r="FXH12" s="102"/>
      <c r="FXI12" s="102"/>
      <c r="FXJ12" s="102"/>
      <c r="FXK12" s="102"/>
      <c r="FXL12" s="102"/>
      <c r="FXM12" s="102"/>
      <c r="FXN12" s="102"/>
      <c r="FXO12" s="102"/>
      <c r="FXP12" s="102"/>
      <c r="FXQ12" s="102"/>
      <c r="FXR12" s="102"/>
      <c r="FXS12" s="102"/>
      <c r="FXT12" s="102"/>
      <c r="FXU12" s="102"/>
      <c r="FXV12" s="102"/>
      <c r="FXW12" s="102"/>
      <c r="FXX12" s="102"/>
      <c r="FXY12" s="102"/>
      <c r="FXZ12" s="102"/>
      <c r="FYA12" s="102"/>
      <c r="FYB12" s="102"/>
      <c r="FYC12" s="102"/>
      <c r="FYD12" s="102"/>
      <c r="FYE12" s="102"/>
      <c r="FYF12" s="102"/>
      <c r="FYG12" s="102"/>
      <c r="FYH12" s="102"/>
      <c r="FYI12" s="102"/>
      <c r="FYJ12" s="102"/>
      <c r="FYK12" s="102"/>
      <c r="FYL12" s="102"/>
      <c r="FYM12" s="102"/>
      <c r="FYN12" s="102"/>
      <c r="FYO12" s="102"/>
      <c r="FYP12" s="102"/>
      <c r="FYQ12" s="102"/>
      <c r="FYR12" s="102"/>
      <c r="FYS12" s="102"/>
      <c r="FYT12" s="102"/>
      <c r="FYU12" s="102"/>
      <c r="FYV12" s="102"/>
      <c r="FYW12" s="102"/>
      <c r="FYX12" s="102"/>
      <c r="FYY12" s="102"/>
      <c r="FYZ12" s="102"/>
      <c r="FZA12" s="102"/>
      <c r="FZB12" s="102"/>
      <c r="FZC12" s="102"/>
      <c r="FZD12" s="102"/>
      <c r="FZE12" s="102"/>
      <c r="FZF12" s="102"/>
      <c r="FZG12" s="102"/>
      <c r="FZH12" s="102"/>
      <c r="FZI12" s="102"/>
      <c r="FZJ12" s="102"/>
      <c r="FZK12" s="102"/>
      <c r="FZL12" s="102"/>
      <c r="FZM12" s="102"/>
      <c r="FZN12" s="102"/>
      <c r="FZO12" s="102"/>
      <c r="FZP12" s="102"/>
      <c r="FZQ12" s="102"/>
      <c r="FZR12" s="102"/>
      <c r="FZS12" s="102"/>
      <c r="FZT12" s="102"/>
      <c r="FZU12" s="102"/>
      <c r="FZV12" s="102"/>
      <c r="FZW12" s="102"/>
      <c r="FZX12" s="102"/>
      <c r="FZY12" s="102"/>
      <c r="FZZ12" s="102"/>
      <c r="GAA12" s="102"/>
      <c r="GAB12" s="102"/>
      <c r="GAC12" s="102"/>
      <c r="GAD12" s="102"/>
      <c r="GAE12" s="102"/>
      <c r="GAF12" s="102"/>
      <c r="GAG12" s="102"/>
      <c r="GAH12" s="102"/>
      <c r="GAI12" s="102"/>
      <c r="GAJ12" s="102"/>
      <c r="GAK12" s="102"/>
      <c r="GAL12" s="102"/>
      <c r="GAM12" s="102"/>
      <c r="GAN12" s="102"/>
      <c r="GAO12" s="102"/>
      <c r="GAP12" s="102"/>
      <c r="GAQ12" s="102"/>
      <c r="GAR12" s="102"/>
      <c r="GAS12" s="102"/>
      <c r="GAT12" s="102"/>
      <c r="GAU12" s="102"/>
      <c r="GAV12" s="102"/>
      <c r="GAW12" s="102"/>
      <c r="GAX12" s="102"/>
      <c r="GAY12" s="102"/>
      <c r="GAZ12" s="102"/>
      <c r="GBA12" s="102"/>
      <c r="GBB12" s="102"/>
      <c r="GBC12" s="102"/>
      <c r="GBD12" s="102"/>
      <c r="GBE12" s="102"/>
      <c r="GBF12" s="102"/>
      <c r="GBG12" s="102"/>
      <c r="GBH12" s="102"/>
      <c r="GBI12" s="102"/>
      <c r="GBJ12" s="102"/>
      <c r="GBK12" s="102"/>
      <c r="GBL12" s="102"/>
      <c r="GBM12" s="102"/>
      <c r="GBN12" s="102"/>
      <c r="GBO12" s="102"/>
      <c r="GBP12" s="102"/>
      <c r="GBQ12" s="102"/>
      <c r="GBR12" s="102"/>
      <c r="GBS12" s="102"/>
      <c r="GBT12" s="102"/>
      <c r="GBU12" s="102"/>
      <c r="GBV12" s="102"/>
      <c r="GBW12" s="102"/>
      <c r="GBX12" s="102"/>
      <c r="GBY12" s="102"/>
      <c r="GBZ12" s="102"/>
      <c r="GCA12" s="102"/>
      <c r="GCB12" s="102"/>
      <c r="GCC12" s="102"/>
      <c r="GCD12" s="102"/>
      <c r="GCE12" s="102"/>
      <c r="GCF12" s="102"/>
      <c r="GCG12" s="102"/>
      <c r="GCH12" s="102"/>
      <c r="GCI12" s="102"/>
      <c r="GCJ12" s="102"/>
      <c r="GCK12" s="102"/>
      <c r="GCL12" s="102"/>
      <c r="GCM12" s="102"/>
      <c r="GCN12" s="102"/>
      <c r="GCO12" s="102"/>
      <c r="GCP12" s="102"/>
      <c r="GCQ12" s="102"/>
      <c r="GCR12" s="102"/>
      <c r="GCS12" s="102"/>
      <c r="GCT12" s="102"/>
      <c r="GCU12" s="102"/>
      <c r="GCV12" s="102"/>
      <c r="GCW12" s="102"/>
      <c r="GCX12" s="102"/>
      <c r="GCY12" s="102"/>
      <c r="GCZ12" s="102"/>
      <c r="GDA12" s="102"/>
      <c r="GDB12" s="102"/>
      <c r="GDC12" s="102"/>
      <c r="GDD12" s="102"/>
      <c r="GDE12" s="102"/>
      <c r="GDF12" s="102"/>
      <c r="GDG12" s="102"/>
      <c r="GDH12" s="102"/>
      <c r="GDI12" s="102"/>
      <c r="GDJ12" s="102"/>
      <c r="GDK12" s="102"/>
      <c r="GDL12" s="102"/>
      <c r="GDM12" s="102"/>
      <c r="GDN12" s="102"/>
      <c r="GDO12" s="102"/>
      <c r="GDP12" s="102"/>
      <c r="GDQ12" s="102"/>
      <c r="GDR12" s="102"/>
      <c r="GDS12" s="102"/>
      <c r="GDT12" s="102"/>
      <c r="GDU12" s="102"/>
      <c r="GDV12" s="102"/>
      <c r="GDW12" s="102"/>
      <c r="GDX12" s="102"/>
      <c r="GDY12" s="102"/>
      <c r="GDZ12" s="102"/>
      <c r="GEA12" s="102"/>
      <c r="GEB12" s="102"/>
      <c r="GEC12" s="102"/>
      <c r="GED12" s="102"/>
      <c r="GEE12" s="102"/>
      <c r="GEF12" s="102"/>
      <c r="GEG12" s="102"/>
      <c r="GEH12" s="102"/>
      <c r="GEI12" s="102"/>
      <c r="GEJ12" s="102"/>
      <c r="GEK12" s="102"/>
      <c r="GEL12" s="102"/>
      <c r="GEM12" s="102"/>
      <c r="GEN12" s="102"/>
      <c r="GEO12" s="102"/>
      <c r="GEP12" s="102"/>
      <c r="GEQ12" s="102"/>
      <c r="GER12" s="102"/>
      <c r="GES12" s="102"/>
      <c r="GET12" s="102"/>
      <c r="GEU12" s="102"/>
      <c r="GEV12" s="102"/>
      <c r="GEW12" s="102"/>
      <c r="GEX12" s="102"/>
      <c r="GEY12" s="102"/>
      <c r="GEZ12" s="102"/>
      <c r="GFA12" s="102"/>
      <c r="GFB12" s="102"/>
      <c r="GFC12" s="102"/>
      <c r="GFD12" s="102"/>
      <c r="GFE12" s="102"/>
      <c r="GFF12" s="102"/>
      <c r="GFG12" s="102"/>
      <c r="GFH12" s="102"/>
      <c r="GFI12" s="102"/>
      <c r="GFJ12" s="102"/>
      <c r="GFK12" s="102"/>
      <c r="GFL12" s="102"/>
      <c r="GFM12" s="102"/>
      <c r="GFN12" s="102"/>
      <c r="GFO12" s="102"/>
      <c r="GFP12" s="102"/>
      <c r="GFQ12" s="102"/>
      <c r="GFR12" s="102"/>
      <c r="GFS12" s="102"/>
      <c r="GFT12" s="102"/>
      <c r="GFU12" s="102"/>
      <c r="GFV12" s="102"/>
      <c r="GFW12" s="102"/>
      <c r="GFX12" s="102"/>
      <c r="GFY12" s="102"/>
      <c r="GFZ12" s="102"/>
      <c r="GGA12" s="102"/>
      <c r="GGB12" s="102"/>
      <c r="GGC12" s="102"/>
      <c r="GGD12" s="102"/>
      <c r="GGE12" s="102"/>
      <c r="GGF12" s="102"/>
      <c r="GGG12" s="102"/>
      <c r="GGH12" s="102"/>
      <c r="GGI12" s="102"/>
      <c r="GGJ12" s="102"/>
      <c r="GGK12" s="102"/>
      <c r="GGL12" s="102"/>
      <c r="GGM12" s="102"/>
      <c r="GGN12" s="102"/>
      <c r="GGO12" s="102"/>
      <c r="GGP12" s="102"/>
      <c r="GGQ12" s="102"/>
      <c r="GGR12" s="102"/>
      <c r="GGS12" s="102"/>
      <c r="GGT12" s="102"/>
      <c r="GGU12" s="102"/>
      <c r="GGV12" s="102"/>
      <c r="GGW12" s="102"/>
      <c r="GGX12" s="102"/>
      <c r="GGY12" s="102"/>
      <c r="GGZ12" s="102"/>
      <c r="GHA12" s="102"/>
      <c r="GHB12" s="102"/>
      <c r="GHC12" s="102"/>
      <c r="GHD12" s="102"/>
      <c r="GHE12" s="102"/>
      <c r="GHF12" s="102"/>
      <c r="GHG12" s="102"/>
      <c r="GHH12" s="102"/>
      <c r="GHI12" s="102"/>
      <c r="GHJ12" s="102"/>
      <c r="GHK12" s="102"/>
      <c r="GHL12" s="102"/>
      <c r="GHM12" s="102"/>
      <c r="GHN12" s="102"/>
      <c r="GHO12" s="102"/>
      <c r="GHP12" s="102"/>
      <c r="GHQ12" s="102"/>
      <c r="GHR12" s="102"/>
      <c r="GHS12" s="102"/>
      <c r="GHT12" s="102"/>
      <c r="GHU12" s="102"/>
      <c r="GHV12" s="102"/>
      <c r="GHW12" s="102"/>
      <c r="GHX12" s="102"/>
      <c r="GHY12" s="102"/>
      <c r="GHZ12" s="102"/>
      <c r="GIA12" s="102"/>
      <c r="GIB12" s="102"/>
      <c r="GIC12" s="102"/>
      <c r="GID12" s="102"/>
      <c r="GIE12" s="102"/>
      <c r="GIF12" s="102"/>
      <c r="GIG12" s="102"/>
      <c r="GIH12" s="102"/>
      <c r="GII12" s="102"/>
      <c r="GIJ12" s="102"/>
      <c r="GIK12" s="102"/>
      <c r="GIL12" s="102"/>
      <c r="GIM12" s="102"/>
      <c r="GIN12" s="102"/>
      <c r="GIO12" s="102"/>
      <c r="GIP12" s="102"/>
      <c r="GIQ12" s="102"/>
      <c r="GIR12" s="102"/>
      <c r="GIS12" s="102"/>
      <c r="GIT12" s="102"/>
      <c r="GIU12" s="102"/>
      <c r="GIV12" s="102"/>
      <c r="GIW12" s="102"/>
      <c r="GIX12" s="102"/>
      <c r="GIY12" s="102"/>
      <c r="GIZ12" s="102"/>
      <c r="GJA12" s="102"/>
      <c r="GJB12" s="102"/>
      <c r="GJC12" s="102"/>
      <c r="GJD12" s="102"/>
      <c r="GJE12" s="102"/>
      <c r="GJF12" s="102"/>
      <c r="GJG12" s="102"/>
      <c r="GJH12" s="102"/>
      <c r="GJI12" s="102"/>
      <c r="GJJ12" s="102"/>
      <c r="GJK12" s="102"/>
      <c r="GJL12" s="102"/>
      <c r="GJM12" s="102"/>
      <c r="GJN12" s="102"/>
      <c r="GJO12" s="102"/>
      <c r="GJP12" s="102"/>
      <c r="GJQ12" s="102"/>
      <c r="GJR12" s="102"/>
      <c r="GJS12" s="102"/>
      <c r="GJT12" s="102"/>
      <c r="GJU12" s="102"/>
      <c r="GJV12" s="102"/>
      <c r="GJW12" s="102"/>
      <c r="GJX12" s="102"/>
      <c r="GJY12" s="102"/>
      <c r="GJZ12" s="102"/>
      <c r="GKA12" s="102"/>
      <c r="GKB12" s="102"/>
      <c r="GKC12" s="102"/>
      <c r="GKD12" s="102"/>
      <c r="GKE12" s="102"/>
      <c r="GKF12" s="102"/>
      <c r="GKG12" s="102"/>
      <c r="GKH12" s="102"/>
      <c r="GKI12" s="102"/>
      <c r="GKJ12" s="102"/>
      <c r="GKK12" s="102"/>
      <c r="GKL12" s="102"/>
      <c r="GKM12" s="102"/>
      <c r="GKN12" s="102"/>
      <c r="GKO12" s="102"/>
      <c r="GKP12" s="102"/>
      <c r="GKQ12" s="102"/>
      <c r="GKR12" s="102"/>
      <c r="GKS12" s="102"/>
      <c r="GKT12" s="102"/>
      <c r="GKU12" s="102"/>
      <c r="GKV12" s="102"/>
      <c r="GKW12" s="102"/>
      <c r="GKX12" s="102"/>
      <c r="GKY12" s="102"/>
      <c r="GKZ12" s="102"/>
      <c r="GLA12" s="102"/>
      <c r="GLB12" s="102"/>
      <c r="GLC12" s="102"/>
      <c r="GLD12" s="102"/>
      <c r="GLE12" s="102"/>
      <c r="GLF12" s="102"/>
      <c r="GLG12" s="102"/>
      <c r="GLH12" s="102"/>
      <c r="GLI12" s="102"/>
      <c r="GLJ12" s="102"/>
      <c r="GLK12" s="102"/>
      <c r="GLL12" s="102"/>
      <c r="GLM12" s="102"/>
      <c r="GLN12" s="102"/>
      <c r="GLO12" s="102"/>
      <c r="GLP12" s="102"/>
      <c r="GLQ12" s="102"/>
      <c r="GLR12" s="102"/>
      <c r="GLS12" s="102"/>
      <c r="GLT12" s="102"/>
      <c r="GLU12" s="102"/>
      <c r="GLV12" s="102"/>
      <c r="GLW12" s="102"/>
      <c r="GLX12" s="102"/>
      <c r="GLY12" s="102"/>
      <c r="GLZ12" s="102"/>
      <c r="GMA12" s="102"/>
      <c r="GMB12" s="102"/>
      <c r="GMC12" s="102"/>
      <c r="GMD12" s="102"/>
      <c r="GME12" s="102"/>
      <c r="GMF12" s="102"/>
      <c r="GMG12" s="102"/>
      <c r="GMH12" s="102"/>
      <c r="GMI12" s="102"/>
      <c r="GMJ12" s="102"/>
      <c r="GMK12" s="102"/>
      <c r="GML12" s="102"/>
      <c r="GMM12" s="102"/>
      <c r="GMN12" s="102"/>
      <c r="GMO12" s="102"/>
      <c r="GMP12" s="102"/>
      <c r="GMQ12" s="102"/>
      <c r="GMR12" s="102"/>
      <c r="GMS12" s="102"/>
      <c r="GMT12" s="102"/>
      <c r="GMU12" s="102"/>
      <c r="GMV12" s="102"/>
      <c r="GMW12" s="102"/>
      <c r="GMX12" s="102"/>
      <c r="GMY12" s="102"/>
      <c r="GMZ12" s="102"/>
      <c r="GNA12" s="102"/>
      <c r="GNB12" s="102"/>
      <c r="GNC12" s="102"/>
      <c r="GND12" s="102"/>
      <c r="GNE12" s="102"/>
      <c r="GNF12" s="102"/>
      <c r="GNG12" s="102"/>
      <c r="GNH12" s="102"/>
      <c r="GNI12" s="102"/>
      <c r="GNJ12" s="102"/>
      <c r="GNK12" s="102"/>
      <c r="GNL12" s="102"/>
      <c r="GNM12" s="102"/>
      <c r="GNN12" s="102"/>
      <c r="GNO12" s="102"/>
      <c r="GNP12" s="102"/>
      <c r="GNQ12" s="102"/>
      <c r="GNR12" s="102"/>
      <c r="GNS12" s="102"/>
      <c r="GNT12" s="102"/>
      <c r="GNU12" s="102"/>
      <c r="GNV12" s="102"/>
      <c r="GNW12" s="102"/>
      <c r="GNX12" s="102"/>
      <c r="GNY12" s="102"/>
      <c r="GNZ12" s="102"/>
      <c r="GOA12" s="102"/>
      <c r="GOB12" s="102"/>
      <c r="GOC12" s="102"/>
      <c r="GOD12" s="102"/>
      <c r="GOE12" s="102"/>
      <c r="GOF12" s="102"/>
      <c r="GOG12" s="102"/>
      <c r="GOH12" s="102"/>
      <c r="GOI12" s="102"/>
      <c r="GOJ12" s="102"/>
      <c r="GOK12" s="102"/>
      <c r="GOL12" s="102"/>
      <c r="GOM12" s="102"/>
      <c r="GON12" s="102"/>
      <c r="GOO12" s="102"/>
      <c r="GOP12" s="102"/>
      <c r="GOQ12" s="102"/>
      <c r="GOR12" s="102"/>
      <c r="GOS12" s="102"/>
      <c r="GOT12" s="102"/>
      <c r="GOU12" s="102"/>
      <c r="GOV12" s="102"/>
      <c r="GOW12" s="102"/>
      <c r="GOX12" s="102"/>
      <c r="GOY12" s="102"/>
      <c r="GOZ12" s="102"/>
      <c r="GPA12" s="102"/>
      <c r="GPB12" s="102"/>
      <c r="GPC12" s="102"/>
      <c r="GPD12" s="102"/>
      <c r="GPE12" s="102"/>
      <c r="GPF12" s="102"/>
      <c r="GPG12" s="102"/>
      <c r="GPH12" s="102"/>
      <c r="GPI12" s="102"/>
      <c r="GPJ12" s="102"/>
      <c r="GPK12" s="102"/>
      <c r="GPL12" s="102"/>
      <c r="GPM12" s="102"/>
      <c r="GPN12" s="102"/>
      <c r="GPO12" s="102"/>
      <c r="GPP12" s="102"/>
      <c r="GPQ12" s="102"/>
      <c r="GPR12" s="102"/>
      <c r="GPS12" s="102"/>
      <c r="GPT12" s="102"/>
      <c r="GPU12" s="102"/>
      <c r="GPV12" s="102"/>
      <c r="GPW12" s="102"/>
      <c r="GPX12" s="102"/>
      <c r="GPY12" s="102"/>
      <c r="GPZ12" s="102"/>
      <c r="GQA12" s="102"/>
      <c r="GQB12" s="102"/>
      <c r="GQC12" s="102"/>
      <c r="GQD12" s="102"/>
      <c r="GQE12" s="102"/>
      <c r="GQF12" s="102"/>
      <c r="GQG12" s="102"/>
      <c r="GQH12" s="102"/>
      <c r="GQI12" s="102"/>
      <c r="GQJ12" s="102"/>
      <c r="GQK12" s="102"/>
      <c r="GQL12" s="102"/>
      <c r="GQM12" s="102"/>
      <c r="GQN12" s="102"/>
      <c r="GQO12" s="102"/>
      <c r="GQP12" s="102"/>
      <c r="GQQ12" s="102"/>
      <c r="GQR12" s="102"/>
      <c r="GQS12" s="102"/>
      <c r="GQT12" s="102"/>
      <c r="GQU12" s="102"/>
      <c r="GQV12" s="102"/>
      <c r="GQW12" s="102"/>
      <c r="GQX12" s="102"/>
      <c r="GQY12" s="102"/>
      <c r="GQZ12" s="102"/>
      <c r="GRA12" s="102"/>
      <c r="GRB12" s="102"/>
      <c r="GRC12" s="102"/>
      <c r="GRD12" s="102"/>
      <c r="GRE12" s="102"/>
      <c r="GRF12" s="102"/>
      <c r="GRG12" s="102"/>
      <c r="GRH12" s="102"/>
      <c r="GRI12" s="102"/>
      <c r="GRJ12" s="102"/>
      <c r="GRK12" s="102"/>
      <c r="GRL12" s="102"/>
      <c r="GRM12" s="102"/>
      <c r="GRN12" s="102"/>
      <c r="GRO12" s="102"/>
      <c r="GRP12" s="102"/>
      <c r="GRQ12" s="102"/>
      <c r="GRR12" s="102"/>
      <c r="GRS12" s="102"/>
      <c r="GRT12" s="102"/>
      <c r="GRU12" s="102"/>
      <c r="GRV12" s="102"/>
      <c r="GRW12" s="102"/>
      <c r="GRX12" s="102"/>
      <c r="GRY12" s="102"/>
      <c r="GRZ12" s="102"/>
      <c r="GSA12" s="102"/>
      <c r="GSB12" s="102"/>
      <c r="GSC12" s="102"/>
      <c r="GSD12" s="102"/>
      <c r="GSE12" s="102"/>
      <c r="GSF12" s="102"/>
      <c r="GSG12" s="102"/>
      <c r="GSH12" s="102"/>
      <c r="GSI12" s="102"/>
      <c r="GSJ12" s="102"/>
      <c r="GSK12" s="102"/>
      <c r="GSL12" s="102"/>
      <c r="GSM12" s="102"/>
      <c r="GSN12" s="102"/>
      <c r="GSO12" s="102"/>
      <c r="GSP12" s="102"/>
      <c r="GSQ12" s="102"/>
      <c r="GSR12" s="102"/>
      <c r="GSS12" s="102"/>
      <c r="GST12" s="102"/>
      <c r="GSU12" s="102"/>
      <c r="GSV12" s="102"/>
      <c r="GSW12" s="102"/>
      <c r="GSX12" s="102"/>
      <c r="GSY12" s="102"/>
      <c r="GSZ12" s="102"/>
      <c r="GTA12" s="102"/>
      <c r="GTB12" s="102"/>
      <c r="GTC12" s="102"/>
      <c r="GTD12" s="102"/>
      <c r="GTE12" s="102"/>
      <c r="GTF12" s="102"/>
      <c r="GTG12" s="102"/>
      <c r="GTH12" s="102"/>
      <c r="GTI12" s="102"/>
      <c r="GTJ12" s="102"/>
      <c r="GTK12" s="102"/>
      <c r="GTL12" s="102"/>
      <c r="GTM12" s="102"/>
      <c r="GTN12" s="102"/>
      <c r="GTO12" s="102"/>
      <c r="GTP12" s="102"/>
      <c r="GTQ12" s="102"/>
      <c r="GTR12" s="102"/>
      <c r="GTS12" s="102"/>
      <c r="GTT12" s="102"/>
      <c r="GTU12" s="102"/>
      <c r="GTV12" s="102"/>
      <c r="GTW12" s="102"/>
      <c r="GTX12" s="102"/>
      <c r="GTY12" s="102"/>
      <c r="GTZ12" s="102"/>
      <c r="GUA12" s="102"/>
      <c r="GUB12" s="102"/>
      <c r="GUC12" s="102"/>
      <c r="GUD12" s="102"/>
      <c r="GUE12" s="102"/>
      <c r="GUF12" s="102"/>
      <c r="GUG12" s="102"/>
      <c r="GUH12" s="102"/>
      <c r="GUI12" s="102"/>
      <c r="GUJ12" s="102"/>
      <c r="GUK12" s="102"/>
      <c r="GUL12" s="102"/>
      <c r="GUM12" s="102"/>
      <c r="GUN12" s="102"/>
      <c r="GUO12" s="102"/>
      <c r="GUP12" s="102"/>
      <c r="GUQ12" s="102"/>
      <c r="GUR12" s="102"/>
      <c r="GUS12" s="102"/>
      <c r="GUT12" s="102"/>
      <c r="GUU12" s="102"/>
      <c r="GUV12" s="102"/>
      <c r="GUW12" s="102"/>
      <c r="GUX12" s="102"/>
      <c r="GUY12" s="102"/>
      <c r="GUZ12" s="102"/>
      <c r="GVA12" s="102"/>
      <c r="GVB12" s="102"/>
      <c r="GVC12" s="102"/>
      <c r="GVD12" s="102"/>
      <c r="GVE12" s="102"/>
      <c r="GVF12" s="102"/>
      <c r="GVG12" s="102"/>
      <c r="GVH12" s="102"/>
      <c r="GVI12" s="102"/>
      <c r="GVJ12" s="102"/>
      <c r="GVK12" s="102"/>
      <c r="GVL12" s="102"/>
      <c r="GVM12" s="102"/>
      <c r="GVN12" s="102"/>
      <c r="GVO12" s="102"/>
      <c r="GVP12" s="102"/>
      <c r="GVQ12" s="102"/>
      <c r="GVR12" s="102"/>
      <c r="GVS12" s="102"/>
      <c r="GVT12" s="102"/>
      <c r="GVU12" s="102"/>
      <c r="GVV12" s="102"/>
      <c r="GVW12" s="102"/>
      <c r="GVX12" s="102"/>
      <c r="GVY12" s="102"/>
      <c r="GVZ12" s="102"/>
      <c r="GWA12" s="102"/>
      <c r="GWB12" s="102"/>
      <c r="GWC12" s="102"/>
      <c r="GWD12" s="102"/>
      <c r="GWE12" s="102"/>
      <c r="GWF12" s="102"/>
      <c r="GWG12" s="102"/>
      <c r="GWH12" s="102"/>
      <c r="GWI12" s="102"/>
      <c r="GWJ12" s="102"/>
      <c r="GWK12" s="102"/>
      <c r="GWL12" s="102"/>
      <c r="GWM12" s="102"/>
      <c r="GWN12" s="102"/>
      <c r="GWO12" s="102"/>
      <c r="GWP12" s="102"/>
      <c r="GWQ12" s="102"/>
      <c r="GWR12" s="102"/>
      <c r="GWS12" s="102"/>
      <c r="GWT12" s="102"/>
      <c r="GWU12" s="102"/>
      <c r="GWV12" s="102"/>
      <c r="GWW12" s="102"/>
      <c r="GWX12" s="102"/>
      <c r="GWY12" s="102"/>
      <c r="GWZ12" s="102"/>
      <c r="GXA12" s="102"/>
      <c r="GXB12" s="102"/>
      <c r="GXC12" s="102"/>
      <c r="GXD12" s="102"/>
      <c r="GXE12" s="102"/>
      <c r="GXF12" s="102"/>
      <c r="GXG12" s="102"/>
      <c r="GXH12" s="102"/>
      <c r="GXI12" s="102"/>
      <c r="GXJ12" s="102"/>
      <c r="GXK12" s="102"/>
      <c r="GXL12" s="102"/>
      <c r="GXM12" s="102"/>
      <c r="GXN12" s="102"/>
      <c r="GXO12" s="102"/>
      <c r="GXP12" s="102"/>
      <c r="GXQ12" s="102"/>
      <c r="GXR12" s="102"/>
      <c r="GXS12" s="102"/>
      <c r="GXT12" s="102"/>
      <c r="GXU12" s="102"/>
      <c r="GXV12" s="102"/>
      <c r="GXW12" s="102"/>
      <c r="GXX12" s="102"/>
      <c r="GXY12" s="102"/>
      <c r="GXZ12" s="102"/>
      <c r="GYA12" s="102"/>
      <c r="GYB12" s="102"/>
      <c r="GYC12" s="102"/>
      <c r="GYD12" s="102"/>
      <c r="GYE12" s="102"/>
      <c r="GYF12" s="102"/>
      <c r="GYG12" s="102"/>
      <c r="GYH12" s="102"/>
      <c r="GYI12" s="102"/>
      <c r="GYJ12" s="102"/>
      <c r="GYK12" s="102"/>
      <c r="GYL12" s="102"/>
      <c r="GYM12" s="102"/>
      <c r="GYN12" s="102"/>
      <c r="GYO12" s="102"/>
      <c r="GYP12" s="102"/>
      <c r="GYQ12" s="102"/>
      <c r="GYR12" s="102"/>
      <c r="GYS12" s="102"/>
      <c r="GYT12" s="102"/>
      <c r="GYU12" s="102"/>
      <c r="GYV12" s="102"/>
      <c r="GYW12" s="102"/>
      <c r="GYX12" s="102"/>
      <c r="GYY12" s="102"/>
      <c r="GYZ12" s="102"/>
      <c r="GZA12" s="102"/>
      <c r="GZB12" s="102"/>
      <c r="GZC12" s="102"/>
      <c r="GZD12" s="102"/>
      <c r="GZE12" s="102"/>
      <c r="GZF12" s="102"/>
      <c r="GZG12" s="102"/>
      <c r="GZH12" s="102"/>
      <c r="GZI12" s="102"/>
      <c r="GZJ12" s="102"/>
      <c r="GZK12" s="102"/>
      <c r="GZL12" s="102"/>
      <c r="GZM12" s="102"/>
      <c r="GZN12" s="102"/>
      <c r="GZO12" s="102"/>
      <c r="GZP12" s="102"/>
      <c r="GZQ12" s="102"/>
      <c r="GZR12" s="102"/>
      <c r="GZS12" s="102"/>
      <c r="GZT12" s="102"/>
      <c r="GZU12" s="102"/>
      <c r="GZV12" s="102"/>
      <c r="GZW12" s="102"/>
      <c r="GZX12" s="102"/>
      <c r="GZY12" s="102"/>
      <c r="GZZ12" s="102"/>
      <c r="HAA12" s="102"/>
      <c r="HAB12" s="102"/>
      <c r="HAC12" s="102"/>
      <c r="HAD12" s="102"/>
      <c r="HAE12" s="102"/>
      <c r="HAF12" s="102"/>
      <c r="HAG12" s="102"/>
      <c r="HAH12" s="102"/>
      <c r="HAI12" s="102"/>
      <c r="HAJ12" s="102"/>
      <c r="HAK12" s="102"/>
      <c r="HAL12" s="102"/>
      <c r="HAM12" s="102"/>
      <c r="HAN12" s="102"/>
      <c r="HAO12" s="102"/>
      <c r="HAP12" s="102"/>
      <c r="HAQ12" s="102"/>
      <c r="HAR12" s="102"/>
      <c r="HAS12" s="102"/>
      <c r="HAT12" s="102"/>
      <c r="HAU12" s="102"/>
      <c r="HAV12" s="102"/>
      <c r="HAW12" s="102"/>
      <c r="HAX12" s="102"/>
      <c r="HAY12" s="102"/>
      <c r="HAZ12" s="102"/>
      <c r="HBA12" s="102"/>
      <c r="HBB12" s="102"/>
      <c r="HBC12" s="102"/>
      <c r="HBD12" s="102"/>
      <c r="HBE12" s="102"/>
      <c r="HBF12" s="102"/>
      <c r="HBG12" s="102"/>
      <c r="HBH12" s="102"/>
      <c r="HBI12" s="102"/>
      <c r="HBJ12" s="102"/>
      <c r="HBK12" s="102"/>
      <c r="HBL12" s="102"/>
      <c r="HBM12" s="102"/>
      <c r="HBN12" s="102"/>
      <c r="HBO12" s="102"/>
      <c r="HBP12" s="102"/>
      <c r="HBQ12" s="102"/>
      <c r="HBR12" s="102"/>
      <c r="HBS12" s="102"/>
      <c r="HBT12" s="102"/>
      <c r="HBU12" s="102"/>
      <c r="HBV12" s="102"/>
      <c r="HBW12" s="102"/>
      <c r="HBX12" s="102"/>
      <c r="HBY12" s="102"/>
      <c r="HBZ12" s="102"/>
      <c r="HCA12" s="102"/>
      <c r="HCB12" s="102"/>
      <c r="HCC12" s="102"/>
      <c r="HCD12" s="102"/>
      <c r="HCE12" s="102"/>
      <c r="HCF12" s="102"/>
      <c r="HCG12" s="102"/>
      <c r="HCH12" s="102"/>
      <c r="HCI12" s="102"/>
      <c r="HCJ12" s="102"/>
      <c r="HCK12" s="102"/>
      <c r="HCL12" s="102"/>
      <c r="HCM12" s="102"/>
      <c r="HCN12" s="102"/>
      <c r="HCO12" s="102"/>
      <c r="HCP12" s="102"/>
      <c r="HCQ12" s="102"/>
      <c r="HCR12" s="102"/>
      <c r="HCS12" s="102"/>
      <c r="HCT12" s="102"/>
      <c r="HCU12" s="102"/>
      <c r="HCV12" s="102"/>
      <c r="HCW12" s="102"/>
      <c r="HCX12" s="102"/>
      <c r="HCY12" s="102"/>
      <c r="HCZ12" s="102"/>
      <c r="HDA12" s="102"/>
      <c r="HDB12" s="102"/>
      <c r="HDC12" s="102"/>
      <c r="HDD12" s="102"/>
      <c r="HDE12" s="102"/>
      <c r="HDF12" s="102"/>
      <c r="HDG12" s="102"/>
      <c r="HDH12" s="102"/>
      <c r="HDI12" s="102"/>
      <c r="HDJ12" s="102"/>
      <c r="HDK12" s="102"/>
      <c r="HDL12" s="102"/>
      <c r="HDM12" s="102"/>
      <c r="HDN12" s="102"/>
      <c r="HDO12" s="102"/>
      <c r="HDP12" s="102"/>
      <c r="HDQ12" s="102"/>
      <c r="HDR12" s="102"/>
      <c r="HDS12" s="102"/>
      <c r="HDT12" s="102"/>
      <c r="HDU12" s="102"/>
      <c r="HDV12" s="102"/>
      <c r="HDW12" s="102"/>
      <c r="HDX12" s="102"/>
      <c r="HDY12" s="102"/>
      <c r="HDZ12" s="102"/>
      <c r="HEA12" s="102"/>
      <c r="HEB12" s="102"/>
      <c r="HEC12" s="102"/>
      <c r="HED12" s="102"/>
      <c r="HEE12" s="102"/>
      <c r="HEF12" s="102"/>
      <c r="HEG12" s="102"/>
      <c r="HEH12" s="102"/>
      <c r="HEI12" s="102"/>
      <c r="HEJ12" s="102"/>
      <c r="HEK12" s="102"/>
      <c r="HEL12" s="102"/>
      <c r="HEM12" s="102"/>
      <c r="HEN12" s="102"/>
      <c r="HEO12" s="102"/>
      <c r="HEP12" s="102"/>
      <c r="HEQ12" s="102"/>
      <c r="HER12" s="102"/>
      <c r="HES12" s="102"/>
      <c r="HET12" s="102"/>
      <c r="HEU12" s="102"/>
      <c r="HEV12" s="102"/>
      <c r="HEW12" s="102"/>
      <c r="HEX12" s="102"/>
      <c r="HEY12" s="102"/>
      <c r="HEZ12" s="102"/>
      <c r="HFA12" s="102"/>
      <c r="HFB12" s="102"/>
      <c r="HFC12" s="102"/>
      <c r="HFD12" s="102"/>
      <c r="HFE12" s="102"/>
      <c r="HFF12" s="102"/>
      <c r="HFG12" s="102"/>
      <c r="HFH12" s="102"/>
      <c r="HFI12" s="102"/>
      <c r="HFJ12" s="102"/>
      <c r="HFK12" s="102"/>
      <c r="HFL12" s="102"/>
      <c r="HFM12" s="102"/>
      <c r="HFN12" s="102"/>
      <c r="HFO12" s="102"/>
      <c r="HFP12" s="102"/>
      <c r="HFQ12" s="102"/>
      <c r="HFR12" s="102"/>
      <c r="HFS12" s="102"/>
      <c r="HFT12" s="102"/>
      <c r="HFU12" s="102"/>
      <c r="HFV12" s="102"/>
      <c r="HFW12" s="102"/>
      <c r="HFX12" s="102"/>
      <c r="HFY12" s="102"/>
      <c r="HFZ12" s="102"/>
      <c r="HGA12" s="102"/>
      <c r="HGB12" s="102"/>
      <c r="HGC12" s="102"/>
      <c r="HGD12" s="102"/>
      <c r="HGE12" s="102"/>
      <c r="HGF12" s="102"/>
      <c r="HGG12" s="102"/>
      <c r="HGH12" s="102"/>
      <c r="HGI12" s="102"/>
      <c r="HGJ12" s="102"/>
      <c r="HGK12" s="102"/>
      <c r="HGL12" s="102"/>
      <c r="HGM12" s="102"/>
      <c r="HGN12" s="102"/>
      <c r="HGO12" s="102"/>
      <c r="HGP12" s="102"/>
      <c r="HGQ12" s="102"/>
      <c r="HGR12" s="102"/>
      <c r="HGS12" s="102"/>
      <c r="HGT12" s="102"/>
      <c r="HGU12" s="102"/>
      <c r="HGV12" s="102"/>
      <c r="HGW12" s="102"/>
      <c r="HGX12" s="102"/>
      <c r="HGY12" s="102"/>
      <c r="HGZ12" s="102"/>
      <c r="HHA12" s="102"/>
      <c r="HHB12" s="102"/>
      <c r="HHC12" s="102"/>
      <c r="HHD12" s="102"/>
      <c r="HHE12" s="102"/>
      <c r="HHF12" s="102"/>
      <c r="HHG12" s="102"/>
      <c r="HHH12" s="102"/>
      <c r="HHI12" s="102"/>
      <c r="HHJ12" s="102"/>
      <c r="HHK12" s="102"/>
      <c r="HHL12" s="102"/>
      <c r="HHM12" s="102"/>
      <c r="HHN12" s="102"/>
      <c r="HHO12" s="102"/>
      <c r="HHP12" s="102"/>
      <c r="HHQ12" s="102"/>
      <c r="HHR12" s="102"/>
      <c r="HHS12" s="102"/>
      <c r="HHT12" s="102"/>
      <c r="HHU12" s="102"/>
      <c r="HHV12" s="102"/>
      <c r="HHW12" s="102"/>
      <c r="HHX12" s="102"/>
      <c r="HHY12" s="102"/>
      <c r="HHZ12" s="102"/>
      <c r="HIA12" s="102"/>
      <c r="HIB12" s="102"/>
      <c r="HIC12" s="102"/>
      <c r="HID12" s="102"/>
      <c r="HIE12" s="102"/>
      <c r="HIF12" s="102"/>
      <c r="HIG12" s="102"/>
      <c r="HIH12" s="102"/>
      <c r="HII12" s="102"/>
      <c r="HIJ12" s="102"/>
      <c r="HIK12" s="102"/>
      <c r="HIL12" s="102"/>
      <c r="HIM12" s="102"/>
      <c r="HIN12" s="102"/>
      <c r="HIO12" s="102"/>
      <c r="HIP12" s="102"/>
      <c r="HIQ12" s="102"/>
      <c r="HIR12" s="102"/>
      <c r="HIS12" s="102"/>
      <c r="HIT12" s="102"/>
      <c r="HIU12" s="102"/>
      <c r="HIV12" s="102"/>
      <c r="HIW12" s="102"/>
      <c r="HIX12" s="102"/>
      <c r="HIY12" s="102"/>
      <c r="HIZ12" s="102"/>
      <c r="HJA12" s="102"/>
      <c r="HJB12" s="102"/>
      <c r="HJC12" s="102"/>
      <c r="HJD12" s="102"/>
      <c r="HJE12" s="102"/>
      <c r="HJF12" s="102"/>
      <c r="HJG12" s="102"/>
      <c r="HJH12" s="102"/>
      <c r="HJI12" s="102"/>
      <c r="HJJ12" s="102"/>
      <c r="HJK12" s="102"/>
      <c r="HJL12" s="102"/>
      <c r="HJM12" s="102"/>
      <c r="HJN12" s="102"/>
      <c r="HJO12" s="102"/>
      <c r="HJP12" s="102"/>
      <c r="HJQ12" s="102"/>
      <c r="HJR12" s="102"/>
      <c r="HJS12" s="102"/>
      <c r="HJT12" s="102"/>
      <c r="HJU12" s="102"/>
      <c r="HJV12" s="102"/>
      <c r="HJW12" s="102"/>
      <c r="HJX12" s="102"/>
      <c r="HJY12" s="102"/>
      <c r="HJZ12" s="102"/>
      <c r="HKA12" s="102"/>
      <c r="HKB12" s="102"/>
      <c r="HKC12" s="102"/>
      <c r="HKD12" s="102"/>
      <c r="HKE12" s="102"/>
      <c r="HKF12" s="102"/>
      <c r="HKG12" s="102"/>
      <c r="HKH12" s="102"/>
      <c r="HKI12" s="102"/>
      <c r="HKJ12" s="102"/>
      <c r="HKK12" s="102"/>
      <c r="HKL12" s="102"/>
      <c r="HKM12" s="102"/>
      <c r="HKN12" s="102"/>
      <c r="HKO12" s="102"/>
      <c r="HKP12" s="102"/>
      <c r="HKQ12" s="102"/>
      <c r="HKR12" s="102"/>
      <c r="HKS12" s="102"/>
      <c r="HKT12" s="102"/>
      <c r="HKU12" s="102"/>
      <c r="HKV12" s="102"/>
      <c r="HKW12" s="102"/>
      <c r="HKX12" s="102"/>
      <c r="HKY12" s="102"/>
      <c r="HKZ12" s="102"/>
      <c r="HLA12" s="102"/>
      <c r="HLB12" s="102"/>
      <c r="HLC12" s="102"/>
      <c r="HLD12" s="102"/>
      <c r="HLE12" s="102"/>
      <c r="HLF12" s="102"/>
      <c r="HLG12" s="102"/>
      <c r="HLH12" s="102"/>
      <c r="HLI12" s="102"/>
      <c r="HLJ12" s="102"/>
      <c r="HLK12" s="102"/>
      <c r="HLL12" s="102"/>
      <c r="HLM12" s="102"/>
      <c r="HLN12" s="102"/>
      <c r="HLO12" s="102"/>
      <c r="HLP12" s="102"/>
      <c r="HLQ12" s="102"/>
      <c r="HLR12" s="102"/>
      <c r="HLS12" s="102"/>
      <c r="HLT12" s="102"/>
      <c r="HLU12" s="102"/>
      <c r="HLV12" s="102"/>
      <c r="HLW12" s="102"/>
      <c r="HLX12" s="102"/>
      <c r="HLY12" s="102"/>
      <c r="HLZ12" s="102"/>
      <c r="HMA12" s="102"/>
      <c r="HMB12" s="102"/>
      <c r="HMC12" s="102"/>
      <c r="HMD12" s="102"/>
      <c r="HME12" s="102"/>
      <c r="HMF12" s="102"/>
      <c r="HMG12" s="102"/>
      <c r="HMH12" s="102"/>
      <c r="HMI12" s="102"/>
      <c r="HMJ12" s="102"/>
      <c r="HMK12" s="102"/>
      <c r="HML12" s="102"/>
      <c r="HMM12" s="102"/>
      <c r="HMN12" s="102"/>
      <c r="HMO12" s="102"/>
      <c r="HMP12" s="102"/>
      <c r="HMQ12" s="102"/>
      <c r="HMR12" s="102"/>
      <c r="HMS12" s="102"/>
      <c r="HMT12" s="102"/>
      <c r="HMU12" s="102"/>
      <c r="HMV12" s="102"/>
      <c r="HMW12" s="102"/>
      <c r="HMX12" s="102"/>
      <c r="HMY12" s="102"/>
      <c r="HMZ12" s="102"/>
      <c r="HNA12" s="102"/>
      <c r="HNB12" s="102"/>
      <c r="HNC12" s="102"/>
      <c r="HND12" s="102"/>
      <c r="HNE12" s="102"/>
      <c r="HNF12" s="102"/>
      <c r="HNG12" s="102"/>
      <c r="HNH12" s="102"/>
      <c r="HNI12" s="102"/>
      <c r="HNJ12" s="102"/>
      <c r="HNK12" s="102"/>
      <c r="HNL12" s="102"/>
      <c r="HNM12" s="102"/>
      <c r="HNN12" s="102"/>
      <c r="HNO12" s="102"/>
      <c r="HNP12" s="102"/>
      <c r="HNQ12" s="102"/>
      <c r="HNR12" s="102"/>
      <c r="HNS12" s="102"/>
      <c r="HNT12" s="102"/>
      <c r="HNU12" s="102"/>
      <c r="HNV12" s="102"/>
      <c r="HNW12" s="102"/>
      <c r="HNX12" s="102"/>
      <c r="HNY12" s="102"/>
      <c r="HNZ12" s="102"/>
      <c r="HOA12" s="102"/>
      <c r="HOB12" s="102"/>
      <c r="HOC12" s="102"/>
      <c r="HOD12" s="102"/>
      <c r="HOE12" s="102"/>
      <c r="HOF12" s="102"/>
      <c r="HOG12" s="102"/>
      <c r="HOH12" s="102"/>
      <c r="HOI12" s="102"/>
      <c r="HOJ12" s="102"/>
      <c r="HOK12" s="102"/>
      <c r="HOL12" s="102"/>
      <c r="HOM12" s="102"/>
      <c r="HON12" s="102"/>
      <c r="HOO12" s="102"/>
      <c r="HOP12" s="102"/>
      <c r="HOQ12" s="102"/>
      <c r="HOR12" s="102"/>
      <c r="HOS12" s="102"/>
      <c r="HOT12" s="102"/>
      <c r="HOU12" s="102"/>
      <c r="HOV12" s="102"/>
      <c r="HOW12" s="102"/>
      <c r="HOX12" s="102"/>
      <c r="HOY12" s="102"/>
      <c r="HOZ12" s="102"/>
      <c r="HPA12" s="102"/>
      <c r="HPB12" s="102"/>
      <c r="HPC12" s="102"/>
      <c r="HPD12" s="102"/>
      <c r="HPE12" s="102"/>
      <c r="HPF12" s="102"/>
      <c r="HPG12" s="102"/>
      <c r="HPH12" s="102"/>
      <c r="HPI12" s="102"/>
      <c r="HPJ12" s="102"/>
      <c r="HPK12" s="102"/>
      <c r="HPL12" s="102"/>
      <c r="HPM12" s="102"/>
      <c r="HPN12" s="102"/>
      <c r="HPO12" s="102"/>
      <c r="HPP12" s="102"/>
      <c r="HPQ12" s="102"/>
      <c r="HPR12" s="102"/>
      <c r="HPS12" s="102"/>
      <c r="HPT12" s="102"/>
      <c r="HPU12" s="102"/>
      <c r="HPV12" s="102"/>
      <c r="HPW12" s="102"/>
      <c r="HPX12" s="102"/>
      <c r="HPY12" s="102"/>
      <c r="HPZ12" s="102"/>
      <c r="HQA12" s="102"/>
      <c r="HQB12" s="102"/>
      <c r="HQC12" s="102"/>
      <c r="HQD12" s="102"/>
      <c r="HQE12" s="102"/>
      <c r="HQF12" s="102"/>
      <c r="HQG12" s="102"/>
      <c r="HQH12" s="102"/>
      <c r="HQI12" s="102"/>
      <c r="HQJ12" s="102"/>
      <c r="HQK12" s="102"/>
      <c r="HQL12" s="102"/>
      <c r="HQM12" s="102"/>
      <c r="HQN12" s="102"/>
      <c r="HQO12" s="102"/>
      <c r="HQP12" s="102"/>
      <c r="HQQ12" s="102"/>
      <c r="HQR12" s="102"/>
      <c r="HQS12" s="102"/>
      <c r="HQT12" s="102"/>
      <c r="HQU12" s="102"/>
      <c r="HQV12" s="102"/>
      <c r="HQW12" s="102"/>
      <c r="HQX12" s="102"/>
      <c r="HQY12" s="102"/>
      <c r="HQZ12" s="102"/>
      <c r="HRA12" s="102"/>
      <c r="HRB12" s="102"/>
      <c r="HRC12" s="102"/>
      <c r="HRD12" s="102"/>
      <c r="HRE12" s="102"/>
      <c r="HRF12" s="102"/>
      <c r="HRG12" s="102"/>
      <c r="HRH12" s="102"/>
      <c r="HRI12" s="102"/>
      <c r="HRJ12" s="102"/>
      <c r="HRK12" s="102"/>
      <c r="HRL12" s="102"/>
      <c r="HRM12" s="102"/>
      <c r="HRN12" s="102"/>
      <c r="HRO12" s="102"/>
      <c r="HRP12" s="102"/>
      <c r="HRQ12" s="102"/>
      <c r="HRR12" s="102"/>
      <c r="HRS12" s="102"/>
      <c r="HRT12" s="102"/>
      <c r="HRU12" s="102"/>
      <c r="HRV12" s="102"/>
      <c r="HRW12" s="102"/>
      <c r="HRX12" s="102"/>
      <c r="HRY12" s="102"/>
      <c r="HRZ12" s="102"/>
      <c r="HSA12" s="102"/>
      <c r="HSB12" s="102"/>
      <c r="HSC12" s="102"/>
      <c r="HSD12" s="102"/>
      <c r="HSE12" s="102"/>
      <c r="HSF12" s="102"/>
      <c r="HSG12" s="102"/>
      <c r="HSH12" s="102"/>
      <c r="HSI12" s="102"/>
      <c r="HSJ12" s="102"/>
      <c r="HSK12" s="102"/>
      <c r="HSL12" s="102"/>
      <c r="HSM12" s="102"/>
      <c r="HSN12" s="102"/>
      <c r="HSO12" s="102"/>
      <c r="HSP12" s="102"/>
      <c r="HSQ12" s="102"/>
      <c r="HSR12" s="102"/>
      <c r="HSS12" s="102"/>
      <c r="HST12" s="102"/>
      <c r="HSU12" s="102"/>
      <c r="HSV12" s="102"/>
      <c r="HSW12" s="102"/>
      <c r="HSX12" s="102"/>
      <c r="HSY12" s="102"/>
      <c r="HSZ12" s="102"/>
      <c r="HTA12" s="102"/>
      <c r="HTB12" s="102"/>
      <c r="HTC12" s="102"/>
      <c r="HTD12" s="102"/>
      <c r="HTE12" s="102"/>
      <c r="HTF12" s="102"/>
      <c r="HTG12" s="102"/>
      <c r="HTH12" s="102"/>
      <c r="HTI12" s="102"/>
      <c r="HTJ12" s="102"/>
      <c r="HTK12" s="102"/>
      <c r="HTL12" s="102"/>
      <c r="HTM12" s="102"/>
      <c r="HTN12" s="102"/>
      <c r="HTO12" s="102"/>
      <c r="HTP12" s="102"/>
      <c r="HTQ12" s="102"/>
      <c r="HTR12" s="102"/>
      <c r="HTS12" s="102"/>
      <c r="HTT12" s="102"/>
      <c r="HTU12" s="102"/>
      <c r="HTV12" s="102"/>
      <c r="HTW12" s="102"/>
      <c r="HTX12" s="102"/>
      <c r="HTY12" s="102"/>
      <c r="HTZ12" s="102"/>
      <c r="HUA12" s="102"/>
      <c r="HUB12" s="102"/>
      <c r="HUC12" s="102"/>
      <c r="HUD12" s="102"/>
      <c r="HUE12" s="102"/>
      <c r="HUF12" s="102"/>
      <c r="HUG12" s="102"/>
      <c r="HUH12" s="102"/>
      <c r="HUI12" s="102"/>
      <c r="HUJ12" s="102"/>
      <c r="HUK12" s="102"/>
      <c r="HUL12" s="102"/>
      <c r="HUM12" s="102"/>
      <c r="HUN12" s="102"/>
      <c r="HUO12" s="102"/>
      <c r="HUP12" s="102"/>
      <c r="HUQ12" s="102"/>
      <c r="HUR12" s="102"/>
      <c r="HUS12" s="102"/>
      <c r="HUT12" s="102"/>
      <c r="HUU12" s="102"/>
      <c r="HUV12" s="102"/>
      <c r="HUW12" s="102"/>
      <c r="HUX12" s="102"/>
      <c r="HUY12" s="102"/>
      <c r="HUZ12" s="102"/>
      <c r="HVA12" s="102"/>
      <c r="HVB12" s="102"/>
      <c r="HVC12" s="102"/>
      <c r="HVD12" s="102"/>
      <c r="HVE12" s="102"/>
      <c r="HVF12" s="102"/>
      <c r="HVG12" s="102"/>
      <c r="HVH12" s="102"/>
      <c r="HVI12" s="102"/>
      <c r="HVJ12" s="102"/>
      <c r="HVK12" s="102"/>
      <c r="HVL12" s="102"/>
      <c r="HVM12" s="102"/>
      <c r="HVN12" s="102"/>
      <c r="HVO12" s="102"/>
      <c r="HVP12" s="102"/>
      <c r="HVQ12" s="102"/>
      <c r="HVR12" s="102"/>
      <c r="HVS12" s="102"/>
      <c r="HVT12" s="102"/>
      <c r="HVU12" s="102"/>
      <c r="HVV12" s="102"/>
      <c r="HVW12" s="102"/>
      <c r="HVX12" s="102"/>
      <c r="HVY12" s="102"/>
      <c r="HVZ12" s="102"/>
      <c r="HWA12" s="102"/>
      <c r="HWB12" s="102"/>
      <c r="HWC12" s="102"/>
      <c r="HWD12" s="102"/>
      <c r="HWE12" s="102"/>
      <c r="HWF12" s="102"/>
      <c r="HWG12" s="102"/>
      <c r="HWH12" s="102"/>
      <c r="HWI12" s="102"/>
      <c r="HWJ12" s="102"/>
      <c r="HWK12" s="102"/>
      <c r="HWL12" s="102"/>
      <c r="HWM12" s="102"/>
      <c r="HWN12" s="102"/>
      <c r="HWO12" s="102"/>
      <c r="HWP12" s="102"/>
      <c r="HWQ12" s="102"/>
      <c r="HWR12" s="102"/>
      <c r="HWS12" s="102"/>
      <c r="HWT12" s="102"/>
      <c r="HWU12" s="102"/>
      <c r="HWV12" s="102"/>
      <c r="HWW12" s="102"/>
      <c r="HWX12" s="102"/>
      <c r="HWY12" s="102"/>
      <c r="HWZ12" s="102"/>
      <c r="HXA12" s="102"/>
      <c r="HXB12" s="102"/>
      <c r="HXC12" s="102"/>
      <c r="HXD12" s="102"/>
      <c r="HXE12" s="102"/>
      <c r="HXF12" s="102"/>
      <c r="HXG12" s="102"/>
      <c r="HXH12" s="102"/>
      <c r="HXI12" s="102"/>
      <c r="HXJ12" s="102"/>
      <c r="HXK12" s="102"/>
      <c r="HXL12" s="102"/>
      <c r="HXM12" s="102"/>
      <c r="HXN12" s="102"/>
      <c r="HXO12" s="102"/>
      <c r="HXP12" s="102"/>
      <c r="HXQ12" s="102"/>
      <c r="HXR12" s="102"/>
      <c r="HXS12" s="102"/>
      <c r="HXT12" s="102"/>
      <c r="HXU12" s="102"/>
      <c r="HXV12" s="102"/>
      <c r="HXW12" s="102"/>
      <c r="HXX12" s="102"/>
      <c r="HXY12" s="102"/>
      <c r="HXZ12" s="102"/>
      <c r="HYA12" s="102"/>
      <c r="HYB12" s="102"/>
      <c r="HYC12" s="102"/>
      <c r="HYD12" s="102"/>
      <c r="HYE12" s="102"/>
      <c r="HYF12" s="102"/>
      <c r="HYG12" s="102"/>
      <c r="HYH12" s="102"/>
      <c r="HYI12" s="102"/>
      <c r="HYJ12" s="102"/>
      <c r="HYK12" s="102"/>
      <c r="HYL12" s="102"/>
      <c r="HYM12" s="102"/>
      <c r="HYN12" s="102"/>
      <c r="HYO12" s="102"/>
      <c r="HYP12" s="102"/>
      <c r="HYQ12" s="102"/>
      <c r="HYR12" s="102"/>
      <c r="HYS12" s="102"/>
      <c r="HYT12" s="102"/>
      <c r="HYU12" s="102"/>
      <c r="HYV12" s="102"/>
      <c r="HYW12" s="102"/>
      <c r="HYX12" s="102"/>
      <c r="HYY12" s="102"/>
      <c r="HYZ12" s="102"/>
      <c r="HZA12" s="102"/>
      <c r="HZB12" s="102"/>
      <c r="HZC12" s="102"/>
      <c r="HZD12" s="102"/>
      <c r="HZE12" s="102"/>
      <c r="HZF12" s="102"/>
      <c r="HZG12" s="102"/>
      <c r="HZH12" s="102"/>
      <c r="HZI12" s="102"/>
      <c r="HZJ12" s="102"/>
      <c r="HZK12" s="102"/>
      <c r="HZL12" s="102"/>
      <c r="HZM12" s="102"/>
      <c r="HZN12" s="102"/>
      <c r="HZO12" s="102"/>
      <c r="HZP12" s="102"/>
      <c r="HZQ12" s="102"/>
      <c r="HZR12" s="102"/>
      <c r="HZS12" s="102"/>
      <c r="HZT12" s="102"/>
      <c r="HZU12" s="102"/>
      <c r="HZV12" s="102"/>
      <c r="HZW12" s="102"/>
      <c r="HZX12" s="102"/>
      <c r="HZY12" s="102"/>
      <c r="HZZ12" s="102"/>
      <c r="IAA12" s="102"/>
      <c r="IAB12" s="102"/>
      <c r="IAC12" s="102"/>
      <c r="IAD12" s="102"/>
      <c r="IAE12" s="102"/>
      <c r="IAF12" s="102"/>
      <c r="IAG12" s="102"/>
      <c r="IAH12" s="102"/>
      <c r="IAI12" s="102"/>
      <c r="IAJ12" s="102"/>
      <c r="IAK12" s="102"/>
      <c r="IAL12" s="102"/>
      <c r="IAM12" s="102"/>
      <c r="IAN12" s="102"/>
      <c r="IAO12" s="102"/>
      <c r="IAP12" s="102"/>
      <c r="IAQ12" s="102"/>
      <c r="IAR12" s="102"/>
      <c r="IAS12" s="102"/>
      <c r="IAT12" s="102"/>
      <c r="IAU12" s="102"/>
      <c r="IAV12" s="102"/>
      <c r="IAW12" s="102"/>
      <c r="IAX12" s="102"/>
      <c r="IAY12" s="102"/>
      <c r="IAZ12" s="102"/>
      <c r="IBA12" s="102"/>
      <c r="IBB12" s="102"/>
      <c r="IBC12" s="102"/>
      <c r="IBD12" s="102"/>
      <c r="IBE12" s="102"/>
      <c r="IBF12" s="102"/>
      <c r="IBG12" s="102"/>
      <c r="IBH12" s="102"/>
      <c r="IBI12" s="102"/>
      <c r="IBJ12" s="102"/>
      <c r="IBK12" s="102"/>
      <c r="IBL12" s="102"/>
      <c r="IBM12" s="102"/>
      <c r="IBN12" s="102"/>
      <c r="IBO12" s="102"/>
      <c r="IBP12" s="102"/>
      <c r="IBQ12" s="102"/>
      <c r="IBR12" s="102"/>
      <c r="IBS12" s="102"/>
      <c r="IBT12" s="102"/>
      <c r="IBU12" s="102"/>
      <c r="IBV12" s="102"/>
      <c r="IBW12" s="102"/>
      <c r="IBX12" s="102"/>
      <c r="IBY12" s="102"/>
      <c r="IBZ12" s="102"/>
      <c r="ICA12" s="102"/>
      <c r="ICB12" s="102"/>
      <c r="ICC12" s="102"/>
      <c r="ICD12" s="102"/>
      <c r="ICE12" s="102"/>
      <c r="ICF12" s="102"/>
      <c r="ICG12" s="102"/>
      <c r="ICH12" s="102"/>
      <c r="ICI12" s="102"/>
      <c r="ICJ12" s="102"/>
      <c r="ICK12" s="102"/>
      <c r="ICL12" s="102"/>
      <c r="ICM12" s="102"/>
      <c r="ICN12" s="102"/>
      <c r="ICO12" s="102"/>
      <c r="ICP12" s="102"/>
      <c r="ICQ12" s="102"/>
      <c r="ICR12" s="102"/>
      <c r="ICS12" s="102"/>
      <c r="ICT12" s="102"/>
      <c r="ICU12" s="102"/>
      <c r="ICV12" s="102"/>
      <c r="ICW12" s="102"/>
      <c r="ICX12" s="102"/>
      <c r="ICY12" s="102"/>
      <c r="ICZ12" s="102"/>
      <c r="IDA12" s="102"/>
      <c r="IDB12" s="102"/>
      <c r="IDC12" s="102"/>
      <c r="IDD12" s="102"/>
      <c r="IDE12" s="102"/>
      <c r="IDF12" s="102"/>
      <c r="IDG12" s="102"/>
      <c r="IDH12" s="102"/>
      <c r="IDI12" s="102"/>
      <c r="IDJ12" s="102"/>
      <c r="IDK12" s="102"/>
      <c r="IDL12" s="102"/>
      <c r="IDM12" s="102"/>
      <c r="IDN12" s="102"/>
      <c r="IDO12" s="102"/>
      <c r="IDP12" s="102"/>
      <c r="IDQ12" s="102"/>
      <c r="IDR12" s="102"/>
      <c r="IDS12" s="102"/>
      <c r="IDT12" s="102"/>
      <c r="IDU12" s="102"/>
      <c r="IDV12" s="102"/>
      <c r="IDW12" s="102"/>
      <c r="IDX12" s="102"/>
      <c r="IDY12" s="102"/>
      <c r="IDZ12" s="102"/>
      <c r="IEA12" s="102"/>
      <c r="IEB12" s="102"/>
      <c r="IEC12" s="102"/>
      <c r="IED12" s="102"/>
      <c r="IEE12" s="102"/>
      <c r="IEF12" s="102"/>
      <c r="IEG12" s="102"/>
      <c r="IEH12" s="102"/>
      <c r="IEI12" s="102"/>
      <c r="IEJ12" s="102"/>
      <c r="IEK12" s="102"/>
      <c r="IEL12" s="102"/>
      <c r="IEM12" s="102"/>
      <c r="IEN12" s="102"/>
      <c r="IEO12" s="102"/>
      <c r="IEP12" s="102"/>
      <c r="IEQ12" s="102"/>
      <c r="IER12" s="102"/>
      <c r="IES12" s="102"/>
      <c r="IET12" s="102"/>
      <c r="IEU12" s="102"/>
      <c r="IEV12" s="102"/>
      <c r="IEW12" s="102"/>
      <c r="IEX12" s="102"/>
      <c r="IEY12" s="102"/>
      <c r="IEZ12" s="102"/>
      <c r="IFA12" s="102"/>
      <c r="IFB12" s="102"/>
      <c r="IFC12" s="102"/>
      <c r="IFD12" s="102"/>
      <c r="IFE12" s="102"/>
      <c r="IFF12" s="102"/>
      <c r="IFG12" s="102"/>
      <c r="IFH12" s="102"/>
      <c r="IFI12" s="102"/>
      <c r="IFJ12" s="102"/>
      <c r="IFK12" s="102"/>
      <c r="IFL12" s="102"/>
      <c r="IFM12" s="102"/>
      <c r="IFN12" s="102"/>
      <c r="IFO12" s="102"/>
      <c r="IFP12" s="102"/>
      <c r="IFQ12" s="102"/>
      <c r="IFR12" s="102"/>
      <c r="IFS12" s="102"/>
      <c r="IFT12" s="102"/>
      <c r="IFU12" s="102"/>
      <c r="IFV12" s="102"/>
      <c r="IFW12" s="102"/>
      <c r="IFX12" s="102"/>
      <c r="IFY12" s="102"/>
      <c r="IFZ12" s="102"/>
      <c r="IGA12" s="102"/>
      <c r="IGB12" s="102"/>
      <c r="IGC12" s="102"/>
      <c r="IGD12" s="102"/>
      <c r="IGE12" s="102"/>
      <c r="IGF12" s="102"/>
      <c r="IGG12" s="102"/>
      <c r="IGH12" s="102"/>
      <c r="IGI12" s="102"/>
      <c r="IGJ12" s="102"/>
      <c r="IGK12" s="102"/>
      <c r="IGL12" s="102"/>
      <c r="IGM12" s="102"/>
      <c r="IGN12" s="102"/>
      <c r="IGO12" s="102"/>
      <c r="IGP12" s="102"/>
      <c r="IGQ12" s="102"/>
      <c r="IGR12" s="102"/>
      <c r="IGS12" s="102"/>
      <c r="IGT12" s="102"/>
      <c r="IGU12" s="102"/>
      <c r="IGV12" s="102"/>
      <c r="IGW12" s="102"/>
      <c r="IGX12" s="102"/>
      <c r="IGY12" s="102"/>
      <c r="IGZ12" s="102"/>
      <c r="IHA12" s="102"/>
      <c r="IHB12" s="102"/>
      <c r="IHC12" s="102"/>
      <c r="IHD12" s="102"/>
      <c r="IHE12" s="102"/>
      <c r="IHF12" s="102"/>
      <c r="IHG12" s="102"/>
      <c r="IHH12" s="102"/>
      <c r="IHI12" s="102"/>
      <c r="IHJ12" s="102"/>
      <c r="IHK12" s="102"/>
      <c r="IHL12" s="102"/>
      <c r="IHM12" s="102"/>
      <c r="IHN12" s="102"/>
      <c r="IHO12" s="102"/>
      <c r="IHP12" s="102"/>
      <c r="IHQ12" s="102"/>
      <c r="IHR12" s="102"/>
      <c r="IHS12" s="102"/>
      <c r="IHT12" s="102"/>
      <c r="IHU12" s="102"/>
      <c r="IHV12" s="102"/>
      <c r="IHW12" s="102"/>
      <c r="IHX12" s="102"/>
      <c r="IHY12" s="102"/>
      <c r="IHZ12" s="102"/>
      <c r="IIA12" s="102"/>
      <c r="IIB12" s="102"/>
      <c r="IIC12" s="102"/>
      <c r="IID12" s="102"/>
      <c r="IIE12" s="102"/>
      <c r="IIF12" s="102"/>
      <c r="IIG12" s="102"/>
      <c r="IIH12" s="102"/>
      <c r="III12" s="102"/>
      <c r="IIJ12" s="102"/>
      <c r="IIK12" s="102"/>
      <c r="IIL12" s="102"/>
      <c r="IIM12" s="102"/>
      <c r="IIN12" s="102"/>
      <c r="IIO12" s="102"/>
      <c r="IIP12" s="102"/>
      <c r="IIQ12" s="102"/>
      <c r="IIR12" s="102"/>
      <c r="IIS12" s="102"/>
      <c r="IIT12" s="102"/>
      <c r="IIU12" s="102"/>
      <c r="IIV12" s="102"/>
      <c r="IIW12" s="102"/>
      <c r="IIX12" s="102"/>
      <c r="IIY12" s="102"/>
      <c r="IIZ12" s="102"/>
      <c r="IJA12" s="102"/>
      <c r="IJB12" s="102"/>
      <c r="IJC12" s="102"/>
      <c r="IJD12" s="102"/>
      <c r="IJE12" s="102"/>
      <c r="IJF12" s="102"/>
      <c r="IJG12" s="102"/>
      <c r="IJH12" s="102"/>
      <c r="IJI12" s="102"/>
      <c r="IJJ12" s="102"/>
      <c r="IJK12" s="102"/>
      <c r="IJL12" s="102"/>
      <c r="IJM12" s="102"/>
      <c r="IJN12" s="102"/>
      <c r="IJO12" s="102"/>
      <c r="IJP12" s="102"/>
      <c r="IJQ12" s="102"/>
      <c r="IJR12" s="102"/>
      <c r="IJS12" s="102"/>
      <c r="IJT12" s="102"/>
      <c r="IJU12" s="102"/>
      <c r="IJV12" s="102"/>
      <c r="IJW12" s="102"/>
      <c r="IJX12" s="102"/>
      <c r="IJY12" s="102"/>
      <c r="IJZ12" s="102"/>
      <c r="IKA12" s="102"/>
      <c r="IKB12" s="102"/>
      <c r="IKC12" s="102"/>
      <c r="IKD12" s="102"/>
      <c r="IKE12" s="102"/>
      <c r="IKF12" s="102"/>
      <c r="IKG12" s="102"/>
      <c r="IKH12" s="102"/>
      <c r="IKI12" s="102"/>
      <c r="IKJ12" s="102"/>
      <c r="IKK12" s="102"/>
      <c r="IKL12" s="102"/>
      <c r="IKM12" s="102"/>
      <c r="IKN12" s="102"/>
      <c r="IKO12" s="102"/>
      <c r="IKP12" s="102"/>
      <c r="IKQ12" s="102"/>
      <c r="IKR12" s="102"/>
      <c r="IKS12" s="102"/>
      <c r="IKT12" s="102"/>
      <c r="IKU12" s="102"/>
      <c r="IKV12" s="102"/>
      <c r="IKW12" s="102"/>
      <c r="IKX12" s="102"/>
      <c r="IKY12" s="102"/>
      <c r="IKZ12" s="102"/>
      <c r="ILA12" s="102"/>
      <c r="ILB12" s="102"/>
      <c r="ILC12" s="102"/>
      <c r="ILD12" s="102"/>
      <c r="ILE12" s="102"/>
      <c r="ILF12" s="102"/>
      <c r="ILG12" s="102"/>
      <c r="ILH12" s="102"/>
      <c r="ILI12" s="102"/>
      <c r="ILJ12" s="102"/>
      <c r="ILK12" s="102"/>
      <c r="ILL12" s="102"/>
      <c r="ILM12" s="102"/>
      <c r="ILN12" s="102"/>
      <c r="ILO12" s="102"/>
      <c r="ILP12" s="102"/>
      <c r="ILQ12" s="102"/>
      <c r="ILR12" s="102"/>
      <c r="ILS12" s="102"/>
      <c r="ILT12" s="102"/>
      <c r="ILU12" s="102"/>
      <c r="ILV12" s="102"/>
      <c r="ILW12" s="102"/>
      <c r="ILX12" s="102"/>
      <c r="ILY12" s="102"/>
      <c r="ILZ12" s="102"/>
      <c r="IMA12" s="102"/>
      <c r="IMB12" s="102"/>
      <c r="IMC12" s="102"/>
      <c r="IMD12" s="102"/>
      <c r="IME12" s="102"/>
      <c r="IMF12" s="102"/>
      <c r="IMG12" s="102"/>
      <c r="IMH12" s="102"/>
      <c r="IMI12" s="102"/>
      <c r="IMJ12" s="102"/>
      <c r="IMK12" s="102"/>
      <c r="IML12" s="102"/>
      <c r="IMM12" s="102"/>
      <c r="IMN12" s="102"/>
      <c r="IMO12" s="102"/>
      <c r="IMP12" s="102"/>
      <c r="IMQ12" s="102"/>
      <c r="IMR12" s="102"/>
      <c r="IMS12" s="102"/>
      <c r="IMT12" s="102"/>
      <c r="IMU12" s="102"/>
      <c r="IMV12" s="102"/>
      <c r="IMW12" s="102"/>
      <c r="IMX12" s="102"/>
      <c r="IMY12" s="102"/>
      <c r="IMZ12" s="102"/>
      <c r="INA12" s="102"/>
      <c r="INB12" s="102"/>
      <c r="INC12" s="102"/>
      <c r="IND12" s="102"/>
      <c r="INE12" s="102"/>
      <c r="INF12" s="102"/>
      <c r="ING12" s="102"/>
      <c r="INH12" s="102"/>
      <c r="INI12" s="102"/>
      <c r="INJ12" s="102"/>
      <c r="INK12" s="102"/>
      <c r="INL12" s="102"/>
      <c r="INM12" s="102"/>
      <c r="INN12" s="102"/>
      <c r="INO12" s="102"/>
      <c r="INP12" s="102"/>
      <c r="INQ12" s="102"/>
      <c r="INR12" s="102"/>
      <c r="INS12" s="102"/>
      <c r="INT12" s="102"/>
      <c r="INU12" s="102"/>
      <c r="INV12" s="102"/>
      <c r="INW12" s="102"/>
      <c r="INX12" s="102"/>
      <c r="INY12" s="102"/>
      <c r="INZ12" s="102"/>
      <c r="IOA12" s="102"/>
      <c r="IOB12" s="102"/>
      <c r="IOC12" s="102"/>
      <c r="IOD12" s="102"/>
      <c r="IOE12" s="102"/>
      <c r="IOF12" s="102"/>
      <c r="IOG12" s="102"/>
      <c r="IOH12" s="102"/>
      <c r="IOI12" s="102"/>
      <c r="IOJ12" s="102"/>
      <c r="IOK12" s="102"/>
      <c r="IOL12" s="102"/>
      <c r="IOM12" s="102"/>
      <c r="ION12" s="102"/>
      <c r="IOO12" s="102"/>
      <c r="IOP12" s="102"/>
      <c r="IOQ12" s="102"/>
      <c r="IOR12" s="102"/>
      <c r="IOS12" s="102"/>
      <c r="IOT12" s="102"/>
      <c r="IOU12" s="102"/>
      <c r="IOV12" s="102"/>
      <c r="IOW12" s="102"/>
      <c r="IOX12" s="102"/>
      <c r="IOY12" s="102"/>
      <c r="IOZ12" s="102"/>
      <c r="IPA12" s="102"/>
      <c r="IPB12" s="102"/>
      <c r="IPC12" s="102"/>
      <c r="IPD12" s="102"/>
      <c r="IPE12" s="102"/>
      <c r="IPF12" s="102"/>
      <c r="IPG12" s="102"/>
      <c r="IPH12" s="102"/>
      <c r="IPI12" s="102"/>
      <c r="IPJ12" s="102"/>
      <c r="IPK12" s="102"/>
      <c r="IPL12" s="102"/>
      <c r="IPM12" s="102"/>
      <c r="IPN12" s="102"/>
      <c r="IPO12" s="102"/>
      <c r="IPP12" s="102"/>
      <c r="IPQ12" s="102"/>
      <c r="IPR12" s="102"/>
      <c r="IPS12" s="102"/>
      <c r="IPT12" s="102"/>
      <c r="IPU12" s="102"/>
      <c r="IPV12" s="102"/>
      <c r="IPW12" s="102"/>
      <c r="IPX12" s="102"/>
      <c r="IPY12" s="102"/>
      <c r="IPZ12" s="102"/>
      <c r="IQA12" s="102"/>
      <c r="IQB12" s="102"/>
      <c r="IQC12" s="102"/>
      <c r="IQD12" s="102"/>
      <c r="IQE12" s="102"/>
      <c r="IQF12" s="102"/>
      <c r="IQG12" s="102"/>
      <c r="IQH12" s="102"/>
      <c r="IQI12" s="102"/>
      <c r="IQJ12" s="102"/>
      <c r="IQK12" s="102"/>
      <c r="IQL12" s="102"/>
      <c r="IQM12" s="102"/>
      <c r="IQN12" s="102"/>
      <c r="IQO12" s="102"/>
      <c r="IQP12" s="102"/>
      <c r="IQQ12" s="102"/>
      <c r="IQR12" s="102"/>
      <c r="IQS12" s="102"/>
      <c r="IQT12" s="102"/>
      <c r="IQU12" s="102"/>
      <c r="IQV12" s="102"/>
      <c r="IQW12" s="102"/>
      <c r="IQX12" s="102"/>
      <c r="IQY12" s="102"/>
      <c r="IQZ12" s="102"/>
      <c r="IRA12" s="102"/>
      <c r="IRB12" s="102"/>
      <c r="IRC12" s="102"/>
      <c r="IRD12" s="102"/>
      <c r="IRE12" s="102"/>
      <c r="IRF12" s="102"/>
      <c r="IRG12" s="102"/>
      <c r="IRH12" s="102"/>
      <c r="IRI12" s="102"/>
      <c r="IRJ12" s="102"/>
      <c r="IRK12" s="102"/>
      <c r="IRL12" s="102"/>
      <c r="IRM12" s="102"/>
      <c r="IRN12" s="102"/>
      <c r="IRO12" s="102"/>
      <c r="IRP12" s="102"/>
      <c r="IRQ12" s="102"/>
      <c r="IRR12" s="102"/>
      <c r="IRS12" s="102"/>
      <c r="IRT12" s="102"/>
      <c r="IRU12" s="102"/>
      <c r="IRV12" s="102"/>
      <c r="IRW12" s="102"/>
      <c r="IRX12" s="102"/>
      <c r="IRY12" s="102"/>
      <c r="IRZ12" s="102"/>
      <c r="ISA12" s="102"/>
      <c r="ISB12" s="102"/>
      <c r="ISC12" s="102"/>
      <c r="ISD12" s="102"/>
      <c r="ISE12" s="102"/>
      <c r="ISF12" s="102"/>
      <c r="ISG12" s="102"/>
      <c r="ISH12" s="102"/>
      <c r="ISI12" s="102"/>
      <c r="ISJ12" s="102"/>
      <c r="ISK12" s="102"/>
      <c r="ISL12" s="102"/>
      <c r="ISM12" s="102"/>
      <c r="ISN12" s="102"/>
      <c r="ISO12" s="102"/>
      <c r="ISP12" s="102"/>
      <c r="ISQ12" s="102"/>
      <c r="ISR12" s="102"/>
      <c r="ISS12" s="102"/>
      <c r="IST12" s="102"/>
      <c r="ISU12" s="102"/>
      <c r="ISV12" s="102"/>
      <c r="ISW12" s="102"/>
      <c r="ISX12" s="102"/>
      <c r="ISY12" s="102"/>
      <c r="ISZ12" s="102"/>
      <c r="ITA12" s="102"/>
      <c r="ITB12" s="102"/>
      <c r="ITC12" s="102"/>
      <c r="ITD12" s="102"/>
      <c r="ITE12" s="102"/>
      <c r="ITF12" s="102"/>
      <c r="ITG12" s="102"/>
      <c r="ITH12" s="102"/>
      <c r="ITI12" s="102"/>
      <c r="ITJ12" s="102"/>
      <c r="ITK12" s="102"/>
      <c r="ITL12" s="102"/>
      <c r="ITM12" s="102"/>
      <c r="ITN12" s="102"/>
      <c r="ITO12" s="102"/>
      <c r="ITP12" s="102"/>
      <c r="ITQ12" s="102"/>
      <c r="ITR12" s="102"/>
      <c r="ITS12" s="102"/>
      <c r="ITT12" s="102"/>
      <c r="ITU12" s="102"/>
      <c r="ITV12" s="102"/>
      <c r="ITW12" s="102"/>
      <c r="ITX12" s="102"/>
      <c r="ITY12" s="102"/>
      <c r="ITZ12" s="102"/>
      <c r="IUA12" s="102"/>
      <c r="IUB12" s="102"/>
      <c r="IUC12" s="102"/>
      <c r="IUD12" s="102"/>
      <c r="IUE12" s="102"/>
      <c r="IUF12" s="102"/>
      <c r="IUG12" s="102"/>
      <c r="IUH12" s="102"/>
      <c r="IUI12" s="102"/>
      <c r="IUJ12" s="102"/>
      <c r="IUK12" s="102"/>
      <c r="IUL12" s="102"/>
      <c r="IUM12" s="102"/>
      <c r="IUN12" s="102"/>
      <c r="IUO12" s="102"/>
      <c r="IUP12" s="102"/>
      <c r="IUQ12" s="102"/>
      <c r="IUR12" s="102"/>
      <c r="IUS12" s="102"/>
      <c r="IUT12" s="102"/>
      <c r="IUU12" s="102"/>
      <c r="IUV12" s="102"/>
      <c r="IUW12" s="102"/>
      <c r="IUX12" s="102"/>
      <c r="IUY12" s="102"/>
      <c r="IUZ12" s="102"/>
      <c r="IVA12" s="102"/>
      <c r="IVB12" s="102"/>
      <c r="IVC12" s="102"/>
      <c r="IVD12" s="102"/>
      <c r="IVE12" s="102"/>
      <c r="IVF12" s="102"/>
      <c r="IVG12" s="102"/>
      <c r="IVH12" s="102"/>
      <c r="IVI12" s="102"/>
      <c r="IVJ12" s="102"/>
      <c r="IVK12" s="102"/>
      <c r="IVL12" s="102"/>
      <c r="IVM12" s="102"/>
      <c r="IVN12" s="102"/>
      <c r="IVO12" s="102"/>
      <c r="IVP12" s="102"/>
      <c r="IVQ12" s="102"/>
      <c r="IVR12" s="102"/>
      <c r="IVS12" s="102"/>
      <c r="IVT12" s="102"/>
      <c r="IVU12" s="102"/>
      <c r="IVV12" s="102"/>
      <c r="IVW12" s="102"/>
      <c r="IVX12" s="102"/>
      <c r="IVY12" s="102"/>
      <c r="IVZ12" s="102"/>
      <c r="IWA12" s="102"/>
      <c r="IWB12" s="102"/>
      <c r="IWC12" s="102"/>
      <c r="IWD12" s="102"/>
      <c r="IWE12" s="102"/>
      <c r="IWF12" s="102"/>
      <c r="IWG12" s="102"/>
      <c r="IWH12" s="102"/>
      <c r="IWI12" s="102"/>
      <c r="IWJ12" s="102"/>
      <c r="IWK12" s="102"/>
      <c r="IWL12" s="102"/>
      <c r="IWM12" s="102"/>
      <c r="IWN12" s="102"/>
      <c r="IWO12" s="102"/>
      <c r="IWP12" s="102"/>
      <c r="IWQ12" s="102"/>
      <c r="IWR12" s="102"/>
      <c r="IWS12" s="102"/>
      <c r="IWT12" s="102"/>
      <c r="IWU12" s="102"/>
      <c r="IWV12" s="102"/>
      <c r="IWW12" s="102"/>
      <c r="IWX12" s="102"/>
      <c r="IWY12" s="102"/>
      <c r="IWZ12" s="102"/>
      <c r="IXA12" s="102"/>
      <c r="IXB12" s="102"/>
      <c r="IXC12" s="102"/>
      <c r="IXD12" s="102"/>
      <c r="IXE12" s="102"/>
      <c r="IXF12" s="102"/>
      <c r="IXG12" s="102"/>
      <c r="IXH12" s="102"/>
      <c r="IXI12" s="102"/>
      <c r="IXJ12" s="102"/>
      <c r="IXK12" s="102"/>
      <c r="IXL12" s="102"/>
      <c r="IXM12" s="102"/>
      <c r="IXN12" s="102"/>
      <c r="IXO12" s="102"/>
      <c r="IXP12" s="102"/>
      <c r="IXQ12" s="102"/>
      <c r="IXR12" s="102"/>
      <c r="IXS12" s="102"/>
      <c r="IXT12" s="102"/>
      <c r="IXU12" s="102"/>
      <c r="IXV12" s="102"/>
      <c r="IXW12" s="102"/>
      <c r="IXX12" s="102"/>
      <c r="IXY12" s="102"/>
      <c r="IXZ12" s="102"/>
      <c r="IYA12" s="102"/>
      <c r="IYB12" s="102"/>
      <c r="IYC12" s="102"/>
      <c r="IYD12" s="102"/>
      <c r="IYE12" s="102"/>
      <c r="IYF12" s="102"/>
      <c r="IYG12" s="102"/>
      <c r="IYH12" s="102"/>
      <c r="IYI12" s="102"/>
      <c r="IYJ12" s="102"/>
      <c r="IYK12" s="102"/>
      <c r="IYL12" s="102"/>
      <c r="IYM12" s="102"/>
      <c r="IYN12" s="102"/>
      <c r="IYO12" s="102"/>
      <c r="IYP12" s="102"/>
      <c r="IYQ12" s="102"/>
      <c r="IYR12" s="102"/>
      <c r="IYS12" s="102"/>
      <c r="IYT12" s="102"/>
      <c r="IYU12" s="102"/>
      <c r="IYV12" s="102"/>
      <c r="IYW12" s="102"/>
      <c r="IYX12" s="102"/>
      <c r="IYY12" s="102"/>
      <c r="IYZ12" s="102"/>
      <c r="IZA12" s="102"/>
      <c r="IZB12" s="102"/>
      <c r="IZC12" s="102"/>
      <c r="IZD12" s="102"/>
      <c r="IZE12" s="102"/>
      <c r="IZF12" s="102"/>
      <c r="IZG12" s="102"/>
      <c r="IZH12" s="102"/>
      <c r="IZI12" s="102"/>
      <c r="IZJ12" s="102"/>
      <c r="IZK12" s="102"/>
      <c r="IZL12" s="102"/>
      <c r="IZM12" s="102"/>
      <c r="IZN12" s="102"/>
      <c r="IZO12" s="102"/>
      <c r="IZP12" s="102"/>
      <c r="IZQ12" s="102"/>
      <c r="IZR12" s="102"/>
      <c r="IZS12" s="102"/>
      <c r="IZT12" s="102"/>
      <c r="IZU12" s="102"/>
      <c r="IZV12" s="102"/>
      <c r="IZW12" s="102"/>
      <c r="IZX12" s="102"/>
      <c r="IZY12" s="102"/>
      <c r="IZZ12" s="102"/>
      <c r="JAA12" s="102"/>
      <c r="JAB12" s="102"/>
      <c r="JAC12" s="102"/>
      <c r="JAD12" s="102"/>
      <c r="JAE12" s="102"/>
      <c r="JAF12" s="102"/>
      <c r="JAG12" s="102"/>
      <c r="JAH12" s="102"/>
      <c r="JAI12" s="102"/>
      <c r="JAJ12" s="102"/>
      <c r="JAK12" s="102"/>
      <c r="JAL12" s="102"/>
      <c r="JAM12" s="102"/>
      <c r="JAN12" s="102"/>
      <c r="JAO12" s="102"/>
      <c r="JAP12" s="102"/>
      <c r="JAQ12" s="102"/>
      <c r="JAR12" s="102"/>
      <c r="JAS12" s="102"/>
      <c r="JAT12" s="102"/>
      <c r="JAU12" s="102"/>
      <c r="JAV12" s="102"/>
      <c r="JAW12" s="102"/>
      <c r="JAX12" s="102"/>
      <c r="JAY12" s="102"/>
      <c r="JAZ12" s="102"/>
      <c r="JBA12" s="102"/>
      <c r="JBB12" s="102"/>
      <c r="JBC12" s="102"/>
      <c r="JBD12" s="102"/>
      <c r="JBE12" s="102"/>
      <c r="JBF12" s="102"/>
      <c r="JBG12" s="102"/>
      <c r="JBH12" s="102"/>
      <c r="JBI12" s="102"/>
      <c r="JBJ12" s="102"/>
      <c r="JBK12" s="102"/>
      <c r="JBL12" s="102"/>
      <c r="JBM12" s="102"/>
      <c r="JBN12" s="102"/>
      <c r="JBO12" s="102"/>
      <c r="JBP12" s="102"/>
      <c r="JBQ12" s="102"/>
      <c r="JBR12" s="102"/>
      <c r="JBS12" s="102"/>
      <c r="JBT12" s="102"/>
      <c r="JBU12" s="102"/>
      <c r="JBV12" s="102"/>
      <c r="JBW12" s="102"/>
      <c r="JBX12" s="102"/>
      <c r="JBY12" s="102"/>
      <c r="JBZ12" s="102"/>
      <c r="JCA12" s="102"/>
      <c r="JCB12" s="102"/>
      <c r="JCC12" s="102"/>
      <c r="JCD12" s="102"/>
      <c r="JCE12" s="102"/>
      <c r="JCF12" s="102"/>
      <c r="JCG12" s="102"/>
      <c r="JCH12" s="102"/>
      <c r="JCI12" s="102"/>
      <c r="JCJ12" s="102"/>
      <c r="JCK12" s="102"/>
      <c r="JCL12" s="102"/>
      <c r="JCM12" s="102"/>
      <c r="JCN12" s="102"/>
      <c r="JCO12" s="102"/>
      <c r="JCP12" s="102"/>
      <c r="JCQ12" s="102"/>
      <c r="JCR12" s="102"/>
      <c r="JCS12" s="102"/>
      <c r="JCT12" s="102"/>
      <c r="JCU12" s="102"/>
      <c r="JCV12" s="102"/>
      <c r="JCW12" s="102"/>
      <c r="JCX12" s="102"/>
      <c r="JCY12" s="102"/>
      <c r="JCZ12" s="102"/>
      <c r="JDA12" s="102"/>
      <c r="JDB12" s="102"/>
      <c r="JDC12" s="102"/>
      <c r="JDD12" s="102"/>
      <c r="JDE12" s="102"/>
      <c r="JDF12" s="102"/>
      <c r="JDG12" s="102"/>
      <c r="JDH12" s="102"/>
      <c r="JDI12" s="102"/>
      <c r="JDJ12" s="102"/>
      <c r="JDK12" s="102"/>
      <c r="JDL12" s="102"/>
      <c r="JDM12" s="102"/>
      <c r="JDN12" s="102"/>
      <c r="JDO12" s="102"/>
      <c r="JDP12" s="102"/>
      <c r="JDQ12" s="102"/>
      <c r="JDR12" s="102"/>
      <c r="JDS12" s="102"/>
      <c r="JDT12" s="102"/>
      <c r="JDU12" s="102"/>
      <c r="JDV12" s="102"/>
      <c r="JDW12" s="102"/>
      <c r="JDX12" s="102"/>
      <c r="JDY12" s="102"/>
      <c r="JDZ12" s="102"/>
      <c r="JEA12" s="102"/>
      <c r="JEB12" s="102"/>
      <c r="JEC12" s="102"/>
      <c r="JED12" s="102"/>
      <c r="JEE12" s="102"/>
      <c r="JEF12" s="102"/>
      <c r="JEG12" s="102"/>
      <c r="JEH12" s="102"/>
      <c r="JEI12" s="102"/>
      <c r="JEJ12" s="102"/>
      <c r="JEK12" s="102"/>
      <c r="JEL12" s="102"/>
      <c r="JEM12" s="102"/>
      <c r="JEN12" s="102"/>
      <c r="JEO12" s="102"/>
      <c r="JEP12" s="102"/>
      <c r="JEQ12" s="102"/>
      <c r="JER12" s="102"/>
      <c r="JES12" s="102"/>
      <c r="JET12" s="102"/>
      <c r="JEU12" s="102"/>
      <c r="JEV12" s="102"/>
      <c r="JEW12" s="102"/>
      <c r="JEX12" s="102"/>
      <c r="JEY12" s="102"/>
      <c r="JEZ12" s="102"/>
      <c r="JFA12" s="102"/>
      <c r="JFB12" s="102"/>
      <c r="JFC12" s="102"/>
      <c r="JFD12" s="102"/>
      <c r="JFE12" s="102"/>
      <c r="JFF12" s="102"/>
      <c r="JFG12" s="102"/>
      <c r="JFH12" s="102"/>
      <c r="JFI12" s="102"/>
      <c r="JFJ12" s="102"/>
      <c r="JFK12" s="102"/>
      <c r="JFL12" s="102"/>
      <c r="JFM12" s="102"/>
      <c r="JFN12" s="102"/>
      <c r="JFO12" s="102"/>
      <c r="JFP12" s="102"/>
      <c r="JFQ12" s="102"/>
      <c r="JFR12" s="102"/>
      <c r="JFS12" s="102"/>
      <c r="JFT12" s="102"/>
      <c r="JFU12" s="102"/>
      <c r="JFV12" s="102"/>
      <c r="JFW12" s="102"/>
      <c r="JFX12" s="102"/>
      <c r="JFY12" s="102"/>
      <c r="JFZ12" s="102"/>
      <c r="JGA12" s="102"/>
      <c r="JGB12" s="102"/>
      <c r="JGC12" s="102"/>
      <c r="JGD12" s="102"/>
      <c r="JGE12" s="102"/>
      <c r="JGF12" s="102"/>
      <c r="JGG12" s="102"/>
      <c r="JGH12" s="102"/>
      <c r="JGI12" s="102"/>
      <c r="JGJ12" s="102"/>
      <c r="JGK12" s="102"/>
      <c r="JGL12" s="102"/>
      <c r="JGM12" s="102"/>
      <c r="JGN12" s="102"/>
      <c r="JGO12" s="102"/>
      <c r="JGP12" s="102"/>
      <c r="JGQ12" s="102"/>
      <c r="JGR12" s="102"/>
      <c r="JGS12" s="102"/>
      <c r="JGT12" s="102"/>
      <c r="JGU12" s="102"/>
      <c r="JGV12" s="102"/>
      <c r="JGW12" s="102"/>
      <c r="JGX12" s="102"/>
      <c r="JGY12" s="102"/>
      <c r="JGZ12" s="102"/>
      <c r="JHA12" s="102"/>
      <c r="JHB12" s="102"/>
      <c r="JHC12" s="102"/>
      <c r="JHD12" s="102"/>
      <c r="JHE12" s="102"/>
      <c r="JHF12" s="102"/>
      <c r="JHG12" s="102"/>
      <c r="JHH12" s="102"/>
      <c r="JHI12" s="102"/>
      <c r="JHJ12" s="102"/>
      <c r="JHK12" s="102"/>
      <c r="JHL12" s="102"/>
      <c r="JHM12" s="102"/>
      <c r="JHN12" s="102"/>
      <c r="JHO12" s="102"/>
      <c r="JHP12" s="102"/>
      <c r="JHQ12" s="102"/>
      <c r="JHR12" s="102"/>
      <c r="JHS12" s="102"/>
      <c r="JHT12" s="102"/>
      <c r="JHU12" s="102"/>
      <c r="JHV12" s="102"/>
      <c r="JHW12" s="102"/>
      <c r="JHX12" s="102"/>
      <c r="JHY12" s="102"/>
      <c r="JHZ12" s="102"/>
      <c r="JIA12" s="102"/>
      <c r="JIB12" s="102"/>
      <c r="JIC12" s="102"/>
      <c r="JID12" s="102"/>
      <c r="JIE12" s="102"/>
      <c r="JIF12" s="102"/>
      <c r="JIG12" s="102"/>
      <c r="JIH12" s="102"/>
      <c r="JII12" s="102"/>
      <c r="JIJ12" s="102"/>
      <c r="JIK12" s="102"/>
      <c r="JIL12" s="102"/>
      <c r="JIM12" s="102"/>
      <c r="JIN12" s="102"/>
      <c r="JIO12" s="102"/>
      <c r="JIP12" s="102"/>
      <c r="JIQ12" s="102"/>
      <c r="JIR12" s="102"/>
      <c r="JIS12" s="102"/>
      <c r="JIT12" s="102"/>
      <c r="JIU12" s="102"/>
      <c r="JIV12" s="102"/>
      <c r="JIW12" s="102"/>
      <c r="JIX12" s="102"/>
      <c r="JIY12" s="102"/>
      <c r="JIZ12" s="102"/>
      <c r="JJA12" s="102"/>
      <c r="JJB12" s="102"/>
      <c r="JJC12" s="102"/>
      <c r="JJD12" s="102"/>
      <c r="JJE12" s="102"/>
      <c r="JJF12" s="102"/>
      <c r="JJG12" s="102"/>
      <c r="JJH12" s="102"/>
      <c r="JJI12" s="102"/>
      <c r="JJJ12" s="102"/>
      <c r="JJK12" s="102"/>
      <c r="JJL12" s="102"/>
      <c r="JJM12" s="102"/>
      <c r="JJN12" s="102"/>
      <c r="JJO12" s="102"/>
      <c r="JJP12" s="102"/>
      <c r="JJQ12" s="102"/>
      <c r="JJR12" s="102"/>
      <c r="JJS12" s="102"/>
      <c r="JJT12" s="102"/>
      <c r="JJU12" s="102"/>
      <c r="JJV12" s="102"/>
      <c r="JJW12" s="102"/>
      <c r="JJX12" s="102"/>
      <c r="JJY12" s="102"/>
      <c r="JJZ12" s="102"/>
      <c r="JKA12" s="102"/>
      <c r="JKB12" s="102"/>
      <c r="JKC12" s="102"/>
      <c r="JKD12" s="102"/>
      <c r="JKE12" s="102"/>
      <c r="JKF12" s="102"/>
      <c r="JKG12" s="102"/>
      <c r="JKH12" s="102"/>
      <c r="JKI12" s="102"/>
      <c r="JKJ12" s="102"/>
      <c r="JKK12" s="102"/>
      <c r="JKL12" s="102"/>
      <c r="JKM12" s="102"/>
      <c r="JKN12" s="102"/>
      <c r="JKO12" s="102"/>
      <c r="JKP12" s="102"/>
      <c r="JKQ12" s="102"/>
      <c r="JKR12" s="102"/>
      <c r="JKS12" s="102"/>
      <c r="JKT12" s="102"/>
      <c r="JKU12" s="102"/>
      <c r="JKV12" s="102"/>
      <c r="JKW12" s="102"/>
      <c r="JKX12" s="102"/>
      <c r="JKY12" s="102"/>
      <c r="JKZ12" s="102"/>
      <c r="JLA12" s="102"/>
      <c r="JLB12" s="102"/>
      <c r="JLC12" s="102"/>
      <c r="JLD12" s="102"/>
      <c r="JLE12" s="102"/>
      <c r="JLF12" s="102"/>
      <c r="JLG12" s="102"/>
      <c r="JLH12" s="102"/>
      <c r="JLI12" s="102"/>
      <c r="JLJ12" s="102"/>
      <c r="JLK12" s="102"/>
      <c r="JLL12" s="102"/>
      <c r="JLM12" s="102"/>
      <c r="JLN12" s="102"/>
      <c r="JLO12" s="102"/>
      <c r="JLP12" s="102"/>
      <c r="JLQ12" s="102"/>
      <c r="JLR12" s="102"/>
      <c r="JLS12" s="102"/>
      <c r="JLT12" s="102"/>
      <c r="JLU12" s="102"/>
      <c r="JLV12" s="102"/>
      <c r="JLW12" s="102"/>
      <c r="JLX12" s="102"/>
      <c r="JLY12" s="102"/>
      <c r="JLZ12" s="102"/>
      <c r="JMA12" s="102"/>
      <c r="JMB12" s="102"/>
      <c r="JMC12" s="102"/>
      <c r="JMD12" s="102"/>
      <c r="JME12" s="102"/>
      <c r="JMF12" s="102"/>
      <c r="JMG12" s="102"/>
      <c r="JMH12" s="102"/>
      <c r="JMI12" s="102"/>
      <c r="JMJ12" s="102"/>
      <c r="JMK12" s="102"/>
      <c r="JML12" s="102"/>
      <c r="JMM12" s="102"/>
      <c r="JMN12" s="102"/>
      <c r="JMO12" s="102"/>
      <c r="JMP12" s="102"/>
      <c r="JMQ12" s="102"/>
      <c r="JMR12" s="102"/>
      <c r="JMS12" s="102"/>
      <c r="JMT12" s="102"/>
      <c r="JMU12" s="102"/>
      <c r="JMV12" s="102"/>
      <c r="JMW12" s="102"/>
      <c r="JMX12" s="102"/>
      <c r="JMY12" s="102"/>
      <c r="JMZ12" s="102"/>
      <c r="JNA12" s="102"/>
      <c r="JNB12" s="102"/>
      <c r="JNC12" s="102"/>
      <c r="JND12" s="102"/>
      <c r="JNE12" s="102"/>
      <c r="JNF12" s="102"/>
      <c r="JNG12" s="102"/>
      <c r="JNH12" s="102"/>
      <c r="JNI12" s="102"/>
      <c r="JNJ12" s="102"/>
      <c r="JNK12" s="102"/>
      <c r="JNL12" s="102"/>
      <c r="JNM12" s="102"/>
      <c r="JNN12" s="102"/>
      <c r="JNO12" s="102"/>
      <c r="JNP12" s="102"/>
      <c r="JNQ12" s="102"/>
      <c r="JNR12" s="102"/>
      <c r="JNS12" s="102"/>
      <c r="JNT12" s="102"/>
      <c r="JNU12" s="102"/>
      <c r="JNV12" s="102"/>
      <c r="JNW12" s="102"/>
      <c r="JNX12" s="102"/>
      <c r="JNY12" s="102"/>
      <c r="JNZ12" s="102"/>
      <c r="JOA12" s="102"/>
      <c r="JOB12" s="102"/>
      <c r="JOC12" s="102"/>
      <c r="JOD12" s="102"/>
      <c r="JOE12" s="102"/>
      <c r="JOF12" s="102"/>
      <c r="JOG12" s="102"/>
      <c r="JOH12" s="102"/>
      <c r="JOI12" s="102"/>
      <c r="JOJ12" s="102"/>
      <c r="JOK12" s="102"/>
      <c r="JOL12" s="102"/>
      <c r="JOM12" s="102"/>
      <c r="JON12" s="102"/>
      <c r="JOO12" s="102"/>
      <c r="JOP12" s="102"/>
      <c r="JOQ12" s="102"/>
      <c r="JOR12" s="102"/>
      <c r="JOS12" s="102"/>
      <c r="JOT12" s="102"/>
      <c r="JOU12" s="102"/>
      <c r="JOV12" s="102"/>
      <c r="JOW12" s="102"/>
      <c r="JOX12" s="102"/>
      <c r="JOY12" s="102"/>
      <c r="JOZ12" s="102"/>
      <c r="JPA12" s="102"/>
      <c r="JPB12" s="102"/>
      <c r="JPC12" s="102"/>
      <c r="JPD12" s="102"/>
      <c r="JPE12" s="102"/>
      <c r="JPF12" s="102"/>
      <c r="JPG12" s="102"/>
      <c r="JPH12" s="102"/>
      <c r="JPI12" s="102"/>
      <c r="JPJ12" s="102"/>
      <c r="JPK12" s="102"/>
      <c r="JPL12" s="102"/>
      <c r="JPM12" s="102"/>
      <c r="JPN12" s="102"/>
      <c r="JPO12" s="102"/>
      <c r="JPP12" s="102"/>
      <c r="JPQ12" s="102"/>
      <c r="JPR12" s="102"/>
      <c r="JPS12" s="102"/>
      <c r="JPT12" s="102"/>
      <c r="JPU12" s="102"/>
      <c r="JPV12" s="102"/>
      <c r="JPW12" s="102"/>
      <c r="JPX12" s="102"/>
      <c r="JPY12" s="102"/>
      <c r="JPZ12" s="102"/>
      <c r="JQA12" s="102"/>
      <c r="JQB12" s="102"/>
      <c r="JQC12" s="102"/>
      <c r="JQD12" s="102"/>
      <c r="JQE12" s="102"/>
      <c r="JQF12" s="102"/>
      <c r="JQG12" s="102"/>
      <c r="JQH12" s="102"/>
      <c r="JQI12" s="102"/>
      <c r="JQJ12" s="102"/>
      <c r="JQK12" s="102"/>
      <c r="JQL12" s="102"/>
      <c r="JQM12" s="102"/>
      <c r="JQN12" s="102"/>
      <c r="JQO12" s="102"/>
      <c r="JQP12" s="102"/>
      <c r="JQQ12" s="102"/>
      <c r="JQR12" s="102"/>
      <c r="JQS12" s="102"/>
      <c r="JQT12" s="102"/>
      <c r="JQU12" s="102"/>
      <c r="JQV12" s="102"/>
      <c r="JQW12" s="102"/>
      <c r="JQX12" s="102"/>
      <c r="JQY12" s="102"/>
      <c r="JQZ12" s="102"/>
      <c r="JRA12" s="102"/>
      <c r="JRB12" s="102"/>
      <c r="JRC12" s="102"/>
      <c r="JRD12" s="102"/>
      <c r="JRE12" s="102"/>
      <c r="JRF12" s="102"/>
      <c r="JRG12" s="102"/>
      <c r="JRH12" s="102"/>
      <c r="JRI12" s="102"/>
      <c r="JRJ12" s="102"/>
      <c r="JRK12" s="102"/>
      <c r="JRL12" s="102"/>
      <c r="JRM12" s="102"/>
      <c r="JRN12" s="102"/>
      <c r="JRO12" s="102"/>
      <c r="JRP12" s="102"/>
      <c r="JRQ12" s="102"/>
      <c r="JRR12" s="102"/>
      <c r="JRS12" s="102"/>
      <c r="JRT12" s="102"/>
      <c r="JRU12" s="102"/>
      <c r="JRV12" s="102"/>
      <c r="JRW12" s="102"/>
      <c r="JRX12" s="102"/>
      <c r="JRY12" s="102"/>
      <c r="JRZ12" s="102"/>
      <c r="JSA12" s="102"/>
      <c r="JSB12" s="102"/>
      <c r="JSC12" s="102"/>
      <c r="JSD12" s="102"/>
      <c r="JSE12" s="102"/>
      <c r="JSF12" s="102"/>
      <c r="JSG12" s="102"/>
      <c r="JSH12" s="102"/>
      <c r="JSI12" s="102"/>
      <c r="JSJ12" s="102"/>
      <c r="JSK12" s="102"/>
      <c r="JSL12" s="102"/>
      <c r="JSM12" s="102"/>
      <c r="JSN12" s="102"/>
      <c r="JSO12" s="102"/>
      <c r="JSP12" s="102"/>
      <c r="JSQ12" s="102"/>
      <c r="JSR12" s="102"/>
      <c r="JSS12" s="102"/>
      <c r="JST12" s="102"/>
      <c r="JSU12" s="102"/>
      <c r="JSV12" s="102"/>
      <c r="JSW12" s="102"/>
      <c r="JSX12" s="102"/>
      <c r="JSY12" s="102"/>
      <c r="JSZ12" s="102"/>
      <c r="JTA12" s="102"/>
      <c r="JTB12" s="102"/>
      <c r="JTC12" s="102"/>
      <c r="JTD12" s="102"/>
      <c r="JTE12" s="102"/>
      <c r="JTF12" s="102"/>
      <c r="JTG12" s="102"/>
      <c r="JTH12" s="102"/>
      <c r="JTI12" s="102"/>
      <c r="JTJ12" s="102"/>
      <c r="JTK12" s="102"/>
      <c r="JTL12" s="102"/>
      <c r="JTM12" s="102"/>
      <c r="JTN12" s="102"/>
      <c r="JTO12" s="102"/>
      <c r="JTP12" s="102"/>
      <c r="JTQ12" s="102"/>
      <c r="JTR12" s="102"/>
      <c r="JTS12" s="102"/>
      <c r="JTT12" s="102"/>
      <c r="JTU12" s="102"/>
      <c r="JTV12" s="102"/>
      <c r="JTW12" s="102"/>
      <c r="JTX12" s="102"/>
      <c r="JTY12" s="102"/>
      <c r="JTZ12" s="102"/>
      <c r="JUA12" s="102"/>
      <c r="JUB12" s="102"/>
      <c r="JUC12" s="102"/>
      <c r="JUD12" s="102"/>
      <c r="JUE12" s="102"/>
      <c r="JUF12" s="102"/>
      <c r="JUG12" s="102"/>
      <c r="JUH12" s="102"/>
      <c r="JUI12" s="102"/>
      <c r="JUJ12" s="102"/>
      <c r="JUK12" s="102"/>
      <c r="JUL12" s="102"/>
      <c r="JUM12" s="102"/>
      <c r="JUN12" s="102"/>
      <c r="JUO12" s="102"/>
      <c r="JUP12" s="102"/>
      <c r="JUQ12" s="102"/>
      <c r="JUR12" s="102"/>
      <c r="JUS12" s="102"/>
      <c r="JUT12" s="102"/>
      <c r="JUU12" s="102"/>
      <c r="JUV12" s="102"/>
      <c r="JUW12" s="102"/>
      <c r="JUX12" s="102"/>
      <c r="JUY12" s="102"/>
      <c r="JUZ12" s="102"/>
      <c r="JVA12" s="102"/>
      <c r="JVB12" s="102"/>
      <c r="JVC12" s="102"/>
      <c r="JVD12" s="102"/>
      <c r="JVE12" s="102"/>
      <c r="JVF12" s="102"/>
      <c r="JVG12" s="102"/>
      <c r="JVH12" s="102"/>
      <c r="JVI12" s="102"/>
      <c r="JVJ12" s="102"/>
      <c r="JVK12" s="102"/>
      <c r="JVL12" s="102"/>
      <c r="JVM12" s="102"/>
      <c r="JVN12" s="102"/>
      <c r="JVO12" s="102"/>
      <c r="JVP12" s="102"/>
      <c r="JVQ12" s="102"/>
      <c r="JVR12" s="102"/>
      <c r="JVS12" s="102"/>
      <c r="JVT12" s="102"/>
      <c r="JVU12" s="102"/>
      <c r="JVV12" s="102"/>
      <c r="JVW12" s="102"/>
      <c r="JVX12" s="102"/>
      <c r="JVY12" s="102"/>
      <c r="JVZ12" s="102"/>
      <c r="JWA12" s="102"/>
      <c r="JWB12" s="102"/>
      <c r="JWC12" s="102"/>
      <c r="JWD12" s="102"/>
      <c r="JWE12" s="102"/>
      <c r="JWF12" s="102"/>
      <c r="JWG12" s="102"/>
      <c r="JWH12" s="102"/>
      <c r="JWI12" s="102"/>
      <c r="JWJ12" s="102"/>
      <c r="JWK12" s="102"/>
      <c r="JWL12" s="102"/>
      <c r="JWM12" s="102"/>
      <c r="JWN12" s="102"/>
      <c r="JWO12" s="102"/>
      <c r="JWP12" s="102"/>
      <c r="JWQ12" s="102"/>
      <c r="JWR12" s="102"/>
      <c r="JWS12" s="102"/>
      <c r="JWT12" s="102"/>
      <c r="JWU12" s="102"/>
      <c r="JWV12" s="102"/>
      <c r="JWW12" s="102"/>
      <c r="JWX12" s="102"/>
      <c r="JWY12" s="102"/>
      <c r="JWZ12" s="102"/>
      <c r="JXA12" s="102"/>
      <c r="JXB12" s="102"/>
      <c r="JXC12" s="102"/>
      <c r="JXD12" s="102"/>
      <c r="JXE12" s="102"/>
      <c r="JXF12" s="102"/>
      <c r="JXG12" s="102"/>
      <c r="JXH12" s="102"/>
      <c r="JXI12" s="102"/>
      <c r="JXJ12" s="102"/>
      <c r="JXK12" s="102"/>
      <c r="JXL12" s="102"/>
      <c r="JXM12" s="102"/>
      <c r="JXN12" s="102"/>
      <c r="JXO12" s="102"/>
      <c r="JXP12" s="102"/>
      <c r="JXQ12" s="102"/>
      <c r="JXR12" s="102"/>
      <c r="JXS12" s="102"/>
      <c r="JXT12" s="102"/>
      <c r="JXU12" s="102"/>
      <c r="JXV12" s="102"/>
      <c r="JXW12" s="102"/>
      <c r="JXX12" s="102"/>
      <c r="JXY12" s="102"/>
      <c r="JXZ12" s="102"/>
      <c r="JYA12" s="102"/>
      <c r="JYB12" s="102"/>
      <c r="JYC12" s="102"/>
      <c r="JYD12" s="102"/>
      <c r="JYE12" s="102"/>
      <c r="JYF12" s="102"/>
      <c r="JYG12" s="102"/>
      <c r="JYH12" s="102"/>
      <c r="JYI12" s="102"/>
      <c r="JYJ12" s="102"/>
      <c r="JYK12" s="102"/>
      <c r="JYL12" s="102"/>
      <c r="JYM12" s="102"/>
      <c r="JYN12" s="102"/>
      <c r="JYO12" s="102"/>
      <c r="JYP12" s="102"/>
      <c r="JYQ12" s="102"/>
      <c r="JYR12" s="102"/>
      <c r="JYS12" s="102"/>
      <c r="JYT12" s="102"/>
      <c r="JYU12" s="102"/>
      <c r="JYV12" s="102"/>
      <c r="JYW12" s="102"/>
      <c r="JYX12" s="102"/>
      <c r="JYY12" s="102"/>
      <c r="JYZ12" s="102"/>
      <c r="JZA12" s="102"/>
      <c r="JZB12" s="102"/>
      <c r="JZC12" s="102"/>
      <c r="JZD12" s="102"/>
      <c r="JZE12" s="102"/>
      <c r="JZF12" s="102"/>
      <c r="JZG12" s="102"/>
      <c r="JZH12" s="102"/>
      <c r="JZI12" s="102"/>
      <c r="JZJ12" s="102"/>
      <c r="JZK12" s="102"/>
      <c r="JZL12" s="102"/>
      <c r="JZM12" s="102"/>
      <c r="JZN12" s="102"/>
      <c r="JZO12" s="102"/>
      <c r="JZP12" s="102"/>
      <c r="JZQ12" s="102"/>
      <c r="JZR12" s="102"/>
      <c r="JZS12" s="102"/>
      <c r="JZT12" s="102"/>
      <c r="JZU12" s="102"/>
      <c r="JZV12" s="102"/>
      <c r="JZW12" s="102"/>
      <c r="JZX12" s="102"/>
      <c r="JZY12" s="102"/>
      <c r="JZZ12" s="102"/>
      <c r="KAA12" s="102"/>
      <c r="KAB12" s="102"/>
      <c r="KAC12" s="102"/>
      <c r="KAD12" s="102"/>
      <c r="KAE12" s="102"/>
      <c r="KAF12" s="102"/>
      <c r="KAG12" s="102"/>
      <c r="KAH12" s="102"/>
      <c r="KAI12" s="102"/>
      <c r="KAJ12" s="102"/>
      <c r="KAK12" s="102"/>
      <c r="KAL12" s="102"/>
      <c r="KAM12" s="102"/>
      <c r="KAN12" s="102"/>
      <c r="KAO12" s="102"/>
      <c r="KAP12" s="102"/>
      <c r="KAQ12" s="102"/>
      <c r="KAR12" s="102"/>
      <c r="KAS12" s="102"/>
      <c r="KAT12" s="102"/>
      <c r="KAU12" s="102"/>
      <c r="KAV12" s="102"/>
      <c r="KAW12" s="102"/>
      <c r="KAX12" s="102"/>
      <c r="KAY12" s="102"/>
      <c r="KAZ12" s="102"/>
      <c r="KBA12" s="102"/>
      <c r="KBB12" s="102"/>
      <c r="KBC12" s="102"/>
      <c r="KBD12" s="102"/>
      <c r="KBE12" s="102"/>
      <c r="KBF12" s="102"/>
      <c r="KBG12" s="102"/>
      <c r="KBH12" s="102"/>
      <c r="KBI12" s="102"/>
      <c r="KBJ12" s="102"/>
      <c r="KBK12" s="102"/>
      <c r="KBL12" s="102"/>
      <c r="KBM12" s="102"/>
      <c r="KBN12" s="102"/>
      <c r="KBO12" s="102"/>
      <c r="KBP12" s="102"/>
      <c r="KBQ12" s="102"/>
      <c r="KBR12" s="102"/>
      <c r="KBS12" s="102"/>
      <c r="KBT12" s="102"/>
      <c r="KBU12" s="102"/>
      <c r="KBV12" s="102"/>
      <c r="KBW12" s="102"/>
      <c r="KBX12" s="102"/>
      <c r="KBY12" s="102"/>
      <c r="KBZ12" s="102"/>
      <c r="KCA12" s="102"/>
      <c r="KCB12" s="102"/>
      <c r="KCC12" s="102"/>
      <c r="KCD12" s="102"/>
      <c r="KCE12" s="102"/>
      <c r="KCF12" s="102"/>
      <c r="KCG12" s="102"/>
      <c r="KCH12" s="102"/>
      <c r="KCI12" s="102"/>
      <c r="KCJ12" s="102"/>
      <c r="KCK12" s="102"/>
      <c r="KCL12" s="102"/>
      <c r="KCM12" s="102"/>
      <c r="KCN12" s="102"/>
      <c r="KCO12" s="102"/>
      <c r="KCP12" s="102"/>
      <c r="KCQ12" s="102"/>
      <c r="KCR12" s="102"/>
      <c r="KCS12" s="102"/>
      <c r="KCT12" s="102"/>
      <c r="KCU12" s="102"/>
      <c r="KCV12" s="102"/>
      <c r="KCW12" s="102"/>
      <c r="KCX12" s="102"/>
      <c r="KCY12" s="102"/>
      <c r="KCZ12" s="102"/>
      <c r="KDA12" s="102"/>
      <c r="KDB12" s="102"/>
      <c r="KDC12" s="102"/>
      <c r="KDD12" s="102"/>
      <c r="KDE12" s="102"/>
      <c r="KDF12" s="102"/>
      <c r="KDG12" s="102"/>
      <c r="KDH12" s="102"/>
      <c r="KDI12" s="102"/>
      <c r="KDJ12" s="102"/>
      <c r="KDK12" s="102"/>
      <c r="KDL12" s="102"/>
      <c r="KDM12" s="102"/>
      <c r="KDN12" s="102"/>
      <c r="KDO12" s="102"/>
      <c r="KDP12" s="102"/>
      <c r="KDQ12" s="102"/>
      <c r="KDR12" s="102"/>
      <c r="KDS12" s="102"/>
      <c r="KDT12" s="102"/>
      <c r="KDU12" s="102"/>
      <c r="KDV12" s="102"/>
      <c r="KDW12" s="102"/>
      <c r="KDX12" s="102"/>
      <c r="KDY12" s="102"/>
      <c r="KDZ12" s="102"/>
      <c r="KEA12" s="102"/>
      <c r="KEB12" s="102"/>
      <c r="KEC12" s="102"/>
      <c r="KED12" s="102"/>
      <c r="KEE12" s="102"/>
      <c r="KEF12" s="102"/>
      <c r="KEG12" s="102"/>
      <c r="KEH12" s="102"/>
      <c r="KEI12" s="102"/>
      <c r="KEJ12" s="102"/>
      <c r="KEK12" s="102"/>
      <c r="KEL12" s="102"/>
      <c r="KEM12" s="102"/>
      <c r="KEN12" s="102"/>
      <c r="KEO12" s="102"/>
      <c r="KEP12" s="102"/>
      <c r="KEQ12" s="102"/>
      <c r="KER12" s="102"/>
      <c r="KES12" s="102"/>
      <c r="KET12" s="102"/>
      <c r="KEU12" s="102"/>
      <c r="KEV12" s="102"/>
      <c r="KEW12" s="102"/>
      <c r="KEX12" s="102"/>
      <c r="KEY12" s="102"/>
      <c r="KEZ12" s="102"/>
      <c r="KFA12" s="102"/>
      <c r="KFB12" s="102"/>
      <c r="KFC12" s="102"/>
      <c r="KFD12" s="102"/>
      <c r="KFE12" s="102"/>
      <c r="KFF12" s="102"/>
      <c r="KFG12" s="102"/>
      <c r="KFH12" s="102"/>
      <c r="KFI12" s="102"/>
      <c r="KFJ12" s="102"/>
      <c r="KFK12" s="102"/>
      <c r="KFL12" s="102"/>
      <c r="KFM12" s="102"/>
      <c r="KFN12" s="102"/>
      <c r="KFO12" s="102"/>
      <c r="KFP12" s="102"/>
      <c r="KFQ12" s="102"/>
      <c r="KFR12" s="102"/>
      <c r="KFS12" s="102"/>
      <c r="KFT12" s="102"/>
      <c r="KFU12" s="102"/>
      <c r="KFV12" s="102"/>
      <c r="KFW12" s="102"/>
      <c r="KFX12" s="102"/>
      <c r="KFY12" s="102"/>
      <c r="KFZ12" s="102"/>
      <c r="KGA12" s="102"/>
      <c r="KGB12" s="102"/>
      <c r="KGC12" s="102"/>
      <c r="KGD12" s="102"/>
      <c r="KGE12" s="102"/>
      <c r="KGF12" s="102"/>
      <c r="KGG12" s="102"/>
      <c r="KGH12" s="102"/>
      <c r="KGI12" s="102"/>
      <c r="KGJ12" s="102"/>
      <c r="KGK12" s="102"/>
      <c r="KGL12" s="102"/>
      <c r="KGM12" s="102"/>
      <c r="KGN12" s="102"/>
      <c r="KGO12" s="102"/>
      <c r="KGP12" s="102"/>
      <c r="KGQ12" s="102"/>
      <c r="KGR12" s="102"/>
      <c r="KGS12" s="102"/>
      <c r="KGT12" s="102"/>
      <c r="KGU12" s="102"/>
      <c r="KGV12" s="102"/>
      <c r="KGW12" s="102"/>
      <c r="KGX12" s="102"/>
      <c r="KGY12" s="102"/>
      <c r="KGZ12" s="102"/>
      <c r="KHA12" s="102"/>
      <c r="KHB12" s="102"/>
      <c r="KHC12" s="102"/>
      <c r="KHD12" s="102"/>
      <c r="KHE12" s="102"/>
      <c r="KHF12" s="102"/>
      <c r="KHG12" s="102"/>
      <c r="KHH12" s="102"/>
      <c r="KHI12" s="102"/>
      <c r="KHJ12" s="102"/>
      <c r="KHK12" s="102"/>
      <c r="KHL12" s="102"/>
      <c r="KHM12" s="102"/>
      <c r="KHN12" s="102"/>
      <c r="KHO12" s="102"/>
      <c r="KHP12" s="102"/>
      <c r="KHQ12" s="102"/>
      <c r="KHR12" s="102"/>
      <c r="KHS12" s="102"/>
      <c r="KHT12" s="102"/>
      <c r="KHU12" s="102"/>
      <c r="KHV12" s="102"/>
      <c r="KHW12" s="102"/>
      <c r="KHX12" s="102"/>
      <c r="KHY12" s="102"/>
      <c r="KHZ12" s="102"/>
      <c r="KIA12" s="102"/>
      <c r="KIB12" s="102"/>
      <c r="KIC12" s="102"/>
      <c r="KID12" s="102"/>
      <c r="KIE12" s="102"/>
      <c r="KIF12" s="102"/>
      <c r="KIG12" s="102"/>
      <c r="KIH12" s="102"/>
      <c r="KII12" s="102"/>
      <c r="KIJ12" s="102"/>
      <c r="KIK12" s="102"/>
      <c r="KIL12" s="102"/>
      <c r="KIM12" s="102"/>
      <c r="KIN12" s="102"/>
      <c r="KIO12" s="102"/>
      <c r="KIP12" s="102"/>
      <c r="KIQ12" s="102"/>
      <c r="KIR12" s="102"/>
      <c r="KIS12" s="102"/>
      <c r="KIT12" s="102"/>
      <c r="KIU12" s="102"/>
      <c r="KIV12" s="102"/>
      <c r="KIW12" s="102"/>
      <c r="KIX12" s="102"/>
      <c r="KIY12" s="102"/>
      <c r="KIZ12" s="102"/>
      <c r="KJA12" s="102"/>
      <c r="KJB12" s="102"/>
      <c r="KJC12" s="102"/>
      <c r="KJD12" s="102"/>
      <c r="KJE12" s="102"/>
      <c r="KJF12" s="102"/>
      <c r="KJG12" s="102"/>
      <c r="KJH12" s="102"/>
      <c r="KJI12" s="102"/>
      <c r="KJJ12" s="102"/>
      <c r="KJK12" s="102"/>
      <c r="KJL12" s="102"/>
      <c r="KJM12" s="102"/>
      <c r="KJN12" s="102"/>
      <c r="KJO12" s="102"/>
      <c r="KJP12" s="102"/>
      <c r="KJQ12" s="102"/>
      <c r="KJR12" s="102"/>
      <c r="KJS12" s="102"/>
      <c r="KJT12" s="102"/>
      <c r="KJU12" s="102"/>
      <c r="KJV12" s="102"/>
      <c r="KJW12" s="102"/>
      <c r="KJX12" s="102"/>
      <c r="KJY12" s="102"/>
      <c r="KJZ12" s="102"/>
      <c r="KKA12" s="102"/>
      <c r="KKB12" s="102"/>
      <c r="KKC12" s="102"/>
      <c r="KKD12" s="102"/>
      <c r="KKE12" s="102"/>
      <c r="KKF12" s="102"/>
      <c r="KKG12" s="102"/>
      <c r="KKH12" s="102"/>
      <c r="KKI12" s="102"/>
      <c r="KKJ12" s="102"/>
      <c r="KKK12" s="102"/>
      <c r="KKL12" s="102"/>
      <c r="KKM12" s="102"/>
      <c r="KKN12" s="102"/>
      <c r="KKO12" s="102"/>
      <c r="KKP12" s="102"/>
      <c r="KKQ12" s="102"/>
      <c r="KKR12" s="102"/>
      <c r="KKS12" s="102"/>
      <c r="KKT12" s="102"/>
      <c r="KKU12" s="102"/>
      <c r="KKV12" s="102"/>
      <c r="KKW12" s="102"/>
      <c r="KKX12" s="102"/>
      <c r="KKY12" s="102"/>
      <c r="KKZ12" s="102"/>
      <c r="KLA12" s="102"/>
      <c r="KLB12" s="102"/>
      <c r="KLC12" s="102"/>
      <c r="KLD12" s="102"/>
      <c r="KLE12" s="102"/>
      <c r="KLF12" s="102"/>
      <c r="KLG12" s="102"/>
      <c r="KLH12" s="102"/>
      <c r="KLI12" s="102"/>
      <c r="KLJ12" s="102"/>
      <c r="KLK12" s="102"/>
      <c r="KLL12" s="102"/>
      <c r="KLM12" s="102"/>
      <c r="KLN12" s="102"/>
      <c r="KLO12" s="102"/>
      <c r="KLP12" s="102"/>
      <c r="KLQ12" s="102"/>
      <c r="KLR12" s="102"/>
      <c r="KLS12" s="102"/>
      <c r="KLT12" s="102"/>
      <c r="KLU12" s="102"/>
      <c r="KLV12" s="102"/>
      <c r="KLW12" s="102"/>
      <c r="KLX12" s="102"/>
      <c r="KLY12" s="102"/>
      <c r="KLZ12" s="102"/>
      <c r="KMA12" s="102"/>
      <c r="KMB12" s="102"/>
      <c r="KMC12" s="102"/>
      <c r="KMD12" s="102"/>
      <c r="KME12" s="102"/>
      <c r="KMF12" s="102"/>
      <c r="KMG12" s="102"/>
      <c r="KMH12" s="102"/>
      <c r="KMI12" s="102"/>
      <c r="KMJ12" s="102"/>
      <c r="KMK12" s="102"/>
      <c r="KML12" s="102"/>
      <c r="KMM12" s="102"/>
      <c r="KMN12" s="102"/>
      <c r="KMO12" s="102"/>
      <c r="KMP12" s="102"/>
      <c r="KMQ12" s="102"/>
      <c r="KMR12" s="102"/>
      <c r="KMS12" s="102"/>
      <c r="KMT12" s="102"/>
      <c r="KMU12" s="102"/>
      <c r="KMV12" s="102"/>
      <c r="KMW12" s="102"/>
      <c r="KMX12" s="102"/>
      <c r="KMY12" s="102"/>
      <c r="KMZ12" s="102"/>
      <c r="KNA12" s="102"/>
      <c r="KNB12" s="102"/>
      <c r="KNC12" s="102"/>
      <c r="KND12" s="102"/>
      <c r="KNE12" s="102"/>
      <c r="KNF12" s="102"/>
      <c r="KNG12" s="102"/>
      <c r="KNH12" s="102"/>
      <c r="KNI12" s="102"/>
      <c r="KNJ12" s="102"/>
      <c r="KNK12" s="102"/>
      <c r="KNL12" s="102"/>
      <c r="KNM12" s="102"/>
      <c r="KNN12" s="102"/>
      <c r="KNO12" s="102"/>
      <c r="KNP12" s="102"/>
      <c r="KNQ12" s="102"/>
      <c r="KNR12" s="102"/>
      <c r="KNS12" s="102"/>
      <c r="KNT12" s="102"/>
      <c r="KNU12" s="102"/>
      <c r="KNV12" s="102"/>
      <c r="KNW12" s="102"/>
      <c r="KNX12" s="102"/>
      <c r="KNY12" s="102"/>
      <c r="KNZ12" s="102"/>
      <c r="KOA12" s="102"/>
      <c r="KOB12" s="102"/>
      <c r="KOC12" s="102"/>
      <c r="KOD12" s="102"/>
      <c r="KOE12" s="102"/>
      <c r="KOF12" s="102"/>
      <c r="KOG12" s="102"/>
      <c r="KOH12" s="102"/>
      <c r="KOI12" s="102"/>
      <c r="KOJ12" s="102"/>
      <c r="KOK12" s="102"/>
      <c r="KOL12" s="102"/>
      <c r="KOM12" s="102"/>
      <c r="KON12" s="102"/>
      <c r="KOO12" s="102"/>
      <c r="KOP12" s="102"/>
      <c r="KOQ12" s="102"/>
      <c r="KOR12" s="102"/>
      <c r="KOS12" s="102"/>
      <c r="KOT12" s="102"/>
      <c r="KOU12" s="102"/>
      <c r="KOV12" s="102"/>
      <c r="KOW12" s="102"/>
      <c r="KOX12" s="102"/>
      <c r="KOY12" s="102"/>
      <c r="KOZ12" s="102"/>
      <c r="KPA12" s="102"/>
      <c r="KPB12" s="102"/>
      <c r="KPC12" s="102"/>
      <c r="KPD12" s="102"/>
      <c r="KPE12" s="102"/>
      <c r="KPF12" s="102"/>
      <c r="KPG12" s="102"/>
      <c r="KPH12" s="102"/>
      <c r="KPI12" s="102"/>
      <c r="KPJ12" s="102"/>
      <c r="KPK12" s="102"/>
      <c r="KPL12" s="102"/>
      <c r="KPM12" s="102"/>
      <c r="KPN12" s="102"/>
      <c r="KPO12" s="102"/>
      <c r="KPP12" s="102"/>
      <c r="KPQ12" s="102"/>
      <c r="KPR12" s="102"/>
      <c r="KPS12" s="102"/>
      <c r="KPT12" s="102"/>
      <c r="KPU12" s="102"/>
      <c r="KPV12" s="102"/>
      <c r="KPW12" s="102"/>
      <c r="KPX12" s="102"/>
      <c r="KPY12" s="102"/>
      <c r="KPZ12" s="102"/>
      <c r="KQA12" s="102"/>
      <c r="KQB12" s="102"/>
      <c r="KQC12" s="102"/>
      <c r="KQD12" s="102"/>
      <c r="KQE12" s="102"/>
      <c r="KQF12" s="102"/>
      <c r="KQG12" s="102"/>
      <c r="KQH12" s="102"/>
      <c r="KQI12" s="102"/>
      <c r="KQJ12" s="102"/>
      <c r="KQK12" s="102"/>
      <c r="KQL12" s="102"/>
      <c r="KQM12" s="102"/>
      <c r="KQN12" s="102"/>
      <c r="KQO12" s="102"/>
      <c r="KQP12" s="102"/>
      <c r="KQQ12" s="102"/>
      <c r="KQR12" s="102"/>
      <c r="KQS12" s="102"/>
      <c r="KQT12" s="102"/>
      <c r="KQU12" s="102"/>
      <c r="KQV12" s="102"/>
      <c r="KQW12" s="102"/>
      <c r="KQX12" s="102"/>
      <c r="KQY12" s="102"/>
      <c r="KQZ12" s="102"/>
      <c r="KRA12" s="102"/>
      <c r="KRB12" s="102"/>
      <c r="KRC12" s="102"/>
      <c r="KRD12" s="102"/>
      <c r="KRE12" s="102"/>
      <c r="KRF12" s="102"/>
      <c r="KRG12" s="102"/>
      <c r="KRH12" s="102"/>
      <c r="KRI12" s="102"/>
      <c r="KRJ12" s="102"/>
      <c r="KRK12" s="102"/>
      <c r="KRL12" s="102"/>
      <c r="KRM12" s="102"/>
      <c r="KRN12" s="102"/>
      <c r="KRO12" s="102"/>
      <c r="KRP12" s="102"/>
      <c r="KRQ12" s="102"/>
      <c r="KRR12" s="102"/>
      <c r="KRS12" s="102"/>
      <c r="KRT12" s="102"/>
      <c r="KRU12" s="102"/>
      <c r="KRV12" s="102"/>
      <c r="KRW12" s="102"/>
      <c r="KRX12" s="102"/>
      <c r="KRY12" s="102"/>
      <c r="KRZ12" s="102"/>
      <c r="KSA12" s="102"/>
      <c r="KSB12" s="102"/>
      <c r="KSC12" s="102"/>
      <c r="KSD12" s="102"/>
      <c r="KSE12" s="102"/>
      <c r="KSF12" s="102"/>
      <c r="KSG12" s="102"/>
      <c r="KSH12" s="102"/>
      <c r="KSI12" s="102"/>
      <c r="KSJ12" s="102"/>
      <c r="KSK12" s="102"/>
      <c r="KSL12" s="102"/>
      <c r="KSM12" s="102"/>
      <c r="KSN12" s="102"/>
      <c r="KSO12" s="102"/>
      <c r="KSP12" s="102"/>
      <c r="KSQ12" s="102"/>
      <c r="KSR12" s="102"/>
      <c r="KSS12" s="102"/>
      <c r="KST12" s="102"/>
      <c r="KSU12" s="102"/>
      <c r="KSV12" s="102"/>
      <c r="KSW12" s="102"/>
      <c r="KSX12" s="102"/>
      <c r="KSY12" s="102"/>
      <c r="KSZ12" s="102"/>
      <c r="KTA12" s="102"/>
      <c r="KTB12" s="102"/>
      <c r="KTC12" s="102"/>
      <c r="KTD12" s="102"/>
      <c r="KTE12" s="102"/>
      <c r="KTF12" s="102"/>
      <c r="KTG12" s="102"/>
      <c r="KTH12" s="102"/>
      <c r="KTI12" s="102"/>
      <c r="KTJ12" s="102"/>
      <c r="KTK12" s="102"/>
      <c r="KTL12" s="102"/>
      <c r="KTM12" s="102"/>
      <c r="KTN12" s="102"/>
      <c r="KTO12" s="102"/>
      <c r="KTP12" s="102"/>
      <c r="KTQ12" s="102"/>
      <c r="KTR12" s="102"/>
      <c r="KTS12" s="102"/>
      <c r="KTT12" s="102"/>
      <c r="KTU12" s="102"/>
      <c r="KTV12" s="102"/>
      <c r="KTW12" s="102"/>
      <c r="KTX12" s="102"/>
      <c r="KTY12" s="102"/>
      <c r="KTZ12" s="102"/>
      <c r="KUA12" s="102"/>
      <c r="KUB12" s="102"/>
      <c r="KUC12" s="102"/>
      <c r="KUD12" s="102"/>
      <c r="KUE12" s="102"/>
      <c r="KUF12" s="102"/>
      <c r="KUG12" s="102"/>
      <c r="KUH12" s="102"/>
      <c r="KUI12" s="102"/>
      <c r="KUJ12" s="102"/>
      <c r="KUK12" s="102"/>
      <c r="KUL12" s="102"/>
      <c r="KUM12" s="102"/>
      <c r="KUN12" s="102"/>
      <c r="KUO12" s="102"/>
      <c r="KUP12" s="102"/>
      <c r="KUQ12" s="102"/>
      <c r="KUR12" s="102"/>
      <c r="KUS12" s="102"/>
      <c r="KUT12" s="102"/>
      <c r="KUU12" s="102"/>
      <c r="KUV12" s="102"/>
      <c r="KUW12" s="102"/>
      <c r="KUX12" s="102"/>
      <c r="KUY12" s="102"/>
      <c r="KUZ12" s="102"/>
      <c r="KVA12" s="102"/>
      <c r="KVB12" s="102"/>
      <c r="KVC12" s="102"/>
      <c r="KVD12" s="102"/>
      <c r="KVE12" s="102"/>
      <c r="KVF12" s="102"/>
      <c r="KVG12" s="102"/>
      <c r="KVH12" s="102"/>
      <c r="KVI12" s="102"/>
      <c r="KVJ12" s="102"/>
      <c r="KVK12" s="102"/>
      <c r="KVL12" s="102"/>
      <c r="KVM12" s="102"/>
      <c r="KVN12" s="102"/>
      <c r="KVO12" s="102"/>
      <c r="KVP12" s="102"/>
      <c r="KVQ12" s="102"/>
      <c r="KVR12" s="102"/>
      <c r="KVS12" s="102"/>
      <c r="KVT12" s="102"/>
      <c r="KVU12" s="102"/>
      <c r="KVV12" s="102"/>
      <c r="KVW12" s="102"/>
      <c r="KVX12" s="102"/>
      <c r="KVY12" s="102"/>
      <c r="KVZ12" s="102"/>
      <c r="KWA12" s="102"/>
      <c r="KWB12" s="102"/>
      <c r="KWC12" s="102"/>
      <c r="KWD12" s="102"/>
      <c r="KWE12" s="102"/>
      <c r="KWF12" s="102"/>
      <c r="KWG12" s="102"/>
      <c r="KWH12" s="102"/>
      <c r="KWI12" s="102"/>
      <c r="KWJ12" s="102"/>
      <c r="KWK12" s="102"/>
      <c r="KWL12" s="102"/>
      <c r="KWM12" s="102"/>
      <c r="KWN12" s="102"/>
      <c r="KWO12" s="102"/>
      <c r="KWP12" s="102"/>
      <c r="KWQ12" s="102"/>
      <c r="KWR12" s="102"/>
      <c r="KWS12" s="102"/>
      <c r="KWT12" s="102"/>
      <c r="KWU12" s="102"/>
      <c r="KWV12" s="102"/>
      <c r="KWW12" s="102"/>
      <c r="KWX12" s="102"/>
      <c r="KWY12" s="102"/>
      <c r="KWZ12" s="102"/>
      <c r="KXA12" s="102"/>
      <c r="KXB12" s="102"/>
      <c r="KXC12" s="102"/>
      <c r="KXD12" s="102"/>
      <c r="KXE12" s="102"/>
      <c r="KXF12" s="102"/>
      <c r="KXG12" s="102"/>
      <c r="KXH12" s="102"/>
      <c r="KXI12" s="102"/>
      <c r="KXJ12" s="102"/>
      <c r="KXK12" s="102"/>
      <c r="KXL12" s="102"/>
      <c r="KXM12" s="102"/>
      <c r="KXN12" s="102"/>
      <c r="KXO12" s="102"/>
      <c r="KXP12" s="102"/>
      <c r="KXQ12" s="102"/>
      <c r="KXR12" s="102"/>
      <c r="KXS12" s="102"/>
      <c r="KXT12" s="102"/>
      <c r="KXU12" s="102"/>
      <c r="KXV12" s="102"/>
      <c r="KXW12" s="102"/>
      <c r="KXX12" s="102"/>
      <c r="KXY12" s="102"/>
      <c r="KXZ12" s="102"/>
      <c r="KYA12" s="102"/>
      <c r="KYB12" s="102"/>
      <c r="KYC12" s="102"/>
      <c r="KYD12" s="102"/>
      <c r="KYE12" s="102"/>
      <c r="KYF12" s="102"/>
      <c r="KYG12" s="102"/>
      <c r="KYH12" s="102"/>
      <c r="KYI12" s="102"/>
      <c r="KYJ12" s="102"/>
      <c r="KYK12" s="102"/>
      <c r="KYL12" s="102"/>
      <c r="KYM12" s="102"/>
      <c r="KYN12" s="102"/>
      <c r="KYO12" s="102"/>
      <c r="KYP12" s="102"/>
      <c r="KYQ12" s="102"/>
      <c r="KYR12" s="102"/>
      <c r="KYS12" s="102"/>
      <c r="KYT12" s="102"/>
      <c r="KYU12" s="102"/>
      <c r="KYV12" s="102"/>
      <c r="KYW12" s="102"/>
      <c r="KYX12" s="102"/>
      <c r="KYY12" s="102"/>
      <c r="KYZ12" s="102"/>
      <c r="KZA12" s="102"/>
      <c r="KZB12" s="102"/>
      <c r="KZC12" s="102"/>
      <c r="KZD12" s="102"/>
      <c r="KZE12" s="102"/>
      <c r="KZF12" s="102"/>
      <c r="KZG12" s="102"/>
      <c r="KZH12" s="102"/>
      <c r="KZI12" s="102"/>
      <c r="KZJ12" s="102"/>
      <c r="KZK12" s="102"/>
      <c r="KZL12" s="102"/>
      <c r="KZM12" s="102"/>
      <c r="KZN12" s="102"/>
      <c r="KZO12" s="102"/>
      <c r="KZP12" s="102"/>
      <c r="KZQ12" s="102"/>
      <c r="KZR12" s="102"/>
      <c r="KZS12" s="102"/>
      <c r="KZT12" s="102"/>
      <c r="KZU12" s="102"/>
      <c r="KZV12" s="102"/>
      <c r="KZW12" s="102"/>
      <c r="KZX12" s="102"/>
      <c r="KZY12" s="102"/>
      <c r="KZZ12" s="102"/>
      <c r="LAA12" s="102"/>
      <c r="LAB12" s="102"/>
      <c r="LAC12" s="102"/>
      <c r="LAD12" s="102"/>
      <c r="LAE12" s="102"/>
      <c r="LAF12" s="102"/>
      <c r="LAG12" s="102"/>
      <c r="LAH12" s="102"/>
      <c r="LAI12" s="102"/>
      <c r="LAJ12" s="102"/>
      <c r="LAK12" s="102"/>
      <c r="LAL12" s="102"/>
      <c r="LAM12" s="102"/>
      <c r="LAN12" s="102"/>
      <c r="LAO12" s="102"/>
      <c r="LAP12" s="102"/>
      <c r="LAQ12" s="102"/>
      <c r="LAR12" s="102"/>
      <c r="LAS12" s="102"/>
      <c r="LAT12" s="102"/>
      <c r="LAU12" s="102"/>
      <c r="LAV12" s="102"/>
      <c r="LAW12" s="102"/>
      <c r="LAX12" s="102"/>
      <c r="LAY12" s="102"/>
      <c r="LAZ12" s="102"/>
      <c r="LBA12" s="102"/>
      <c r="LBB12" s="102"/>
      <c r="LBC12" s="102"/>
      <c r="LBD12" s="102"/>
      <c r="LBE12" s="102"/>
      <c r="LBF12" s="102"/>
      <c r="LBG12" s="102"/>
      <c r="LBH12" s="102"/>
      <c r="LBI12" s="102"/>
      <c r="LBJ12" s="102"/>
      <c r="LBK12" s="102"/>
      <c r="LBL12" s="102"/>
      <c r="LBM12" s="102"/>
      <c r="LBN12" s="102"/>
      <c r="LBO12" s="102"/>
      <c r="LBP12" s="102"/>
      <c r="LBQ12" s="102"/>
      <c r="LBR12" s="102"/>
      <c r="LBS12" s="102"/>
      <c r="LBT12" s="102"/>
      <c r="LBU12" s="102"/>
      <c r="LBV12" s="102"/>
      <c r="LBW12" s="102"/>
      <c r="LBX12" s="102"/>
      <c r="LBY12" s="102"/>
      <c r="LBZ12" s="102"/>
      <c r="LCA12" s="102"/>
      <c r="LCB12" s="102"/>
      <c r="LCC12" s="102"/>
      <c r="LCD12" s="102"/>
      <c r="LCE12" s="102"/>
      <c r="LCF12" s="102"/>
      <c r="LCG12" s="102"/>
      <c r="LCH12" s="102"/>
      <c r="LCI12" s="102"/>
      <c r="LCJ12" s="102"/>
      <c r="LCK12" s="102"/>
      <c r="LCL12" s="102"/>
      <c r="LCM12" s="102"/>
      <c r="LCN12" s="102"/>
      <c r="LCO12" s="102"/>
      <c r="LCP12" s="102"/>
      <c r="LCQ12" s="102"/>
      <c r="LCR12" s="102"/>
      <c r="LCS12" s="102"/>
      <c r="LCT12" s="102"/>
      <c r="LCU12" s="102"/>
      <c r="LCV12" s="102"/>
      <c r="LCW12" s="102"/>
      <c r="LCX12" s="102"/>
      <c r="LCY12" s="102"/>
      <c r="LCZ12" s="102"/>
      <c r="LDA12" s="102"/>
      <c r="LDB12" s="102"/>
      <c r="LDC12" s="102"/>
      <c r="LDD12" s="102"/>
      <c r="LDE12" s="102"/>
      <c r="LDF12" s="102"/>
      <c r="LDG12" s="102"/>
      <c r="LDH12" s="102"/>
      <c r="LDI12" s="102"/>
      <c r="LDJ12" s="102"/>
      <c r="LDK12" s="102"/>
      <c r="LDL12" s="102"/>
      <c r="LDM12" s="102"/>
      <c r="LDN12" s="102"/>
      <c r="LDO12" s="102"/>
      <c r="LDP12" s="102"/>
      <c r="LDQ12" s="102"/>
      <c r="LDR12" s="102"/>
      <c r="LDS12" s="102"/>
      <c r="LDT12" s="102"/>
      <c r="LDU12" s="102"/>
      <c r="LDV12" s="102"/>
      <c r="LDW12" s="102"/>
      <c r="LDX12" s="102"/>
      <c r="LDY12" s="102"/>
      <c r="LDZ12" s="102"/>
      <c r="LEA12" s="102"/>
      <c r="LEB12" s="102"/>
      <c r="LEC12" s="102"/>
      <c r="LED12" s="102"/>
      <c r="LEE12" s="102"/>
      <c r="LEF12" s="102"/>
      <c r="LEG12" s="102"/>
      <c r="LEH12" s="102"/>
      <c r="LEI12" s="102"/>
      <c r="LEJ12" s="102"/>
      <c r="LEK12" s="102"/>
      <c r="LEL12" s="102"/>
      <c r="LEM12" s="102"/>
      <c r="LEN12" s="102"/>
      <c r="LEO12" s="102"/>
      <c r="LEP12" s="102"/>
      <c r="LEQ12" s="102"/>
      <c r="LER12" s="102"/>
      <c r="LES12" s="102"/>
      <c r="LET12" s="102"/>
      <c r="LEU12" s="102"/>
      <c r="LEV12" s="102"/>
      <c r="LEW12" s="102"/>
      <c r="LEX12" s="102"/>
      <c r="LEY12" s="102"/>
      <c r="LEZ12" s="102"/>
      <c r="LFA12" s="102"/>
      <c r="LFB12" s="102"/>
      <c r="LFC12" s="102"/>
      <c r="LFD12" s="102"/>
      <c r="LFE12" s="102"/>
      <c r="LFF12" s="102"/>
      <c r="LFG12" s="102"/>
      <c r="LFH12" s="102"/>
      <c r="LFI12" s="102"/>
      <c r="LFJ12" s="102"/>
      <c r="LFK12" s="102"/>
      <c r="LFL12" s="102"/>
      <c r="LFM12" s="102"/>
      <c r="LFN12" s="102"/>
      <c r="LFO12" s="102"/>
      <c r="LFP12" s="102"/>
      <c r="LFQ12" s="102"/>
      <c r="LFR12" s="102"/>
      <c r="LFS12" s="102"/>
      <c r="LFT12" s="102"/>
      <c r="LFU12" s="102"/>
      <c r="LFV12" s="102"/>
      <c r="LFW12" s="102"/>
      <c r="LFX12" s="102"/>
      <c r="LFY12" s="102"/>
      <c r="LFZ12" s="102"/>
      <c r="LGA12" s="102"/>
      <c r="LGB12" s="102"/>
      <c r="LGC12" s="102"/>
      <c r="LGD12" s="102"/>
      <c r="LGE12" s="102"/>
      <c r="LGF12" s="102"/>
      <c r="LGG12" s="102"/>
      <c r="LGH12" s="102"/>
      <c r="LGI12" s="102"/>
      <c r="LGJ12" s="102"/>
      <c r="LGK12" s="102"/>
      <c r="LGL12" s="102"/>
      <c r="LGM12" s="102"/>
      <c r="LGN12" s="102"/>
      <c r="LGO12" s="102"/>
      <c r="LGP12" s="102"/>
      <c r="LGQ12" s="102"/>
      <c r="LGR12" s="102"/>
      <c r="LGS12" s="102"/>
      <c r="LGT12" s="102"/>
      <c r="LGU12" s="102"/>
      <c r="LGV12" s="102"/>
      <c r="LGW12" s="102"/>
      <c r="LGX12" s="102"/>
      <c r="LGY12" s="102"/>
      <c r="LGZ12" s="102"/>
      <c r="LHA12" s="102"/>
      <c r="LHB12" s="102"/>
      <c r="LHC12" s="102"/>
      <c r="LHD12" s="102"/>
      <c r="LHE12" s="102"/>
      <c r="LHF12" s="102"/>
      <c r="LHG12" s="102"/>
      <c r="LHH12" s="102"/>
      <c r="LHI12" s="102"/>
      <c r="LHJ12" s="102"/>
      <c r="LHK12" s="102"/>
      <c r="LHL12" s="102"/>
      <c r="LHM12" s="102"/>
      <c r="LHN12" s="102"/>
      <c r="LHO12" s="102"/>
      <c r="LHP12" s="102"/>
      <c r="LHQ12" s="102"/>
      <c r="LHR12" s="102"/>
      <c r="LHS12" s="102"/>
      <c r="LHT12" s="102"/>
      <c r="LHU12" s="102"/>
      <c r="LHV12" s="102"/>
      <c r="LHW12" s="102"/>
      <c r="LHX12" s="102"/>
      <c r="LHY12" s="102"/>
      <c r="LHZ12" s="102"/>
      <c r="LIA12" s="102"/>
      <c r="LIB12" s="102"/>
      <c r="LIC12" s="102"/>
      <c r="LID12" s="102"/>
      <c r="LIE12" s="102"/>
      <c r="LIF12" s="102"/>
      <c r="LIG12" s="102"/>
      <c r="LIH12" s="102"/>
      <c r="LII12" s="102"/>
      <c r="LIJ12" s="102"/>
      <c r="LIK12" s="102"/>
      <c r="LIL12" s="102"/>
      <c r="LIM12" s="102"/>
      <c r="LIN12" s="102"/>
      <c r="LIO12" s="102"/>
      <c r="LIP12" s="102"/>
      <c r="LIQ12" s="102"/>
      <c r="LIR12" s="102"/>
      <c r="LIS12" s="102"/>
      <c r="LIT12" s="102"/>
      <c r="LIU12" s="102"/>
      <c r="LIV12" s="102"/>
      <c r="LIW12" s="102"/>
      <c r="LIX12" s="102"/>
      <c r="LIY12" s="102"/>
      <c r="LIZ12" s="102"/>
      <c r="LJA12" s="102"/>
      <c r="LJB12" s="102"/>
      <c r="LJC12" s="102"/>
      <c r="LJD12" s="102"/>
      <c r="LJE12" s="102"/>
      <c r="LJF12" s="102"/>
      <c r="LJG12" s="102"/>
      <c r="LJH12" s="102"/>
      <c r="LJI12" s="102"/>
      <c r="LJJ12" s="102"/>
      <c r="LJK12" s="102"/>
      <c r="LJL12" s="102"/>
      <c r="LJM12" s="102"/>
      <c r="LJN12" s="102"/>
      <c r="LJO12" s="102"/>
      <c r="LJP12" s="102"/>
      <c r="LJQ12" s="102"/>
      <c r="LJR12" s="102"/>
      <c r="LJS12" s="102"/>
      <c r="LJT12" s="102"/>
      <c r="LJU12" s="102"/>
      <c r="LJV12" s="102"/>
      <c r="LJW12" s="102"/>
      <c r="LJX12" s="102"/>
      <c r="LJY12" s="102"/>
      <c r="LJZ12" s="102"/>
      <c r="LKA12" s="102"/>
      <c r="LKB12" s="102"/>
      <c r="LKC12" s="102"/>
      <c r="LKD12" s="102"/>
      <c r="LKE12" s="102"/>
      <c r="LKF12" s="102"/>
      <c r="LKG12" s="102"/>
      <c r="LKH12" s="102"/>
      <c r="LKI12" s="102"/>
      <c r="LKJ12" s="102"/>
      <c r="LKK12" s="102"/>
      <c r="LKL12" s="102"/>
      <c r="LKM12" s="102"/>
      <c r="LKN12" s="102"/>
      <c r="LKO12" s="102"/>
      <c r="LKP12" s="102"/>
      <c r="LKQ12" s="102"/>
      <c r="LKR12" s="102"/>
      <c r="LKS12" s="102"/>
      <c r="LKT12" s="102"/>
      <c r="LKU12" s="102"/>
      <c r="LKV12" s="102"/>
      <c r="LKW12" s="102"/>
      <c r="LKX12" s="102"/>
      <c r="LKY12" s="102"/>
      <c r="LKZ12" s="102"/>
      <c r="LLA12" s="102"/>
      <c r="LLB12" s="102"/>
      <c r="LLC12" s="102"/>
      <c r="LLD12" s="102"/>
      <c r="LLE12" s="102"/>
      <c r="LLF12" s="102"/>
      <c r="LLG12" s="102"/>
      <c r="LLH12" s="102"/>
      <c r="LLI12" s="102"/>
      <c r="LLJ12" s="102"/>
      <c r="LLK12" s="102"/>
      <c r="LLL12" s="102"/>
      <c r="LLM12" s="102"/>
      <c r="LLN12" s="102"/>
      <c r="LLO12" s="102"/>
      <c r="LLP12" s="102"/>
      <c r="LLQ12" s="102"/>
      <c r="LLR12" s="102"/>
      <c r="LLS12" s="102"/>
      <c r="LLT12" s="102"/>
      <c r="LLU12" s="102"/>
      <c r="LLV12" s="102"/>
      <c r="LLW12" s="102"/>
      <c r="LLX12" s="102"/>
      <c r="LLY12" s="102"/>
      <c r="LLZ12" s="102"/>
      <c r="LMA12" s="102"/>
      <c r="LMB12" s="102"/>
      <c r="LMC12" s="102"/>
      <c r="LMD12" s="102"/>
      <c r="LME12" s="102"/>
      <c r="LMF12" s="102"/>
      <c r="LMG12" s="102"/>
      <c r="LMH12" s="102"/>
      <c r="LMI12" s="102"/>
      <c r="LMJ12" s="102"/>
      <c r="LMK12" s="102"/>
      <c r="LML12" s="102"/>
      <c r="LMM12" s="102"/>
      <c r="LMN12" s="102"/>
      <c r="LMO12" s="102"/>
      <c r="LMP12" s="102"/>
      <c r="LMQ12" s="102"/>
      <c r="LMR12" s="102"/>
      <c r="LMS12" s="102"/>
      <c r="LMT12" s="102"/>
      <c r="LMU12" s="102"/>
      <c r="LMV12" s="102"/>
      <c r="LMW12" s="102"/>
      <c r="LMX12" s="102"/>
      <c r="LMY12" s="102"/>
      <c r="LMZ12" s="102"/>
      <c r="LNA12" s="102"/>
      <c r="LNB12" s="102"/>
      <c r="LNC12" s="102"/>
      <c r="LND12" s="102"/>
      <c r="LNE12" s="102"/>
      <c r="LNF12" s="102"/>
      <c r="LNG12" s="102"/>
      <c r="LNH12" s="102"/>
      <c r="LNI12" s="102"/>
      <c r="LNJ12" s="102"/>
      <c r="LNK12" s="102"/>
      <c r="LNL12" s="102"/>
      <c r="LNM12" s="102"/>
      <c r="LNN12" s="102"/>
      <c r="LNO12" s="102"/>
      <c r="LNP12" s="102"/>
      <c r="LNQ12" s="102"/>
      <c r="LNR12" s="102"/>
      <c r="LNS12" s="102"/>
      <c r="LNT12" s="102"/>
      <c r="LNU12" s="102"/>
      <c r="LNV12" s="102"/>
      <c r="LNW12" s="102"/>
      <c r="LNX12" s="102"/>
      <c r="LNY12" s="102"/>
      <c r="LNZ12" s="102"/>
      <c r="LOA12" s="102"/>
      <c r="LOB12" s="102"/>
      <c r="LOC12" s="102"/>
      <c r="LOD12" s="102"/>
      <c r="LOE12" s="102"/>
      <c r="LOF12" s="102"/>
      <c r="LOG12" s="102"/>
      <c r="LOH12" s="102"/>
      <c r="LOI12" s="102"/>
      <c r="LOJ12" s="102"/>
      <c r="LOK12" s="102"/>
      <c r="LOL12" s="102"/>
      <c r="LOM12" s="102"/>
      <c r="LON12" s="102"/>
      <c r="LOO12" s="102"/>
      <c r="LOP12" s="102"/>
      <c r="LOQ12" s="102"/>
      <c r="LOR12" s="102"/>
      <c r="LOS12" s="102"/>
      <c r="LOT12" s="102"/>
      <c r="LOU12" s="102"/>
      <c r="LOV12" s="102"/>
      <c r="LOW12" s="102"/>
      <c r="LOX12" s="102"/>
      <c r="LOY12" s="102"/>
      <c r="LOZ12" s="102"/>
      <c r="LPA12" s="102"/>
      <c r="LPB12" s="102"/>
      <c r="LPC12" s="102"/>
      <c r="LPD12" s="102"/>
      <c r="LPE12" s="102"/>
      <c r="LPF12" s="102"/>
      <c r="LPG12" s="102"/>
      <c r="LPH12" s="102"/>
      <c r="LPI12" s="102"/>
      <c r="LPJ12" s="102"/>
      <c r="LPK12" s="102"/>
      <c r="LPL12" s="102"/>
      <c r="LPM12" s="102"/>
      <c r="LPN12" s="102"/>
      <c r="LPO12" s="102"/>
      <c r="LPP12" s="102"/>
      <c r="LPQ12" s="102"/>
      <c r="LPR12" s="102"/>
      <c r="LPS12" s="102"/>
      <c r="LPT12" s="102"/>
      <c r="LPU12" s="102"/>
      <c r="LPV12" s="102"/>
      <c r="LPW12" s="102"/>
      <c r="LPX12" s="102"/>
      <c r="LPY12" s="102"/>
      <c r="LPZ12" s="102"/>
      <c r="LQA12" s="102"/>
      <c r="LQB12" s="102"/>
      <c r="LQC12" s="102"/>
      <c r="LQD12" s="102"/>
      <c r="LQE12" s="102"/>
      <c r="LQF12" s="102"/>
      <c r="LQG12" s="102"/>
      <c r="LQH12" s="102"/>
      <c r="LQI12" s="102"/>
      <c r="LQJ12" s="102"/>
      <c r="LQK12" s="102"/>
      <c r="LQL12" s="102"/>
      <c r="LQM12" s="102"/>
      <c r="LQN12" s="102"/>
      <c r="LQO12" s="102"/>
      <c r="LQP12" s="102"/>
      <c r="LQQ12" s="102"/>
      <c r="LQR12" s="102"/>
      <c r="LQS12" s="102"/>
      <c r="LQT12" s="102"/>
      <c r="LQU12" s="102"/>
      <c r="LQV12" s="102"/>
      <c r="LQW12" s="102"/>
      <c r="LQX12" s="102"/>
      <c r="LQY12" s="102"/>
      <c r="LQZ12" s="102"/>
      <c r="LRA12" s="102"/>
      <c r="LRB12" s="102"/>
      <c r="LRC12" s="102"/>
      <c r="LRD12" s="102"/>
      <c r="LRE12" s="102"/>
      <c r="LRF12" s="102"/>
      <c r="LRG12" s="102"/>
      <c r="LRH12" s="102"/>
      <c r="LRI12" s="102"/>
      <c r="LRJ12" s="102"/>
      <c r="LRK12" s="102"/>
      <c r="LRL12" s="102"/>
      <c r="LRM12" s="102"/>
      <c r="LRN12" s="102"/>
      <c r="LRO12" s="102"/>
      <c r="LRP12" s="102"/>
      <c r="LRQ12" s="102"/>
      <c r="LRR12" s="102"/>
      <c r="LRS12" s="102"/>
      <c r="LRT12" s="102"/>
      <c r="LRU12" s="102"/>
      <c r="LRV12" s="102"/>
      <c r="LRW12" s="102"/>
      <c r="LRX12" s="102"/>
      <c r="LRY12" s="102"/>
      <c r="LRZ12" s="102"/>
      <c r="LSA12" s="102"/>
      <c r="LSB12" s="102"/>
      <c r="LSC12" s="102"/>
      <c r="LSD12" s="102"/>
      <c r="LSE12" s="102"/>
      <c r="LSF12" s="102"/>
      <c r="LSG12" s="102"/>
      <c r="LSH12" s="102"/>
      <c r="LSI12" s="102"/>
      <c r="LSJ12" s="102"/>
      <c r="LSK12" s="102"/>
      <c r="LSL12" s="102"/>
      <c r="LSM12" s="102"/>
      <c r="LSN12" s="102"/>
      <c r="LSO12" s="102"/>
      <c r="LSP12" s="102"/>
      <c r="LSQ12" s="102"/>
      <c r="LSR12" s="102"/>
      <c r="LSS12" s="102"/>
      <c r="LST12" s="102"/>
      <c r="LSU12" s="102"/>
      <c r="LSV12" s="102"/>
      <c r="LSW12" s="102"/>
      <c r="LSX12" s="102"/>
      <c r="LSY12" s="102"/>
      <c r="LSZ12" s="102"/>
      <c r="LTA12" s="102"/>
      <c r="LTB12" s="102"/>
      <c r="LTC12" s="102"/>
      <c r="LTD12" s="102"/>
      <c r="LTE12" s="102"/>
      <c r="LTF12" s="102"/>
      <c r="LTG12" s="102"/>
      <c r="LTH12" s="102"/>
      <c r="LTI12" s="102"/>
      <c r="LTJ12" s="102"/>
      <c r="LTK12" s="102"/>
      <c r="LTL12" s="102"/>
      <c r="LTM12" s="102"/>
      <c r="LTN12" s="102"/>
      <c r="LTO12" s="102"/>
      <c r="LTP12" s="102"/>
      <c r="LTQ12" s="102"/>
      <c r="LTR12" s="102"/>
      <c r="LTS12" s="102"/>
      <c r="LTT12" s="102"/>
      <c r="LTU12" s="102"/>
      <c r="LTV12" s="102"/>
      <c r="LTW12" s="102"/>
      <c r="LTX12" s="102"/>
      <c r="LTY12" s="102"/>
      <c r="LTZ12" s="102"/>
      <c r="LUA12" s="102"/>
      <c r="LUB12" s="102"/>
      <c r="LUC12" s="102"/>
      <c r="LUD12" s="102"/>
      <c r="LUE12" s="102"/>
      <c r="LUF12" s="102"/>
      <c r="LUG12" s="102"/>
      <c r="LUH12" s="102"/>
      <c r="LUI12" s="102"/>
      <c r="LUJ12" s="102"/>
      <c r="LUK12" s="102"/>
      <c r="LUL12" s="102"/>
      <c r="LUM12" s="102"/>
      <c r="LUN12" s="102"/>
      <c r="LUO12" s="102"/>
      <c r="LUP12" s="102"/>
      <c r="LUQ12" s="102"/>
      <c r="LUR12" s="102"/>
      <c r="LUS12" s="102"/>
      <c r="LUT12" s="102"/>
      <c r="LUU12" s="102"/>
      <c r="LUV12" s="102"/>
      <c r="LUW12" s="102"/>
      <c r="LUX12" s="102"/>
      <c r="LUY12" s="102"/>
      <c r="LUZ12" s="102"/>
      <c r="LVA12" s="102"/>
      <c r="LVB12" s="102"/>
      <c r="LVC12" s="102"/>
      <c r="LVD12" s="102"/>
      <c r="LVE12" s="102"/>
      <c r="LVF12" s="102"/>
      <c r="LVG12" s="102"/>
      <c r="LVH12" s="102"/>
      <c r="LVI12" s="102"/>
      <c r="LVJ12" s="102"/>
      <c r="LVK12" s="102"/>
      <c r="LVL12" s="102"/>
      <c r="LVM12" s="102"/>
      <c r="LVN12" s="102"/>
      <c r="LVO12" s="102"/>
      <c r="LVP12" s="102"/>
      <c r="LVQ12" s="102"/>
      <c r="LVR12" s="102"/>
      <c r="LVS12" s="102"/>
      <c r="LVT12" s="102"/>
      <c r="LVU12" s="102"/>
      <c r="LVV12" s="102"/>
      <c r="LVW12" s="102"/>
      <c r="LVX12" s="102"/>
      <c r="LVY12" s="102"/>
      <c r="LVZ12" s="102"/>
      <c r="LWA12" s="102"/>
      <c r="LWB12" s="102"/>
      <c r="LWC12" s="102"/>
      <c r="LWD12" s="102"/>
      <c r="LWE12" s="102"/>
      <c r="LWF12" s="102"/>
      <c r="LWG12" s="102"/>
      <c r="LWH12" s="102"/>
      <c r="LWI12" s="102"/>
      <c r="LWJ12" s="102"/>
      <c r="LWK12" s="102"/>
      <c r="LWL12" s="102"/>
      <c r="LWM12" s="102"/>
      <c r="LWN12" s="102"/>
      <c r="LWO12" s="102"/>
      <c r="LWP12" s="102"/>
      <c r="LWQ12" s="102"/>
      <c r="LWR12" s="102"/>
      <c r="LWS12" s="102"/>
      <c r="LWT12" s="102"/>
      <c r="LWU12" s="102"/>
      <c r="LWV12" s="102"/>
      <c r="LWW12" s="102"/>
      <c r="LWX12" s="102"/>
      <c r="LWY12" s="102"/>
      <c r="LWZ12" s="102"/>
      <c r="LXA12" s="102"/>
      <c r="LXB12" s="102"/>
      <c r="LXC12" s="102"/>
      <c r="LXD12" s="102"/>
      <c r="LXE12" s="102"/>
      <c r="LXF12" s="102"/>
      <c r="LXG12" s="102"/>
      <c r="LXH12" s="102"/>
      <c r="LXI12" s="102"/>
      <c r="LXJ12" s="102"/>
      <c r="LXK12" s="102"/>
      <c r="LXL12" s="102"/>
      <c r="LXM12" s="102"/>
      <c r="LXN12" s="102"/>
      <c r="LXO12" s="102"/>
      <c r="LXP12" s="102"/>
      <c r="LXQ12" s="102"/>
      <c r="LXR12" s="102"/>
      <c r="LXS12" s="102"/>
      <c r="LXT12" s="102"/>
      <c r="LXU12" s="102"/>
      <c r="LXV12" s="102"/>
      <c r="LXW12" s="102"/>
      <c r="LXX12" s="102"/>
      <c r="LXY12" s="102"/>
      <c r="LXZ12" s="102"/>
      <c r="LYA12" s="102"/>
      <c r="LYB12" s="102"/>
      <c r="LYC12" s="102"/>
      <c r="LYD12" s="102"/>
      <c r="LYE12" s="102"/>
      <c r="LYF12" s="102"/>
      <c r="LYG12" s="102"/>
      <c r="LYH12" s="102"/>
      <c r="LYI12" s="102"/>
      <c r="LYJ12" s="102"/>
      <c r="LYK12" s="102"/>
      <c r="LYL12" s="102"/>
      <c r="LYM12" s="102"/>
      <c r="LYN12" s="102"/>
      <c r="LYO12" s="102"/>
      <c r="LYP12" s="102"/>
      <c r="LYQ12" s="102"/>
      <c r="LYR12" s="102"/>
      <c r="LYS12" s="102"/>
      <c r="LYT12" s="102"/>
      <c r="LYU12" s="102"/>
      <c r="LYV12" s="102"/>
      <c r="LYW12" s="102"/>
      <c r="LYX12" s="102"/>
      <c r="LYY12" s="102"/>
      <c r="LYZ12" s="102"/>
      <c r="LZA12" s="102"/>
      <c r="LZB12" s="102"/>
      <c r="LZC12" s="102"/>
      <c r="LZD12" s="102"/>
      <c r="LZE12" s="102"/>
      <c r="LZF12" s="102"/>
      <c r="LZG12" s="102"/>
      <c r="LZH12" s="102"/>
      <c r="LZI12" s="102"/>
      <c r="LZJ12" s="102"/>
      <c r="LZK12" s="102"/>
      <c r="LZL12" s="102"/>
      <c r="LZM12" s="102"/>
      <c r="LZN12" s="102"/>
      <c r="LZO12" s="102"/>
      <c r="LZP12" s="102"/>
      <c r="LZQ12" s="102"/>
      <c r="LZR12" s="102"/>
      <c r="LZS12" s="102"/>
      <c r="LZT12" s="102"/>
      <c r="LZU12" s="102"/>
      <c r="LZV12" s="102"/>
      <c r="LZW12" s="102"/>
      <c r="LZX12" s="102"/>
      <c r="LZY12" s="102"/>
      <c r="LZZ12" s="102"/>
      <c r="MAA12" s="102"/>
      <c r="MAB12" s="102"/>
      <c r="MAC12" s="102"/>
      <c r="MAD12" s="102"/>
      <c r="MAE12" s="102"/>
      <c r="MAF12" s="102"/>
      <c r="MAG12" s="102"/>
      <c r="MAH12" s="102"/>
      <c r="MAI12" s="102"/>
      <c r="MAJ12" s="102"/>
      <c r="MAK12" s="102"/>
      <c r="MAL12" s="102"/>
      <c r="MAM12" s="102"/>
      <c r="MAN12" s="102"/>
      <c r="MAO12" s="102"/>
      <c r="MAP12" s="102"/>
      <c r="MAQ12" s="102"/>
      <c r="MAR12" s="102"/>
      <c r="MAS12" s="102"/>
      <c r="MAT12" s="102"/>
      <c r="MAU12" s="102"/>
      <c r="MAV12" s="102"/>
      <c r="MAW12" s="102"/>
      <c r="MAX12" s="102"/>
      <c r="MAY12" s="102"/>
      <c r="MAZ12" s="102"/>
      <c r="MBA12" s="102"/>
      <c r="MBB12" s="102"/>
      <c r="MBC12" s="102"/>
      <c r="MBD12" s="102"/>
      <c r="MBE12" s="102"/>
      <c r="MBF12" s="102"/>
      <c r="MBG12" s="102"/>
      <c r="MBH12" s="102"/>
      <c r="MBI12" s="102"/>
      <c r="MBJ12" s="102"/>
      <c r="MBK12" s="102"/>
      <c r="MBL12" s="102"/>
      <c r="MBM12" s="102"/>
      <c r="MBN12" s="102"/>
      <c r="MBO12" s="102"/>
      <c r="MBP12" s="102"/>
      <c r="MBQ12" s="102"/>
      <c r="MBR12" s="102"/>
      <c r="MBS12" s="102"/>
      <c r="MBT12" s="102"/>
      <c r="MBU12" s="102"/>
      <c r="MBV12" s="102"/>
      <c r="MBW12" s="102"/>
      <c r="MBX12" s="102"/>
      <c r="MBY12" s="102"/>
      <c r="MBZ12" s="102"/>
      <c r="MCA12" s="102"/>
      <c r="MCB12" s="102"/>
      <c r="MCC12" s="102"/>
      <c r="MCD12" s="102"/>
      <c r="MCE12" s="102"/>
      <c r="MCF12" s="102"/>
      <c r="MCG12" s="102"/>
      <c r="MCH12" s="102"/>
      <c r="MCI12" s="102"/>
      <c r="MCJ12" s="102"/>
      <c r="MCK12" s="102"/>
      <c r="MCL12" s="102"/>
      <c r="MCM12" s="102"/>
      <c r="MCN12" s="102"/>
      <c r="MCO12" s="102"/>
      <c r="MCP12" s="102"/>
      <c r="MCQ12" s="102"/>
      <c r="MCR12" s="102"/>
      <c r="MCS12" s="102"/>
      <c r="MCT12" s="102"/>
      <c r="MCU12" s="102"/>
      <c r="MCV12" s="102"/>
      <c r="MCW12" s="102"/>
      <c r="MCX12" s="102"/>
      <c r="MCY12" s="102"/>
      <c r="MCZ12" s="102"/>
      <c r="MDA12" s="102"/>
      <c r="MDB12" s="102"/>
      <c r="MDC12" s="102"/>
      <c r="MDD12" s="102"/>
      <c r="MDE12" s="102"/>
      <c r="MDF12" s="102"/>
      <c r="MDG12" s="102"/>
      <c r="MDH12" s="102"/>
      <c r="MDI12" s="102"/>
      <c r="MDJ12" s="102"/>
      <c r="MDK12" s="102"/>
      <c r="MDL12" s="102"/>
      <c r="MDM12" s="102"/>
      <c r="MDN12" s="102"/>
      <c r="MDO12" s="102"/>
      <c r="MDP12" s="102"/>
      <c r="MDQ12" s="102"/>
      <c r="MDR12" s="102"/>
      <c r="MDS12" s="102"/>
      <c r="MDT12" s="102"/>
      <c r="MDU12" s="102"/>
      <c r="MDV12" s="102"/>
      <c r="MDW12" s="102"/>
      <c r="MDX12" s="102"/>
      <c r="MDY12" s="102"/>
      <c r="MDZ12" s="102"/>
      <c r="MEA12" s="102"/>
      <c r="MEB12" s="102"/>
      <c r="MEC12" s="102"/>
      <c r="MED12" s="102"/>
      <c r="MEE12" s="102"/>
      <c r="MEF12" s="102"/>
      <c r="MEG12" s="102"/>
      <c r="MEH12" s="102"/>
      <c r="MEI12" s="102"/>
      <c r="MEJ12" s="102"/>
      <c r="MEK12" s="102"/>
      <c r="MEL12" s="102"/>
      <c r="MEM12" s="102"/>
      <c r="MEN12" s="102"/>
      <c r="MEO12" s="102"/>
      <c r="MEP12" s="102"/>
      <c r="MEQ12" s="102"/>
      <c r="MER12" s="102"/>
      <c r="MES12" s="102"/>
      <c r="MET12" s="102"/>
      <c r="MEU12" s="102"/>
      <c r="MEV12" s="102"/>
      <c r="MEW12" s="102"/>
      <c r="MEX12" s="102"/>
      <c r="MEY12" s="102"/>
      <c r="MEZ12" s="102"/>
      <c r="MFA12" s="102"/>
      <c r="MFB12" s="102"/>
      <c r="MFC12" s="102"/>
      <c r="MFD12" s="102"/>
      <c r="MFE12" s="102"/>
      <c r="MFF12" s="102"/>
      <c r="MFG12" s="102"/>
      <c r="MFH12" s="102"/>
      <c r="MFI12" s="102"/>
      <c r="MFJ12" s="102"/>
      <c r="MFK12" s="102"/>
      <c r="MFL12" s="102"/>
      <c r="MFM12" s="102"/>
      <c r="MFN12" s="102"/>
      <c r="MFO12" s="102"/>
      <c r="MFP12" s="102"/>
      <c r="MFQ12" s="102"/>
      <c r="MFR12" s="102"/>
      <c r="MFS12" s="102"/>
      <c r="MFT12" s="102"/>
      <c r="MFU12" s="102"/>
      <c r="MFV12" s="102"/>
      <c r="MFW12" s="102"/>
      <c r="MFX12" s="102"/>
      <c r="MFY12" s="102"/>
      <c r="MFZ12" s="102"/>
      <c r="MGA12" s="102"/>
      <c r="MGB12" s="102"/>
      <c r="MGC12" s="102"/>
      <c r="MGD12" s="102"/>
      <c r="MGE12" s="102"/>
      <c r="MGF12" s="102"/>
      <c r="MGG12" s="102"/>
      <c r="MGH12" s="102"/>
      <c r="MGI12" s="102"/>
      <c r="MGJ12" s="102"/>
      <c r="MGK12" s="102"/>
      <c r="MGL12" s="102"/>
      <c r="MGM12" s="102"/>
      <c r="MGN12" s="102"/>
      <c r="MGO12" s="102"/>
      <c r="MGP12" s="102"/>
      <c r="MGQ12" s="102"/>
      <c r="MGR12" s="102"/>
      <c r="MGS12" s="102"/>
      <c r="MGT12" s="102"/>
      <c r="MGU12" s="102"/>
      <c r="MGV12" s="102"/>
      <c r="MGW12" s="102"/>
      <c r="MGX12" s="102"/>
      <c r="MGY12" s="102"/>
      <c r="MGZ12" s="102"/>
      <c r="MHA12" s="102"/>
      <c r="MHB12" s="102"/>
      <c r="MHC12" s="102"/>
      <c r="MHD12" s="102"/>
      <c r="MHE12" s="102"/>
      <c r="MHF12" s="102"/>
      <c r="MHG12" s="102"/>
      <c r="MHH12" s="102"/>
      <c r="MHI12" s="102"/>
      <c r="MHJ12" s="102"/>
      <c r="MHK12" s="102"/>
      <c r="MHL12" s="102"/>
      <c r="MHM12" s="102"/>
      <c r="MHN12" s="102"/>
      <c r="MHO12" s="102"/>
      <c r="MHP12" s="102"/>
      <c r="MHQ12" s="102"/>
      <c r="MHR12" s="102"/>
      <c r="MHS12" s="102"/>
      <c r="MHT12" s="102"/>
      <c r="MHU12" s="102"/>
      <c r="MHV12" s="102"/>
      <c r="MHW12" s="102"/>
      <c r="MHX12" s="102"/>
      <c r="MHY12" s="102"/>
      <c r="MHZ12" s="102"/>
      <c r="MIA12" s="102"/>
      <c r="MIB12" s="102"/>
      <c r="MIC12" s="102"/>
      <c r="MID12" s="102"/>
      <c r="MIE12" s="102"/>
      <c r="MIF12" s="102"/>
      <c r="MIG12" s="102"/>
      <c r="MIH12" s="102"/>
      <c r="MII12" s="102"/>
      <c r="MIJ12" s="102"/>
      <c r="MIK12" s="102"/>
      <c r="MIL12" s="102"/>
      <c r="MIM12" s="102"/>
      <c r="MIN12" s="102"/>
      <c r="MIO12" s="102"/>
      <c r="MIP12" s="102"/>
      <c r="MIQ12" s="102"/>
      <c r="MIR12" s="102"/>
      <c r="MIS12" s="102"/>
      <c r="MIT12" s="102"/>
      <c r="MIU12" s="102"/>
      <c r="MIV12" s="102"/>
      <c r="MIW12" s="102"/>
      <c r="MIX12" s="102"/>
      <c r="MIY12" s="102"/>
      <c r="MIZ12" s="102"/>
      <c r="MJA12" s="102"/>
      <c r="MJB12" s="102"/>
      <c r="MJC12" s="102"/>
      <c r="MJD12" s="102"/>
      <c r="MJE12" s="102"/>
      <c r="MJF12" s="102"/>
      <c r="MJG12" s="102"/>
      <c r="MJH12" s="102"/>
      <c r="MJI12" s="102"/>
      <c r="MJJ12" s="102"/>
      <c r="MJK12" s="102"/>
      <c r="MJL12" s="102"/>
      <c r="MJM12" s="102"/>
      <c r="MJN12" s="102"/>
      <c r="MJO12" s="102"/>
      <c r="MJP12" s="102"/>
      <c r="MJQ12" s="102"/>
      <c r="MJR12" s="102"/>
      <c r="MJS12" s="102"/>
      <c r="MJT12" s="102"/>
      <c r="MJU12" s="102"/>
      <c r="MJV12" s="102"/>
      <c r="MJW12" s="102"/>
      <c r="MJX12" s="102"/>
      <c r="MJY12" s="102"/>
      <c r="MJZ12" s="102"/>
      <c r="MKA12" s="102"/>
      <c r="MKB12" s="102"/>
      <c r="MKC12" s="102"/>
      <c r="MKD12" s="102"/>
      <c r="MKE12" s="102"/>
      <c r="MKF12" s="102"/>
      <c r="MKG12" s="102"/>
      <c r="MKH12" s="102"/>
      <c r="MKI12" s="102"/>
      <c r="MKJ12" s="102"/>
      <c r="MKK12" s="102"/>
      <c r="MKL12" s="102"/>
      <c r="MKM12" s="102"/>
      <c r="MKN12" s="102"/>
      <c r="MKO12" s="102"/>
      <c r="MKP12" s="102"/>
      <c r="MKQ12" s="102"/>
      <c r="MKR12" s="102"/>
      <c r="MKS12" s="102"/>
      <c r="MKT12" s="102"/>
      <c r="MKU12" s="102"/>
      <c r="MKV12" s="102"/>
      <c r="MKW12" s="102"/>
      <c r="MKX12" s="102"/>
      <c r="MKY12" s="102"/>
      <c r="MKZ12" s="102"/>
      <c r="MLA12" s="102"/>
      <c r="MLB12" s="102"/>
      <c r="MLC12" s="102"/>
      <c r="MLD12" s="102"/>
      <c r="MLE12" s="102"/>
      <c r="MLF12" s="102"/>
      <c r="MLG12" s="102"/>
      <c r="MLH12" s="102"/>
      <c r="MLI12" s="102"/>
      <c r="MLJ12" s="102"/>
      <c r="MLK12" s="102"/>
      <c r="MLL12" s="102"/>
      <c r="MLM12" s="102"/>
      <c r="MLN12" s="102"/>
      <c r="MLO12" s="102"/>
      <c r="MLP12" s="102"/>
      <c r="MLQ12" s="102"/>
      <c r="MLR12" s="102"/>
      <c r="MLS12" s="102"/>
      <c r="MLT12" s="102"/>
      <c r="MLU12" s="102"/>
      <c r="MLV12" s="102"/>
      <c r="MLW12" s="102"/>
      <c r="MLX12" s="102"/>
      <c r="MLY12" s="102"/>
      <c r="MLZ12" s="102"/>
      <c r="MMA12" s="102"/>
      <c r="MMB12" s="102"/>
      <c r="MMC12" s="102"/>
      <c r="MMD12" s="102"/>
      <c r="MME12" s="102"/>
      <c r="MMF12" s="102"/>
      <c r="MMG12" s="102"/>
      <c r="MMH12" s="102"/>
      <c r="MMI12" s="102"/>
      <c r="MMJ12" s="102"/>
      <c r="MMK12" s="102"/>
      <c r="MML12" s="102"/>
      <c r="MMM12" s="102"/>
      <c r="MMN12" s="102"/>
      <c r="MMO12" s="102"/>
      <c r="MMP12" s="102"/>
      <c r="MMQ12" s="102"/>
      <c r="MMR12" s="102"/>
      <c r="MMS12" s="102"/>
      <c r="MMT12" s="102"/>
      <c r="MMU12" s="102"/>
      <c r="MMV12" s="102"/>
      <c r="MMW12" s="102"/>
      <c r="MMX12" s="102"/>
      <c r="MMY12" s="102"/>
      <c r="MMZ12" s="102"/>
      <c r="MNA12" s="102"/>
      <c r="MNB12" s="102"/>
      <c r="MNC12" s="102"/>
      <c r="MND12" s="102"/>
      <c r="MNE12" s="102"/>
      <c r="MNF12" s="102"/>
      <c r="MNG12" s="102"/>
      <c r="MNH12" s="102"/>
      <c r="MNI12" s="102"/>
      <c r="MNJ12" s="102"/>
      <c r="MNK12" s="102"/>
      <c r="MNL12" s="102"/>
      <c r="MNM12" s="102"/>
      <c r="MNN12" s="102"/>
      <c r="MNO12" s="102"/>
      <c r="MNP12" s="102"/>
      <c r="MNQ12" s="102"/>
      <c r="MNR12" s="102"/>
      <c r="MNS12" s="102"/>
      <c r="MNT12" s="102"/>
      <c r="MNU12" s="102"/>
      <c r="MNV12" s="102"/>
      <c r="MNW12" s="102"/>
      <c r="MNX12" s="102"/>
      <c r="MNY12" s="102"/>
      <c r="MNZ12" s="102"/>
      <c r="MOA12" s="102"/>
      <c r="MOB12" s="102"/>
      <c r="MOC12" s="102"/>
      <c r="MOD12" s="102"/>
      <c r="MOE12" s="102"/>
      <c r="MOF12" s="102"/>
      <c r="MOG12" s="102"/>
      <c r="MOH12" s="102"/>
      <c r="MOI12" s="102"/>
      <c r="MOJ12" s="102"/>
      <c r="MOK12" s="102"/>
      <c r="MOL12" s="102"/>
      <c r="MOM12" s="102"/>
      <c r="MON12" s="102"/>
      <c r="MOO12" s="102"/>
      <c r="MOP12" s="102"/>
      <c r="MOQ12" s="102"/>
      <c r="MOR12" s="102"/>
      <c r="MOS12" s="102"/>
      <c r="MOT12" s="102"/>
      <c r="MOU12" s="102"/>
      <c r="MOV12" s="102"/>
      <c r="MOW12" s="102"/>
      <c r="MOX12" s="102"/>
      <c r="MOY12" s="102"/>
      <c r="MOZ12" s="102"/>
      <c r="MPA12" s="102"/>
      <c r="MPB12" s="102"/>
      <c r="MPC12" s="102"/>
      <c r="MPD12" s="102"/>
      <c r="MPE12" s="102"/>
      <c r="MPF12" s="102"/>
      <c r="MPG12" s="102"/>
      <c r="MPH12" s="102"/>
      <c r="MPI12" s="102"/>
      <c r="MPJ12" s="102"/>
      <c r="MPK12" s="102"/>
      <c r="MPL12" s="102"/>
      <c r="MPM12" s="102"/>
      <c r="MPN12" s="102"/>
      <c r="MPO12" s="102"/>
      <c r="MPP12" s="102"/>
      <c r="MPQ12" s="102"/>
      <c r="MPR12" s="102"/>
      <c r="MPS12" s="102"/>
      <c r="MPT12" s="102"/>
      <c r="MPU12" s="102"/>
      <c r="MPV12" s="102"/>
      <c r="MPW12" s="102"/>
      <c r="MPX12" s="102"/>
      <c r="MPY12" s="102"/>
      <c r="MPZ12" s="102"/>
      <c r="MQA12" s="102"/>
      <c r="MQB12" s="102"/>
      <c r="MQC12" s="102"/>
      <c r="MQD12" s="102"/>
      <c r="MQE12" s="102"/>
      <c r="MQF12" s="102"/>
      <c r="MQG12" s="102"/>
      <c r="MQH12" s="102"/>
      <c r="MQI12" s="102"/>
      <c r="MQJ12" s="102"/>
      <c r="MQK12" s="102"/>
      <c r="MQL12" s="102"/>
      <c r="MQM12" s="102"/>
      <c r="MQN12" s="102"/>
      <c r="MQO12" s="102"/>
      <c r="MQP12" s="102"/>
      <c r="MQQ12" s="102"/>
      <c r="MQR12" s="102"/>
      <c r="MQS12" s="102"/>
      <c r="MQT12" s="102"/>
      <c r="MQU12" s="102"/>
      <c r="MQV12" s="102"/>
      <c r="MQW12" s="102"/>
      <c r="MQX12" s="102"/>
      <c r="MQY12" s="102"/>
      <c r="MQZ12" s="102"/>
      <c r="MRA12" s="102"/>
      <c r="MRB12" s="102"/>
      <c r="MRC12" s="102"/>
      <c r="MRD12" s="102"/>
      <c r="MRE12" s="102"/>
      <c r="MRF12" s="102"/>
      <c r="MRG12" s="102"/>
      <c r="MRH12" s="102"/>
      <c r="MRI12" s="102"/>
      <c r="MRJ12" s="102"/>
      <c r="MRK12" s="102"/>
      <c r="MRL12" s="102"/>
      <c r="MRM12" s="102"/>
      <c r="MRN12" s="102"/>
      <c r="MRO12" s="102"/>
      <c r="MRP12" s="102"/>
      <c r="MRQ12" s="102"/>
      <c r="MRR12" s="102"/>
      <c r="MRS12" s="102"/>
      <c r="MRT12" s="102"/>
      <c r="MRU12" s="102"/>
      <c r="MRV12" s="102"/>
      <c r="MRW12" s="102"/>
      <c r="MRX12" s="102"/>
      <c r="MRY12" s="102"/>
      <c r="MRZ12" s="102"/>
      <c r="MSA12" s="102"/>
      <c r="MSB12" s="102"/>
      <c r="MSC12" s="102"/>
      <c r="MSD12" s="102"/>
      <c r="MSE12" s="102"/>
      <c r="MSF12" s="102"/>
      <c r="MSG12" s="102"/>
      <c r="MSH12" s="102"/>
      <c r="MSI12" s="102"/>
      <c r="MSJ12" s="102"/>
      <c r="MSK12" s="102"/>
      <c r="MSL12" s="102"/>
      <c r="MSM12" s="102"/>
      <c r="MSN12" s="102"/>
      <c r="MSO12" s="102"/>
      <c r="MSP12" s="102"/>
      <c r="MSQ12" s="102"/>
      <c r="MSR12" s="102"/>
      <c r="MSS12" s="102"/>
      <c r="MST12" s="102"/>
      <c r="MSU12" s="102"/>
      <c r="MSV12" s="102"/>
      <c r="MSW12" s="102"/>
      <c r="MSX12" s="102"/>
      <c r="MSY12" s="102"/>
      <c r="MSZ12" s="102"/>
      <c r="MTA12" s="102"/>
      <c r="MTB12" s="102"/>
      <c r="MTC12" s="102"/>
      <c r="MTD12" s="102"/>
      <c r="MTE12" s="102"/>
      <c r="MTF12" s="102"/>
      <c r="MTG12" s="102"/>
      <c r="MTH12" s="102"/>
      <c r="MTI12" s="102"/>
      <c r="MTJ12" s="102"/>
      <c r="MTK12" s="102"/>
      <c r="MTL12" s="102"/>
      <c r="MTM12" s="102"/>
      <c r="MTN12" s="102"/>
      <c r="MTO12" s="102"/>
      <c r="MTP12" s="102"/>
      <c r="MTQ12" s="102"/>
      <c r="MTR12" s="102"/>
      <c r="MTS12" s="102"/>
      <c r="MTT12" s="102"/>
      <c r="MTU12" s="102"/>
      <c r="MTV12" s="102"/>
      <c r="MTW12" s="102"/>
      <c r="MTX12" s="102"/>
      <c r="MTY12" s="102"/>
      <c r="MTZ12" s="102"/>
      <c r="MUA12" s="102"/>
      <c r="MUB12" s="102"/>
      <c r="MUC12" s="102"/>
      <c r="MUD12" s="102"/>
      <c r="MUE12" s="102"/>
      <c r="MUF12" s="102"/>
      <c r="MUG12" s="102"/>
      <c r="MUH12" s="102"/>
      <c r="MUI12" s="102"/>
      <c r="MUJ12" s="102"/>
      <c r="MUK12" s="102"/>
      <c r="MUL12" s="102"/>
      <c r="MUM12" s="102"/>
      <c r="MUN12" s="102"/>
      <c r="MUO12" s="102"/>
      <c r="MUP12" s="102"/>
      <c r="MUQ12" s="102"/>
      <c r="MUR12" s="102"/>
      <c r="MUS12" s="102"/>
      <c r="MUT12" s="102"/>
      <c r="MUU12" s="102"/>
      <c r="MUV12" s="102"/>
      <c r="MUW12" s="102"/>
      <c r="MUX12" s="102"/>
      <c r="MUY12" s="102"/>
      <c r="MUZ12" s="102"/>
      <c r="MVA12" s="102"/>
      <c r="MVB12" s="102"/>
      <c r="MVC12" s="102"/>
      <c r="MVD12" s="102"/>
      <c r="MVE12" s="102"/>
      <c r="MVF12" s="102"/>
      <c r="MVG12" s="102"/>
      <c r="MVH12" s="102"/>
      <c r="MVI12" s="102"/>
      <c r="MVJ12" s="102"/>
      <c r="MVK12" s="102"/>
      <c r="MVL12" s="102"/>
      <c r="MVM12" s="102"/>
      <c r="MVN12" s="102"/>
      <c r="MVO12" s="102"/>
      <c r="MVP12" s="102"/>
      <c r="MVQ12" s="102"/>
      <c r="MVR12" s="102"/>
      <c r="MVS12" s="102"/>
      <c r="MVT12" s="102"/>
      <c r="MVU12" s="102"/>
      <c r="MVV12" s="102"/>
      <c r="MVW12" s="102"/>
      <c r="MVX12" s="102"/>
      <c r="MVY12" s="102"/>
      <c r="MVZ12" s="102"/>
      <c r="MWA12" s="102"/>
      <c r="MWB12" s="102"/>
      <c r="MWC12" s="102"/>
      <c r="MWD12" s="102"/>
      <c r="MWE12" s="102"/>
      <c r="MWF12" s="102"/>
      <c r="MWG12" s="102"/>
      <c r="MWH12" s="102"/>
      <c r="MWI12" s="102"/>
      <c r="MWJ12" s="102"/>
      <c r="MWK12" s="102"/>
      <c r="MWL12" s="102"/>
      <c r="MWM12" s="102"/>
      <c r="MWN12" s="102"/>
      <c r="MWO12" s="102"/>
      <c r="MWP12" s="102"/>
      <c r="MWQ12" s="102"/>
      <c r="MWR12" s="102"/>
      <c r="MWS12" s="102"/>
      <c r="MWT12" s="102"/>
      <c r="MWU12" s="102"/>
      <c r="MWV12" s="102"/>
      <c r="MWW12" s="102"/>
      <c r="MWX12" s="102"/>
      <c r="MWY12" s="102"/>
      <c r="MWZ12" s="102"/>
      <c r="MXA12" s="102"/>
      <c r="MXB12" s="102"/>
      <c r="MXC12" s="102"/>
      <c r="MXD12" s="102"/>
      <c r="MXE12" s="102"/>
      <c r="MXF12" s="102"/>
      <c r="MXG12" s="102"/>
      <c r="MXH12" s="102"/>
      <c r="MXI12" s="102"/>
      <c r="MXJ12" s="102"/>
      <c r="MXK12" s="102"/>
      <c r="MXL12" s="102"/>
      <c r="MXM12" s="102"/>
      <c r="MXN12" s="102"/>
      <c r="MXO12" s="102"/>
      <c r="MXP12" s="102"/>
      <c r="MXQ12" s="102"/>
      <c r="MXR12" s="102"/>
      <c r="MXS12" s="102"/>
      <c r="MXT12" s="102"/>
      <c r="MXU12" s="102"/>
      <c r="MXV12" s="102"/>
      <c r="MXW12" s="102"/>
      <c r="MXX12" s="102"/>
      <c r="MXY12" s="102"/>
      <c r="MXZ12" s="102"/>
      <c r="MYA12" s="102"/>
      <c r="MYB12" s="102"/>
      <c r="MYC12" s="102"/>
      <c r="MYD12" s="102"/>
      <c r="MYE12" s="102"/>
      <c r="MYF12" s="102"/>
      <c r="MYG12" s="102"/>
      <c r="MYH12" s="102"/>
      <c r="MYI12" s="102"/>
      <c r="MYJ12" s="102"/>
      <c r="MYK12" s="102"/>
      <c r="MYL12" s="102"/>
      <c r="MYM12" s="102"/>
      <c r="MYN12" s="102"/>
      <c r="MYO12" s="102"/>
      <c r="MYP12" s="102"/>
      <c r="MYQ12" s="102"/>
      <c r="MYR12" s="102"/>
      <c r="MYS12" s="102"/>
      <c r="MYT12" s="102"/>
      <c r="MYU12" s="102"/>
      <c r="MYV12" s="102"/>
      <c r="MYW12" s="102"/>
      <c r="MYX12" s="102"/>
      <c r="MYY12" s="102"/>
      <c r="MYZ12" s="102"/>
      <c r="MZA12" s="102"/>
      <c r="MZB12" s="102"/>
      <c r="MZC12" s="102"/>
      <c r="MZD12" s="102"/>
      <c r="MZE12" s="102"/>
      <c r="MZF12" s="102"/>
      <c r="MZG12" s="102"/>
      <c r="MZH12" s="102"/>
      <c r="MZI12" s="102"/>
      <c r="MZJ12" s="102"/>
      <c r="MZK12" s="102"/>
      <c r="MZL12" s="102"/>
      <c r="MZM12" s="102"/>
      <c r="MZN12" s="102"/>
      <c r="MZO12" s="102"/>
      <c r="MZP12" s="102"/>
      <c r="MZQ12" s="102"/>
      <c r="MZR12" s="102"/>
      <c r="MZS12" s="102"/>
      <c r="MZT12" s="102"/>
      <c r="MZU12" s="102"/>
      <c r="MZV12" s="102"/>
      <c r="MZW12" s="102"/>
      <c r="MZX12" s="102"/>
      <c r="MZY12" s="102"/>
      <c r="MZZ12" s="102"/>
      <c r="NAA12" s="102"/>
      <c r="NAB12" s="102"/>
      <c r="NAC12" s="102"/>
      <c r="NAD12" s="102"/>
      <c r="NAE12" s="102"/>
      <c r="NAF12" s="102"/>
      <c r="NAG12" s="102"/>
      <c r="NAH12" s="102"/>
      <c r="NAI12" s="102"/>
      <c r="NAJ12" s="102"/>
      <c r="NAK12" s="102"/>
      <c r="NAL12" s="102"/>
      <c r="NAM12" s="102"/>
      <c r="NAN12" s="102"/>
      <c r="NAO12" s="102"/>
      <c r="NAP12" s="102"/>
      <c r="NAQ12" s="102"/>
      <c r="NAR12" s="102"/>
      <c r="NAS12" s="102"/>
      <c r="NAT12" s="102"/>
      <c r="NAU12" s="102"/>
      <c r="NAV12" s="102"/>
      <c r="NAW12" s="102"/>
      <c r="NAX12" s="102"/>
      <c r="NAY12" s="102"/>
      <c r="NAZ12" s="102"/>
      <c r="NBA12" s="102"/>
      <c r="NBB12" s="102"/>
      <c r="NBC12" s="102"/>
      <c r="NBD12" s="102"/>
      <c r="NBE12" s="102"/>
      <c r="NBF12" s="102"/>
      <c r="NBG12" s="102"/>
      <c r="NBH12" s="102"/>
      <c r="NBI12" s="102"/>
      <c r="NBJ12" s="102"/>
      <c r="NBK12" s="102"/>
      <c r="NBL12" s="102"/>
      <c r="NBM12" s="102"/>
      <c r="NBN12" s="102"/>
      <c r="NBO12" s="102"/>
      <c r="NBP12" s="102"/>
      <c r="NBQ12" s="102"/>
      <c r="NBR12" s="102"/>
      <c r="NBS12" s="102"/>
      <c r="NBT12" s="102"/>
      <c r="NBU12" s="102"/>
      <c r="NBV12" s="102"/>
      <c r="NBW12" s="102"/>
      <c r="NBX12" s="102"/>
      <c r="NBY12" s="102"/>
      <c r="NBZ12" s="102"/>
      <c r="NCA12" s="102"/>
      <c r="NCB12" s="102"/>
      <c r="NCC12" s="102"/>
      <c r="NCD12" s="102"/>
      <c r="NCE12" s="102"/>
      <c r="NCF12" s="102"/>
      <c r="NCG12" s="102"/>
      <c r="NCH12" s="102"/>
      <c r="NCI12" s="102"/>
      <c r="NCJ12" s="102"/>
      <c r="NCK12" s="102"/>
      <c r="NCL12" s="102"/>
      <c r="NCM12" s="102"/>
      <c r="NCN12" s="102"/>
      <c r="NCO12" s="102"/>
      <c r="NCP12" s="102"/>
      <c r="NCQ12" s="102"/>
      <c r="NCR12" s="102"/>
      <c r="NCS12" s="102"/>
      <c r="NCT12" s="102"/>
      <c r="NCU12" s="102"/>
      <c r="NCV12" s="102"/>
      <c r="NCW12" s="102"/>
      <c r="NCX12" s="102"/>
      <c r="NCY12" s="102"/>
      <c r="NCZ12" s="102"/>
      <c r="NDA12" s="102"/>
      <c r="NDB12" s="102"/>
      <c r="NDC12" s="102"/>
      <c r="NDD12" s="102"/>
      <c r="NDE12" s="102"/>
      <c r="NDF12" s="102"/>
      <c r="NDG12" s="102"/>
      <c r="NDH12" s="102"/>
      <c r="NDI12" s="102"/>
      <c r="NDJ12" s="102"/>
      <c r="NDK12" s="102"/>
      <c r="NDL12" s="102"/>
      <c r="NDM12" s="102"/>
      <c r="NDN12" s="102"/>
      <c r="NDO12" s="102"/>
      <c r="NDP12" s="102"/>
      <c r="NDQ12" s="102"/>
      <c r="NDR12" s="102"/>
      <c r="NDS12" s="102"/>
      <c r="NDT12" s="102"/>
      <c r="NDU12" s="102"/>
      <c r="NDV12" s="102"/>
      <c r="NDW12" s="102"/>
      <c r="NDX12" s="102"/>
      <c r="NDY12" s="102"/>
      <c r="NDZ12" s="102"/>
      <c r="NEA12" s="102"/>
      <c r="NEB12" s="102"/>
      <c r="NEC12" s="102"/>
      <c r="NED12" s="102"/>
      <c r="NEE12" s="102"/>
      <c r="NEF12" s="102"/>
      <c r="NEG12" s="102"/>
      <c r="NEH12" s="102"/>
      <c r="NEI12" s="102"/>
      <c r="NEJ12" s="102"/>
      <c r="NEK12" s="102"/>
      <c r="NEL12" s="102"/>
      <c r="NEM12" s="102"/>
      <c r="NEN12" s="102"/>
      <c r="NEO12" s="102"/>
      <c r="NEP12" s="102"/>
      <c r="NEQ12" s="102"/>
      <c r="NER12" s="102"/>
      <c r="NES12" s="102"/>
      <c r="NET12" s="102"/>
      <c r="NEU12" s="102"/>
      <c r="NEV12" s="102"/>
      <c r="NEW12" s="102"/>
      <c r="NEX12" s="102"/>
      <c r="NEY12" s="102"/>
      <c r="NEZ12" s="102"/>
      <c r="NFA12" s="102"/>
      <c r="NFB12" s="102"/>
      <c r="NFC12" s="102"/>
      <c r="NFD12" s="102"/>
      <c r="NFE12" s="102"/>
      <c r="NFF12" s="102"/>
      <c r="NFG12" s="102"/>
      <c r="NFH12" s="102"/>
      <c r="NFI12" s="102"/>
      <c r="NFJ12" s="102"/>
      <c r="NFK12" s="102"/>
      <c r="NFL12" s="102"/>
      <c r="NFM12" s="102"/>
      <c r="NFN12" s="102"/>
      <c r="NFO12" s="102"/>
      <c r="NFP12" s="102"/>
      <c r="NFQ12" s="102"/>
      <c r="NFR12" s="102"/>
      <c r="NFS12" s="102"/>
      <c r="NFT12" s="102"/>
      <c r="NFU12" s="102"/>
      <c r="NFV12" s="102"/>
      <c r="NFW12" s="102"/>
      <c r="NFX12" s="102"/>
      <c r="NFY12" s="102"/>
      <c r="NFZ12" s="102"/>
      <c r="NGA12" s="102"/>
      <c r="NGB12" s="102"/>
      <c r="NGC12" s="102"/>
      <c r="NGD12" s="102"/>
      <c r="NGE12" s="102"/>
      <c r="NGF12" s="102"/>
      <c r="NGG12" s="102"/>
      <c r="NGH12" s="102"/>
      <c r="NGI12" s="102"/>
      <c r="NGJ12" s="102"/>
      <c r="NGK12" s="102"/>
      <c r="NGL12" s="102"/>
      <c r="NGM12" s="102"/>
      <c r="NGN12" s="102"/>
      <c r="NGO12" s="102"/>
      <c r="NGP12" s="102"/>
      <c r="NGQ12" s="102"/>
      <c r="NGR12" s="102"/>
      <c r="NGS12" s="102"/>
      <c r="NGT12" s="102"/>
      <c r="NGU12" s="102"/>
      <c r="NGV12" s="102"/>
      <c r="NGW12" s="102"/>
      <c r="NGX12" s="102"/>
      <c r="NGY12" s="102"/>
      <c r="NGZ12" s="102"/>
      <c r="NHA12" s="102"/>
      <c r="NHB12" s="102"/>
      <c r="NHC12" s="102"/>
      <c r="NHD12" s="102"/>
      <c r="NHE12" s="102"/>
      <c r="NHF12" s="102"/>
      <c r="NHG12" s="102"/>
      <c r="NHH12" s="102"/>
      <c r="NHI12" s="102"/>
      <c r="NHJ12" s="102"/>
      <c r="NHK12" s="102"/>
      <c r="NHL12" s="102"/>
      <c r="NHM12" s="102"/>
      <c r="NHN12" s="102"/>
      <c r="NHO12" s="102"/>
      <c r="NHP12" s="102"/>
      <c r="NHQ12" s="102"/>
      <c r="NHR12" s="102"/>
      <c r="NHS12" s="102"/>
      <c r="NHT12" s="102"/>
      <c r="NHU12" s="102"/>
      <c r="NHV12" s="102"/>
      <c r="NHW12" s="102"/>
      <c r="NHX12" s="102"/>
      <c r="NHY12" s="102"/>
      <c r="NHZ12" s="102"/>
      <c r="NIA12" s="102"/>
      <c r="NIB12" s="102"/>
      <c r="NIC12" s="102"/>
      <c r="NID12" s="102"/>
      <c r="NIE12" s="102"/>
      <c r="NIF12" s="102"/>
      <c r="NIG12" s="102"/>
      <c r="NIH12" s="102"/>
      <c r="NII12" s="102"/>
      <c r="NIJ12" s="102"/>
      <c r="NIK12" s="102"/>
      <c r="NIL12" s="102"/>
      <c r="NIM12" s="102"/>
      <c r="NIN12" s="102"/>
      <c r="NIO12" s="102"/>
      <c r="NIP12" s="102"/>
      <c r="NIQ12" s="102"/>
      <c r="NIR12" s="102"/>
      <c r="NIS12" s="102"/>
      <c r="NIT12" s="102"/>
      <c r="NIU12" s="102"/>
      <c r="NIV12" s="102"/>
      <c r="NIW12" s="102"/>
      <c r="NIX12" s="102"/>
      <c r="NIY12" s="102"/>
      <c r="NIZ12" s="102"/>
      <c r="NJA12" s="102"/>
      <c r="NJB12" s="102"/>
      <c r="NJC12" s="102"/>
      <c r="NJD12" s="102"/>
      <c r="NJE12" s="102"/>
      <c r="NJF12" s="102"/>
      <c r="NJG12" s="102"/>
      <c r="NJH12" s="102"/>
      <c r="NJI12" s="102"/>
      <c r="NJJ12" s="102"/>
      <c r="NJK12" s="102"/>
      <c r="NJL12" s="102"/>
      <c r="NJM12" s="102"/>
      <c r="NJN12" s="102"/>
      <c r="NJO12" s="102"/>
      <c r="NJP12" s="102"/>
      <c r="NJQ12" s="102"/>
      <c r="NJR12" s="102"/>
      <c r="NJS12" s="102"/>
      <c r="NJT12" s="102"/>
      <c r="NJU12" s="102"/>
      <c r="NJV12" s="102"/>
      <c r="NJW12" s="102"/>
      <c r="NJX12" s="102"/>
      <c r="NJY12" s="102"/>
      <c r="NJZ12" s="102"/>
      <c r="NKA12" s="102"/>
      <c r="NKB12" s="102"/>
      <c r="NKC12" s="102"/>
      <c r="NKD12" s="102"/>
      <c r="NKE12" s="102"/>
      <c r="NKF12" s="102"/>
      <c r="NKG12" s="102"/>
      <c r="NKH12" s="102"/>
      <c r="NKI12" s="102"/>
      <c r="NKJ12" s="102"/>
      <c r="NKK12" s="102"/>
      <c r="NKL12" s="102"/>
      <c r="NKM12" s="102"/>
      <c r="NKN12" s="102"/>
      <c r="NKO12" s="102"/>
      <c r="NKP12" s="102"/>
      <c r="NKQ12" s="102"/>
      <c r="NKR12" s="102"/>
      <c r="NKS12" s="102"/>
      <c r="NKT12" s="102"/>
      <c r="NKU12" s="102"/>
      <c r="NKV12" s="102"/>
      <c r="NKW12" s="102"/>
      <c r="NKX12" s="102"/>
      <c r="NKY12" s="102"/>
      <c r="NKZ12" s="102"/>
      <c r="NLA12" s="102"/>
      <c r="NLB12" s="102"/>
      <c r="NLC12" s="102"/>
      <c r="NLD12" s="102"/>
      <c r="NLE12" s="102"/>
      <c r="NLF12" s="102"/>
      <c r="NLG12" s="102"/>
      <c r="NLH12" s="102"/>
      <c r="NLI12" s="102"/>
      <c r="NLJ12" s="102"/>
      <c r="NLK12" s="102"/>
      <c r="NLL12" s="102"/>
      <c r="NLM12" s="102"/>
      <c r="NLN12" s="102"/>
      <c r="NLO12" s="102"/>
      <c r="NLP12" s="102"/>
      <c r="NLQ12" s="102"/>
      <c r="NLR12" s="102"/>
      <c r="NLS12" s="102"/>
      <c r="NLT12" s="102"/>
      <c r="NLU12" s="102"/>
      <c r="NLV12" s="102"/>
      <c r="NLW12" s="102"/>
      <c r="NLX12" s="102"/>
      <c r="NLY12" s="102"/>
      <c r="NLZ12" s="102"/>
      <c r="NMA12" s="102"/>
      <c r="NMB12" s="102"/>
      <c r="NMC12" s="102"/>
      <c r="NMD12" s="102"/>
      <c r="NME12" s="102"/>
      <c r="NMF12" s="102"/>
      <c r="NMG12" s="102"/>
      <c r="NMH12" s="102"/>
      <c r="NMI12" s="102"/>
      <c r="NMJ12" s="102"/>
      <c r="NMK12" s="102"/>
      <c r="NML12" s="102"/>
      <c r="NMM12" s="102"/>
      <c r="NMN12" s="102"/>
      <c r="NMO12" s="102"/>
      <c r="NMP12" s="102"/>
      <c r="NMQ12" s="102"/>
      <c r="NMR12" s="102"/>
      <c r="NMS12" s="102"/>
      <c r="NMT12" s="102"/>
      <c r="NMU12" s="102"/>
      <c r="NMV12" s="102"/>
      <c r="NMW12" s="102"/>
      <c r="NMX12" s="102"/>
      <c r="NMY12" s="102"/>
      <c r="NMZ12" s="102"/>
      <c r="NNA12" s="102"/>
      <c r="NNB12" s="102"/>
      <c r="NNC12" s="102"/>
      <c r="NND12" s="102"/>
      <c r="NNE12" s="102"/>
      <c r="NNF12" s="102"/>
      <c r="NNG12" s="102"/>
      <c r="NNH12" s="102"/>
      <c r="NNI12" s="102"/>
      <c r="NNJ12" s="102"/>
      <c r="NNK12" s="102"/>
      <c r="NNL12" s="102"/>
      <c r="NNM12" s="102"/>
      <c r="NNN12" s="102"/>
      <c r="NNO12" s="102"/>
      <c r="NNP12" s="102"/>
      <c r="NNQ12" s="102"/>
      <c r="NNR12" s="102"/>
      <c r="NNS12" s="102"/>
      <c r="NNT12" s="102"/>
      <c r="NNU12" s="102"/>
      <c r="NNV12" s="102"/>
      <c r="NNW12" s="102"/>
      <c r="NNX12" s="102"/>
      <c r="NNY12" s="102"/>
      <c r="NNZ12" s="102"/>
      <c r="NOA12" s="102"/>
      <c r="NOB12" s="102"/>
      <c r="NOC12" s="102"/>
      <c r="NOD12" s="102"/>
      <c r="NOE12" s="102"/>
      <c r="NOF12" s="102"/>
      <c r="NOG12" s="102"/>
      <c r="NOH12" s="102"/>
      <c r="NOI12" s="102"/>
      <c r="NOJ12" s="102"/>
      <c r="NOK12" s="102"/>
      <c r="NOL12" s="102"/>
      <c r="NOM12" s="102"/>
      <c r="NON12" s="102"/>
      <c r="NOO12" s="102"/>
      <c r="NOP12" s="102"/>
      <c r="NOQ12" s="102"/>
      <c r="NOR12" s="102"/>
      <c r="NOS12" s="102"/>
      <c r="NOT12" s="102"/>
      <c r="NOU12" s="102"/>
      <c r="NOV12" s="102"/>
      <c r="NOW12" s="102"/>
      <c r="NOX12" s="102"/>
      <c r="NOY12" s="102"/>
      <c r="NOZ12" s="102"/>
      <c r="NPA12" s="102"/>
      <c r="NPB12" s="102"/>
      <c r="NPC12" s="102"/>
      <c r="NPD12" s="102"/>
      <c r="NPE12" s="102"/>
      <c r="NPF12" s="102"/>
      <c r="NPG12" s="102"/>
      <c r="NPH12" s="102"/>
      <c r="NPI12" s="102"/>
      <c r="NPJ12" s="102"/>
      <c r="NPK12" s="102"/>
      <c r="NPL12" s="102"/>
      <c r="NPM12" s="102"/>
      <c r="NPN12" s="102"/>
      <c r="NPO12" s="102"/>
      <c r="NPP12" s="102"/>
      <c r="NPQ12" s="102"/>
      <c r="NPR12" s="102"/>
      <c r="NPS12" s="102"/>
      <c r="NPT12" s="102"/>
      <c r="NPU12" s="102"/>
      <c r="NPV12" s="102"/>
      <c r="NPW12" s="102"/>
      <c r="NPX12" s="102"/>
      <c r="NPY12" s="102"/>
      <c r="NPZ12" s="102"/>
      <c r="NQA12" s="102"/>
      <c r="NQB12" s="102"/>
      <c r="NQC12" s="102"/>
      <c r="NQD12" s="102"/>
      <c r="NQE12" s="102"/>
      <c r="NQF12" s="102"/>
      <c r="NQG12" s="102"/>
      <c r="NQH12" s="102"/>
      <c r="NQI12" s="102"/>
      <c r="NQJ12" s="102"/>
      <c r="NQK12" s="102"/>
      <c r="NQL12" s="102"/>
      <c r="NQM12" s="102"/>
      <c r="NQN12" s="102"/>
      <c r="NQO12" s="102"/>
      <c r="NQP12" s="102"/>
      <c r="NQQ12" s="102"/>
      <c r="NQR12" s="102"/>
      <c r="NQS12" s="102"/>
      <c r="NQT12" s="102"/>
      <c r="NQU12" s="102"/>
      <c r="NQV12" s="102"/>
      <c r="NQW12" s="102"/>
      <c r="NQX12" s="102"/>
      <c r="NQY12" s="102"/>
      <c r="NQZ12" s="102"/>
      <c r="NRA12" s="102"/>
      <c r="NRB12" s="102"/>
      <c r="NRC12" s="102"/>
      <c r="NRD12" s="102"/>
      <c r="NRE12" s="102"/>
      <c r="NRF12" s="102"/>
      <c r="NRG12" s="102"/>
      <c r="NRH12" s="102"/>
      <c r="NRI12" s="102"/>
      <c r="NRJ12" s="102"/>
      <c r="NRK12" s="102"/>
      <c r="NRL12" s="102"/>
      <c r="NRM12" s="102"/>
      <c r="NRN12" s="102"/>
      <c r="NRO12" s="102"/>
      <c r="NRP12" s="102"/>
      <c r="NRQ12" s="102"/>
      <c r="NRR12" s="102"/>
      <c r="NRS12" s="102"/>
      <c r="NRT12" s="102"/>
      <c r="NRU12" s="102"/>
      <c r="NRV12" s="102"/>
      <c r="NRW12" s="102"/>
      <c r="NRX12" s="102"/>
      <c r="NRY12" s="102"/>
      <c r="NRZ12" s="102"/>
      <c r="NSA12" s="102"/>
      <c r="NSB12" s="102"/>
      <c r="NSC12" s="102"/>
      <c r="NSD12" s="102"/>
      <c r="NSE12" s="102"/>
      <c r="NSF12" s="102"/>
      <c r="NSG12" s="102"/>
      <c r="NSH12" s="102"/>
      <c r="NSI12" s="102"/>
      <c r="NSJ12" s="102"/>
      <c r="NSK12" s="102"/>
      <c r="NSL12" s="102"/>
      <c r="NSM12" s="102"/>
      <c r="NSN12" s="102"/>
      <c r="NSO12" s="102"/>
      <c r="NSP12" s="102"/>
      <c r="NSQ12" s="102"/>
      <c r="NSR12" s="102"/>
      <c r="NSS12" s="102"/>
      <c r="NST12" s="102"/>
      <c r="NSU12" s="102"/>
      <c r="NSV12" s="102"/>
      <c r="NSW12" s="102"/>
      <c r="NSX12" s="102"/>
      <c r="NSY12" s="102"/>
      <c r="NSZ12" s="102"/>
      <c r="NTA12" s="102"/>
      <c r="NTB12" s="102"/>
      <c r="NTC12" s="102"/>
      <c r="NTD12" s="102"/>
      <c r="NTE12" s="102"/>
      <c r="NTF12" s="102"/>
      <c r="NTG12" s="102"/>
      <c r="NTH12" s="102"/>
      <c r="NTI12" s="102"/>
      <c r="NTJ12" s="102"/>
      <c r="NTK12" s="102"/>
      <c r="NTL12" s="102"/>
      <c r="NTM12" s="102"/>
      <c r="NTN12" s="102"/>
      <c r="NTO12" s="102"/>
      <c r="NTP12" s="102"/>
      <c r="NTQ12" s="102"/>
      <c r="NTR12" s="102"/>
      <c r="NTS12" s="102"/>
      <c r="NTT12" s="102"/>
      <c r="NTU12" s="102"/>
      <c r="NTV12" s="102"/>
      <c r="NTW12" s="102"/>
      <c r="NTX12" s="102"/>
      <c r="NTY12" s="102"/>
      <c r="NTZ12" s="102"/>
      <c r="NUA12" s="102"/>
      <c r="NUB12" s="102"/>
      <c r="NUC12" s="102"/>
      <c r="NUD12" s="102"/>
      <c r="NUE12" s="102"/>
      <c r="NUF12" s="102"/>
      <c r="NUG12" s="102"/>
      <c r="NUH12" s="102"/>
      <c r="NUI12" s="102"/>
      <c r="NUJ12" s="102"/>
      <c r="NUK12" s="102"/>
      <c r="NUL12" s="102"/>
      <c r="NUM12" s="102"/>
      <c r="NUN12" s="102"/>
      <c r="NUO12" s="102"/>
      <c r="NUP12" s="102"/>
      <c r="NUQ12" s="102"/>
      <c r="NUR12" s="102"/>
      <c r="NUS12" s="102"/>
      <c r="NUT12" s="102"/>
      <c r="NUU12" s="102"/>
      <c r="NUV12" s="102"/>
      <c r="NUW12" s="102"/>
      <c r="NUX12" s="102"/>
      <c r="NUY12" s="102"/>
      <c r="NUZ12" s="102"/>
      <c r="NVA12" s="102"/>
      <c r="NVB12" s="102"/>
      <c r="NVC12" s="102"/>
      <c r="NVD12" s="102"/>
      <c r="NVE12" s="102"/>
      <c r="NVF12" s="102"/>
      <c r="NVG12" s="102"/>
      <c r="NVH12" s="102"/>
      <c r="NVI12" s="102"/>
      <c r="NVJ12" s="102"/>
      <c r="NVK12" s="102"/>
      <c r="NVL12" s="102"/>
      <c r="NVM12" s="102"/>
      <c r="NVN12" s="102"/>
      <c r="NVO12" s="102"/>
      <c r="NVP12" s="102"/>
      <c r="NVQ12" s="102"/>
      <c r="NVR12" s="102"/>
      <c r="NVS12" s="102"/>
      <c r="NVT12" s="102"/>
      <c r="NVU12" s="102"/>
      <c r="NVV12" s="102"/>
      <c r="NVW12" s="102"/>
      <c r="NVX12" s="102"/>
      <c r="NVY12" s="102"/>
      <c r="NVZ12" s="102"/>
      <c r="NWA12" s="102"/>
      <c r="NWB12" s="102"/>
      <c r="NWC12" s="102"/>
      <c r="NWD12" s="102"/>
      <c r="NWE12" s="102"/>
      <c r="NWF12" s="102"/>
      <c r="NWG12" s="102"/>
      <c r="NWH12" s="102"/>
      <c r="NWI12" s="102"/>
      <c r="NWJ12" s="102"/>
      <c r="NWK12" s="102"/>
      <c r="NWL12" s="102"/>
      <c r="NWM12" s="102"/>
      <c r="NWN12" s="102"/>
      <c r="NWO12" s="102"/>
      <c r="NWP12" s="102"/>
      <c r="NWQ12" s="102"/>
      <c r="NWR12" s="102"/>
      <c r="NWS12" s="102"/>
      <c r="NWT12" s="102"/>
      <c r="NWU12" s="102"/>
      <c r="NWV12" s="102"/>
      <c r="NWW12" s="102"/>
      <c r="NWX12" s="102"/>
      <c r="NWY12" s="102"/>
      <c r="NWZ12" s="102"/>
      <c r="NXA12" s="102"/>
      <c r="NXB12" s="102"/>
      <c r="NXC12" s="102"/>
      <c r="NXD12" s="102"/>
      <c r="NXE12" s="102"/>
      <c r="NXF12" s="102"/>
      <c r="NXG12" s="102"/>
      <c r="NXH12" s="102"/>
      <c r="NXI12" s="102"/>
      <c r="NXJ12" s="102"/>
      <c r="NXK12" s="102"/>
      <c r="NXL12" s="102"/>
      <c r="NXM12" s="102"/>
      <c r="NXN12" s="102"/>
      <c r="NXO12" s="102"/>
      <c r="NXP12" s="102"/>
      <c r="NXQ12" s="102"/>
      <c r="NXR12" s="102"/>
      <c r="NXS12" s="102"/>
      <c r="NXT12" s="102"/>
      <c r="NXU12" s="102"/>
      <c r="NXV12" s="102"/>
      <c r="NXW12" s="102"/>
      <c r="NXX12" s="102"/>
      <c r="NXY12" s="102"/>
      <c r="NXZ12" s="102"/>
      <c r="NYA12" s="102"/>
      <c r="NYB12" s="102"/>
      <c r="NYC12" s="102"/>
      <c r="NYD12" s="102"/>
      <c r="NYE12" s="102"/>
      <c r="NYF12" s="102"/>
      <c r="NYG12" s="102"/>
      <c r="NYH12" s="102"/>
      <c r="NYI12" s="102"/>
      <c r="NYJ12" s="102"/>
      <c r="NYK12" s="102"/>
      <c r="NYL12" s="102"/>
      <c r="NYM12" s="102"/>
      <c r="NYN12" s="102"/>
      <c r="NYO12" s="102"/>
      <c r="NYP12" s="102"/>
      <c r="NYQ12" s="102"/>
      <c r="NYR12" s="102"/>
      <c r="NYS12" s="102"/>
      <c r="NYT12" s="102"/>
      <c r="NYU12" s="102"/>
      <c r="NYV12" s="102"/>
      <c r="NYW12" s="102"/>
      <c r="NYX12" s="102"/>
      <c r="NYY12" s="102"/>
      <c r="NYZ12" s="102"/>
      <c r="NZA12" s="102"/>
      <c r="NZB12" s="102"/>
      <c r="NZC12" s="102"/>
      <c r="NZD12" s="102"/>
      <c r="NZE12" s="102"/>
      <c r="NZF12" s="102"/>
      <c r="NZG12" s="102"/>
      <c r="NZH12" s="102"/>
      <c r="NZI12" s="102"/>
      <c r="NZJ12" s="102"/>
      <c r="NZK12" s="102"/>
      <c r="NZL12" s="102"/>
      <c r="NZM12" s="102"/>
      <c r="NZN12" s="102"/>
      <c r="NZO12" s="102"/>
      <c r="NZP12" s="102"/>
      <c r="NZQ12" s="102"/>
      <c r="NZR12" s="102"/>
      <c r="NZS12" s="102"/>
      <c r="NZT12" s="102"/>
      <c r="NZU12" s="102"/>
      <c r="NZV12" s="102"/>
      <c r="NZW12" s="102"/>
      <c r="NZX12" s="102"/>
      <c r="NZY12" s="102"/>
      <c r="NZZ12" s="102"/>
      <c r="OAA12" s="102"/>
      <c r="OAB12" s="102"/>
      <c r="OAC12" s="102"/>
      <c r="OAD12" s="102"/>
      <c r="OAE12" s="102"/>
      <c r="OAF12" s="102"/>
      <c r="OAG12" s="102"/>
      <c r="OAH12" s="102"/>
      <c r="OAI12" s="102"/>
      <c r="OAJ12" s="102"/>
      <c r="OAK12" s="102"/>
      <c r="OAL12" s="102"/>
      <c r="OAM12" s="102"/>
      <c r="OAN12" s="102"/>
      <c r="OAO12" s="102"/>
      <c r="OAP12" s="102"/>
      <c r="OAQ12" s="102"/>
      <c r="OAR12" s="102"/>
      <c r="OAS12" s="102"/>
      <c r="OAT12" s="102"/>
      <c r="OAU12" s="102"/>
      <c r="OAV12" s="102"/>
      <c r="OAW12" s="102"/>
      <c r="OAX12" s="102"/>
      <c r="OAY12" s="102"/>
      <c r="OAZ12" s="102"/>
      <c r="OBA12" s="102"/>
      <c r="OBB12" s="102"/>
      <c r="OBC12" s="102"/>
      <c r="OBD12" s="102"/>
      <c r="OBE12" s="102"/>
      <c r="OBF12" s="102"/>
      <c r="OBG12" s="102"/>
      <c r="OBH12" s="102"/>
      <c r="OBI12" s="102"/>
      <c r="OBJ12" s="102"/>
      <c r="OBK12" s="102"/>
      <c r="OBL12" s="102"/>
      <c r="OBM12" s="102"/>
      <c r="OBN12" s="102"/>
      <c r="OBO12" s="102"/>
      <c r="OBP12" s="102"/>
      <c r="OBQ12" s="102"/>
      <c r="OBR12" s="102"/>
      <c r="OBS12" s="102"/>
      <c r="OBT12" s="102"/>
      <c r="OBU12" s="102"/>
      <c r="OBV12" s="102"/>
      <c r="OBW12" s="102"/>
      <c r="OBX12" s="102"/>
      <c r="OBY12" s="102"/>
      <c r="OBZ12" s="102"/>
      <c r="OCA12" s="102"/>
      <c r="OCB12" s="102"/>
      <c r="OCC12" s="102"/>
      <c r="OCD12" s="102"/>
      <c r="OCE12" s="102"/>
      <c r="OCF12" s="102"/>
      <c r="OCG12" s="102"/>
      <c r="OCH12" s="102"/>
      <c r="OCI12" s="102"/>
      <c r="OCJ12" s="102"/>
      <c r="OCK12" s="102"/>
      <c r="OCL12" s="102"/>
      <c r="OCM12" s="102"/>
      <c r="OCN12" s="102"/>
      <c r="OCO12" s="102"/>
      <c r="OCP12" s="102"/>
      <c r="OCQ12" s="102"/>
      <c r="OCR12" s="102"/>
      <c r="OCS12" s="102"/>
      <c r="OCT12" s="102"/>
      <c r="OCU12" s="102"/>
      <c r="OCV12" s="102"/>
      <c r="OCW12" s="102"/>
      <c r="OCX12" s="102"/>
      <c r="OCY12" s="102"/>
      <c r="OCZ12" s="102"/>
      <c r="ODA12" s="102"/>
      <c r="ODB12" s="102"/>
      <c r="ODC12" s="102"/>
      <c r="ODD12" s="102"/>
      <c r="ODE12" s="102"/>
      <c r="ODF12" s="102"/>
      <c r="ODG12" s="102"/>
      <c r="ODH12" s="102"/>
      <c r="ODI12" s="102"/>
      <c r="ODJ12" s="102"/>
      <c r="ODK12" s="102"/>
      <c r="ODL12" s="102"/>
      <c r="ODM12" s="102"/>
      <c r="ODN12" s="102"/>
      <c r="ODO12" s="102"/>
      <c r="ODP12" s="102"/>
      <c r="ODQ12" s="102"/>
      <c r="ODR12" s="102"/>
      <c r="ODS12" s="102"/>
      <c r="ODT12" s="102"/>
      <c r="ODU12" s="102"/>
      <c r="ODV12" s="102"/>
      <c r="ODW12" s="102"/>
      <c r="ODX12" s="102"/>
      <c r="ODY12" s="102"/>
      <c r="ODZ12" s="102"/>
      <c r="OEA12" s="102"/>
      <c r="OEB12" s="102"/>
      <c r="OEC12" s="102"/>
      <c r="OED12" s="102"/>
      <c r="OEE12" s="102"/>
      <c r="OEF12" s="102"/>
      <c r="OEG12" s="102"/>
      <c r="OEH12" s="102"/>
      <c r="OEI12" s="102"/>
      <c r="OEJ12" s="102"/>
      <c r="OEK12" s="102"/>
      <c r="OEL12" s="102"/>
      <c r="OEM12" s="102"/>
      <c r="OEN12" s="102"/>
      <c r="OEO12" s="102"/>
      <c r="OEP12" s="102"/>
      <c r="OEQ12" s="102"/>
      <c r="OER12" s="102"/>
      <c r="OES12" s="102"/>
      <c r="OET12" s="102"/>
      <c r="OEU12" s="102"/>
      <c r="OEV12" s="102"/>
      <c r="OEW12" s="102"/>
      <c r="OEX12" s="102"/>
      <c r="OEY12" s="102"/>
      <c r="OEZ12" s="102"/>
      <c r="OFA12" s="102"/>
      <c r="OFB12" s="102"/>
      <c r="OFC12" s="102"/>
      <c r="OFD12" s="102"/>
      <c r="OFE12" s="102"/>
      <c r="OFF12" s="102"/>
      <c r="OFG12" s="102"/>
      <c r="OFH12" s="102"/>
      <c r="OFI12" s="102"/>
      <c r="OFJ12" s="102"/>
      <c r="OFK12" s="102"/>
      <c r="OFL12" s="102"/>
      <c r="OFM12" s="102"/>
      <c r="OFN12" s="102"/>
      <c r="OFO12" s="102"/>
      <c r="OFP12" s="102"/>
      <c r="OFQ12" s="102"/>
      <c r="OFR12" s="102"/>
      <c r="OFS12" s="102"/>
      <c r="OFT12" s="102"/>
      <c r="OFU12" s="102"/>
      <c r="OFV12" s="102"/>
      <c r="OFW12" s="102"/>
      <c r="OFX12" s="102"/>
      <c r="OFY12" s="102"/>
      <c r="OFZ12" s="102"/>
      <c r="OGA12" s="102"/>
      <c r="OGB12" s="102"/>
      <c r="OGC12" s="102"/>
      <c r="OGD12" s="102"/>
      <c r="OGE12" s="102"/>
      <c r="OGF12" s="102"/>
      <c r="OGG12" s="102"/>
      <c r="OGH12" s="102"/>
      <c r="OGI12" s="102"/>
      <c r="OGJ12" s="102"/>
      <c r="OGK12" s="102"/>
      <c r="OGL12" s="102"/>
      <c r="OGM12" s="102"/>
      <c r="OGN12" s="102"/>
      <c r="OGO12" s="102"/>
      <c r="OGP12" s="102"/>
      <c r="OGQ12" s="102"/>
      <c r="OGR12" s="102"/>
      <c r="OGS12" s="102"/>
      <c r="OGT12" s="102"/>
      <c r="OGU12" s="102"/>
      <c r="OGV12" s="102"/>
      <c r="OGW12" s="102"/>
      <c r="OGX12" s="102"/>
      <c r="OGY12" s="102"/>
      <c r="OGZ12" s="102"/>
      <c r="OHA12" s="102"/>
      <c r="OHB12" s="102"/>
      <c r="OHC12" s="102"/>
      <c r="OHD12" s="102"/>
      <c r="OHE12" s="102"/>
      <c r="OHF12" s="102"/>
      <c r="OHG12" s="102"/>
      <c r="OHH12" s="102"/>
      <c r="OHI12" s="102"/>
      <c r="OHJ12" s="102"/>
      <c r="OHK12" s="102"/>
      <c r="OHL12" s="102"/>
      <c r="OHM12" s="102"/>
      <c r="OHN12" s="102"/>
      <c r="OHO12" s="102"/>
      <c r="OHP12" s="102"/>
      <c r="OHQ12" s="102"/>
      <c r="OHR12" s="102"/>
      <c r="OHS12" s="102"/>
      <c r="OHT12" s="102"/>
      <c r="OHU12" s="102"/>
      <c r="OHV12" s="102"/>
      <c r="OHW12" s="102"/>
      <c r="OHX12" s="102"/>
      <c r="OHY12" s="102"/>
      <c r="OHZ12" s="102"/>
      <c r="OIA12" s="102"/>
      <c r="OIB12" s="102"/>
      <c r="OIC12" s="102"/>
      <c r="OID12" s="102"/>
      <c r="OIE12" s="102"/>
      <c r="OIF12" s="102"/>
      <c r="OIG12" s="102"/>
      <c r="OIH12" s="102"/>
      <c r="OII12" s="102"/>
      <c r="OIJ12" s="102"/>
      <c r="OIK12" s="102"/>
      <c r="OIL12" s="102"/>
      <c r="OIM12" s="102"/>
      <c r="OIN12" s="102"/>
      <c r="OIO12" s="102"/>
      <c r="OIP12" s="102"/>
      <c r="OIQ12" s="102"/>
      <c r="OIR12" s="102"/>
      <c r="OIS12" s="102"/>
      <c r="OIT12" s="102"/>
      <c r="OIU12" s="102"/>
      <c r="OIV12" s="102"/>
      <c r="OIW12" s="102"/>
      <c r="OIX12" s="102"/>
      <c r="OIY12" s="102"/>
      <c r="OIZ12" s="102"/>
      <c r="OJA12" s="102"/>
      <c r="OJB12" s="102"/>
      <c r="OJC12" s="102"/>
      <c r="OJD12" s="102"/>
      <c r="OJE12" s="102"/>
      <c r="OJF12" s="102"/>
      <c r="OJG12" s="102"/>
      <c r="OJH12" s="102"/>
      <c r="OJI12" s="102"/>
      <c r="OJJ12" s="102"/>
      <c r="OJK12" s="102"/>
      <c r="OJL12" s="102"/>
      <c r="OJM12" s="102"/>
      <c r="OJN12" s="102"/>
      <c r="OJO12" s="102"/>
      <c r="OJP12" s="102"/>
      <c r="OJQ12" s="102"/>
      <c r="OJR12" s="102"/>
      <c r="OJS12" s="102"/>
      <c r="OJT12" s="102"/>
      <c r="OJU12" s="102"/>
      <c r="OJV12" s="102"/>
      <c r="OJW12" s="102"/>
      <c r="OJX12" s="102"/>
      <c r="OJY12" s="102"/>
      <c r="OJZ12" s="102"/>
      <c r="OKA12" s="102"/>
      <c r="OKB12" s="102"/>
      <c r="OKC12" s="102"/>
      <c r="OKD12" s="102"/>
      <c r="OKE12" s="102"/>
      <c r="OKF12" s="102"/>
      <c r="OKG12" s="102"/>
      <c r="OKH12" s="102"/>
      <c r="OKI12" s="102"/>
      <c r="OKJ12" s="102"/>
      <c r="OKK12" s="102"/>
      <c r="OKL12" s="102"/>
      <c r="OKM12" s="102"/>
      <c r="OKN12" s="102"/>
      <c r="OKO12" s="102"/>
      <c r="OKP12" s="102"/>
      <c r="OKQ12" s="102"/>
      <c r="OKR12" s="102"/>
      <c r="OKS12" s="102"/>
      <c r="OKT12" s="102"/>
      <c r="OKU12" s="102"/>
      <c r="OKV12" s="102"/>
      <c r="OKW12" s="102"/>
      <c r="OKX12" s="102"/>
      <c r="OKY12" s="102"/>
      <c r="OKZ12" s="102"/>
      <c r="OLA12" s="102"/>
      <c r="OLB12" s="102"/>
      <c r="OLC12" s="102"/>
      <c r="OLD12" s="102"/>
      <c r="OLE12" s="102"/>
      <c r="OLF12" s="102"/>
      <c r="OLG12" s="102"/>
      <c r="OLH12" s="102"/>
      <c r="OLI12" s="102"/>
      <c r="OLJ12" s="102"/>
      <c r="OLK12" s="102"/>
      <c r="OLL12" s="102"/>
      <c r="OLM12" s="102"/>
      <c r="OLN12" s="102"/>
      <c r="OLO12" s="102"/>
      <c r="OLP12" s="102"/>
      <c r="OLQ12" s="102"/>
      <c r="OLR12" s="102"/>
      <c r="OLS12" s="102"/>
      <c r="OLT12" s="102"/>
      <c r="OLU12" s="102"/>
      <c r="OLV12" s="102"/>
      <c r="OLW12" s="102"/>
      <c r="OLX12" s="102"/>
      <c r="OLY12" s="102"/>
      <c r="OLZ12" s="102"/>
      <c r="OMA12" s="102"/>
      <c r="OMB12" s="102"/>
      <c r="OMC12" s="102"/>
      <c r="OMD12" s="102"/>
      <c r="OME12" s="102"/>
      <c r="OMF12" s="102"/>
      <c r="OMG12" s="102"/>
      <c r="OMH12" s="102"/>
      <c r="OMI12" s="102"/>
      <c r="OMJ12" s="102"/>
      <c r="OMK12" s="102"/>
      <c r="OML12" s="102"/>
      <c r="OMM12" s="102"/>
      <c r="OMN12" s="102"/>
      <c r="OMO12" s="102"/>
      <c r="OMP12" s="102"/>
      <c r="OMQ12" s="102"/>
      <c r="OMR12" s="102"/>
      <c r="OMS12" s="102"/>
      <c r="OMT12" s="102"/>
      <c r="OMU12" s="102"/>
      <c r="OMV12" s="102"/>
      <c r="OMW12" s="102"/>
      <c r="OMX12" s="102"/>
      <c r="OMY12" s="102"/>
      <c r="OMZ12" s="102"/>
      <c r="ONA12" s="102"/>
      <c r="ONB12" s="102"/>
      <c r="ONC12" s="102"/>
      <c r="OND12" s="102"/>
      <c r="ONE12" s="102"/>
      <c r="ONF12" s="102"/>
      <c r="ONG12" s="102"/>
      <c r="ONH12" s="102"/>
      <c r="ONI12" s="102"/>
      <c r="ONJ12" s="102"/>
      <c r="ONK12" s="102"/>
      <c r="ONL12" s="102"/>
      <c r="ONM12" s="102"/>
      <c r="ONN12" s="102"/>
      <c r="ONO12" s="102"/>
      <c r="ONP12" s="102"/>
      <c r="ONQ12" s="102"/>
      <c r="ONR12" s="102"/>
      <c r="ONS12" s="102"/>
      <c r="ONT12" s="102"/>
      <c r="ONU12" s="102"/>
      <c r="ONV12" s="102"/>
      <c r="ONW12" s="102"/>
      <c r="ONX12" s="102"/>
      <c r="ONY12" s="102"/>
      <c r="ONZ12" s="102"/>
      <c r="OOA12" s="102"/>
      <c r="OOB12" s="102"/>
      <c r="OOC12" s="102"/>
      <c r="OOD12" s="102"/>
      <c r="OOE12" s="102"/>
      <c r="OOF12" s="102"/>
      <c r="OOG12" s="102"/>
      <c r="OOH12" s="102"/>
      <c r="OOI12" s="102"/>
      <c r="OOJ12" s="102"/>
      <c r="OOK12" s="102"/>
      <c r="OOL12" s="102"/>
      <c r="OOM12" s="102"/>
      <c r="OON12" s="102"/>
      <c r="OOO12" s="102"/>
      <c r="OOP12" s="102"/>
      <c r="OOQ12" s="102"/>
      <c r="OOR12" s="102"/>
      <c r="OOS12" s="102"/>
      <c r="OOT12" s="102"/>
      <c r="OOU12" s="102"/>
      <c r="OOV12" s="102"/>
      <c r="OOW12" s="102"/>
      <c r="OOX12" s="102"/>
      <c r="OOY12" s="102"/>
      <c r="OOZ12" s="102"/>
      <c r="OPA12" s="102"/>
      <c r="OPB12" s="102"/>
      <c r="OPC12" s="102"/>
      <c r="OPD12" s="102"/>
      <c r="OPE12" s="102"/>
      <c r="OPF12" s="102"/>
      <c r="OPG12" s="102"/>
      <c r="OPH12" s="102"/>
      <c r="OPI12" s="102"/>
      <c r="OPJ12" s="102"/>
      <c r="OPK12" s="102"/>
      <c r="OPL12" s="102"/>
      <c r="OPM12" s="102"/>
      <c r="OPN12" s="102"/>
      <c r="OPO12" s="102"/>
      <c r="OPP12" s="102"/>
      <c r="OPQ12" s="102"/>
      <c r="OPR12" s="102"/>
      <c r="OPS12" s="102"/>
      <c r="OPT12" s="102"/>
      <c r="OPU12" s="102"/>
      <c r="OPV12" s="102"/>
      <c r="OPW12" s="102"/>
      <c r="OPX12" s="102"/>
      <c r="OPY12" s="102"/>
      <c r="OPZ12" s="102"/>
      <c r="OQA12" s="102"/>
      <c r="OQB12" s="102"/>
      <c r="OQC12" s="102"/>
      <c r="OQD12" s="102"/>
      <c r="OQE12" s="102"/>
      <c r="OQF12" s="102"/>
      <c r="OQG12" s="102"/>
      <c r="OQH12" s="102"/>
      <c r="OQI12" s="102"/>
      <c r="OQJ12" s="102"/>
      <c r="OQK12" s="102"/>
      <c r="OQL12" s="102"/>
      <c r="OQM12" s="102"/>
      <c r="OQN12" s="102"/>
      <c r="OQO12" s="102"/>
      <c r="OQP12" s="102"/>
      <c r="OQQ12" s="102"/>
      <c r="OQR12" s="102"/>
      <c r="OQS12" s="102"/>
      <c r="OQT12" s="102"/>
      <c r="OQU12" s="102"/>
      <c r="OQV12" s="102"/>
      <c r="OQW12" s="102"/>
      <c r="OQX12" s="102"/>
      <c r="OQY12" s="102"/>
      <c r="OQZ12" s="102"/>
      <c r="ORA12" s="102"/>
      <c r="ORB12" s="102"/>
      <c r="ORC12" s="102"/>
      <c r="ORD12" s="102"/>
      <c r="ORE12" s="102"/>
      <c r="ORF12" s="102"/>
      <c r="ORG12" s="102"/>
      <c r="ORH12" s="102"/>
      <c r="ORI12" s="102"/>
      <c r="ORJ12" s="102"/>
      <c r="ORK12" s="102"/>
      <c r="ORL12" s="102"/>
      <c r="ORM12" s="102"/>
      <c r="ORN12" s="102"/>
      <c r="ORO12" s="102"/>
      <c r="ORP12" s="102"/>
      <c r="ORQ12" s="102"/>
      <c r="ORR12" s="102"/>
      <c r="ORS12" s="102"/>
      <c r="ORT12" s="102"/>
      <c r="ORU12" s="102"/>
      <c r="ORV12" s="102"/>
      <c r="ORW12" s="102"/>
      <c r="ORX12" s="102"/>
      <c r="ORY12" s="102"/>
      <c r="ORZ12" s="102"/>
      <c r="OSA12" s="102"/>
      <c r="OSB12" s="102"/>
      <c r="OSC12" s="102"/>
      <c r="OSD12" s="102"/>
      <c r="OSE12" s="102"/>
      <c r="OSF12" s="102"/>
      <c r="OSG12" s="102"/>
      <c r="OSH12" s="102"/>
      <c r="OSI12" s="102"/>
      <c r="OSJ12" s="102"/>
      <c r="OSK12" s="102"/>
      <c r="OSL12" s="102"/>
      <c r="OSM12" s="102"/>
      <c r="OSN12" s="102"/>
      <c r="OSO12" s="102"/>
      <c r="OSP12" s="102"/>
      <c r="OSQ12" s="102"/>
      <c r="OSR12" s="102"/>
      <c r="OSS12" s="102"/>
      <c r="OST12" s="102"/>
      <c r="OSU12" s="102"/>
      <c r="OSV12" s="102"/>
      <c r="OSW12" s="102"/>
      <c r="OSX12" s="102"/>
      <c r="OSY12" s="102"/>
      <c r="OSZ12" s="102"/>
      <c r="OTA12" s="102"/>
      <c r="OTB12" s="102"/>
      <c r="OTC12" s="102"/>
      <c r="OTD12" s="102"/>
      <c r="OTE12" s="102"/>
      <c r="OTF12" s="102"/>
      <c r="OTG12" s="102"/>
      <c r="OTH12" s="102"/>
      <c r="OTI12" s="102"/>
      <c r="OTJ12" s="102"/>
      <c r="OTK12" s="102"/>
      <c r="OTL12" s="102"/>
      <c r="OTM12" s="102"/>
      <c r="OTN12" s="102"/>
      <c r="OTO12" s="102"/>
      <c r="OTP12" s="102"/>
      <c r="OTQ12" s="102"/>
      <c r="OTR12" s="102"/>
      <c r="OTS12" s="102"/>
      <c r="OTT12" s="102"/>
      <c r="OTU12" s="102"/>
      <c r="OTV12" s="102"/>
      <c r="OTW12" s="102"/>
      <c r="OTX12" s="102"/>
      <c r="OTY12" s="102"/>
      <c r="OTZ12" s="102"/>
      <c r="OUA12" s="102"/>
      <c r="OUB12" s="102"/>
      <c r="OUC12" s="102"/>
      <c r="OUD12" s="102"/>
      <c r="OUE12" s="102"/>
      <c r="OUF12" s="102"/>
      <c r="OUG12" s="102"/>
      <c r="OUH12" s="102"/>
      <c r="OUI12" s="102"/>
      <c r="OUJ12" s="102"/>
      <c r="OUK12" s="102"/>
      <c r="OUL12" s="102"/>
      <c r="OUM12" s="102"/>
      <c r="OUN12" s="102"/>
      <c r="OUO12" s="102"/>
      <c r="OUP12" s="102"/>
      <c r="OUQ12" s="102"/>
      <c r="OUR12" s="102"/>
      <c r="OUS12" s="102"/>
      <c r="OUT12" s="102"/>
      <c r="OUU12" s="102"/>
      <c r="OUV12" s="102"/>
      <c r="OUW12" s="102"/>
      <c r="OUX12" s="102"/>
      <c r="OUY12" s="102"/>
      <c r="OUZ12" s="102"/>
      <c r="OVA12" s="102"/>
      <c r="OVB12" s="102"/>
      <c r="OVC12" s="102"/>
      <c r="OVD12" s="102"/>
      <c r="OVE12" s="102"/>
      <c r="OVF12" s="102"/>
      <c r="OVG12" s="102"/>
      <c r="OVH12" s="102"/>
      <c r="OVI12" s="102"/>
      <c r="OVJ12" s="102"/>
      <c r="OVK12" s="102"/>
      <c r="OVL12" s="102"/>
      <c r="OVM12" s="102"/>
      <c r="OVN12" s="102"/>
      <c r="OVO12" s="102"/>
      <c r="OVP12" s="102"/>
      <c r="OVQ12" s="102"/>
      <c r="OVR12" s="102"/>
      <c r="OVS12" s="102"/>
      <c r="OVT12" s="102"/>
      <c r="OVU12" s="102"/>
      <c r="OVV12" s="102"/>
      <c r="OVW12" s="102"/>
      <c r="OVX12" s="102"/>
      <c r="OVY12" s="102"/>
      <c r="OVZ12" s="102"/>
      <c r="OWA12" s="102"/>
      <c r="OWB12" s="102"/>
      <c r="OWC12" s="102"/>
      <c r="OWD12" s="102"/>
      <c r="OWE12" s="102"/>
      <c r="OWF12" s="102"/>
      <c r="OWG12" s="102"/>
      <c r="OWH12" s="102"/>
      <c r="OWI12" s="102"/>
      <c r="OWJ12" s="102"/>
      <c r="OWK12" s="102"/>
      <c r="OWL12" s="102"/>
      <c r="OWM12" s="102"/>
      <c r="OWN12" s="102"/>
      <c r="OWO12" s="102"/>
      <c r="OWP12" s="102"/>
      <c r="OWQ12" s="102"/>
      <c r="OWR12" s="102"/>
      <c r="OWS12" s="102"/>
      <c r="OWT12" s="102"/>
      <c r="OWU12" s="102"/>
      <c r="OWV12" s="102"/>
      <c r="OWW12" s="102"/>
      <c r="OWX12" s="102"/>
      <c r="OWY12" s="102"/>
      <c r="OWZ12" s="102"/>
      <c r="OXA12" s="102"/>
      <c r="OXB12" s="102"/>
      <c r="OXC12" s="102"/>
      <c r="OXD12" s="102"/>
      <c r="OXE12" s="102"/>
      <c r="OXF12" s="102"/>
      <c r="OXG12" s="102"/>
      <c r="OXH12" s="102"/>
      <c r="OXI12" s="102"/>
      <c r="OXJ12" s="102"/>
      <c r="OXK12" s="102"/>
      <c r="OXL12" s="102"/>
      <c r="OXM12" s="102"/>
      <c r="OXN12" s="102"/>
      <c r="OXO12" s="102"/>
      <c r="OXP12" s="102"/>
      <c r="OXQ12" s="102"/>
      <c r="OXR12" s="102"/>
      <c r="OXS12" s="102"/>
      <c r="OXT12" s="102"/>
      <c r="OXU12" s="102"/>
      <c r="OXV12" s="102"/>
      <c r="OXW12" s="102"/>
      <c r="OXX12" s="102"/>
      <c r="OXY12" s="102"/>
      <c r="OXZ12" s="102"/>
      <c r="OYA12" s="102"/>
      <c r="OYB12" s="102"/>
      <c r="OYC12" s="102"/>
      <c r="OYD12" s="102"/>
      <c r="OYE12" s="102"/>
      <c r="OYF12" s="102"/>
      <c r="OYG12" s="102"/>
      <c r="OYH12" s="102"/>
      <c r="OYI12" s="102"/>
      <c r="OYJ12" s="102"/>
      <c r="OYK12" s="102"/>
      <c r="OYL12" s="102"/>
      <c r="OYM12" s="102"/>
      <c r="OYN12" s="102"/>
      <c r="OYO12" s="102"/>
      <c r="OYP12" s="102"/>
      <c r="OYQ12" s="102"/>
      <c r="OYR12" s="102"/>
      <c r="OYS12" s="102"/>
      <c r="OYT12" s="102"/>
      <c r="OYU12" s="102"/>
      <c r="OYV12" s="102"/>
      <c r="OYW12" s="102"/>
      <c r="OYX12" s="102"/>
      <c r="OYY12" s="102"/>
      <c r="OYZ12" s="102"/>
      <c r="OZA12" s="102"/>
      <c r="OZB12" s="102"/>
      <c r="OZC12" s="102"/>
      <c r="OZD12" s="102"/>
      <c r="OZE12" s="102"/>
      <c r="OZF12" s="102"/>
      <c r="OZG12" s="102"/>
      <c r="OZH12" s="102"/>
      <c r="OZI12" s="102"/>
      <c r="OZJ12" s="102"/>
      <c r="OZK12" s="102"/>
      <c r="OZL12" s="102"/>
      <c r="OZM12" s="102"/>
      <c r="OZN12" s="102"/>
      <c r="OZO12" s="102"/>
      <c r="OZP12" s="102"/>
      <c r="OZQ12" s="102"/>
      <c r="OZR12" s="102"/>
      <c r="OZS12" s="102"/>
      <c r="OZT12" s="102"/>
      <c r="OZU12" s="102"/>
      <c r="OZV12" s="102"/>
      <c r="OZW12" s="102"/>
      <c r="OZX12" s="102"/>
      <c r="OZY12" s="102"/>
      <c r="OZZ12" s="102"/>
      <c r="PAA12" s="102"/>
      <c r="PAB12" s="102"/>
      <c r="PAC12" s="102"/>
      <c r="PAD12" s="102"/>
      <c r="PAE12" s="102"/>
      <c r="PAF12" s="102"/>
      <c r="PAG12" s="102"/>
      <c r="PAH12" s="102"/>
      <c r="PAI12" s="102"/>
      <c r="PAJ12" s="102"/>
      <c r="PAK12" s="102"/>
      <c r="PAL12" s="102"/>
      <c r="PAM12" s="102"/>
      <c r="PAN12" s="102"/>
      <c r="PAO12" s="102"/>
      <c r="PAP12" s="102"/>
      <c r="PAQ12" s="102"/>
      <c r="PAR12" s="102"/>
      <c r="PAS12" s="102"/>
      <c r="PAT12" s="102"/>
      <c r="PAU12" s="102"/>
      <c r="PAV12" s="102"/>
      <c r="PAW12" s="102"/>
      <c r="PAX12" s="102"/>
      <c r="PAY12" s="102"/>
      <c r="PAZ12" s="102"/>
      <c r="PBA12" s="102"/>
      <c r="PBB12" s="102"/>
      <c r="PBC12" s="102"/>
      <c r="PBD12" s="102"/>
      <c r="PBE12" s="102"/>
      <c r="PBF12" s="102"/>
      <c r="PBG12" s="102"/>
      <c r="PBH12" s="102"/>
      <c r="PBI12" s="102"/>
      <c r="PBJ12" s="102"/>
      <c r="PBK12" s="102"/>
      <c r="PBL12" s="102"/>
      <c r="PBM12" s="102"/>
      <c r="PBN12" s="102"/>
      <c r="PBO12" s="102"/>
      <c r="PBP12" s="102"/>
      <c r="PBQ12" s="102"/>
      <c r="PBR12" s="102"/>
      <c r="PBS12" s="102"/>
      <c r="PBT12" s="102"/>
      <c r="PBU12" s="102"/>
      <c r="PBV12" s="102"/>
      <c r="PBW12" s="102"/>
      <c r="PBX12" s="102"/>
      <c r="PBY12" s="102"/>
      <c r="PBZ12" s="102"/>
      <c r="PCA12" s="102"/>
      <c r="PCB12" s="102"/>
      <c r="PCC12" s="102"/>
      <c r="PCD12" s="102"/>
      <c r="PCE12" s="102"/>
      <c r="PCF12" s="102"/>
      <c r="PCG12" s="102"/>
      <c r="PCH12" s="102"/>
      <c r="PCI12" s="102"/>
      <c r="PCJ12" s="102"/>
      <c r="PCK12" s="102"/>
      <c r="PCL12" s="102"/>
      <c r="PCM12" s="102"/>
      <c r="PCN12" s="102"/>
      <c r="PCO12" s="102"/>
      <c r="PCP12" s="102"/>
      <c r="PCQ12" s="102"/>
      <c r="PCR12" s="102"/>
      <c r="PCS12" s="102"/>
      <c r="PCT12" s="102"/>
      <c r="PCU12" s="102"/>
      <c r="PCV12" s="102"/>
      <c r="PCW12" s="102"/>
      <c r="PCX12" s="102"/>
      <c r="PCY12" s="102"/>
      <c r="PCZ12" s="102"/>
      <c r="PDA12" s="102"/>
      <c r="PDB12" s="102"/>
      <c r="PDC12" s="102"/>
      <c r="PDD12" s="102"/>
      <c r="PDE12" s="102"/>
      <c r="PDF12" s="102"/>
      <c r="PDG12" s="102"/>
      <c r="PDH12" s="102"/>
      <c r="PDI12" s="102"/>
      <c r="PDJ12" s="102"/>
      <c r="PDK12" s="102"/>
      <c r="PDL12" s="102"/>
      <c r="PDM12" s="102"/>
      <c r="PDN12" s="102"/>
      <c r="PDO12" s="102"/>
      <c r="PDP12" s="102"/>
      <c r="PDQ12" s="102"/>
      <c r="PDR12" s="102"/>
      <c r="PDS12" s="102"/>
      <c r="PDT12" s="102"/>
      <c r="PDU12" s="102"/>
      <c r="PDV12" s="102"/>
      <c r="PDW12" s="102"/>
      <c r="PDX12" s="102"/>
      <c r="PDY12" s="102"/>
      <c r="PDZ12" s="102"/>
      <c r="PEA12" s="102"/>
      <c r="PEB12" s="102"/>
      <c r="PEC12" s="102"/>
      <c r="PED12" s="102"/>
      <c r="PEE12" s="102"/>
      <c r="PEF12" s="102"/>
      <c r="PEG12" s="102"/>
      <c r="PEH12" s="102"/>
      <c r="PEI12" s="102"/>
      <c r="PEJ12" s="102"/>
      <c r="PEK12" s="102"/>
      <c r="PEL12" s="102"/>
      <c r="PEM12" s="102"/>
      <c r="PEN12" s="102"/>
      <c r="PEO12" s="102"/>
      <c r="PEP12" s="102"/>
      <c r="PEQ12" s="102"/>
      <c r="PER12" s="102"/>
      <c r="PES12" s="102"/>
      <c r="PET12" s="102"/>
      <c r="PEU12" s="102"/>
      <c r="PEV12" s="102"/>
      <c r="PEW12" s="102"/>
      <c r="PEX12" s="102"/>
      <c r="PEY12" s="102"/>
      <c r="PEZ12" s="102"/>
      <c r="PFA12" s="102"/>
      <c r="PFB12" s="102"/>
      <c r="PFC12" s="102"/>
      <c r="PFD12" s="102"/>
      <c r="PFE12" s="102"/>
      <c r="PFF12" s="102"/>
      <c r="PFG12" s="102"/>
      <c r="PFH12" s="102"/>
      <c r="PFI12" s="102"/>
      <c r="PFJ12" s="102"/>
      <c r="PFK12" s="102"/>
      <c r="PFL12" s="102"/>
      <c r="PFM12" s="102"/>
      <c r="PFN12" s="102"/>
      <c r="PFO12" s="102"/>
      <c r="PFP12" s="102"/>
      <c r="PFQ12" s="102"/>
      <c r="PFR12" s="102"/>
      <c r="PFS12" s="102"/>
      <c r="PFT12" s="102"/>
      <c r="PFU12" s="102"/>
      <c r="PFV12" s="102"/>
      <c r="PFW12" s="102"/>
      <c r="PFX12" s="102"/>
      <c r="PFY12" s="102"/>
      <c r="PFZ12" s="102"/>
      <c r="PGA12" s="102"/>
      <c r="PGB12" s="102"/>
      <c r="PGC12" s="102"/>
      <c r="PGD12" s="102"/>
      <c r="PGE12" s="102"/>
      <c r="PGF12" s="102"/>
      <c r="PGG12" s="102"/>
      <c r="PGH12" s="102"/>
      <c r="PGI12" s="102"/>
      <c r="PGJ12" s="102"/>
      <c r="PGK12" s="102"/>
      <c r="PGL12" s="102"/>
      <c r="PGM12" s="102"/>
      <c r="PGN12" s="102"/>
      <c r="PGO12" s="102"/>
      <c r="PGP12" s="102"/>
      <c r="PGQ12" s="102"/>
      <c r="PGR12" s="102"/>
      <c r="PGS12" s="102"/>
      <c r="PGT12" s="102"/>
      <c r="PGU12" s="102"/>
      <c r="PGV12" s="102"/>
      <c r="PGW12" s="102"/>
      <c r="PGX12" s="102"/>
      <c r="PGY12" s="102"/>
      <c r="PGZ12" s="102"/>
      <c r="PHA12" s="102"/>
      <c r="PHB12" s="102"/>
      <c r="PHC12" s="102"/>
      <c r="PHD12" s="102"/>
      <c r="PHE12" s="102"/>
      <c r="PHF12" s="102"/>
      <c r="PHG12" s="102"/>
      <c r="PHH12" s="102"/>
      <c r="PHI12" s="102"/>
      <c r="PHJ12" s="102"/>
      <c r="PHK12" s="102"/>
      <c r="PHL12" s="102"/>
      <c r="PHM12" s="102"/>
      <c r="PHN12" s="102"/>
      <c r="PHO12" s="102"/>
      <c r="PHP12" s="102"/>
      <c r="PHQ12" s="102"/>
      <c r="PHR12" s="102"/>
      <c r="PHS12" s="102"/>
      <c r="PHT12" s="102"/>
      <c r="PHU12" s="102"/>
      <c r="PHV12" s="102"/>
      <c r="PHW12" s="102"/>
      <c r="PHX12" s="102"/>
      <c r="PHY12" s="102"/>
      <c r="PHZ12" s="102"/>
      <c r="PIA12" s="102"/>
      <c r="PIB12" s="102"/>
      <c r="PIC12" s="102"/>
      <c r="PID12" s="102"/>
      <c r="PIE12" s="102"/>
      <c r="PIF12" s="102"/>
      <c r="PIG12" s="102"/>
      <c r="PIH12" s="102"/>
      <c r="PII12" s="102"/>
      <c r="PIJ12" s="102"/>
      <c r="PIK12" s="102"/>
      <c r="PIL12" s="102"/>
      <c r="PIM12" s="102"/>
      <c r="PIN12" s="102"/>
      <c r="PIO12" s="102"/>
      <c r="PIP12" s="102"/>
      <c r="PIQ12" s="102"/>
      <c r="PIR12" s="102"/>
      <c r="PIS12" s="102"/>
      <c r="PIT12" s="102"/>
      <c r="PIU12" s="102"/>
      <c r="PIV12" s="102"/>
      <c r="PIW12" s="102"/>
      <c r="PIX12" s="102"/>
      <c r="PIY12" s="102"/>
      <c r="PIZ12" s="102"/>
      <c r="PJA12" s="102"/>
      <c r="PJB12" s="102"/>
      <c r="PJC12" s="102"/>
      <c r="PJD12" s="102"/>
      <c r="PJE12" s="102"/>
      <c r="PJF12" s="102"/>
      <c r="PJG12" s="102"/>
      <c r="PJH12" s="102"/>
      <c r="PJI12" s="102"/>
      <c r="PJJ12" s="102"/>
      <c r="PJK12" s="102"/>
      <c r="PJL12" s="102"/>
      <c r="PJM12" s="102"/>
      <c r="PJN12" s="102"/>
      <c r="PJO12" s="102"/>
      <c r="PJP12" s="102"/>
      <c r="PJQ12" s="102"/>
      <c r="PJR12" s="102"/>
      <c r="PJS12" s="102"/>
      <c r="PJT12" s="102"/>
      <c r="PJU12" s="102"/>
      <c r="PJV12" s="102"/>
      <c r="PJW12" s="102"/>
      <c r="PJX12" s="102"/>
      <c r="PJY12" s="102"/>
      <c r="PJZ12" s="102"/>
      <c r="PKA12" s="102"/>
      <c r="PKB12" s="102"/>
      <c r="PKC12" s="102"/>
      <c r="PKD12" s="102"/>
      <c r="PKE12" s="102"/>
      <c r="PKF12" s="102"/>
      <c r="PKG12" s="102"/>
      <c r="PKH12" s="102"/>
      <c r="PKI12" s="102"/>
      <c r="PKJ12" s="102"/>
      <c r="PKK12" s="102"/>
      <c r="PKL12" s="102"/>
      <c r="PKM12" s="102"/>
      <c r="PKN12" s="102"/>
      <c r="PKO12" s="102"/>
      <c r="PKP12" s="102"/>
      <c r="PKQ12" s="102"/>
      <c r="PKR12" s="102"/>
      <c r="PKS12" s="102"/>
      <c r="PKT12" s="102"/>
      <c r="PKU12" s="102"/>
      <c r="PKV12" s="102"/>
      <c r="PKW12" s="102"/>
      <c r="PKX12" s="102"/>
      <c r="PKY12" s="102"/>
      <c r="PKZ12" s="102"/>
      <c r="PLA12" s="102"/>
      <c r="PLB12" s="102"/>
      <c r="PLC12" s="102"/>
      <c r="PLD12" s="102"/>
      <c r="PLE12" s="102"/>
      <c r="PLF12" s="102"/>
      <c r="PLG12" s="102"/>
      <c r="PLH12" s="102"/>
      <c r="PLI12" s="102"/>
      <c r="PLJ12" s="102"/>
      <c r="PLK12" s="102"/>
      <c r="PLL12" s="102"/>
      <c r="PLM12" s="102"/>
      <c r="PLN12" s="102"/>
      <c r="PLO12" s="102"/>
      <c r="PLP12" s="102"/>
      <c r="PLQ12" s="102"/>
      <c r="PLR12" s="102"/>
      <c r="PLS12" s="102"/>
      <c r="PLT12" s="102"/>
      <c r="PLU12" s="102"/>
      <c r="PLV12" s="102"/>
      <c r="PLW12" s="102"/>
      <c r="PLX12" s="102"/>
      <c r="PLY12" s="102"/>
      <c r="PLZ12" s="102"/>
      <c r="PMA12" s="102"/>
      <c r="PMB12" s="102"/>
      <c r="PMC12" s="102"/>
      <c r="PMD12" s="102"/>
      <c r="PME12" s="102"/>
      <c r="PMF12" s="102"/>
      <c r="PMG12" s="102"/>
      <c r="PMH12" s="102"/>
      <c r="PMI12" s="102"/>
      <c r="PMJ12" s="102"/>
      <c r="PMK12" s="102"/>
      <c r="PML12" s="102"/>
      <c r="PMM12" s="102"/>
      <c r="PMN12" s="102"/>
      <c r="PMO12" s="102"/>
      <c r="PMP12" s="102"/>
      <c r="PMQ12" s="102"/>
      <c r="PMR12" s="102"/>
      <c r="PMS12" s="102"/>
      <c r="PMT12" s="102"/>
      <c r="PMU12" s="102"/>
      <c r="PMV12" s="102"/>
      <c r="PMW12" s="102"/>
      <c r="PMX12" s="102"/>
      <c r="PMY12" s="102"/>
      <c r="PMZ12" s="102"/>
      <c r="PNA12" s="102"/>
      <c r="PNB12" s="102"/>
      <c r="PNC12" s="102"/>
      <c r="PND12" s="102"/>
      <c r="PNE12" s="102"/>
      <c r="PNF12" s="102"/>
      <c r="PNG12" s="102"/>
      <c r="PNH12" s="102"/>
      <c r="PNI12" s="102"/>
      <c r="PNJ12" s="102"/>
      <c r="PNK12" s="102"/>
      <c r="PNL12" s="102"/>
      <c r="PNM12" s="102"/>
      <c r="PNN12" s="102"/>
      <c r="PNO12" s="102"/>
      <c r="PNP12" s="102"/>
      <c r="PNQ12" s="102"/>
      <c r="PNR12" s="102"/>
      <c r="PNS12" s="102"/>
      <c r="PNT12" s="102"/>
      <c r="PNU12" s="102"/>
      <c r="PNV12" s="102"/>
      <c r="PNW12" s="102"/>
      <c r="PNX12" s="102"/>
      <c r="PNY12" s="102"/>
      <c r="PNZ12" s="102"/>
      <c r="POA12" s="102"/>
      <c r="POB12" s="102"/>
      <c r="POC12" s="102"/>
      <c r="POD12" s="102"/>
      <c r="POE12" s="102"/>
      <c r="POF12" s="102"/>
      <c r="POG12" s="102"/>
      <c r="POH12" s="102"/>
      <c r="POI12" s="102"/>
      <c r="POJ12" s="102"/>
      <c r="POK12" s="102"/>
      <c r="POL12" s="102"/>
      <c r="POM12" s="102"/>
      <c r="PON12" s="102"/>
      <c r="POO12" s="102"/>
      <c r="POP12" s="102"/>
      <c r="POQ12" s="102"/>
      <c r="POR12" s="102"/>
      <c r="POS12" s="102"/>
      <c r="POT12" s="102"/>
      <c r="POU12" s="102"/>
      <c r="POV12" s="102"/>
      <c r="POW12" s="102"/>
      <c r="POX12" s="102"/>
      <c r="POY12" s="102"/>
      <c r="POZ12" s="102"/>
      <c r="PPA12" s="102"/>
      <c r="PPB12" s="102"/>
      <c r="PPC12" s="102"/>
      <c r="PPD12" s="102"/>
      <c r="PPE12" s="102"/>
      <c r="PPF12" s="102"/>
      <c r="PPG12" s="102"/>
      <c r="PPH12" s="102"/>
      <c r="PPI12" s="102"/>
      <c r="PPJ12" s="102"/>
      <c r="PPK12" s="102"/>
      <c r="PPL12" s="102"/>
      <c r="PPM12" s="102"/>
      <c r="PPN12" s="102"/>
      <c r="PPO12" s="102"/>
      <c r="PPP12" s="102"/>
      <c r="PPQ12" s="102"/>
      <c r="PPR12" s="102"/>
      <c r="PPS12" s="102"/>
      <c r="PPT12" s="102"/>
      <c r="PPU12" s="102"/>
      <c r="PPV12" s="102"/>
      <c r="PPW12" s="102"/>
      <c r="PPX12" s="102"/>
      <c r="PPY12" s="102"/>
      <c r="PPZ12" s="102"/>
      <c r="PQA12" s="102"/>
      <c r="PQB12" s="102"/>
      <c r="PQC12" s="102"/>
      <c r="PQD12" s="102"/>
      <c r="PQE12" s="102"/>
      <c r="PQF12" s="102"/>
      <c r="PQG12" s="102"/>
      <c r="PQH12" s="102"/>
      <c r="PQI12" s="102"/>
      <c r="PQJ12" s="102"/>
      <c r="PQK12" s="102"/>
      <c r="PQL12" s="102"/>
      <c r="PQM12" s="102"/>
      <c r="PQN12" s="102"/>
      <c r="PQO12" s="102"/>
      <c r="PQP12" s="102"/>
      <c r="PQQ12" s="102"/>
      <c r="PQR12" s="102"/>
      <c r="PQS12" s="102"/>
      <c r="PQT12" s="102"/>
      <c r="PQU12" s="102"/>
      <c r="PQV12" s="102"/>
      <c r="PQW12" s="102"/>
      <c r="PQX12" s="102"/>
      <c r="PQY12" s="102"/>
      <c r="PQZ12" s="102"/>
      <c r="PRA12" s="102"/>
      <c r="PRB12" s="102"/>
      <c r="PRC12" s="102"/>
      <c r="PRD12" s="102"/>
      <c r="PRE12" s="102"/>
      <c r="PRF12" s="102"/>
      <c r="PRG12" s="102"/>
      <c r="PRH12" s="102"/>
      <c r="PRI12" s="102"/>
      <c r="PRJ12" s="102"/>
      <c r="PRK12" s="102"/>
      <c r="PRL12" s="102"/>
      <c r="PRM12" s="102"/>
      <c r="PRN12" s="102"/>
      <c r="PRO12" s="102"/>
      <c r="PRP12" s="102"/>
      <c r="PRQ12" s="102"/>
      <c r="PRR12" s="102"/>
      <c r="PRS12" s="102"/>
      <c r="PRT12" s="102"/>
      <c r="PRU12" s="102"/>
      <c r="PRV12" s="102"/>
      <c r="PRW12" s="102"/>
      <c r="PRX12" s="102"/>
      <c r="PRY12" s="102"/>
      <c r="PRZ12" s="102"/>
      <c r="PSA12" s="102"/>
      <c r="PSB12" s="102"/>
      <c r="PSC12" s="102"/>
      <c r="PSD12" s="102"/>
      <c r="PSE12" s="102"/>
      <c r="PSF12" s="102"/>
      <c r="PSG12" s="102"/>
      <c r="PSH12" s="102"/>
      <c r="PSI12" s="102"/>
      <c r="PSJ12" s="102"/>
      <c r="PSK12" s="102"/>
      <c r="PSL12" s="102"/>
      <c r="PSM12" s="102"/>
      <c r="PSN12" s="102"/>
      <c r="PSO12" s="102"/>
      <c r="PSP12" s="102"/>
      <c r="PSQ12" s="102"/>
      <c r="PSR12" s="102"/>
      <c r="PSS12" s="102"/>
      <c r="PST12" s="102"/>
      <c r="PSU12" s="102"/>
      <c r="PSV12" s="102"/>
      <c r="PSW12" s="102"/>
      <c r="PSX12" s="102"/>
      <c r="PSY12" s="102"/>
      <c r="PSZ12" s="102"/>
      <c r="PTA12" s="102"/>
      <c r="PTB12" s="102"/>
      <c r="PTC12" s="102"/>
      <c r="PTD12" s="102"/>
      <c r="PTE12" s="102"/>
      <c r="PTF12" s="102"/>
      <c r="PTG12" s="102"/>
      <c r="PTH12" s="102"/>
      <c r="PTI12" s="102"/>
      <c r="PTJ12" s="102"/>
      <c r="PTK12" s="102"/>
      <c r="PTL12" s="102"/>
      <c r="PTM12" s="102"/>
      <c r="PTN12" s="102"/>
      <c r="PTO12" s="102"/>
      <c r="PTP12" s="102"/>
      <c r="PTQ12" s="102"/>
      <c r="PTR12" s="102"/>
      <c r="PTS12" s="102"/>
      <c r="PTT12" s="102"/>
      <c r="PTU12" s="102"/>
      <c r="PTV12" s="102"/>
      <c r="PTW12" s="102"/>
      <c r="PTX12" s="102"/>
      <c r="PTY12" s="102"/>
      <c r="PTZ12" s="102"/>
      <c r="PUA12" s="102"/>
      <c r="PUB12" s="102"/>
      <c r="PUC12" s="102"/>
      <c r="PUD12" s="102"/>
      <c r="PUE12" s="102"/>
      <c r="PUF12" s="102"/>
      <c r="PUG12" s="102"/>
      <c r="PUH12" s="102"/>
      <c r="PUI12" s="102"/>
      <c r="PUJ12" s="102"/>
      <c r="PUK12" s="102"/>
      <c r="PUL12" s="102"/>
      <c r="PUM12" s="102"/>
      <c r="PUN12" s="102"/>
      <c r="PUO12" s="102"/>
      <c r="PUP12" s="102"/>
      <c r="PUQ12" s="102"/>
      <c r="PUR12" s="102"/>
      <c r="PUS12" s="102"/>
      <c r="PUT12" s="102"/>
      <c r="PUU12" s="102"/>
      <c r="PUV12" s="102"/>
      <c r="PUW12" s="102"/>
      <c r="PUX12" s="102"/>
      <c r="PUY12" s="102"/>
      <c r="PUZ12" s="102"/>
      <c r="PVA12" s="102"/>
      <c r="PVB12" s="102"/>
      <c r="PVC12" s="102"/>
      <c r="PVD12" s="102"/>
      <c r="PVE12" s="102"/>
      <c r="PVF12" s="102"/>
      <c r="PVG12" s="102"/>
      <c r="PVH12" s="102"/>
      <c r="PVI12" s="102"/>
      <c r="PVJ12" s="102"/>
      <c r="PVK12" s="102"/>
      <c r="PVL12" s="102"/>
      <c r="PVM12" s="102"/>
      <c r="PVN12" s="102"/>
      <c r="PVO12" s="102"/>
      <c r="PVP12" s="102"/>
      <c r="PVQ12" s="102"/>
      <c r="PVR12" s="102"/>
      <c r="PVS12" s="102"/>
      <c r="PVT12" s="102"/>
      <c r="PVU12" s="102"/>
      <c r="PVV12" s="102"/>
      <c r="PVW12" s="102"/>
      <c r="PVX12" s="102"/>
      <c r="PVY12" s="102"/>
      <c r="PVZ12" s="102"/>
      <c r="PWA12" s="102"/>
      <c r="PWB12" s="102"/>
      <c r="PWC12" s="102"/>
      <c r="PWD12" s="102"/>
      <c r="PWE12" s="102"/>
      <c r="PWF12" s="102"/>
      <c r="PWG12" s="102"/>
      <c r="PWH12" s="102"/>
      <c r="PWI12" s="102"/>
      <c r="PWJ12" s="102"/>
      <c r="PWK12" s="102"/>
      <c r="PWL12" s="102"/>
      <c r="PWM12" s="102"/>
      <c r="PWN12" s="102"/>
      <c r="PWO12" s="102"/>
      <c r="PWP12" s="102"/>
      <c r="PWQ12" s="102"/>
      <c r="PWR12" s="102"/>
      <c r="PWS12" s="102"/>
      <c r="PWT12" s="102"/>
      <c r="PWU12" s="102"/>
      <c r="PWV12" s="102"/>
      <c r="PWW12" s="102"/>
      <c r="PWX12" s="102"/>
      <c r="PWY12" s="102"/>
      <c r="PWZ12" s="102"/>
      <c r="PXA12" s="102"/>
      <c r="PXB12" s="102"/>
      <c r="PXC12" s="102"/>
      <c r="PXD12" s="102"/>
      <c r="PXE12" s="102"/>
      <c r="PXF12" s="102"/>
      <c r="PXG12" s="102"/>
      <c r="PXH12" s="102"/>
      <c r="PXI12" s="102"/>
      <c r="PXJ12" s="102"/>
      <c r="PXK12" s="102"/>
      <c r="PXL12" s="102"/>
      <c r="PXM12" s="102"/>
      <c r="PXN12" s="102"/>
      <c r="PXO12" s="102"/>
      <c r="PXP12" s="102"/>
      <c r="PXQ12" s="102"/>
      <c r="PXR12" s="102"/>
      <c r="PXS12" s="102"/>
      <c r="PXT12" s="102"/>
      <c r="PXU12" s="102"/>
      <c r="PXV12" s="102"/>
      <c r="PXW12" s="102"/>
      <c r="PXX12" s="102"/>
      <c r="PXY12" s="102"/>
      <c r="PXZ12" s="102"/>
      <c r="PYA12" s="102"/>
      <c r="PYB12" s="102"/>
      <c r="PYC12" s="102"/>
      <c r="PYD12" s="102"/>
      <c r="PYE12" s="102"/>
      <c r="PYF12" s="102"/>
      <c r="PYG12" s="102"/>
      <c r="PYH12" s="102"/>
      <c r="PYI12" s="102"/>
      <c r="PYJ12" s="102"/>
      <c r="PYK12" s="102"/>
      <c r="PYL12" s="102"/>
      <c r="PYM12" s="102"/>
      <c r="PYN12" s="102"/>
      <c r="PYO12" s="102"/>
      <c r="PYP12" s="102"/>
      <c r="PYQ12" s="102"/>
      <c r="PYR12" s="102"/>
      <c r="PYS12" s="102"/>
      <c r="PYT12" s="102"/>
      <c r="PYU12" s="102"/>
      <c r="PYV12" s="102"/>
      <c r="PYW12" s="102"/>
      <c r="PYX12" s="102"/>
      <c r="PYY12" s="102"/>
      <c r="PYZ12" s="102"/>
      <c r="PZA12" s="102"/>
      <c r="PZB12" s="102"/>
      <c r="PZC12" s="102"/>
      <c r="PZD12" s="102"/>
      <c r="PZE12" s="102"/>
      <c r="PZF12" s="102"/>
      <c r="PZG12" s="102"/>
      <c r="PZH12" s="102"/>
      <c r="PZI12" s="102"/>
      <c r="PZJ12" s="102"/>
      <c r="PZK12" s="102"/>
      <c r="PZL12" s="102"/>
      <c r="PZM12" s="102"/>
      <c r="PZN12" s="102"/>
      <c r="PZO12" s="102"/>
      <c r="PZP12" s="102"/>
      <c r="PZQ12" s="102"/>
      <c r="PZR12" s="102"/>
      <c r="PZS12" s="102"/>
      <c r="PZT12" s="102"/>
      <c r="PZU12" s="102"/>
      <c r="PZV12" s="102"/>
      <c r="PZW12" s="102"/>
      <c r="PZX12" s="102"/>
      <c r="PZY12" s="102"/>
      <c r="PZZ12" s="102"/>
      <c r="QAA12" s="102"/>
      <c r="QAB12" s="102"/>
      <c r="QAC12" s="102"/>
      <c r="QAD12" s="102"/>
      <c r="QAE12" s="102"/>
      <c r="QAF12" s="102"/>
      <c r="QAG12" s="102"/>
      <c r="QAH12" s="102"/>
      <c r="QAI12" s="102"/>
      <c r="QAJ12" s="102"/>
      <c r="QAK12" s="102"/>
      <c r="QAL12" s="102"/>
      <c r="QAM12" s="102"/>
      <c r="QAN12" s="102"/>
      <c r="QAO12" s="102"/>
      <c r="QAP12" s="102"/>
      <c r="QAQ12" s="102"/>
      <c r="QAR12" s="102"/>
      <c r="QAS12" s="102"/>
      <c r="QAT12" s="102"/>
      <c r="QAU12" s="102"/>
      <c r="QAV12" s="102"/>
      <c r="QAW12" s="102"/>
      <c r="QAX12" s="102"/>
      <c r="QAY12" s="102"/>
      <c r="QAZ12" s="102"/>
      <c r="QBA12" s="102"/>
      <c r="QBB12" s="102"/>
      <c r="QBC12" s="102"/>
      <c r="QBD12" s="102"/>
      <c r="QBE12" s="102"/>
      <c r="QBF12" s="102"/>
      <c r="QBG12" s="102"/>
      <c r="QBH12" s="102"/>
      <c r="QBI12" s="102"/>
      <c r="QBJ12" s="102"/>
      <c r="QBK12" s="102"/>
      <c r="QBL12" s="102"/>
      <c r="QBM12" s="102"/>
      <c r="QBN12" s="102"/>
      <c r="QBO12" s="102"/>
      <c r="QBP12" s="102"/>
      <c r="QBQ12" s="102"/>
      <c r="QBR12" s="102"/>
      <c r="QBS12" s="102"/>
      <c r="QBT12" s="102"/>
      <c r="QBU12" s="102"/>
      <c r="QBV12" s="102"/>
      <c r="QBW12" s="102"/>
      <c r="QBX12" s="102"/>
      <c r="QBY12" s="102"/>
      <c r="QBZ12" s="102"/>
      <c r="QCA12" s="102"/>
      <c r="QCB12" s="102"/>
      <c r="QCC12" s="102"/>
      <c r="QCD12" s="102"/>
      <c r="QCE12" s="102"/>
      <c r="QCF12" s="102"/>
      <c r="QCG12" s="102"/>
      <c r="QCH12" s="102"/>
      <c r="QCI12" s="102"/>
      <c r="QCJ12" s="102"/>
      <c r="QCK12" s="102"/>
      <c r="QCL12" s="102"/>
      <c r="QCM12" s="102"/>
      <c r="QCN12" s="102"/>
      <c r="QCO12" s="102"/>
      <c r="QCP12" s="102"/>
      <c r="QCQ12" s="102"/>
      <c r="QCR12" s="102"/>
      <c r="QCS12" s="102"/>
      <c r="QCT12" s="102"/>
      <c r="QCU12" s="102"/>
      <c r="QCV12" s="102"/>
      <c r="QCW12" s="102"/>
      <c r="QCX12" s="102"/>
      <c r="QCY12" s="102"/>
      <c r="QCZ12" s="102"/>
      <c r="QDA12" s="102"/>
      <c r="QDB12" s="102"/>
      <c r="QDC12" s="102"/>
      <c r="QDD12" s="102"/>
      <c r="QDE12" s="102"/>
      <c r="QDF12" s="102"/>
      <c r="QDG12" s="102"/>
      <c r="QDH12" s="102"/>
      <c r="QDI12" s="102"/>
      <c r="QDJ12" s="102"/>
      <c r="QDK12" s="102"/>
      <c r="QDL12" s="102"/>
      <c r="QDM12" s="102"/>
      <c r="QDN12" s="102"/>
      <c r="QDO12" s="102"/>
      <c r="QDP12" s="102"/>
      <c r="QDQ12" s="102"/>
      <c r="QDR12" s="102"/>
      <c r="QDS12" s="102"/>
      <c r="QDT12" s="102"/>
      <c r="QDU12" s="102"/>
      <c r="QDV12" s="102"/>
      <c r="QDW12" s="102"/>
      <c r="QDX12" s="102"/>
      <c r="QDY12" s="102"/>
      <c r="QDZ12" s="102"/>
      <c r="QEA12" s="102"/>
      <c r="QEB12" s="102"/>
      <c r="QEC12" s="102"/>
      <c r="QED12" s="102"/>
      <c r="QEE12" s="102"/>
      <c r="QEF12" s="102"/>
      <c r="QEG12" s="102"/>
      <c r="QEH12" s="102"/>
      <c r="QEI12" s="102"/>
      <c r="QEJ12" s="102"/>
      <c r="QEK12" s="102"/>
      <c r="QEL12" s="102"/>
      <c r="QEM12" s="102"/>
      <c r="QEN12" s="102"/>
      <c r="QEO12" s="102"/>
      <c r="QEP12" s="102"/>
      <c r="QEQ12" s="102"/>
      <c r="QER12" s="102"/>
      <c r="QES12" s="102"/>
      <c r="QET12" s="102"/>
      <c r="QEU12" s="102"/>
      <c r="QEV12" s="102"/>
      <c r="QEW12" s="102"/>
      <c r="QEX12" s="102"/>
      <c r="QEY12" s="102"/>
      <c r="QEZ12" s="102"/>
      <c r="QFA12" s="102"/>
      <c r="QFB12" s="102"/>
      <c r="QFC12" s="102"/>
      <c r="QFD12" s="102"/>
      <c r="QFE12" s="102"/>
      <c r="QFF12" s="102"/>
      <c r="QFG12" s="102"/>
      <c r="QFH12" s="102"/>
      <c r="QFI12" s="102"/>
      <c r="QFJ12" s="102"/>
      <c r="QFK12" s="102"/>
      <c r="QFL12" s="102"/>
      <c r="QFM12" s="102"/>
      <c r="QFN12" s="102"/>
      <c r="QFO12" s="102"/>
      <c r="QFP12" s="102"/>
      <c r="QFQ12" s="102"/>
      <c r="QFR12" s="102"/>
      <c r="QFS12" s="102"/>
      <c r="QFT12" s="102"/>
      <c r="QFU12" s="102"/>
      <c r="QFV12" s="102"/>
      <c r="QFW12" s="102"/>
      <c r="QFX12" s="102"/>
      <c r="QFY12" s="102"/>
      <c r="QFZ12" s="102"/>
      <c r="QGA12" s="102"/>
      <c r="QGB12" s="102"/>
      <c r="QGC12" s="102"/>
      <c r="QGD12" s="102"/>
      <c r="QGE12" s="102"/>
      <c r="QGF12" s="102"/>
      <c r="QGG12" s="102"/>
      <c r="QGH12" s="102"/>
      <c r="QGI12" s="102"/>
      <c r="QGJ12" s="102"/>
      <c r="QGK12" s="102"/>
      <c r="QGL12" s="102"/>
      <c r="QGM12" s="102"/>
      <c r="QGN12" s="102"/>
      <c r="QGO12" s="102"/>
      <c r="QGP12" s="102"/>
      <c r="QGQ12" s="102"/>
      <c r="QGR12" s="102"/>
      <c r="QGS12" s="102"/>
      <c r="QGT12" s="102"/>
      <c r="QGU12" s="102"/>
      <c r="QGV12" s="102"/>
      <c r="QGW12" s="102"/>
      <c r="QGX12" s="102"/>
      <c r="QGY12" s="102"/>
      <c r="QGZ12" s="102"/>
      <c r="QHA12" s="102"/>
      <c r="QHB12" s="102"/>
      <c r="QHC12" s="102"/>
      <c r="QHD12" s="102"/>
      <c r="QHE12" s="102"/>
      <c r="QHF12" s="102"/>
      <c r="QHG12" s="102"/>
      <c r="QHH12" s="102"/>
      <c r="QHI12" s="102"/>
      <c r="QHJ12" s="102"/>
      <c r="QHK12" s="102"/>
      <c r="QHL12" s="102"/>
      <c r="QHM12" s="102"/>
      <c r="QHN12" s="102"/>
      <c r="QHO12" s="102"/>
      <c r="QHP12" s="102"/>
      <c r="QHQ12" s="102"/>
      <c r="QHR12" s="102"/>
      <c r="QHS12" s="102"/>
      <c r="QHT12" s="102"/>
      <c r="QHU12" s="102"/>
      <c r="QHV12" s="102"/>
      <c r="QHW12" s="102"/>
      <c r="QHX12" s="102"/>
      <c r="QHY12" s="102"/>
      <c r="QHZ12" s="102"/>
      <c r="QIA12" s="102"/>
      <c r="QIB12" s="102"/>
      <c r="QIC12" s="102"/>
      <c r="QID12" s="102"/>
      <c r="QIE12" s="102"/>
      <c r="QIF12" s="102"/>
      <c r="QIG12" s="102"/>
      <c r="QIH12" s="102"/>
      <c r="QII12" s="102"/>
      <c r="QIJ12" s="102"/>
      <c r="QIK12" s="102"/>
      <c r="QIL12" s="102"/>
      <c r="QIM12" s="102"/>
      <c r="QIN12" s="102"/>
      <c r="QIO12" s="102"/>
      <c r="QIP12" s="102"/>
      <c r="QIQ12" s="102"/>
      <c r="QIR12" s="102"/>
      <c r="QIS12" s="102"/>
      <c r="QIT12" s="102"/>
      <c r="QIU12" s="102"/>
      <c r="QIV12" s="102"/>
      <c r="QIW12" s="102"/>
      <c r="QIX12" s="102"/>
      <c r="QIY12" s="102"/>
      <c r="QIZ12" s="102"/>
      <c r="QJA12" s="102"/>
      <c r="QJB12" s="102"/>
      <c r="QJC12" s="102"/>
      <c r="QJD12" s="102"/>
      <c r="QJE12" s="102"/>
      <c r="QJF12" s="102"/>
      <c r="QJG12" s="102"/>
      <c r="QJH12" s="102"/>
      <c r="QJI12" s="102"/>
      <c r="QJJ12" s="102"/>
      <c r="QJK12" s="102"/>
      <c r="QJL12" s="102"/>
      <c r="QJM12" s="102"/>
      <c r="QJN12" s="102"/>
      <c r="QJO12" s="102"/>
      <c r="QJP12" s="102"/>
      <c r="QJQ12" s="102"/>
      <c r="QJR12" s="102"/>
      <c r="QJS12" s="102"/>
      <c r="QJT12" s="102"/>
      <c r="QJU12" s="102"/>
      <c r="QJV12" s="102"/>
      <c r="QJW12" s="102"/>
      <c r="QJX12" s="102"/>
      <c r="QJY12" s="102"/>
      <c r="QJZ12" s="102"/>
      <c r="QKA12" s="102"/>
      <c r="QKB12" s="102"/>
      <c r="QKC12" s="102"/>
      <c r="QKD12" s="102"/>
      <c r="QKE12" s="102"/>
      <c r="QKF12" s="102"/>
      <c r="QKG12" s="102"/>
      <c r="QKH12" s="102"/>
      <c r="QKI12" s="102"/>
      <c r="QKJ12" s="102"/>
      <c r="QKK12" s="102"/>
      <c r="QKL12" s="102"/>
      <c r="QKM12" s="102"/>
      <c r="QKN12" s="102"/>
      <c r="QKO12" s="102"/>
      <c r="QKP12" s="102"/>
      <c r="QKQ12" s="102"/>
      <c r="QKR12" s="102"/>
      <c r="QKS12" s="102"/>
      <c r="QKT12" s="102"/>
      <c r="QKU12" s="102"/>
      <c r="QKV12" s="102"/>
      <c r="QKW12" s="102"/>
      <c r="QKX12" s="102"/>
      <c r="QKY12" s="102"/>
      <c r="QKZ12" s="102"/>
      <c r="QLA12" s="102"/>
      <c r="QLB12" s="102"/>
      <c r="QLC12" s="102"/>
      <c r="QLD12" s="102"/>
      <c r="QLE12" s="102"/>
      <c r="QLF12" s="102"/>
      <c r="QLG12" s="102"/>
      <c r="QLH12" s="102"/>
      <c r="QLI12" s="102"/>
      <c r="QLJ12" s="102"/>
      <c r="QLK12" s="102"/>
      <c r="QLL12" s="102"/>
      <c r="QLM12" s="102"/>
      <c r="QLN12" s="102"/>
      <c r="QLO12" s="102"/>
      <c r="QLP12" s="102"/>
      <c r="QLQ12" s="102"/>
      <c r="QLR12" s="102"/>
      <c r="QLS12" s="102"/>
      <c r="QLT12" s="102"/>
      <c r="QLU12" s="102"/>
      <c r="QLV12" s="102"/>
      <c r="QLW12" s="102"/>
      <c r="QLX12" s="102"/>
      <c r="QLY12" s="102"/>
      <c r="QLZ12" s="102"/>
      <c r="QMA12" s="102"/>
      <c r="QMB12" s="102"/>
      <c r="QMC12" s="102"/>
      <c r="QMD12" s="102"/>
      <c r="QME12" s="102"/>
      <c r="QMF12" s="102"/>
      <c r="QMG12" s="102"/>
      <c r="QMH12" s="102"/>
      <c r="QMI12" s="102"/>
      <c r="QMJ12" s="102"/>
      <c r="QMK12" s="102"/>
      <c r="QML12" s="102"/>
      <c r="QMM12" s="102"/>
      <c r="QMN12" s="102"/>
      <c r="QMO12" s="102"/>
      <c r="QMP12" s="102"/>
      <c r="QMQ12" s="102"/>
      <c r="QMR12" s="102"/>
      <c r="QMS12" s="102"/>
      <c r="QMT12" s="102"/>
      <c r="QMU12" s="102"/>
      <c r="QMV12" s="102"/>
      <c r="QMW12" s="102"/>
      <c r="QMX12" s="102"/>
      <c r="QMY12" s="102"/>
      <c r="QMZ12" s="102"/>
      <c r="QNA12" s="102"/>
      <c r="QNB12" s="102"/>
      <c r="QNC12" s="102"/>
      <c r="QND12" s="102"/>
      <c r="QNE12" s="102"/>
      <c r="QNF12" s="102"/>
      <c r="QNG12" s="102"/>
      <c r="QNH12" s="102"/>
      <c r="QNI12" s="102"/>
      <c r="QNJ12" s="102"/>
      <c r="QNK12" s="102"/>
      <c r="QNL12" s="102"/>
      <c r="QNM12" s="102"/>
      <c r="QNN12" s="102"/>
      <c r="QNO12" s="102"/>
      <c r="QNP12" s="102"/>
      <c r="QNQ12" s="102"/>
      <c r="QNR12" s="102"/>
      <c r="QNS12" s="102"/>
      <c r="QNT12" s="102"/>
      <c r="QNU12" s="102"/>
      <c r="QNV12" s="102"/>
      <c r="QNW12" s="102"/>
      <c r="QNX12" s="102"/>
      <c r="QNY12" s="102"/>
      <c r="QNZ12" s="102"/>
      <c r="QOA12" s="102"/>
      <c r="QOB12" s="102"/>
      <c r="QOC12" s="102"/>
      <c r="QOD12" s="102"/>
      <c r="QOE12" s="102"/>
      <c r="QOF12" s="102"/>
      <c r="QOG12" s="102"/>
      <c r="QOH12" s="102"/>
      <c r="QOI12" s="102"/>
      <c r="QOJ12" s="102"/>
      <c r="QOK12" s="102"/>
      <c r="QOL12" s="102"/>
      <c r="QOM12" s="102"/>
      <c r="QON12" s="102"/>
      <c r="QOO12" s="102"/>
      <c r="QOP12" s="102"/>
      <c r="QOQ12" s="102"/>
      <c r="QOR12" s="102"/>
      <c r="QOS12" s="102"/>
      <c r="QOT12" s="102"/>
      <c r="QOU12" s="102"/>
      <c r="QOV12" s="102"/>
      <c r="QOW12" s="102"/>
      <c r="QOX12" s="102"/>
      <c r="QOY12" s="102"/>
      <c r="QOZ12" s="102"/>
      <c r="QPA12" s="102"/>
      <c r="QPB12" s="102"/>
      <c r="QPC12" s="102"/>
      <c r="QPD12" s="102"/>
      <c r="QPE12" s="102"/>
      <c r="QPF12" s="102"/>
      <c r="QPG12" s="102"/>
      <c r="QPH12" s="102"/>
      <c r="QPI12" s="102"/>
      <c r="QPJ12" s="102"/>
      <c r="QPK12" s="102"/>
      <c r="QPL12" s="102"/>
      <c r="QPM12" s="102"/>
      <c r="QPN12" s="102"/>
      <c r="QPO12" s="102"/>
      <c r="QPP12" s="102"/>
      <c r="QPQ12" s="102"/>
      <c r="QPR12" s="102"/>
      <c r="QPS12" s="102"/>
      <c r="QPT12" s="102"/>
      <c r="QPU12" s="102"/>
      <c r="QPV12" s="102"/>
      <c r="QPW12" s="102"/>
      <c r="QPX12" s="102"/>
      <c r="QPY12" s="102"/>
      <c r="QPZ12" s="102"/>
      <c r="QQA12" s="102"/>
      <c r="QQB12" s="102"/>
      <c r="QQC12" s="102"/>
      <c r="QQD12" s="102"/>
      <c r="QQE12" s="102"/>
      <c r="QQF12" s="102"/>
      <c r="QQG12" s="102"/>
      <c r="QQH12" s="102"/>
      <c r="QQI12" s="102"/>
      <c r="QQJ12" s="102"/>
      <c r="QQK12" s="102"/>
      <c r="QQL12" s="102"/>
      <c r="QQM12" s="102"/>
      <c r="QQN12" s="102"/>
      <c r="QQO12" s="102"/>
      <c r="QQP12" s="102"/>
      <c r="QQQ12" s="102"/>
      <c r="QQR12" s="102"/>
      <c r="QQS12" s="102"/>
      <c r="QQT12" s="102"/>
      <c r="QQU12" s="102"/>
      <c r="QQV12" s="102"/>
      <c r="QQW12" s="102"/>
      <c r="QQX12" s="102"/>
      <c r="QQY12" s="102"/>
      <c r="QQZ12" s="102"/>
      <c r="QRA12" s="102"/>
      <c r="QRB12" s="102"/>
      <c r="QRC12" s="102"/>
      <c r="QRD12" s="102"/>
      <c r="QRE12" s="102"/>
      <c r="QRF12" s="102"/>
      <c r="QRG12" s="102"/>
      <c r="QRH12" s="102"/>
      <c r="QRI12" s="102"/>
      <c r="QRJ12" s="102"/>
      <c r="QRK12" s="102"/>
      <c r="QRL12" s="102"/>
      <c r="QRM12" s="102"/>
      <c r="QRN12" s="102"/>
      <c r="QRO12" s="102"/>
      <c r="QRP12" s="102"/>
      <c r="QRQ12" s="102"/>
      <c r="QRR12" s="102"/>
      <c r="QRS12" s="102"/>
      <c r="QRT12" s="102"/>
      <c r="QRU12" s="102"/>
      <c r="QRV12" s="102"/>
      <c r="QRW12" s="102"/>
      <c r="QRX12" s="102"/>
      <c r="QRY12" s="102"/>
      <c r="QRZ12" s="102"/>
      <c r="QSA12" s="102"/>
      <c r="QSB12" s="102"/>
      <c r="QSC12" s="102"/>
      <c r="QSD12" s="102"/>
      <c r="QSE12" s="102"/>
      <c r="QSF12" s="102"/>
      <c r="QSG12" s="102"/>
      <c r="QSH12" s="102"/>
      <c r="QSI12" s="102"/>
      <c r="QSJ12" s="102"/>
      <c r="QSK12" s="102"/>
      <c r="QSL12" s="102"/>
      <c r="QSM12" s="102"/>
      <c r="QSN12" s="102"/>
      <c r="QSO12" s="102"/>
      <c r="QSP12" s="102"/>
      <c r="QSQ12" s="102"/>
      <c r="QSR12" s="102"/>
      <c r="QSS12" s="102"/>
      <c r="QST12" s="102"/>
      <c r="QSU12" s="102"/>
      <c r="QSV12" s="102"/>
      <c r="QSW12" s="102"/>
      <c r="QSX12" s="102"/>
      <c r="QSY12" s="102"/>
      <c r="QSZ12" s="102"/>
      <c r="QTA12" s="102"/>
      <c r="QTB12" s="102"/>
      <c r="QTC12" s="102"/>
      <c r="QTD12" s="102"/>
      <c r="QTE12" s="102"/>
      <c r="QTF12" s="102"/>
      <c r="QTG12" s="102"/>
      <c r="QTH12" s="102"/>
      <c r="QTI12" s="102"/>
      <c r="QTJ12" s="102"/>
      <c r="QTK12" s="102"/>
      <c r="QTL12" s="102"/>
      <c r="QTM12" s="102"/>
      <c r="QTN12" s="102"/>
      <c r="QTO12" s="102"/>
      <c r="QTP12" s="102"/>
      <c r="QTQ12" s="102"/>
      <c r="QTR12" s="102"/>
      <c r="QTS12" s="102"/>
      <c r="QTT12" s="102"/>
      <c r="QTU12" s="102"/>
      <c r="QTV12" s="102"/>
      <c r="QTW12" s="102"/>
      <c r="QTX12" s="102"/>
      <c r="QTY12" s="102"/>
      <c r="QTZ12" s="102"/>
      <c r="QUA12" s="102"/>
      <c r="QUB12" s="102"/>
      <c r="QUC12" s="102"/>
      <c r="QUD12" s="102"/>
      <c r="QUE12" s="102"/>
      <c r="QUF12" s="102"/>
      <c r="QUG12" s="102"/>
      <c r="QUH12" s="102"/>
      <c r="QUI12" s="102"/>
      <c r="QUJ12" s="102"/>
      <c r="QUK12" s="102"/>
      <c r="QUL12" s="102"/>
      <c r="QUM12" s="102"/>
      <c r="QUN12" s="102"/>
      <c r="QUO12" s="102"/>
      <c r="QUP12" s="102"/>
      <c r="QUQ12" s="102"/>
      <c r="QUR12" s="102"/>
      <c r="QUS12" s="102"/>
      <c r="QUT12" s="102"/>
      <c r="QUU12" s="102"/>
      <c r="QUV12" s="102"/>
      <c r="QUW12" s="102"/>
      <c r="QUX12" s="102"/>
      <c r="QUY12" s="102"/>
      <c r="QUZ12" s="102"/>
      <c r="QVA12" s="102"/>
      <c r="QVB12" s="102"/>
      <c r="QVC12" s="102"/>
      <c r="QVD12" s="102"/>
      <c r="QVE12" s="102"/>
      <c r="QVF12" s="102"/>
      <c r="QVG12" s="102"/>
      <c r="QVH12" s="102"/>
      <c r="QVI12" s="102"/>
      <c r="QVJ12" s="102"/>
      <c r="QVK12" s="102"/>
      <c r="QVL12" s="102"/>
      <c r="QVM12" s="102"/>
      <c r="QVN12" s="102"/>
      <c r="QVO12" s="102"/>
      <c r="QVP12" s="102"/>
      <c r="QVQ12" s="102"/>
      <c r="QVR12" s="102"/>
      <c r="QVS12" s="102"/>
      <c r="QVT12" s="102"/>
      <c r="QVU12" s="102"/>
      <c r="QVV12" s="102"/>
      <c r="QVW12" s="102"/>
      <c r="QVX12" s="102"/>
      <c r="QVY12" s="102"/>
      <c r="QVZ12" s="102"/>
      <c r="QWA12" s="102"/>
      <c r="QWB12" s="102"/>
      <c r="QWC12" s="102"/>
      <c r="QWD12" s="102"/>
      <c r="QWE12" s="102"/>
      <c r="QWF12" s="102"/>
      <c r="QWG12" s="102"/>
      <c r="QWH12" s="102"/>
      <c r="QWI12" s="102"/>
      <c r="QWJ12" s="102"/>
      <c r="QWK12" s="102"/>
      <c r="QWL12" s="102"/>
      <c r="QWM12" s="102"/>
      <c r="QWN12" s="102"/>
      <c r="QWO12" s="102"/>
      <c r="QWP12" s="102"/>
      <c r="QWQ12" s="102"/>
      <c r="QWR12" s="102"/>
      <c r="QWS12" s="102"/>
      <c r="QWT12" s="102"/>
      <c r="QWU12" s="102"/>
      <c r="QWV12" s="102"/>
      <c r="QWW12" s="102"/>
      <c r="QWX12" s="102"/>
      <c r="QWY12" s="102"/>
      <c r="QWZ12" s="102"/>
      <c r="QXA12" s="102"/>
      <c r="QXB12" s="102"/>
      <c r="QXC12" s="102"/>
      <c r="QXD12" s="102"/>
      <c r="QXE12" s="102"/>
      <c r="QXF12" s="102"/>
      <c r="QXG12" s="102"/>
      <c r="QXH12" s="102"/>
      <c r="QXI12" s="102"/>
      <c r="QXJ12" s="102"/>
      <c r="QXK12" s="102"/>
      <c r="QXL12" s="102"/>
      <c r="QXM12" s="102"/>
      <c r="QXN12" s="102"/>
      <c r="QXO12" s="102"/>
      <c r="QXP12" s="102"/>
      <c r="QXQ12" s="102"/>
      <c r="QXR12" s="102"/>
      <c r="QXS12" s="102"/>
      <c r="QXT12" s="102"/>
      <c r="QXU12" s="102"/>
      <c r="QXV12" s="102"/>
      <c r="QXW12" s="102"/>
      <c r="QXX12" s="102"/>
      <c r="QXY12" s="102"/>
      <c r="QXZ12" s="102"/>
      <c r="QYA12" s="102"/>
      <c r="QYB12" s="102"/>
      <c r="QYC12" s="102"/>
      <c r="QYD12" s="102"/>
      <c r="QYE12" s="102"/>
      <c r="QYF12" s="102"/>
      <c r="QYG12" s="102"/>
      <c r="QYH12" s="102"/>
      <c r="QYI12" s="102"/>
      <c r="QYJ12" s="102"/>
      <c r="QYK12" s="102"/>
      <c r="QYL12" s="102"/>
      <c r="QYM12" s="102"/>
      <c r="QYN12" s="102"/>
      <c r="QYO12" s="102"/>
      <c r="QYP12" s="102"/>
      <c r="QYQ12" s="102"/>
      <c r="QYR12" s="102"/>
      <c r="QYS12" s="102"/>
      <c r="QYT12" s="102"/>
      <c r="QYU12" s="102"/>
      <c r="QYV12" s="102"/>
      <c r="QYW12" s="102"/>
      <c r="QYX12" s="102"/>
      <c r="QYY12" s="102"/>
      <c r="QYZ12" s="102"/>
      <c r="QZA12" s="102"/>
      <c r="QZB12" s="102"/>
      <c r="QZC12" s="102"/>
      <c r="QZD12" s="102"/>
      <c r="QZE12" s="102"/>
      <c r="QZF12" s="102"/>
      <c r="QZG12" s="102"/>
      <c r="QZH12" s="102"/>
      <c r="QZI12" s="102"/>
      <c r="QZJ12" s="102"/>
      <c r="QZK12" s="102"/>
      <c r="QZL12" s="102"/>
      <c r="QZM12" s="102"/>
      <c r="QZN12" s="102"/>
      <c r="QZO12" s="102"/>
      <c r="QZP12" s="102"/>
      <c r="QZQ12" s="102"/>
      <c r="QZR12" s="102"/>
      <c r="QZS12" s="102"/>
      <c r="QZT12" s="102"/>
      <c r="QZU12" s="102"/>
      <c r="QZV12" s="102"/>
      <c r="QZW12" s="102"/>
      <c r="QZX12" s="102"/>
      <c r="QZY12" s="102"/>
      <c r="QZZ12" s="102"/>
      <c r="RAA12" s="102"/>
      <c r="RAB12" s="102"/>
      <c r="RAC12" s="102"/>
      <c r="RAD12" s="102"/>
      <c r="RAE12" s="102"/>
      <c r="RAF12" s="102"/>
      <c r="RAG12" s="102"/>
      <c r="RAH12" s="102"/>
      <c r="RAI12" s="102"/>
      <c r="RAJ12" s="102"/>
      <c r="RAK12" s="102"/>
      <c r="RAL12" s="102"/>
      <c r="RAM12" s="102"/>
      <c r="RAN12" s="102"/>
      <c r="RAO12" s="102"/>
      <c r="RAP12" s="102"/>
      <c r="RAQ12" s="102"/>
      <c r="RAR12" s="102"/>
      <c r="RAS12" s="102"/>
      <c r="RAT12" s="102"/>
      <c r="RAU12" s="102"/>
      <c r="RAV12" s="102"/>
      <c r="RAW12" s="102"/>
      <c r="RAX12" s="102"/>
      <c r="RAY12" s="102"/>
      <c r="RAZ12" s="102"/>
      <c r="RBA12" s="102"/>
      <c r="RBB12" s="102"/>
      <c r="RBC12" s="102"/>
      <c r="RBD12" s="102"/>
      <c r="RBE12" s="102"/>
      <c r="RBF12" s="102"/>
      <c r="RBG12" s="102"/>
      <c r="RBH12" s="102"/>
      <c r="RBI12" s="102"/>
      <c r="RBJ12" s="102"/>
      <c r="RBK12" s="102"/>
      <c r="RBL12" s="102"/>
      <c r="RBM12" s="102"/>
      <c r="RBN12" s="102"/>
      <c r="RBO12" s="102"/>
      <c r="RBP12" s="102"/>
      <c r="RBQ12" s="102"/>
      <c r="RBR12" s="102"/>
      <c r="RBS12" s="102"/>
      <c r="RBT12" s="102"/>
      <c r="RBU12" s="102"/>
      <c r="RBV12" s="102"/>
      <c r="RBW12" s="102"/>
      <c r="RBX12" s="102"/>
      <c r="RBY12" s="102"/>
      <c r="RBZ12" s="102"/>
      <c r="RCA12" s="102"/>
      <c r="RCB12" s="102"/>
      <c r="RCC12" s="102"/>
      <c r="RCD12" s="102"/>
      <c r="RCE12" s="102"/>
      <c r="RCF12" s="102"/>
      <c r="RCG12" s="102"/>
      <c r="RCH12" s="102"/>
      <c r="RCI12" s="102"/>
      <c r="RCJ12" s="102"/>
      <c r="RCK12" s="102"/>
      <c r="RCL12" s="102"/>
      <c r="RCM12" s="102"/>
      <c r="RCN12" s="102"/>
      <c r="RCO12" s="102"/>
      <c r="RCP12" s="102"/>
      <c r="RCQ12" s="102"/>
      <c r="RCR12" s="102"/>
      <c r="RCS12" s="102"/>
      <c r="RCT12" s="102"/>
      <c r="RCU12" s="102"/>
      <c r="RCV12" s="102"/>
      <c r="RCW12" s="102"/>
      <c r="RCX12" s="102"/>
      <c r="RCY12" s="102"/>
      <c r="RCZ12" s="102"/>
      <c r="RDA12" s="102"/>
      <c r="RDB12" s="102"/>
      <c r="RDC12" s="102"/>
      <c r="RDD12" s="102"/>
      <c r="RDE12" s="102"/>
      <c r="RDF12" s="102"/>
      <c r="RDG12" s="102"/>
      <c r="RDH12" s="102"/>
      <c r="RDI12" s="102"/>
      <c r="RDJ12" s="102"/>
      <c r="RDK12" s="102"/>
      <c r="RDL12" s="102"/>
      <c r="RDM12" s="102"/>
      <c r="RDN12" s="102"/>
      <c r="RDO12" s="102"/>
      <c r="RDP12" s="102"/>
      <c r="RDQ12" s="102"/>
      <c r="RDR12" s="102"/>
      <c r="RDS12" s="102"/>
      <c r="RDT12" s="102"/>
      <c r="RDU12" s="102"/>
      <c r="RDV12" s="102"/>
      <c r="RDW12" s="102"/>
      <c r="RDX12" s="102"/>
      <c r="RDY12" s="102"/>
      <c r="RDZ12" s="102"/>
      <c r="REA12" s="102"/>
      <c r="REB12" s="102"/>
      <c r="REC12" s="102"/>
      <c r="RED12" s="102"/>
      <c r="REE12" s="102"/>
      <c r="REF12" s="102"/>
      <c r="REG12" s="102"/>
      <c r="REH12" s="102"/>
      <c r="REI12" s="102"/>
      <c r="REJ12" s="102"/>
      <c r="REK12" s="102"/>
      <c r="REL12" s="102"/>
      <c r="REM12" s="102"/>
      <c r="REN12" s="102"/>
      <c r="REO12" s="102"/>
      <c r="REP12" s="102"/>
      <c r="REQ12" s="102"/>
      <c r="RER12" s="102"/>
      <c r="RES12" s="102"/>
      <c r="RET12" s="102"/>
      <c r="REU12" s="102"/>
      <c r="REV12" s="102"/>
      <c r="REW12" s="102"/>
      <c r="REX12" s="102"/>
      <c r="REY12" s="102"/>
      <c r="REZ12" s="102"/>
      <c r="RFA12" s="102"/>
      <c r="RFB12" s="102"/>
      <c r="RFC12" s="102"/>
      <c r="RFD12" s="102"/>
      <c r="RFE12" s="102"/>
      <c r="RFF12" s="102"/>
      <c r="RFG12" s="102"/>
      <c r="RFH12" s="102"/>
      <c r="RFI12" s="102"/>
      <c r="RFJ12" s="102"/>
      <c r="RFK12" s="102"/>
      <c r="RFL12" s="102"/>
      <c r="RFM12" s="102"/>
      <c r="RFN12" s="102"/>
      <c r="RFO12" s="102"/>
      <c r="RFP12" s="102"/>
      <c r="RFQ12" s="102"/>
      <c r="RFR12" s="102"/>
      <c r="RFS12" s="102"/>
      <c r="RFT12" s="102"/>
      <c r="RFU12" s="102"/>
      <c r="RFV12" s="102"/>
      <c r="RFW12" s="102"/>
      <c r="RFX12" s="102"/>
      <c r="RFY12" s="102"/>
      <c r="RFZ12" s="102"/>
      <c r="RGA12" s="102"/>
      <c r="RGB12" s="102"/>
      <c r="RGC12" s="102"/>
      <c r="RGD12" s="102"/>
      <c r="RGE12" s="102"/>
      <c r="RGF12" s="102"/>
      <c r="RGG12" s="102"/>
      <c r="RGH12" s="102"/>
      <c r="RGI12" s="102"/>
      <c r="RGJ12" s="102"/>
      <c r="RGK12" s="102"/>
      <c r="RGL12" s="102"/>
      <c r="RGM12" s="102"/>
      <c r="RGN12" s="102"/>
      <c r="RGO12" s="102"/>
      <c r="RGP12" s="102"/>
      <c r="RGQ12" s="102"/>
      <c r="RGR12" s="102"/>
      <c r="RGS12" s="102"/>
      <c r="RGT12" s="102"/>
      <c r="RGU12" s="102"/>
      <c r="RGV12" s="102"/>
      <c r="RGW12" s="102"/>
      <c r="RGX12" s="102"/>
      <c r="RGY12" s="102"/>
      <c r="RGZ12" s="102"/>
      <c r="RHA12" s="102"/>
      <c r="RHB12" s="102"/>
      <c r="RHC12" s="102"/>
      <c r="RHD12" s="102"/>
      <c r="RHE12" s="102"/>
      <c r="RHF12" s="102"/>
      <c r="RHG12" s="102"/>
      <c r="RHH12" s="102"/>
      <c r="RHI12" s="102"/>
      <c r="RHJ12" s="102"/>
      <c r="RHK12" s="102"/>
      <c r="RHL12" s="102"/>
      <c r="RHM12" s="102"/>
      <c r="RHN12" s="102"/>
      <c r="RHO12" s="102"/>
      <c r="RHP12" s="102"/>
      <c r="RHQ12" s="102"/>
      <c r="RHR12" s="102"/>
      <c r="RHS12" s="102"/>
      <c r="RHT12" s="102"/>
      <c r="RHU12" s="102"/>
      <c r="RHV12" s="102"/>
      <c r="RHW12" s="102"/>
      <c r="RHX12" s="102"/>
      <c r="RHY12" s="102"/>
      <c r="RHZ12" s="102"/>
      <c r="RIA12" s="102"/>
      <c r="RIB12" s="102"/>
      <c r="RIC12" s="102"/>
      <c r="RID12" s="102"/>
      <c r="RIE12" s="102"/>
      <c r="RIF12" s="102"/>
      <c r="RIG12" s="102"/>
      <c r="RIH12" s="102"/>
      <c r="RII12" s="102"/>
      <c r="RIJ12" s="102"/>
      <c r="RIK12" s="102"/>
      <c r="RIL12" s="102"/>
      <c r="RIM12" s="102"/>
      <c r="RIN12" s="102"/>
      <c r="RIO12" s="102"/>
      <c r="RIP12" s="102"/>
      <c r="RIQ12" s="102"/>
      <c r="RIR12" s="102"/>
      <c r="RIS12" s="102"/>
      <c r="RIT12" s="102"/>
      <c r="RIU12" s="102"/>
      <c r="RIV12" s="102"/>
      <c r="RIW12" s="102"/>
      <c r="RIX12" s="102"/>
      <c r="RIY12" s="102"/>
      <c r="RIZ12" s="102"/>
      <c r="RJA12" s="102"/>
      <c r="RJB12" s="102"/>
      <c r="RJC12" s="102"/>
      <c r="RJD12" s="102"/>
      <c r="RJE12" s="102"/>
      <c r="RJF12" s="102"/>
      <c r="RJG12" s="102"/>
      <c r="RJH12" s="102"/>
      <c r="RJI12" s="102"/>
      <c r="RJJ12" s="102"/>
      <c r="RJK12" s="102"/>
      <c r="RJL12" s="102"/>
      <c r="RJM12" s="102"/>
      <c r="RJN12" s="102"/>
      <c r="RJO12" s="102"/>
      <c r="RJP12" s="102"/>
      <c r="RJQ12" s="102"/>
      <c r="RJR12" s="102"/>
      <c r="RJS12" s="102"/>
      <c r="RJT12" s="102"/>
      <c r="RJU12" s="102"/>
      <c r="RJV12" s="102"/>
      <c r="RJW12" s="102"/>
      <c r="RJX12" s="102"/>
      <c r="RJY12" s="102"/>
      <c r="RJZ12" s="102"/>
      <c r="RKA12" s="102"/>
      <c r="RKB12" s="102"/>
      <c r="RKC12" s="102"/>
      <c r="RKD12" s="102"/>
      <c r="RKE12" s="102"/>
      <c r="RKF12" s="102"/>
      <c r="RKG12" s="102"/>
      <c r="RKH12" s="102"/>
      <c r="RKI12" s="102"/>
      <c r="RKJ12" s="102"/>
      <c r="RKK12" s="102"/>
      <c r="RKL12" s="102"/>
      <c r="RKM12" s="102"/>
      <c r="RKN12" s="102"/>
      <c r="RKO12" s="102"/>
      <c r="RKP12" s="102"/>
      <c r="RKQ12" s="102"/>
      <c r="RKR12" s="102"/>
      <c r="RKS12" s="102"/>
      <c r="RKT12" s="102"/>
      <c r="RKU12" s="102"/>
      <c r="RKV12" s="102"/>
      <c r="RKW12" s="102"/>
      <c r="RKX12" s="102"/>
      <c r="RKY12" s="102"/>
      <c r="RKZ12" s="102"/>
      <c r="RLA12" s="102"/>
      <c r="RLB12" s="102"/>
      <c r="RLC12" s="102"/>
      <c r="RLD12" s="102"/>
      <c r="RLE12" s="102"/>
      <c r="RLF12" s="102"/>
      <c r="RLG12" s="102"/>
      <c r="RLH12" s="102"/>
      <c r="RLI12" s="102"/>
      <c r="RLJ12" s="102"/>
      <c r="RLK12" s="102"/>
      <c r="RLL12" s="102"/>
      <c r="RLM12" s="102"/>
      <c r="RLN12" s="102"/>
      <c r="RLO12" s="102"/>
      <c r="RLP12" s="102"/>
      <c r="RLQ12" s="102"/>
      <c r="RLR12" s="102"/>
      <c r="RLS12" s="102"/>
      <c r="RLT12" s="102"/>
      <c r="RLU12" s="102"/>
      <c r="RLV12" s="102"/>
      <c r="RLW12" s="102"/>
      <c r="RLX12" s="102"/>
      <c r="RLY12" s="102"/>
      <c r="RLZ12" s="102"/>
      <c r="RMA12" s="102"/>
      <c r="RMB12" s="102"/>
      <c r="RMC12" s="102"/>
      <c r="RMD12" s="102"/>
      <c r="RME12" s="102"/>
      <c r="RMF12" s="102"/>
      <c r="RMG12" s="102"/>
      <c r="RMH12" s="102"/>
      <c r="RMI12" s="102"/>
      <c r="RMJ12" s="102"/>
      <c r="RMK12" s="102"/>
      <c r="RML12" s="102"/>
      <c r="RMM12" s="102"/>
      <c r="RMN12" s="102"/>
      <c r="RMO12" s="102"/>
      <c r="RMP12" s="102"/>
      <c r="RMQ12" s="102"/>
      <c r="RMR12" s="102"/>
      <c r="RMS12" s="102"/>
      <c r="RMT12" s="102"/>
      <c r="RMU12" s="102"/>
      <c r="RMV12" s="102"/>
      <c r="RMW12" s="102"/>
      <c r="RMX12" s="102"/>
      <c r="RMY12" s="102"/>
      <c r="RMZ12" s="102"/>
      <c r="RNA12" s="102"/>
      <c r="RNB12" s="102"/>
      <c r="RNC12" s="102"/>
      <c r="RND12" s="102"/>
      <c r="RNE12" s="102"/>
      <c r="RNF12" s="102"/>
      <c r="RNG12" s="102"/>
      <c r="RNH12" s="102"/>
      <c r="RNI12" s="102"/>
      <c r="RNJ12" s="102"/>
      <c r="RNK12" s="102"/>
      <c r="RNL12" s="102"/>
      <c r="RNM12" s="102"/>
      <c r="RNN12" s="102"/>
      <c r="RNO12" s="102"/>
      <c r="RNP12" s="102"/>
      <c r="RNQ12" s="102"/>
      <c r="RNR12" s="102"/>
      <c r="RNS12" s="102"/>
      <c r="RNT12" s="102"/>
      <c r="RNU12" s="102"/>
      <c r="RNV12" s="102"/>
      <c r="RNW12" s="102"/>
      <c r="RNX12" s="102"/>
      <c r="RNY12" s="102"/>
      <c r="RNZ12" s="102"/>
      <c r="ROA12" s="102"/>
      <c r="ROB12" s="102"/>
      <c r="ROC12" s="102"/>
      <c r="ROD12" s="102"/>
      <c r="ROE12" s="102"/>
      <c r="ROF12" s="102"/>
      <c r="ROG12" s="102"/>
      <c r="ROH12" s="102"/>
      <c r="ROI12" s="102"/>
      <c r="ROJ12" s="102"/>
      <c r="ROK12" s="102"/>
      <c r="ROL12" s="102"/>
      <c r="ROM12" s="102"/>
      <c r="RON12" s="102"/>
      <c r="ROO12" s="102"/>
      <c r="ROP12" s="102"/>
      <c r="ROQ12" s="102"/>
      <c r="ROR12" s="102"/>
      <c r="ROS12" s="102"/>
      <c r="ROT12" s="102"/>
      <c r="ROU12" s="102"/>
      <c r="ROV12" s="102"/>
      <c r="ROW12" s="102"/>
      <c r="ROX12" s="102"/>
      <c r="ROY12" s="102"/>
      <c r="ROZ12" s="102"/>
      <c r="RPA12" s="102"/>
      <c r="RPB12" s="102"/>
      <c r="RPC12" s="102"/>
      <c r="RPD12" s="102"/>
      <c r="RPE12" s="102"/>
      <c r="RPF12" s="102"/>
      <c r="RPG12" s="102"/>
      <c r="RPH12" s="102"/>
      <c r="RPI12" s="102"/>
      <c r="RPJ12" s="102"/>
      <c r="RPK12" s="102"/>
      <c r="RPL12" s="102"/>
      <c r="RPM12" s="102"/>
      <c r="RPN12" s="102"/>
      <c r="RPO12" s="102"/>
      <c r="RPP12" s="102"/>
      <c r="RPQ12" s="102"/>
      <c r="RPR12" s="102"/>
      <c r="RPS12" s="102"/>
      <c r="RPT12" s="102"/>
      <c r="RPU12" s="102"/>
      <c r="RPV12" s="102"/>
      <c r="RPW12" s="102"/>
      <c r="RPX12" s="102"/>
      <c r="RPY12" s="102"/>
      <c r="RPZ12" s="102"/>
      <c r="RQA12" s="102"/>
      <c r="RQB12" s="102"/>
      <c r="RQC12" s="102"/>
      <c r="RQD12" s="102"/>
      <c r="RQE12" s="102"/>
      <c r="RQF12" s="102"/>
      <c r="RQG12" s="102"/>
      <c r="RQH12" s="102"/>
      <c r="RQI12" s="102"/>
      <c r="RQJ12" s="102"/>
      <c r="RQK12" s="102"/>
      <c r="RQL12" s="102"/>
      <c r="RQM12" s="102"/>
      <c r="RQN12" s="102"/>
      <c r="RQO12" s="102"/>
      <c r="RQP12" s="102"/>
      <c r="RQQ12" s="102"/>
      <c r="RQR12" s="102"/>
      <c r="RQS12" s="102"/>
      <c r="RQT12" s="102"/>
      <c r="RQU12" s="102"/>
      <c r="RQV12" s="102"/>
      <c r="RQW12" s="102"/>
      <c r="RQX12" s="102"/>
      <c r="RQY12" s="102"/>
      <c r="RQZ12" s="102"/>
      <c r="RRA12" s="102"/>
      <c r="RRB12" s="102"/>
      <c r="RRC12" s="102"/>
      <c r="RRD12" s="102"/>
      <c r="RRE12" s="102"/>
      <c r="RRF12" s="102"/>
      <c r="RRG12" s="102"/>
      <c r="RRH12" s="102"/>
      <c r="RRI12" s="102"/>
      <c r="RRJ12" s="102"/>
      <c r="RRK12" s="102"/>
      <c r="RRL12" s="102"/>
      <c r="RRM12" s="102"/>
      <c r="RRN12" s="102"/>
      <c r="RRO12" s="102"/>
      <c r="RRP12" s="102"/>
      <c r="RRQ12" s="102"/>
      <c r="RRR12" s="102"/>
      <c r="RRS12" s="102"/>
      <c r="RRT12" s="102"/>
      <c r="RRU12" s="102"/>
      <c r="RRV12" s="102"/>
      <c r="RRW12" s="102"/>
      <c r="RRX12" s="102"/>
      <c r="RRY12" s="102"/>
      <c r="RRZ12" s="102"/>
      <c r="RSA12" s="102"/>
      <c r="RSB12" s="102"/>
      <c r="RSC12" s="102"/>
      <c r="RSD12" s="102"/>
      <c r="RSE12" s="102"/>
      <c r="RSF12" s="102"/>
      <c r="RSG12" s="102"/>
      <c r="RSH12" s="102"/>
      <c r="RSI12" s="102"/>
      <c r="RSJ12" s="102"/>
      <c r="RSK12" s="102"/>
      <c r="RSL12" s="102"/>
      <c r="RSM12" s="102"/>
      <c r="RSN12" s="102"/>
      <c r="RSO12" s="102"/>
      <c r="RSP12" s="102"/>
      <c r="RSQ12" s="102"/>
      <c r="RSR12" s="102"/>
      <c r="RSS12" s="102"/>
      <c r="RST12" s="102"/>
      <c r="RSU12" s="102"/>
      <c r="RSV12" s="102"/>
      <c r="RSW12" s="102"/>
      <c r="RSX12" s="102"/>
      <c r="RSY12" s="102"/>
      <c r="RSZ12" s="102"/>
      <c r="RTA12" s="102"/>
      <c r="RTB12" s="102"/>
      <c r="RTC12" s="102"/>
      <c r="RTD12" s="102"/>
      <c r="RTE12" s="102"/>
      <c r="RTF12" s="102"/>
      <c r="RTG12" s="102"/>
      <c r="RTH12" s="102"/>
      <c r="RTI12" s="102"/>
      <c r="RTJ12" s="102"/>
      <c r="RTK12" s="102"/>
      <c r="RTL12" s="102"/>
      <c r="RTM12" s="102"/>
      <c r="RTN12" s="102"/>
      <c r="RTO12" s="102"/>
      <c r="RTP12" s="102"/>
      <c r="RTQ12" s="102"/>
      <c r="RTR12" s="102"/>
      <c r="RTS12" s="102"/>
      <c r="RTT12" s="102"/>
      <c r="RTU12" s="102"/>
      <c r="RTV12" s="102"/>
      <c r="RTW12" s="102"/>
      <c r="RTX12" s="102"/>
      <c r="RTY12" s="102"/>
      <c r="RTZ12" s="102"/>
      <c r="RUA12" s="102"/>
      <c r="RUB12" s="102"/>
      <c r="RUC12" s="102"/>
      <c r="RUD12" s="102"/>
      <c r="RUE12" s="102"/>
      <c r="RUF12" s="102"/>
      <c r="RUG12" s="102"/>
      <c r="RUH12" s="102"/>
      <c r="RUI12" s="102"/>
      <c r="RUJ12" s="102"/>
      <c r="RUK12" s="102"/>
      <c r="RUL12" s="102"/>
      <c r="RUM12" s="102"/>
      <c r="RUN12" s="102"/>
      <c r="RUO12" s="102"/>
      <c r="RUP12" s="102"/>
      <c r="RUQ12" s="102"/>
      <c r="RUR12" s="102"/>
      <c r="RUS12" s="102"/>
      <c r="RUT12" s="102"/>
      <c r="RUU12" s="102"/>
      <c r="RUV12" s="102"/>
      <c r="RUW12" s="102"/>
      <c r="RUX12" s="102"/>
      <c r="RUY12" s="102"/>
      <c r="RUZ12" s="102"/>
      <c r="RVA12" s="102"/>
      <c r="RVB12" s="102"/>
      <c r="RVC12" s="102"/>
      <c r="RVD12" s="102"/>
      <c r="RVE12" s="102"/>
      <c r="RVF12" s="102"/>
      <c r="RVG12" s="102"/>
      <c r="RVH12" s="102"/>
      <c r="RVI12" s="102"/>
      <c r="RVJ12" s="102"/>
      <c r="RVK12" s="102"/>
      <c r="RVL12" s="102"/>
      <c r="RVM12" s="102"/>
      <c r="RVN12" s="102"/>
      <c r="RVO12" s="102"/>
      <c r="RVP12" s="102"/>
      <c r="RVQ12" s="102"/>
      <c r="RVR12" s="102"/>
      <c r="RVS12" s="102"/>
      <c r="RVT12" s="102"/>
      <c r="RVU12" s="102"/>
      <c r="RVV12" s="102"/>
      <c r="RVW12" s="102"/>
      <c r="RVX12" s="102"/>
      <c r="RVY12" s="102"/>
      <c r="RVZ12" s="102"/>
      <c r="RWA12" s="102"/>
      <c r="RWB12" s="102"/>
      <c r="RWC12" s="102"/>
      <c r="RWD12" s="102"/>
      <c r="RWE12" s="102"/>
      <c r="RWF12" s="102"/>
      <c r="RWG12" s="102"/>
      <c r="RWH12" s="102"/>
      <c r="RWI12" s="102"/>
      <c r="RWJ12" s="102"/>
      <c r="RWK12" s="102"/>
      <c r="RWL12" s="102"/>
      <c r="RWM12" s="102"/>
      <c r="RWN12" s="102"/>
      <c r="RWO12" s="102"/>
      <c r="RWP12" s="102"/>
      <c r="RWQ12" s="102"/>
      <c r="RWR12" s="102"/>
      <c r="RWS12" s="102"/>
      <c r="RWT12" s="102"/>
      <c r="RWU12" s="102"/>
      <c r="RWV12" s="102"/>
      <c r="RWW12" s="102"/>
      <c r="RWX12" s="102"/>
      <c r="RWY12" s="102"/>
      <c r="RWZ12" s="102"/>
      <c r="RXA12" s="102"/>
      <c r="RXB12" s="102"/>
      <c r="RXC12" s="102"/>
      <c r="RXD12" s="102"/>
      <c r="RXE12" s="102"/>
      <c r="RXF12" s="102"/>
      <c r="RXG12" s="102"/>
      <c r="RXH12" s="102"/>
      <c r="RXI12" s="102"/>
      <c r="RXJ12" s="102"/>
      <c r="RXK12" s="102"/>
      <c r="RXL12" s="102"/>
      <c r="RXM12" s="102"/>
      <c r="RXN12" s="102"/>
      <c r="RXO12" s="102"/>
      <c r="RXP12" s="102"/>
      <c r="RXQ12" s="102"/>
      <c r="RXR12" s="102"/>
      <c r="RXS12" s="102"/>
      <c r="RXT12" s="102"/>
      <c r="RXU12" s="102"/>
      <c r="RXV12" s="102"/>
      <c r="RXW12" s="102"/>
      <c r="RXX12" s="102"/>
      <c r="RXY12" s="102"/>
      <c r="RXZ12" s="102"/>
      <c r="RYA12" s="102"/>
      <c r="RYB12" s="102"/>
      <c r="RYC12" s="102"/>
      <c r="RYD12" s="102"/>
      <c r="RYE12" s="102"/>
      <c r="RYF12" s="102"/>
      <c r="RYG12" s="102"/>
      <c r="RYH12" s="102"/>
      <c r="RYI12" s="102"/>
      <c r="RYJ12" s="102"/>
      <c r="RYK12" s="102"/>
      <c r="RYL12" s="102"/>
      <c r="RYM12" s="102"/>
      <c r="RYN12" s="102"/>
      <c r="RYO12" s="102"/>
      <c r="RYP12" s="102"/>
      <c r="RYQ12" s="102"/>
      <c r="RYR12" s="102"/>
      <c r="RYS12" s="102"/>
      <c r="RYT12" s="102"/>
      <c r="RYU12" s="102"/>
      <c r="RYV12" s="102"/>
      <c r="RYW12" s="102"/>
      <c r="RYX12" s="102"/>
      <c r="RYY12" s="102"/>
      <c r="RYZ12" s="102"/>
      <c r="RZA12" s="102"/>
      <c r="RZB12" s="102"/>
      <c r="RZC12" s="102"/>
      <c r="RZD12" s="102"/>
      <c r="RZE12" s="102"/>
      <c r="RZF12" s="102"/>
      <c r="RZG12" s="102"/>
      <c r="RZH12" s="102"/>
      <c r="RZI12" s="102"/>
      <c r="RZJ12" s="102"/>
      <c r="RZK12" s="102"/>
      <c r="RZL12" s="102"/>
      <c r="RZM12" s="102"/>
      <c r="RZN12" s="102"/>
      <c r="RZO12" s="102"/>
      <c r="RZP12" s="102"/>
      <c r="RZQ12" s="102"/>
      <c r="RZR12" s="102"/>
      <c r="RZS12" s="102"/>
      <c r="RZT12" s="102"/>
      <c r="RZU12" s="102"/>
      <c r="RZV12" s="102"/>
      <c r="RZW12" s="102"/>
      <c r="RZX12" s="102"/>
      <c r="RZY12" s="102"/>
      <c r="RZZ12" s="102"/>
      <c r="SAA12" s="102"/>
      <c r="SAB12" s="102"/>
      <c r="SAC12" s="102"/>
      <c r="SAD12" s="102"/>
      <c r="SAE12" s="102"/>
      <c r="SAF12" s="102"/>
      <c r="SAG12" s="102"/>
      <c r="SAH12" s="102"/>
      <c r="SAI12" s="102"/>
      <c r="SAJ12" s="102"/>
      <c r="SAK12" s="102"/>
      <c r="SAL12" s="102"/>
      <c r="SAM12" s="102"/>
      <c r="SAN12" s="102"/>
      <c r="SAO12" s="102"/>
      <c r="SAP12" s="102"/>
      <c r="SAQ12" s="102"/>
      <c r="SAR12" s="102"/>
      <c r="SAS12" s="102"/>
      <c r="SAT12" s="102"/>
      <c r="SAU12" s="102"/>
      <c r="SAV12" s="102"/>
      <c r="SAW12" s="102"/>
      <c r="SAX12" s="102"/>
      <c r="SAY12" s="102"/>
      <c r="SAZ12" s="102"/>
      <c r="SBA12" s="102"/>
      <c r="SBB12" s="102"/>
      <c r="SBC12" s="102"/>
      <c r="SBD12" s="102"/>
      <c r="SBE12" s="102"/>
      <c r="SBF12" s="102"/>
      <c r="SBG12" s="102"/>
      <c r="SBH12" s="102"/>
      <c r="SBI12" s="102"/>
      <c r="SBJ12" s="102"/>
      <c r="SBK12" s="102"/>
      <c r="SBL12" s="102"/>
      <c r="SBM12" s="102"/>
      <c r="SBN12" s="102"/>
      <c r="SBO12" s="102"/>
      <c r="SBP12" s="102"/>
      <c r="SBQ12" s="102"/>
      <c r="SBR12" s="102"/>
      <c r="SBS12" s="102"/>
      <c r="SBT12" s="102"/>
      <c r="SBU12" s="102"/>
      <c r="SBV12" s="102"/>
      <c r="SBW12" s="102"/>
      <c r="SBX12" s="102"/>
      <c r="SBY12" s="102"/>
      <c r="SBZ12" s="102"/>
      <c r="SCA12" s="102"/>
      <c r="SCB12" s="102"/>
      <c r="SCC12" s="102"/>
      <c r="SCD12" s="102"/>
      <c r="SCE12" s="102"/>
      <c r="SCF12" s="102"/>
      <c r="SCG12" s="102"/>
      <c r="SCH12" s="102"/>
      <c r="SCI12" s="102"/>
      <c r="SCJ12" s="102"/>
      <c r="SCK12" s="102"/>
      <c r="SCL12" s="102"/>
      <c r="SCM12" s="102"/>
      <c r="SCN12" s="102"/>
      <c r="SCO12" s="102"/>
      <c r="SCP12" s="102"/>
      <c r="SCQ12" s="102"/>
      <c r="SCR12" s="102"/>
      <c r="SCS12" s="102"/>
      <c r="SCT12" s="102"/>
      <c r="SCU12" s="102"/>
      <c r="SCV12" s="102"/>
      <c r="SCW12" s="102"/>
      <c r="SCX12" s="102"/>
      <c r="SCY12" s="102"/>
      <c r="SCZ12" s="102"/>
      <c r="SDA12" s="102"/>
      <c r="SDB12" s="102"/>
      <c r="SDC12" s="102"/>
      <c r="SDD12" s="102"/>
      <c r="SDE12" s="102"/>
      <c r="SDF12" s="102"/>
      <c r="SDG12" s="102"/>
      <c r="SDH12" s="102"/>
      <c r="SDI12" s="102"/>
      <c r="SDJ12" s="102"/>
      <c r="SDK12" s="102"/>
      <c r="SDL12" s="102"/>
      <c r="SDM12" s="102"/>
      <c r="SDN12" s="102"/>
      <c r="SDO12" s="102"/>
      <c r="SDP12" s="102"/>
      <c r="SDQ12" s="102"/>
      <c r="SDR12" s="102"/>
      <c r="SDS12" s="102"/>
      <c r="SDT12" s="102"/>
      <c r="SDU12" s="102"/>
      <c r="SDV12" s="102"/>
      <c r="SDW12" s="102"/>
      <c r="SDX12" s="102"/>
      <c r="SDY12" s="102"/>
      <c r="SDZ12" s="102"/>
      <c r="SEA12" s="102"/>
      <c r="SEB12" s="102"/>
      <c r="SEC12" s="102"/>
      <c r="SED12" s="102"/>
      <c r="SEE12" s="102"/>
      <c r="SEF12" s="102"/>
      <c r="SEG12" s="102"/>
      <c r="SEH12" s="102"/>
      <c r="SEI12" s="102"/>
      <c r="SEJ12" s="102"/>
      <c r="SEK12" s="102"/>
      <c r="SEL12" s="102"/>
      <c r="SEM12" s="102"/>
      <c r="SEN12" s="102"/>
      <c r="SEO12" s="102"/>
      <c r="SEP12" s="102"/>
      <c r="SEQ12" s="102"/>
      <c r="SER12" s="102"/>
      <c r="SES12" s="102"/>
      <c r="SET12" s="102"/>
      <c r="SEU12" s="102"/>
      <c r="SEV12" s="102"/>
      <c r="SEW12" s="102"/>
      <c r="SEX12" s="102"/>
      <c r="SEY12" s="102"/>
      <c r="SEZ12" s="102"/>
      <c r="SFA12" s="102"/>
      <c r="SFB12" s="102"/>
      <c r="SFC12" s="102"/>
      <c r="SFD12" s="102"/>
      <c r="SFE12" s="102"/>
      <c r="SFF12" s="102"/>
      <c r="SFG12" s="102"/>
      <c r="SFH12" s="102"/>
      <c r="SFI12" s="102"/>
      <c r="SFJ12" s="102"/>
      <c r="SFK12" s="102"/>
      <c r="SFL12" s="102"/>
      <c r="SFM12" s="102"/>
      <c r="SFN12" s="102"/>
      <c r="SFO12" s="102"/>
      <c r="SFP12" s="102"/>
      <c r="SFQ12" s="102"/>
      <c r="SFR12" s="102"/>
      <c r="SFS12" s="102"/>
      <c r="SFT12" s="102"/>
      <c r="SFU12" s="102"/>
      <c r="SFV12" s="102"/>
      <c r="SFW12" s="102"/>
      <c r="SFX12" s="102"/>
      <c r="SFY12" s="102"/>
      <c r="SFZ12" s="102"/>
      <c r="SGA12" s="102"/>
      <c r="SGB12" s="102"/>
      <c r="SGC12" s="102"/>
      <c r="SGD12" s="102"/>
      <c r="SGE12" s="102"/>
      <c r="SGF12" s="102"/>
      <c r="SGG12" s="102"/>
      <c r="SGH12" s="102"/>
      <c r="SGI12" s="102"/>
      <c r="SGJ12" s="102"/>
      <c r="SGK12" s="102"/>
      <c r="SGL12" s="102"/>
      <c r="SGM12" s="102"/>
      <c r="SGN12" s="102"/>
      <c r="SGO12" s="102"/>
      <c r="SGP12" s="102"/>
      <c r="SGQ12" s="102"/>
      <c r="SGR12" s="102"/>
      <c r="SGS12" s="102"/>
      <c r="SGT12" s="102"/>
      <c r="SGU12" s="102"/>
      <c r="SGV12" s="102"/>
      <c r="SGW12" s="102"/>
      <c r="SGX12" s="102"/>
      <c r="SGY12" s="102"/>
      <c r="SGZ12" s="102"/>
      <c r="SHA12" s="102"/>
      <c r="SHB12" s="102"/>
      <c r="SHC12" s="102"/>
      <c r="SHD12" s="102"/>
      <c r="SHE12" s="102"/>
      <c r="SHF12" s="102"/>
      <c r="SHG12" s="102"/>
      <c r="SHH12" s="102"/>
      <c r="SHI12" s="102"/>
      <c r="SHJ12" s="102"/>
      <c r="SHK12" s="102"/>
      <c r="SHL12" s="102"/>
      <c r="SHM12" s="102"/>
      <c r="SHN12" s="102"/>
      <c r="SHO12" s="102"/>
      <c r="SHP12" s="102"/>
      <c r="SHQ12" s="102"/>
      <c r="SHR12" s="102"/>
      <c r="SHS12" s="102"/>
      <c r="SHT12" s="102"/>
      <c r="SHU12" s="102"/>
      <c r="SHV12" s="102"/>
      <c r="SHW12" s="102"/>
      <c r="SHX12" s="102"/>
      <c r="SHY12" s="102"/>
      <c r="SHZ12" s="102"/>
      <c r="SIA12" s="102"/>
      <c r="SIB12" s="102"/>
      <c r="SIC12" s="102"/>
      <c r="SID12" s="102"/>
      <c r="SIE12" s="102"/>
      <c r="SIF12" s="102"/>
      <c r="SIG12" s="102"/>
      <c r="SIH12" s="102"/>
      <c r="SII12" s="102"/>
      <c r="SIJ12" s="102"/>
      <c r="SIK12" s="102"/>
      <c r="SIL12" s="102"/>
      <c r="SIM12" s="102"/>
      <c r="SIN12" s="102"/>
      <c r="SIO12" s="102"/>
      <c r="SIP12" s="102"/>
      <c r="SIQ12" s="102"/>
      <c r="SIR12" s="102"/>
      <c r="SIS12" s="102"/>
      <c r="SIT12" s="102"/>
      <c r="SIU12" s="102"/>
      <c r="SIV12" s="102"/>
      <c r="SIW12" s="102"/>
      <c r="SIX12" s="102"/>
      <c r="SIY12" s="102"/>
      <c r="SIZ12" s="102"/>
      <c r="SJA12" s="102"/>
      <c r="SJB12" s="102"/>
      <c r="SJC12" s="102"/>
      <c r="SJD12" s="102"/>
      <c r="SJE12" s="102"/>
      <c r="SJF12" s="102"/>
      <c r="SJG12" s="102"/>
      <c r="SJH12" s="102"/>
      <c r="SJI12" s="102"/>
      <c r="SJJ12" s="102"/>
      <c r="SJK12" s="102"/>
      <c r="SJL12" s="102"/>
      <c r="SJM12" s="102"/>
      <c r="SJN12" s="102"/>
      <c r="SJO12" s="102"/>
      <c r="SJP12" s="102"/>
      <c r="SJQ12" s="102"/>
      <c r="SJR12" s="102"/>
      <c r="SJS12" s="102"/>
      <c r="SJT12" s="102"/>
      <c r="SJU12" s="102"/>
      <c r="SJV12" s="102"/>
      <c r="SJW12" s="102"/>
      <c r="SJX12" s="102"/>
      <c r="SJY12" s="102"/>
      <c r="SJZ12" s="102"/>
      <c r="SKA12" s="102"/>
      <c r="SKB12" s="102"/>
      <c r="SKC12" s="102"/>
      <c r="SKD12" s="102"/>
      <c r="SKE12" s="102"/>
      <c r="SKF12" s="102"/>
      <c r="SKG12" s="102"/>
      <c r="SKH12" s="102"/>
      <c r="SKI12" s="102"/>
      <c r="SKJ12" s="102"/>
      <c r="SKK12" s="102"/>
      <c r="SKL12" s="102"/>
      <c r="SKM12" s="102"/>
      <c r="SKN12" s="102"/>
      <c r="SKO12" s="102"/>
      <c r="SKP12" s="102"/>
      <c r="SKQ12" s="102"/>
      <c r="SKR12" s="102"/>
      <c r="SKS12" s="102"/>
      <c r="SKT12" s="102"/>
      <c r="SKU12" s="102"/>
      <c r="SKV12" s="102"/>
      <c r="SKW12" s="102"/>
      <c r="SKX12" s="102"/>
      <c r="SKY12" s="102"/>
      <c r="SKZ12" s="102"/>
      <c r="SLA12" s="102"/>
      <c r="SLB12" s="102"/>
      <c r="SLC12" s="102"/>
      <c r="SLD12" s="102"/>
      <c r="SLE12" s="102"/>
      <c r="SLF12" s="102"/>
      <c r="SLG12" s="102"/>
      <c r="SLH12" s="102"/>
      <c r="SLI12" s="102"/>
      <c r="SLJ12" s="102"/>
      <c r="SLK12" s="102"/>
      <c r="SLL12" s="102"/>
      <c r="SLM12" s="102"/>
      <c r="SLN12" s="102"/>
      <c r="SLO12" s="102"/>
      <c r="SLP12" s="102"/>
      <c r="SLQ12" s="102"/>
      <c r="SLR12" s="102"/>
      <c r="SLS12" s="102"/>
      <c r="SLT12" s="102"/>
      <c r="SLU12" s="102"/>
      <c r="SLV12" s="102"/>
      <c r="SLW12" s="102"/>
      <c r="SLX12" s="102"/>
      <c r="SLY12" s="102"/>
      <c r="SLZ12" s="102"/>
      <c r="SMA12" s="102"/>
      <c r="SMB12" s="102"/>
      <c r="SMC12" s="102"/>
      <c r="SMD12" s="102"/>
      <c r="SME12" s="102"/>
      <c r="SMF12" s="102"/>
      <c r="SMG12" s="102"/>
      <c r="SMH12" s="102"/>
      <c r="SMI12" s="102"/>
      <c r="SMJ12" s="102"/>
      <c r="SMK12" s="102"/>
      <c r="SML12" s="102"/>
      <c r="SMM12" s="102"/>
      <c r="SMN12" s="102"/>
      <c r="SMO12" s="102"/>
      <c r="SMP12" s="102"/>
      <c r="SMQ12" s="102"/>
      <c r="SMR12" s="102"/>
      <c r="SMS12" s="102"/>
      <c r="SMT12" s="102"/>
      <c r="SMU12" s="102"/>
      <c r="SMV12" s="102"/>
      <c r="SMW12" s="102"/>
      <c r="SMX12" s="102"/>
      <c r="SMY12" s="102"/>
      <c r="SMZ12" s="102"/>
      <c r="SNA12" s="102"/>
      <c r="SNB12" s="102"/>
      <c r="SNC12" s="102"/>
      <c r="SND12" s="102"/>
      <c r="SNE12" s="102"/>
      <c r="SNF12" s="102"/>
      <c r="SNG12" s="102"/>
      <c r="SNH12" s="102"/>
      <c r="SNI12" s="102"/>
      <c r="SNJ12" s="102"/>
      <c r="SNK12" s="102"/>
      <c r="SNL12" s="102"/>
      <c r="SNM12" s="102"/>
      <c r="SNN12" s="102"/>
      <c r="SNO12" s="102"/>
      <c r="SNP12" s="102"/>
      <c r="SNQ12" s="102"/>
      <c r="SNR12" s="102"/>
      <c r="SNS12" s="102"/>
      <c r="SNT12" s="102"/>
      <c r="SNU12" s="102"/>
      <c r="SNV12" s="102"/>
      <c r="SNW12" s="102"/>
      <c r="SNX12" s="102"/>
      <c r="SNY12" s="102"/>
      <c r="SNZ12" s="102"/>
      <c r="SOA12" s="102"/>
      <c r="SOB12" s="102"/>
      <c r="SOC12" s="102"/>
      <c r="SOD12" s="102"/>
      <c r="SOE12" s="102"/>
      <c r="SOF12" s="102"/>
      <c r="SOG12" s="102"/>
      <c r="SOH12" s="102"/>
      <c r="SOI12" s="102"/>
      <c r="SOJ12" s="102"/>
      <c r="SOK12" s="102"/>
      <c r="SOL12" s="102"/>
      <c r="SOM12" s="102"/>
      <c r="SON12" s="102"/>
      <c r="SOO12" s="102"/>
      <c r="SOP12" s="102"/>
      <c r="SOQ12" s="102"/>
      <c r="SOR12" s="102"/>
      <c r="SOS12" s="102"/>
      <c r="SOT12" s="102"/>
      <c r="SOU12" s="102"/>
      <c r="SOV12" s="102"/>
      <c r="SOW12" s="102"/>
      <c r="SOX12" s="102"/>
      <c r="SOY12" s="102"/>
      <c r="SOZ12" s="102"/>
      <c r="SPA12" s="102"/>
      <c r="SPB12" s="102"/>
      <c r="SPC12" s="102"/>
      <c r="SPD12" s="102"/>
      <c r="SPE12" s="102"/>
      <c r="SPF12" s="102"/>
      <c r="SPG12" s="102"/>
      <c r="SPH12" s="102"/>
      <c r="SPI12" s="102"/>
      <c r="SPJ12" s="102"/>
      <c r="SPK12" s="102"/>
      <c r="SPL12" s="102"/>
      <c r="SPM12" s="102"/>
      <c r="SPN12" s="102"/>
      <c r="SPO12" s="102"/>
      <c r="SPP12" s="102"/>
      <c r="SPQ12" s="102"/>
      <c r="SPR12" s="102"/>
      <c r="SPS12" s="102"/>
      <c r="SPT12" s="102"/>
      <c r="SPU12" s="102"/>
      <c r="SPV12" s="102"/>
      <c r="SPW12" s="102"/>
      <c r="SPX12" s="102"/>
      <c r="SPY12" s="102"/>
      <c r="SPZ12" s="102"/>
      <c r="SQA12" s="102"/>
      <c r="SQB12" s="102"/>
      <c r="SQC12" s="102"/>
      <c r="SQD12" s="102"/>
      <c r="SQE12" s="102"/>
      <c r="SQF12" s="102"/>
      <c r="SQG12" s="102"/>
      <c r="SQH12" s="102"/>
      <c r="SQI12" s="102"/>
      <c r="SQJ12" s="102"/>
      <c r="SQK12" s="102"/>
      <c r="SQL12" s="102"/>
      <c r="SQM12" s="102"/>
      <c r="SQN12" s="102"/>
      <c r="SQO12" s="102"/>
      <c r="SQP12" s="102"/>
      <c r="SQQ12" s="102"/>
      <c r="SQR12" s="102"/>
      <c r="SQS12" s="102"/>
      <c r="SQT12" s="102"/>
      <c r="SQU12" s="102"/>
      <c r="SQV12" s="102"/>
      <c r="SQW12" s="102"/>
      <c r="SQX12" s="102"/>
      <c r="SQY12" s="102"/>
      <c r="SQZ12" s="102"/>
      <c r="SRA12" s="102"/>
      <c r="SRB12" s="102"/>
      <c r="SRC12" s="102"/>
      <c r="SRD12" s="102"/>
      <c r="SRE12" s="102"/>
      <c r="SRF12" s="102"/>
      <c r="SRG12" s="102"/>
      <c r="SRH12" s="102"/>
      <c r="SRI12" s="102"/>
      <c r="SRJ12" s="102"/>
      <c r="SRK12" s="102"/>
      <c r="SRL12" s="102"/>
      <c r="SRM12" s="102"/>
      <c r="SRN12" s="102"/>
      <c r="SRO12" s="102"/>
      <c r="SRP12" s="102"/>
      <c r="SRQ12" s="102"/>
      <c r="SRR12" s="102"/>
      <c r="SRS12" s="102"/>
      <c r="SRT12" s="102"/>
      <c r="SRU12" s="102"/>
      <c r="SRV12" s="102"/>
      <c r="SRW12" s="102"/>
      <c r="SRX12" s="102"/>
      <c r="SRY12" s="102"/>
      <c r="SRZ12" s="102"/>
      <c r="SSA12" s="102"/>
      <c r="SSB12" s="102"/>
      <c r="SSC12" s="102"/>
      <c r="SSD12" s="102"/>
      <c r="SSE12" s="102"/>
      <c r="SSF12" s="102"/>
      <c r="SSG12" s="102"/>
      <c r="SSH12" s="102"/>
      <c r="SSI12" s="102"/>
      <c r="SSJ12" s="102"/>
      <c r="SSK12" s="102"/>
      <c r="SSL12" s="102"/>
      <c r="SSM12" s="102"/>
      <c r="SSN12" s="102"/>
      <c r="SSO12" s="102"/>
      <c r="SSP12" s="102"/>
      <c r="SSQ12" s="102"/>
      <c r="SSR12" s="102"/>
      <c r="SSS12" s="102"/>
      <c r="SST12" s="102"/>
      <c r="SSU12" s="102"/>
      <c r="SSV12" s="102"/>
      <c r="SSW12" s="102"/>
      <c r="SSX12" s="102"/>
      <c r="SSY12" s="102"/>
      <c r="SSZ12" s="102"/>
      <c r="STA12" s="102"/>
      <c r="STB12" s="102"/>
      <c r="STC12" s="102"/>
      <c r="STD12" s="102"/>
      <c r="STE12" s="102"/>
      <c r="STF12" s="102"/>
      <c r="STG12" s="102"/>
      <c r="STH12" s="102"/>
      <c r="STI12" s="102"/>
      <c r="STJ12" s="102"/>
      <c r="STK12" s="102"/>
      <c r="STL12" s="102"/>
      <c r="STM12" s="102"/>
      <c r="STN12" s="102"/>
      <c r="STO12" s="102"/>
      <c r="STP12" s="102"/>
      <c r="STQ12" s="102"/>
      <c r="STR12" s="102"/>
      <c r="STS12" s="102"/>
      <c r="STT12" s="102"/>
      <c r="STU12" s="102"/>
      <c r="STV12" s="102"/>
      <c r="STW12" s="102"/>
      <c r="STX12" s="102"/>
      <c r="STY12" s="102"/>
      <c r="STZ12" s="102"/>
      <c r="SUA12" s="102"/>
      <c r="SUB12" s="102"/>
      <c r="SUC12" s="102"/>
      <c r="SUD12" s="102"/>
      <c r="SUE12" s="102"/>
      <c r="SUF12" s="102"/>
      <c r="SUG12" s="102"/>
      <c r="SUH12" s="102"/>
      <c r="SUI12" s="102"/>
      <c r="SUJ12" s="102"/>
      <c r="SUK12" s="102"/>
      <c r="SUL12" s="102"/>
      <c r="SUM12" s="102"/>
      <c r="SUN12" s="102"/>
      <c r="SUO12" s="102"/>
      <c r="SUP12" s="102"/>
      <c r="SUQ12" s="102"/>
      <c r="SUR12" s="102"/>
      <c r="SUS12" s="102"/>
      <c r="SUT12" s="102"/>
      <c r="SUU12" s="102"/>
      <c r="SUV12" s="102"/>
      <c r="SUW12" s="102"/>
      <c r="SUX12" s="102"/>
      <c r="SUY12" s="102"/>
      <c r="SUZ12" s="102"/>
      <c r="SVA12" s="102"/>
      <c r="SVB12" s="102"/>
      <c r="SVC12" s="102"/>
      <c r="SVD12" s="102"/>
      <c r="SVE12" s="102"/>
      <c r="SVF12" s="102"/>
      <c r="SVG12" s="102"/>
      <c r="SVH12" s="102"/>
      <c r="SVI12" s="102"/>
      <c r="SVJ12" s="102"/>
      <c r="SVK12" s="102"/>
      <c r="SVL12" s="102"/>
      <c r="SVM12" s="102"/>
      <c r="SVN12" s="102"/>
      <c r="SVO12" s="102"/>
      <c r="SVP12" s="102"/>
      <c r="SVQ12" s="102"/>
      <c r="SVR12" s="102"/>
      <c r="SVS12" s="102"/>
      <c r="SVT12" s="102"/>
      <c r="SVU12" s="102"/>
      <c r="SVV12" s="102"/>
      <c r="SVW12" s="102"/>
      <c r="SVX12" s="102"/>
      <c r="SVY12" s="102"/>
      <c r="SVZ12" s="102"/>
      <c r="SWA12" s="102"/>
      <c r="SWB12" s="102"/>
      <c r="SWC12" s="102"/>
      <c r="SWD12" s="102"/>
      <c r="SWE12" s="102"/>
      <c r="SWF12" s="102"/>
      <c r="SWG12" s="102"/>
      <c r="SWH12" s="102"/>
      <c r="SWI12" s="102"/>
      <c r="SWJ12" s="102"/>
      <c r="SWK12" s="102"/>
      <c r="SWL12" s="102"/>
      <c r="SWM12" s="102"/>
      <c r="SWN12" s="102"/>
      <c r="SWO12" s="102"/>
      <c r="SWP12" s="102"/>
      <c r="SWQ12" s="102"/>
      <c r="SWR12" s="102"/>
      <c r="SWS12" s="102"/>
      <c r="SWT12" s="102"/>
      <c r="SWU12" s="102"/>
      <c r="SWV12" s="102"/>
      <c r="SWW12" s="102"/>
      <c r="SWX12" s="102"/>
      <c r="SWY12" s="102"/>
      <c r="SWZ12" s="102"/>
      <c r="SXA12" s="102"/>
      <c r="SXB12" s="102"/>
      <c r="SXC12" s="102"/>
      <c r="SXD12" s="102"/>
      <c r="SXE12" s="102"/>
      <c r="SXF12" s="102"/>
      <c r="SXG12" s="102"/>
      <c r="SXH12" s="102"/>
      <c r="SXI12" s="102"/>
      <c r="SXJ12" s="102"/>
      <c r="SXK12" s="102"/>
      <c r="SXL12" s="102"/>
      <c r="SXM12" s="102"/>
      <c r="SXN12" s="102"/>
      <c r="SXO12" s="102"/>
      <c r="SXP12" s="102"/>
      <c r="SXQ12" s="102"/>
      <c r="SXR12" s="102"/>
      <c r="SXS12" s="102"/>
      <c r="SXT12" s="102"/>
      <c r="SXU12" s="102"/>
      <c r="SXV12" s="102"/>
      <c r="SXW12" s="102"/>
      <c r="SXX12" s="102"/>
      <c r="SXY12" s="102"/>
      <c r="SXZ12" s="102"/>
      <c r="SYA12" s="102"/>
      <c r="SYB12" s="102"/>
      <c r="SYC12" s="102"/>
      <c r="SYD12" s="102"/>
      <c r="SYE12" s="102"/>
      <c r="SYF12" s="102"/>
      <c r="SYG12" s="102"/>
      <c r="SYH12" s="102"/>
      <c r="SYI12" s="102"/>
      <c r="SYJ12" s="102"/>
      <c r="SYK12" s="102"/>
      <c r="SYL12" s="102"/>
      <c r="SYM12" s="102"/>
      <c r="SYN12" s="102"/>
      <c r="SYO12" s="102"/>
      <c r="SYP12" s="102"/>
      <c r="SYQ12" s="102"/>
      <c r="SYR12" s="102"/>
      <c r="SYS12" s="102"/>
      <c r="SYT12" s="102"/>
      <c r="SYU12" s="102"/>
      <c r="SYV12" s="102"/>
      <c r="SYW12" s="102"/>
      <c r="SYX12" s="102"/>
      <c r="SYY12" s="102"/>
      <c r="SYZ12" s="102"/>
      <c r="SZA12" s="102"/>
      <c r="SZB12" s="102"/>
      <c r="SZC12" s="102"/>
      <c r="SZD12" s="102"/>
      <c r="SZE12" s="102"/>
      <c r="SZF12" s="102"/>
      <c r="SZG12" s="102"/>
      <c r="SZH12" s="102"/>
      <c r="SZI12" s="102"/>
      <c r="SZJ12" s="102"/>
      <c r="SZK12" s="102"/>
      <c r="SZL12" s="102"/>
      <c r="SZM12" s="102"/>
      <c r="SZN12" s="102"/>
      <c r="SZO12" s="102"/>
      <c r="SZP12" s="102"/>
      <c r="SZQ12" s="102"/>
      <c r="SZR12" s="102"/>
      <c r="SZS12" s="102"/>
      <c r="SZT12" s="102"/>
      <c r="SZU12" s="102"/>
      <c r="SZV12" s="102"/>
      <c r="SZW12" s="102"/>
      <c r="SZX12" s="102"/>
      <c r="SZY12" s="102"/>
      <c r="SZZ12" s="102"/>
      <c r="TAA12" s="102"/>
      <c r="TAB12" s="102"/>
      <c r="TAC12" s="102"/>
      <c r="TAD12" s="102"/>
      <c r="TAE12" s="102"/>
      <c r="TAF12" s="102"/>
      <c r="TAG12" s="102"/>
      <c r="TAH12" s="102"/>
      <c r="TAI12" s="102"/>
      <c r="TAJ12" s="102"/>
      <c r="TAK12" s="102"/>
      <c r="TAL12" s="102"/>
      <c r="TAM12" s="102"/>
      <c r="TAN12" s="102"/>
      <c r="TAO12" s="102"/>
      <c r="TAP12" s="102"/>
      <c r="TAQ12" s="102"/>
      <c r="TAR12" s="102"/>
      <c r="TAS12" s="102"/>
      <c r="TAT12" s="102"/>
      <c r="TAU12" s="102"/>
      <c r="TAV12" s="102"/>
      <c r="TAW12" s="102"/>
      <c r="TAX12" s="102"/>
      <c r="TAY12" s="102"/>
      <c r="TAZ12" s="102"/>
      <c r="TBA12" s="102"/>
      <c r="TBB12" s="102"/>
      <c r="TBC12" s="102"/>
      <c r="TBD12" s="102"/>
      <c r="TBE12" s="102"/>
      <c r="TBF12" s="102"/>
      <c r="TBG12" s="102"/>
      <c r="TBH12" s="102"/>
      <c r="TBI12" s="102"/>
      <c r="TBJ12" s="102"/>
      <c r="TBK12" s="102"/>
      <c r="TBL12" s="102"/>
      <c r="TBM12" s="102"/>
      <c r="TBN12" s="102"/>
      <c r="TBO12" s="102"/>
      <c r="TBP12" s="102"/>
      <c r="TBQ12" s="102"/>
      <c r="TBR12" s="102"/>
      <c r="TBS12" s="102"/>
      <c r="TBT12" s="102"/>
      <c r="TBU12" s="102"/>
      <c r="TBV12" s="102"/>
      <c r="TBW12" s="102"/>
      <c r="TBX12" s="102"/>
      <c r="TBY12" s="102"/>
      <c r="TBZ12" s="102"/>
      <c r="TCA12" s="102"/>
      <c r="TCB12" s="102"/>
      <c r="TCC12" s="102"/>
      <c r="TCD12" s="102"/>
      <c r="TCE12" s="102"/>
      <c r="TCF12" s="102"/>
      <c r="TCG12" s="102"/>
      <c r="TCH12" s="102"/>
      <c r="TCI12" s="102"/>
      <c r="TCJ12" s="102"/>
      <c r="TCK12" s="102"/>
      <c r="TCL12" s="102"/>
      <c r="TCM12" s="102"/>
      <c r="TCN12" s="102"/>
      <c r="TCO12" s="102"/>
      <c r="TCP12" s="102"/>
      <c r="TCQ12" s="102"/>
      <c r="TCR12" s="102"/>
      <c r="TCS12" s="102"/>
      <c r="TCT12" s="102"/>
      <c r="TCU12" s="102"/>
      <c r="TCV12" s="102"/>
      <c r="TCW12" s="102"/>
      <c r="TCX12" s="102"/>
      <c r="TCY12" s="102"/>
      <c r="TCZ12" s="102"/>
      <c r="TDA12" s="102"/>
      <c r="TDB12" s="102"/>
      <c r="TDC12" s="102"/>
      <c r="TDD12" s="102"/>
      <c r="TDE12" s="102"/>
      <c r="TDF12" s="102"/>
      <c r="TDG12" s="102"/>
      <c r="TDH12" s="102"/>
      <c r="TDI12" s="102"/>
      <c r="TDJ12" s="102"/>
      <c r="TDK12" s="102"/>
      <c r="TDL12" s="102"/>
      <c r="TDM12" s="102"/>
      <c r="TDN12" s="102"/>
      <c r="TDO12" s="102"/>
      <c r="TDP12" s="102"/>
      <c r="TDQ12" s="102"/>
      <c r="TDR12" s="102"/>
      <c r="TDS12" s="102"/>
      <c r="TDT12" s="102"/>
      <c r="TDU12" s="102"/>
      <c r="TDV12" s="102"/>
      <c r="TDW12" s="102"/>
      <c r="TDX12" s="102"/>
      <c r="TDY12" s="102"/>
      <c r="TDZ12" s="102"/>
      <c r="TEA12" s="102"/>
      <c r="TEB12" s="102"/>
      <c r="TEC12" s="102"/>
      <c r="TED12" s="102"/>
      <c r="TEE12" s="102"/>
      <c r="TEF12" s="102"/>
      <c r="TEG12" s="102"/>
      <c r="TEH12" s="102"/>
      <c r="TEI12" s="102"/>
      <c r="TEJ12" s="102"/>
      <c r="TEK12" s="102"/>
      <c r="TEL12" s="102"/>
      <c r="TEM12" s="102"/>
      <c r="TEN12" s="102"/>
      <c r="TEO12" s="102"/>
      <c r="TEP12" s="102"/>
      <c r="TEQ12" s="102"/>
      <c r="TER12" s="102"/>
      <c r="TES12" s="102"/>
      <c r="TET12" s="102"/>
      <c r="TEU12" s="102"/>
      <c r="TEV12" s="102"/>
      <c r="TEW12" s="102"/>
      <c r="TEX12" s="102"/>
      <c r="TEY12" s="102"/>
      <c r="TEZ12" s="102"/>
      <c r="TFA12" s="102"/>
      <c r="TFB12" s="102"/>
      <c r="TFC12" s="102"/>
      <c r="TFD12" s="102"/>
      <c r="TFE12" s="102"/>
      <c r="TFF12" s="102"/>
      <c r="TFG12" s="102"/>
      <c r="TFH12" s="102"/>
      <c r="TFI12" s="102"/>
      <c r="TFJ12" s="102"/>
      <c r="TFK12" s="102"/>
      <c r="TFL12" s="102"/>
      <c r="TFM12" s="102"/>
      <c r="TFN12" s="102"/>
      <c r="TFO12" s="102"/>
      <c r="TFP12" s="102"/>
      <c r="TFQ12" s="102"/>
      <c r="TFR12" s="102"/>
      <c r="TFS12" s="102"/>
      <c r="TFT12" s="102"/>
      <c r="TFU12" s="102"/>
      <c r="TFV12" s="102"/>
      <c r="TFW12" s="102"/>
      <c r="TFX12" s="102"/>
      <c r="TFY12" s="102"/>
      <c r="TFZ12" s="102"/>
      <c r="TGA12" s="102"/>
      <c r="TGB12" s="102"/>
      <c r="TGC12" s="102"/>
      <c r="TGD12" s="102"/>
      <c r="TGE12" s="102"/>
      <c r="TGF12" s="102"/>
      <c r="TGG12" s="102"/>
      <c r="TGH12" s="102"/>
      <c r="TGI12" s="102"/>
      <c r="TGJ12" s="102"/>
      <c r="TGK12" s="102"/>
      <c r="TGL12" s="102"/>
      <c r="TGM12" s="102"/>
      <c r="TGN12" s="102"/>
      <c r="TGO12" s="102"/>
      <c r="TGP12" s="102"/>
      <c r="TGQ12" s="102"/>
      <c r="TGR12" s="102"/>
      <c r="TGS12" s="102"/>
      <c r="TGT12" s="102"/>
      <c r="TGU12" s="102"/>
      <c r="TGV12" s="102"/>
      <c r="TGW12" s="102"/>
      <c r="TGX12" s="102"/>
      <c r="TGY12" s="102"/>
      <c r="TGZ12" s="102"/>
      <c r="THA12" s="102"/>
      <c r="THB12" s="102"/>
      <c r="THC12" s="102"/>
      <c r="THD12" s="102"/>
      <c r="THE12" s="102"/>
      <c r="THF12" s="102"/>
      <c r="THG12" s="102"/>
      <c r="THH12" s="102"/>
      <c r="THI12" s="102"/>
      <c r="THJ12" s="102"/>
      <c r="THK12" s="102"/>
      <c r="THL12" s="102"/>
      <c r="THM12" s="102"/>
      <c r="THN12" s="102"/>
      <c r="THO12" s="102"/>
      <c r="THP12" s="102"/>
      <c r="THQ12" s="102"/>
      <c r="THR12" s="102"/>
      <c r="THS12" s="102"/>
      <c r="THT12" s="102"/>
      <c r="THU12" s="102"/>
      <c r="THV12" s="102"/>
      <c r="THW12" s="102"/>
      <c r="THX12" s="102"/>
      <c r="THY12" s="102"/>
      <c r="THZ12" s="102"/>
      <c r="TIA12" s="102"/>
      <c r="TIB12" s="102"/>
      <c r="TIC12" s="102"/>
      <c r="TID12" s="102"/>
      <c r="TIE12" s="102"/>
      <c r="TIF12" s="102"/>
      <c r="TIG12" s="102"/>
      <c r="TIH12" s="102"/>
      <c r="TII12" s="102"/>
      <c r="TIJ12" s="102"/>
      <c r="TIK12" s="102"/>
      <c r="TIL12" s="102"/>
      <c r="TIM12" s="102"/>
      <c r="TIN12" s="102"/>
      <c r="TIO12" s="102"/>
      <c r="TIP12" s="102"/>
      <c r="TIQ12" s="102"/>
      <c r="TIR12" s="102"/>
      <c r="TIS12" s="102"/>
      <c r="TIT12" s="102"/>
      <c r="TIU12" s="102"/>
      <c r="TIV12" s="102"/>
      <c r="TIW12" s="102"/>
      <c r="TIX12" s="102"/>
      <c r="TIY12" s="102"/>
      <c r="TIZ12" s="102"/>
      <c r="TJA12" s="102"/>
      <c r="TJB12" s="102"/>
      <c r="TJC12" s="102"/>
      <c r="TJD12" s="102"/>
      <c r="TJE12" s="102"/>
      <c r="TJF12" s="102"/>
      <c r="TJG12" s="102"/>
      <c r="TJH12" s="102"/>
      <c r="TJI12" s="102"/>
      <c r="TJJ12" s="102"/>
      <c r="TJK12" s="102"/>
      <c r="TJL12" s="102"/>
      <c r="TJM12" s="102"/>
      <c r="TJN12" s="102"/>
      <c r="TJO12" s="102"/>
      <c r="TJP12" s="102"/>
      <c r="TJQ12" s="102"/>
      <c r="TJR12" s="102"/>
      <c r="TJS12" s="102"/>
      <c r="TJT12" s="102"/>
      <c r="TJU12" s="102"/>
      <c r="TJV12" s="102"/>
      <c r="TJW12" s="102"/>
      <c r="TJX12" s="102"/>
      <c r="TJY12" s="102"/>
      <c r="TJZ12" s="102"/>
      <c r="TKA12" s="102"/>
      <c r="TKB12" s="102"/>
      <c r="TKC12" s="102"/>
      <c r="TKD12" s="102"/>
      <c r="TKE12" s="102"/>
      <c r="TKF12" s="102"/>
      <c r="TKG12" s="102"/>
      <c r="TKH12" s="102"/>
      <c r="TKI12" s="102"/>
      <c r="TKJ12" s="102"/>
      <c r="TKK12" s="102"/>
      <c r="TKL12" s="102"/>
      <c r="TKM12" s="102"/>
      <c r="TKN12" s="102"/>
      <c r="TKO12" s="102"/>
      <c r="TKP12" s="102"/>
      <c r="TKQ12" s="102"/>
      <c r="TKR12" s="102"/>
      <c r="TKS12" s="102"/>
      <c r="TKT12" s="102"/>
      <c r="TKU12" s="102"/>
      <c r="TKV12" s="102"/>
      <c r="TKW12" s="102"/>
      <c r="TKX12" s="102"/>
      <c r="TKY12" s="102"/>
      <c r="TKZ12" s="102"/>
      <c r="TLA12" s="102"/>
      <c r="TLB12" s="102"/>
      <c r="TLC12" s="102"/>
      <c r="TLD12" s="102"/>
      <c r="TLE12" s="102"/>
      <c r="TLF12" s="102"/>
      <c r="TLG12" s="102"/>
      <c r="TLH12" s="102"/>
      <c r="TLI12" s="102"/>
      <c r="TLJ12" s="102"/>
      <c r="TLK12" s="102"/>
      <c r="TLL12" s="102"/>
      <c r="TLM12" s="102"/>
      <c r="TLN12" s="102"/>
      <c r="TLO12" s="102"/>
      <c r="TLP12" s="102"/>
      <c r="TLQ12" s="102"/>
      <c r="TLR12" s="102"/>
      <c r="TLS12" s="102"/>
      <c r="TLT12" s="102"/>
      <c r="TLU12" s="102"/>
      <c r="TLV12" s="102"/>
      <c r="TLW12" s="102"/>
      <c r="TLX12" s="102"/>
      <c r="TLY12" s="102"/>
      <c r="TLZ12" s="102"/>
      <c r="TMA12" s="102"/>
      <c r="TMB12" s="102"/>
      <c r="TMC12" s="102"/>
      <c r="TMD12" s="102"/>
      <c r="TME12" s="102"/>
      <c r="TMF12" s="102"/>
      <c r="TMG12" s="102"/>
      <c r="TMH12" s="102"/>
      <c r="TMI12" s="102"/>
      <c r="TMJ12" s="102"/>
      <c r="TMK12" s="102"/>
      <c r="TML12" s="102"/>
      <c r="TMM12" s="102"/>
      <c r="TMN12" s="102"/>
      <c r="TMO12" s="102"/>
      <c r="TMP12" s="102"/>
      <c r="TMQ12" s="102"/>
      <c r="TMR12" s="102"/>
      <c r="TMS12" s="102"/>
      <c r="TMT12" s="102"/>
      <c r="TMU12" s="102"/>
      <c r="TMV12" s="102"/>
      <c r="TMW12" s="102"/>
      <c r="TMX12" s="102"/>
      <c r="TMY12" s="102"/>
      <c r="TMZ12" s="102"/>
      <c r="TNA12" s="102"/>
      <c r="TNB12" s="102"/>
      <c r="TNC12" s="102"/>
      <c r="TND12" s="102"/>
      <c r="TNE12" s="102"/>
      <c r="TNF12" s="102"/>
      <c r="TNG12" s="102"/>
      <c r="TNH12" s="102"/>
      <c r="TNI12" s="102"/>
      <c r="TNJ12" s="102"/>
      <c r="TNK12" s="102"/>
      <c r="TNL12" s="102"/>
      <c r="TNM12" s="102"/>
      <c r="TNN12" s="102"/>
      <c r="TNO12" s="102"/>
      <c r="TNP12" s="102"/>
      <c r="TNQ12" s="102"/>
      <c r="TNR12" s="102"/>
      <c r="TNS12" s="102"/>
      <c r="TNT12" s="102"/>
      <c r="TNU12" s="102"/>
      <c r="TNV12" s="102"/>
      <c r="TNW12" s="102"/>
      <c r="TNX12" s="102"/>
      <c r="TNY12" s="102"/>
      <c r="TNZ12" s="102"/>
      <c r="TOA12" s="102"/>
      <c r="TOB12" s="102"/>
      <c r="TOC12" s="102"/>
      <c r="TOD12" s="102"/>
      <c r="TOE12" s="102"/>
      <c r="TOF12" s="102"/>
      <c r="TOG12" s="102"/>
      <c r="TOH12" s="102"/>
      <c r="TOI12" s="102"/>
      <c r="TOJ12" s="102"/>
      <c r="TOK12" s="102"/>
      <c r="TOL12" s="102"/>
      <c r="TOM12" s="102"/>
      <c r="TON12" s="102"/>
      <c r="TOO12" s="102"/>
      <c r="TOP12" s="102"/>
      <c r="TOQ12" s="102"/>
      <c r="TOR12" s="102"/>
      <c r="TOS12" s="102"/>
      <c r="TOT12" s="102"/>
      <c r="TOU12" s="102"/>
      <c r="TOV12" s="102"/>
      <c r="TOW12" s="102"/>
      <c r="TOX12" s="102"/>
      <c r="TOY12" s="102"/>
      <c r="TOZ12" s="102"/>
      <c r="TPA12" s="102"/>
      <c r="TPB12" s="102"/>
      <c r="TPC12" s="102"/>
      <c r="TPD12" s="102"/>
      <c r="TPE12" s="102"/>
      <c r="TPF12" s="102"/>
      <c r="TPG12" s="102"/>
      <c r="TPH12" s="102"/>
      <c r="TPI12" s="102"/>
      <c r="TPJ12" s="102"/>
      <c r="TPK12" s="102"/>
      <c r="TPL12" s="102"/>
      <c r="TPM12" s="102"/>
      <c r="TPN12" s="102"/>
      <c r="TPO12" s="102"/>
      <c r="TPP12" s="102"/>
      <c r="TPQ12" s="102"/>
      <c r="TPR12" s="102"/>
      <c r="TPS12" s="102"/>
      <c r="TPT12" s="102"/>
      <c r="TPU12" s="102"/>
      <c r="TPV12" s="102"/>
      <c r="TPW12" s="102"/>
      <c r="TPX12" s="102"/>
      <c r="TPY12" s="102"/>
      <c r="TPZ12" s="102"/>
      <c r="TQA12" s="102"/>
      <c r="TQB12" s="102"/>
      <c r="TQC12" s="102"/>
      <c r="TQD12" s="102"/>
      <c r="TQE12" s="102"/>
      <c r="TQF12" s="102"/>
      <c r="TQG12" s="102"/>
      <c r="TQH12" s="102"/>
      <c r="TQI12" s="102"/>
      <c r="TQJ12" s="102"/>
      <c r="TQK12" s="102"/>
      <c r="TQL12" s="102"/>
      <c r="TQM12" s="102"/>
      <c r="TQN12" s="102"/>
      <c r="TQO12" s="102"/>
      <c r="TQP12" s="102"/>
      <c r="TQQ12" s="102"/>
      <c r="TQR12" s="102"/>
      <c r="TQS12" s="102"/>
      <c r="TQT12" s="102"/>
      <c r="TQU12" s="102"/>
      <c r="TQV12" s="102"/>
      <c r="TQW12" s="102"/>
      <c r="TQX12" s="102"/>
      <c r="TQY12" s="102"/>
      <c r="TQZ12" s="102"/>
      <c r="TRA12" s="102"/>
      <c r="TRB12" s="102"/>
      <c r="TRC12" s="102"/>
      <c r="TRD12" s="102"/>
      <c r="TRE12" s="102"/>
      <c r="TRF12" s="102"/>
      <c r="TRG12" s="102"/>
      <c r="TRH12" s="102"/>
      <c r="TRI12" s="102"/>
      <c r="TRJ12" s="102"/>
      <c r="TRK12" s="102"/>
      <c r="TRL12" s="102"/>
      <c r="TRM12" s="102"/>
      <c r="TRN12" s="102"/>
      <c r="TRO12" s="102"/>
      <c r="TRP12" s="102"/>
      <c r="TRQ12" s="102"/>
      <c r="TRR12" s="102"/>
      <c r="TRS12" s="102"/>
      <c r="TRT12" s="102"/>
      <c r="TRU12" s="102"/>
      <c r="TRV12" s="102"/>
      <c r="TRW12" s="102"/>
      <c r="TRX12" s="102"/>
      <c r="TRY12" s="102"/>
      <c r="TRZ12" s="102"/>
      <c r="TSA12" s="102"/>
      <c r="TSB12" s="102"/>
      <c r="TSC12" s="102"/>
      <c r="TSD12" s="102"/>
      <c r="TSE12" s="102"/>
      <c r="TSF12" s="102"/>
      <c r="TSG12" s="102"/>
      <c r="TSH12" s="102"/>
      <c r="TSI12" s="102"/>
      <c r="TSJ12" s="102"/>
      <c r="TSK12" s="102"/>
      <c r="TSL12" s="102"/>
      <c r="TSM12" s="102"/>
      <c r="TSN12" s="102"/>
      <c r="TSO12" s="102"/>
      <c r="TSP12" s="102"/>
      <c r="TSQ12" s="102"/>
      <c r="TSR12" s="102"/>
      <c r="TSS12" s="102"/>
      <c r="TST12" s="102"/>
      <c r="TSU12" s="102"/>
      <c r="TSV12" s="102"/>
      <c r="TSW12" s="102"/>
      <c r="TSX12" s="102"/>
      <c r="TSY12" s="102"/>
      <c r="TSZ12" s="102"/>
      <c r="TTA12" s="102"/>
      <c r="TTB12" s="102"/>
      <c r="TTC12" s="102"/>
      <c r="TTD12" s="102"/>
      <c r="TTE12" s="102"/>
      <c r="TTF12" s="102"/>
      <c r="TTG12" s="102"/>
      <c r="TTH12" s="102"/>
      <c r="TTI12" s="102"/>
      <c r="TTJ12" s="102"/>
      <c r="TTK12" s="102"/>
      <c r="TTL12" s="102"/>
      <c r="TTM12" s="102"/>
      <c r="TTN12" s="102"/>
      <c r="TTO12" s="102"/>
      <c r="TTP12" s="102"/>
      <c r="TTQ12" s="102"/>
      <c r="TTR12" s="102"/>
      <c r="TTS12" s="102"/>
      <c r="TTT12" s="102"/>
      <c r="TTU12" s="102"/>
      <c r="TTV12" s="102"/>
      <c r="TTW12" s="102"/>
      <c r="TTX12" s="102"/>
      <c r="TTY12" s="102"/>
      <c r="TTZ12" s="102"/>
      <c r="TUA12" s="102"/>
      <c r="TUB12" s="102"/>
      <c r="TUC12" s="102"/>
      <c r="TUD12" s="102"/>
      <c r="TUE12" s="102"/>
      <c r="TUF12" s="102"/>
      <c r="TUG12" s="102"/>
      <c r="TUH12" s="102"/>
      <c r="TUI12" s="102"/>
      <c r="TUJ12" s="102"/>
      <c r="TUK12" s="102"/>
      <c r="TUL12" s="102"/>
      <c r="TUM12" s="102"/>
      <c r="TUN12" s="102"/>
      <c r="TUO12" s="102"/>
      <c r="TUP12" s="102"/>
      <c r="TUQ12" s="102"/>
      <c r="TUR12" s="102"/>
      <c r="TUS12" s="102"/>
      <c r="TUT12" s="102"/>
      <c r="TUU12" s="102"/>
      <c r="TUV12" s="102"/>
      <c r="TUW12" s="102"/>
      <c r="TUX12" s="102"/>
      <c r="TUY12" s="102"/>
      <c r="TUZ12" s="102"/>
      <c r="TVA12" s="102"/>
      <c r="TVB12" s="102"/>
      <c r="TVC12" s="102"/>
      <c r="TVD12" s="102"/>
      <c r="TVE12" s="102"/>
      <c r="TVF12" s="102"/>
      <c r="TVG12" s="102"/>
      <c r="TVH12" s="102"/>
      <c r="TVI12" s="102"/>
      <c r="TVJ12" s="102"/>
      <c r="TVK12" s="102"/>
      <c r="TVL12" s="102"/>
      <c r="TVM12" s="102"/>
      <c r="TVN12" s="102"/>
      <c r="TVO12" s="102"/>
      <c r="TVP12" s="102"/>
      <c r="TVQ12" s="102"/>
      <c r="TVR12" s="102"/>
      <c r="TVS12" s="102"/>
      <c r="TVT12" s="102"/>
      <c r="TVU12" s="102"/>
      <c r="TVV12" s="102"/>
      <c r="TVW12" s="102"/>
      <c r="TVX12" s="102"/>
      <c r="TVY12" s="102"/>
      <c r="TVZ12" s="102"/>
      <c r="TWA12" s="102"/>
      <c r="TWB12" s="102"/>
      <c r="TWC12" s="102"/>
      <c r="TWD12" s="102"/>
      <c r="TWE12" s="102"/>
      <c r="TWF12" s="102"/>
      <c r="TWG12" s="102"/>
      <c r="TWH12" s="102"/>
      <c r="TWI12" s="102"/>
      <c r="TWJ12" s="102"/>
      <c r="TWK12" s="102"/>
      <c r="TWL12" s="102"/>
      <c r="TWM12" s="102"/>
      <c r="TWN12" s="102"/>
      <c r="TWO12" s="102"/>
      <c r="TWP12" s="102"/>
      <c r="TWQ12" s="102"/>
      <c r="TWR12" s="102"/>
      <c r="TWS12" s="102"/>
      <c r="TWT12" s="102"/>
      <c r="TWU12" s="102"/>
      <c r="TWV12" s="102"/>
      <c r="TWW12" s="102"/>
      <c r="TWX12" s="102"/>
      <c r="TWY12" s="102"/>
      <c r="TWZ12" s="102"/>
      <c r="TXA12" s="102"/>
      <c r="TXB12" s="102"/>
      <c r="TXC12" s="102"/>
      <c r="TXD12" s="102"/>
      <c r="TXE12" s="102"/>
      <c r="TXF12" s="102"/>
      <c r="TXG12" s="102"/>
      <c r="TXH12" s="102"/>
      <c r="TXI12" s="102"/>
      <c r="TXJ12" s="102"/>
      <c r="TXK12" s="102"/>
      <c r="TXL12" s="102"/>
      <c r="TXM12" s="102"/>
      <c r="TXN12" s="102"/>
      <c r="TXO12" s="102"/>
      <c r="TXP12" s="102"/>
      <c r="TXQ12" s="102"/>
      <c r="TXR12" s="102"/>
      <c r="TXS12" s="102"/>
      <c r="TXT12" s="102"/>
      <c r="TXU12" s="102"/>
      <c r="TXV12" s="102"/>
      <c r="TXW12" s="102"/>
      <c r="TXX12" s="102"/>
      <c r="TXY12" s="102"/>
      <c r="TXZ12" s="102"/>
      <c r="TYA12" s="102"/>
      <c r="TYB12" s="102"/>
      <c r="TYC12" s="102"/>
      <c r="TYD12" s="102"/>
      <c r="TYE12" s="102"/>
      <c r="TYF12" s="102"/>
      <c r="TYG12" s="102"/>
      <c r="TYH12" s="102"/>
      <c r="TYI12" s="102"/>
      <c r="TYJ12" s="102"/>
      <c r="TYK12" s="102"/>
      <c r="TYL12" s="102"/>
      <c r="TYM12" s="102"/>
      <c r="TYN12" s="102"/>
      <c r="TYO12" s="102"/>
      <c r="TYP12" s="102"/>
      <c r="TYQ12" s="102"/>
      <c r="TYR12" s="102"/>
      <c r="TYS12" s="102"/>
      <c r="TYT12" s="102"/>
      <c r="TYU12" s="102"/>
      <c r="TYV12" s="102"/>
      <c r="TYW12" s="102"/>
      <c r="TYX12" s="102"/>
      <c r="TYY12" s="102"/>
      <c r="TYZ12" s="102"/>
      <c r="TZA12" s="102"/>
      <c r="TZB12" s="102"/>
      <c r="TZC12" s="102"/>
      <c r="TZD12" s="102"/>
      <c r="TZE12" s="102"/>
      <c r="TZF12" s="102"/>
      <c r="TZG12" s="102"/>
      <c r="TZH12" s="102"/>
      <c r="TZI12" s="102"/>
      <c r="TZJ12" s="102"/>
      <c r="TZK12" s="102"/>
      <c r="TZL12" s="102"/>
      <c r="TZM12" s="102"/>
      <c r="TZN12" s="102"/>
      <c r="TZO12" s="102"/>
      <c r="TZP12" s="102"/>
      <c r="TZQ12" s="102"/>
      <c r="TZR12" s="102"/>
      <c r="TZS12" s="102"/>
      <c r="TZT12" s="102"/>
      <c r="TZU12" s="102"/>
      <c r="TZV12" s="102"/>
      <c r="TZW12" s="102"/>
      <c r="TZX12" s="102"/>
      <c r="TZY12" s="102"/>
      <c r="TZZ12" s="102"/>
      <c r="UAA12" s="102"/>
      <c r="UAB12" s="102"/>
      <c r="UAC12" s="102"/>
      <c r="UAD12" s="102"/>
      <c r="UAE12" s="102"/>
      <c r="UAF12" s="102"/>
      <c r="UAG12" s="102"/>
      <c r="UAH12" s="102"/>
      <c r="UAI12" s="102"/>
      <c r="UAJ12" s="102"/>
      <c r="UAK12" s="102"/>
      <c r="UAL12" s="102"/>
      <c r="UAM12" s="102"/>
      <c r="UAN12" s="102"/>
      <c r="UAO12" s="102"/>
      <c r="UAP12" s="102"/>
      <c r="UAQ12" s="102"/>
      <c r="UAR12" s="102"/>
      <c r="UAS12" s="102"/>
      <c r="UAT12" s="102"/>
      <c r="UAU12" s="102"/>
      <c r="UAV12" s="102"/>
      <c r="UAW12" s="102"/>
      <c r="UAX12" s="102"/>
      <c r="UAY12" s="102"/>
      <c r="UAZ12" s="102"/>
      <c r="UBA12" s="102"/>
      <c r="UBB12" s="102"/>
      <c r="UBC12" s="102"/>
      <c r="UBD12" s="102"/>
      <c r="UBE12" s="102"/>
      <c r="UBF12" s="102"/>
      <c r="UBG12" s="102"/>
      <c r="UBH12" s="102"/>
      <c r="UBI12" s="102"/>
      <c r="UBJ12" s="102"/>
      <c r="UBK12" s="102"/>
      <c r="UBL12" s="102"/>
      <c r="UBM12" s="102"/>
      <c r="UBN12" s="102"/>
      <c r="UBO12" s="102"/>
      <c r="UBP12" s="102"/>
      <c r="UBQ12" s="102"/>
      <c r="UBR12" s="102"/>
      <c r="UBS12" s="102"/>
      <c r="UBT12" s="102"/>
      <c r="UBU12" s="102"/>
      <c r="UBV12" s="102"/>
      <c r="UBW12" s="102"/>
      <c r="UBX12" s="102"/>
      <c r="UBY12" s="102"/>
      <c r="UBZ12" s="102"/>
      <c r="UCA12" s="102"/>
      <c r="UCB12" s="102"/>
      <c r="UCC12" s="102"/>
      <c r="UCD12" s="102"/>
      <c r="UCE12" s="102"/>
      <c r="UCF12" s="102"/>
      <c r="UCG12" s="102"/>
      <c r="UCH12" s="102"/>
      <c r="UCI12" s="102"/>
      <c r="UCJ12" s="102"/>
      <c r="UCK12" s="102"/>
      <c r="UCL12" s="102"/>
      <c r="UCM12" s="102"/>
      <c r="UCN12" s="102"/>
      <c r="UCO12" s="102"/>
      <c r="UCP12" s="102"/>
      <c r="UCQ12" s="102"/>
      <c r="UCR12" s="102"/>
      <c r="UCS12" s="102"/>
      <c r="UCT12" s="102"/>
      <c r="UCU12" s="102"/>
      <c r="UCV12" s="102"/>
      <c r="UCW12" s="102"/>
      <c r="UCX12" s="102"/>
      <c r="UCY12" s="102"/>
      <c r="UCZ12" s="102"/>
      <c r="UDA12" s="102"/>
      <c r="UDB12" s="102"/>
      <c r="UDC12" s="102"/>
      <c r="UDD12" s="102"/>
      <c r="UDE12" s="102"/>
      <c r="UDF12" s="102"/>
      <c r="UDG12" s="102"/>
      <c r="UDH12" s="102"/>
      <c r="UDI12" s="102"/>
      <c r="UDJ12" s="102"/>
      <c r="UDK12" s="102"/>
      <c r="UDL12" s="102"/>
      <c r="UDM12" s="102"/>
      <c r="UDN12" s="102"/>
      <c r="UDO12" s="102"/>
      <c r="UDP12" s="102"/>
      <c r="UDQ12" s="102"/>
      <c r="UDR12" s="102"/>
      <c r="UDS12" s="102"/>
      <c r="UDT12" s="102"/>
      <c r="UDU12" s="102"/>
      <c r="UDV12" s="102"/>
      <c r="UDW12" s="102"/>
      <c r="UDX12" s="102"/>
      <c r="UDY12" s="102"/>
      <c r="UDZ12" s="102"/>
      <c r="UEA12" s="102"/>
      <c r="UEB12" s="102"/>
      <c r="UEC12" s="102"/>
      <c r="UED12" s="102"/>
      <c r="UEE12" s="102"/>
      <c r="UEF12" s="102"/>
      <c r="UEG12" s="102"/>
      <c r="UEH12" s="102"/>
      <c r="UEI12" s="102"/>
      <c r="UEJ12" s="102"/>
      <c r="UEK12" s="102"/>
      <c r="UEL12" s="102"/>
      <c r="UEM12" s="102"/>
      <c r="UEN12" s="102"/>
      <c r="UEO12" s="102"/>
      <c r="UEP12" s="102"/>
      <c r="UEQ12" s="102"/>
      <c r="UER12" s="102"/>
      <c r="UES12" s="102"/>
      <c r="UET12" s="102"/>
      <c r="UEU12" s="102"/>
      <c r="UEV12" s="102"/>
      <c r="UEW12" s="102"/>
      <c r="UEX12" s="102"/>
      <c r="UEY12" s="102"/>
      <c r="UEZ12" s="102"/>
      <c r="UFA12" s="102"/>
      <c r="UFB12" s="102"/>
      <c r="UFC12" s="102"/>
      <c r="UFD12" s="102"/>
      <c r="UFE12" s="102"/>
      <c r="UFF12" s="102"/>
      <c r="UFG12" s="102"/>
      <c r="UFH12" s="102"/>
      <c r="UFI12" s="102"/>
      <c r="UFJ12" s="102"/>
      <c r="UFK12" s="102"/>
      <c r="UFL12" s="102"/>
      <c r="UFM12" s="102"/>
      <c r="UFN12" s="102"/>
      <c r="UFO12" s="102"/>
      <c r="UFP12" s="102"/>
      <c r="UFQ12" s="102"/>
      <c r="UFR12" s="102"/>
      <c r="UFS12" s="102"/>
      <c r="UFT12" s="102"/>
      <c r="UFU12" s="102"/>
      <c r="UFV12" s="102"/>
      <c r="UFW12" s="102"/>
      <c r="UFX12" s="102"/>
      <c r="UFY12" s="102"/>
      <c r="UFZ12" s="102"/>
      <c r="UGA12" s="102"/>
      <c r="UGB12" s="102"/>
      <c r="UGC12" s="102"/>
      <c r="UGD12" s="102"/>
      <c r="UGE12" s="102"/>
      <c r="UGF12" s="102"/>
      <c r="UGG12" s="102"/>
      <c r="UGH12" s="102"/>
      <c r="UGI12" s="102"/>
      <c r="UGJ12" s="102"/>
      <c r="UGK12" s="102"/>
      <c r="UGL12" s="102"/>
      <c r="UGM12" s="102"/>
      <c r="UGN12" s="102"/>
      <c r="UGO12" s="102"/>
      <c r="UGP12" s="102"/>
      <c r="UGQ12" s="102"/>
      <c r="UGR12" s="102"/>
      <c r="UGS12" s="102"/>
      <c r="UGT12" s="102"/>
      <c r="UGU12" s="102"/>
      <c r="UGV12" s="102"/>
      <c r="UGW12" s="102"/>
      <c r="UGX12" s="102"/>
      <c r="UGY12" s="102"/>
      <c r="UGZ12" s="102"/>
      <c r="UHA12" s="102"/>
      <c r="UHB12" s="102"/>
      <c r="UHC12" s="102"/>
      <c r="UHD12" s="102"/>
      <c r="UHE12" s="102"/>
      <c r="UHF12" s="102"/>
      <c r="UHG12" s="102"/>
      <c r="UHH12" s="102"/>
      <c r="UHI12" s="102"/>
      <c r="UHJ12" s="102"/>
      <c r="UHK12" s="102"/>
      <c r="UHL12" s="102"/>
      <c r="UHM12" s="102"/>
      <c r="UHN12" s="102"/>
      <c r="UHO12" s="102"/>
      <c r="UHP12" s="102"/>
      <c r="UHQ12" s="102"/>
      <c r="UHR12" s="102"/>
      <c r="UHS12" s="102"/>
      <c r="UHT12" s="102"/>
      <c r="UHU12" s="102"/>
      <c r="UHV12" s="102"/>
      <c r="UHW12" s="102"/>
      <c r="UHX12" s="102"/>
      <c r="UHY12" s="102"/>
      <c r="UHZ12" s="102"/>
      <c r="UIA12" s="102"/>
      <c r="UIB12" s="102"/>
      <c r="UIC12" s="102"/>
      <c r="UID12" s="102"/>
      <c r="UIE12" s="102"/>
      <c r="UIF12" s="102"/>
      <c r="UIG12" s="102"/>
      <c r="UIH12" s="102"/>
      <c r="UII12" s="102"/>
      <c r="UIJ12" s="102"/>
      <c r="UIK12" s="102"/>
      <c r="UIL12" s="102"/>
      <c r="UIM12" s="102"/>
      <c r="UIN12" s="102"/>
      <c r="UIO12" s="102"/>
      <c r="UIP12" s="102"/>
      <c r="UIQ12" s="102"/>
      <c r="UIR12" s="102"/>
      <c r="UIS12" s="102"/>
      <c r="UIT12" s="102"/>
      <c r="UIU12" s="102"/>
      <c r="UIV12" s="102"/>
      <c r="UIW12" s="102"/>
      <c r="UIX12" s="102"/>
      <c r="UIY12" s="102"/>
      <c r="UIZ12" s="102"/>
      <c r="UJA12" s="102"/>
      <c r="UJB12" s="102"/>
      <c r="UJC12" s="102"/>
      <c r="UJD12" s="102"/>
      <c r="UJE12" s="102"/>
      <c r="UJF12" s="102"/>
      <c r="UJG12" s="102"/>
      <c r="UJH12" s="102"/>
      <c r="UJI12" s="102"/>
      <c r="UJJ12" s="102"/>
      <c r="UJK12" s="102"/>
      <c r="UJL12" s="102"/>
      <c r="UJM12" s="102"/>
      <c r="UJN12" s="102"/>
      <c r="UJO12" s="102"/>
      <c r="UJP12" s="102"/>
      <c r="UJQ12" s="102"/>
      <c r="UJR12" s="102"/>
      <c r="UJS12" s="102"/>
      <c r="UJT12" s="102"/>
      <c r="UJU12" s="102"/>
      <c r="UJV12" s="102"/>
      <c r="UJW12" s="102"/>
      <c r="UJX12" s="102"/>
      <c r="UJY12" s="102"/>
      <c r="UJZ12" s="102"/>
      <c r="UKA12" s="102"/>
      <c r="UKB12" s="102"/>
      <c r="UKC12" s="102"/>
      <c r="UKD12" s="102"/>
      <c r="UKE12" s="102"/>
      <c r="UKF12" s="102"/>
      <c r="UKG12" s="102"/>
      <c r="UKH12" s="102"/>
      <c r="UKI12" s="102"/>
      <c r="UKJ12" s="102"/>
      <c r="UKK12" s="102"/>
      <c r="UKL12" s="102"/>
      <c r="UKM12" s="102"/>
      <c r="UKN12" s="102"/>
      <c r="UKO12" s="102"/>
      <c r="UKP12" s="102"/>
      <c r="UKQ12" s="102"/>
      <c r="UKR12" s="102"/>
      <c r="UKS12" s="102"/>
      <c r="UKT12" s="102"/>
      <c r="UKU12" s="102"/>
      <c r="UKV12" s="102"/>
      <c r="UKW12" s="102"/>
      <c r="UKX12" s="102"/>
      <c r="UKY12" s="102"/>
      <c r="UKZ12" s="102"/>
      <c r="ULA12" s="102"/>
      <c r="ULB12" s="102"/>
      <c r="ULC12" s="102"/>
      <c r="ULD12" s="102"/>
      <c r="ULE12" s="102"/>
      <c r="ULF12" s="102"/>
      <c r="ULG12" s="102"/>
      <c r="ULH12" s="102"/>
      <c r="ULI12" s="102"/>
      <c r="ULJ12" s="102"/>
      <c r="ULK12" s="102"/>
      <c r="ULL12" s="102"/>
      <c r="ULM12" s="102"/>
      <c r="ULN12" s="102"/>
      <c r="ULO12" s="102"/>
      <c r="ULP12" s="102"/>
      <c r="ULQ12" s="102"/>
      <c r="ULR12" s="102"/>
      <c r="ULS12" s="102"/>
      <c r="ULT12" s="102"/>
      <c r="ULU12" s="102"/>
      <c r="ULV12" s="102"/>
      <c r="ULW12" s="102"/>
      <c r="ULX12" s="102"/>
      <c r="ULY12" s="102"/>
      <c r="ULZ12" s="102"/>
      <c r="UMA12" s="102"/>
      <c r="UMB12" s="102"/>
      <c r="UMC12" s="102"/>
      <c r="UMD12" s="102"/>
      <c r="UME12" s="102"/>
      <c r="UMF12" s="102"/>
      <c r="UMG12" s="102"/>
      <c r="UMH12" s="102"/>
      <c r="UMI12" s="102"/>
      <c r="UMJ12" s="102"/>
      <c r="UMK12" s="102"/>
      <c r="UML12" s="102"/>
      <c r="UMM12" s="102"/>
      <c r="UMN12" s="102"/>
      <c r="UMO12" s="102"/>
      <c r="UMP12" s="102"/>
      <c r="UMQ12" s="102"/>
      <c r="UMR12" s="102"/>
      <c r="UMS12" s="102"/>
      <c r="UMT12" s="102"/>
      <c r="UMU12" s="102"/>
      <c r="UMV12" s="102"/>
      <c r="UMW12" s="102"/>
      <c r="UMX12" s="102"/>
      <c r="UMY12" s="102"/>
      <c r="UMZ12" s="102"/>
      <c r="UNA12" s="102"/>
      <c r="UNB12" s="102"/>
      <c r="UNC12" s="102"/>
      <c r="UND12" s="102"/>
      <c r="UNE12" s="102"/>
      <c r="UNF12" s="102"/>
      <c r="UNG12" s="102"/>
      <c r="UNH12" s="102"/>
      <c r="UNI12" s="102"/>
      <c r="UNJ12" s="102"/>
      <c r="UNK12" s="102"/>
      <c r="UNL12" s="102"/>
      <c r="UNM12" s="102"/>
      <c r="UNN12" s="102"/>
      <c r="UNO12" s="102"/>
      <c r="UNP12" s="102"/>
      <c r="UNQ12" s="102"/>
      <c r="UNR12" s="102"/>
      <c r="UNS12" s="102"/>
      <c r="UNT12" s="102"/>
      <c r="UNU12" s="102"/>
      <c r="UNV12" s="102"/>
      <c r="UNW12" s="102"/>
      <c r="UNX12" s="102"/>
      <c r="UNY12" s="102"/>
      <c r="UNZ12" s="102"/>
      <c r="UOA12" s="102"/>
      <c r="UOB12" s="102"/>
      <c r="UOC12" s="102"/>
      <c r="UOD12" s="102"/>
      <c r="UOE12" s="102"/>
      <c r="UOF12" s="102"/>
      <c r="UOG12" s="102"/>
      <c r="UOH12" s="102"/>
      <c r="UOI12" s="102"/>
      <c r="UOJ12" s="102"/>
      <c r="UOK12" s="102"/>
      <c r="UOL12" s="102"/>
      <c r="UOM12" s="102"/>
      <c r="UON12" s="102"/>
      <c r="UOO12" s="102"/>
      <c r="UOP12" s="102"/>
      <c r="UOQ12" s="102"/>
      <c r="UOR12" s="102"/>
      <c r="UOS12" s="102"/>
      <c r="UOT12" s="102"/>
      <c r="UOU12" s="102"/>
      <c r="UOV12" s="102"/>
      <c r="UOW12" s="102"/>
      <c r="UOX12" s="102"/>
      <c r="UOY12" s="102"/>
      <c r="UOZ12" s="102"/>
      <c r="UPA12" s="102"/>
      <c r="UPB12" s="102"/>
      <c r="UPC12" s="102"/>
      <c r="UPD12" s="102"/>
      <c r="UPE12" s="102"/>
      <c r="UPF12" s="102"/>
      <c r="UPG12" s="102"/>
      <c r="UPH12" s="102"/>
      <c r="UPI12" s="102"/>
      <c r="UPJ12" s="102"/>
      <c r="UPK12" s="102"/>
      <c r="UPL12" s="102"/>
      <c r="UPM12" s="102"/>
      <c r="UPN12" s="102"/>
      <c r="UPO12" s="102"/>
      <c r="UPP12" s="102"/>
      <c r="UPQ12" s="102"/>
      <c r="UPR12" s="102"/>
      <c r="UPS12" s="102"/>
      <c r="UPT12" s="102"/>
      <c r="UPU12" s="102"/>
      <c r="UPV12" s="102"/>
      <c r="UPW12" s="102"/>
      <c r="UPX12" s="102"/>
      <c r="UPY12" s="102"/>
      <c r="UPZ12" s="102"/>
      <c r="UQA12" s="102"/>
      <c r="UQB12" s="102"/>
      <c r="UQC12" s="102"/>
      <c r="UQD12" s="102"/>
      <c r="UQE12" s="102"/>
      <c r="UQF12" s="102"/>
      <c r="UQG12" s="102"/>
      <c r="UQH12" s="102"/>
      <c r="UQI12" s="102"/>
      <c r="UQJ12" s="102"/>
      <c r="UQK12" s="102"/>
      <c r="UQL12" s="102"/>
      <c r="UQM12" s="102"/>
      <c r="UQN12" s="102"/>
      <c r="UQO12" s="102"/>
      <c r="UQP12" s="102"/>
      <c r="UQQ12" s="102"/>
      <c r="UQR12" s="102"/>
      <c r="UQS12" s="102"/>
      <c r="UQT12" s="102"/>
      <c r="UQU12" s="102"/>
      <c r="UQV12" s="102"/>
      <c r="UQW12" s="102"/>
      <c r="UQX12" s="102"/>
      <c r="UQY12" s="102"/>
      <c r="UQZ12" s="102"/>
      <c r="URA12" s="102"/>
      <c r="URB12" s="102"/>
      <c r="URC12" s="102"/>
      <c r="URD12" s="102"/>
      <c r="URE12" s="102"/>
      <c r="URF12" s="102"/>
      <c r="URG12" s="102"/>
      <c r="URH12" s="102"/>
      <c r="URI12" s="102"/>
      <c r="URJ12" s="102"/>
      <c r="URK12" s="102"/>
      <c r="URL12" s="102"/>
      <c r="URM12" s="102"/>
      <c r="URN12" s="102"/>
      <c r="URO12" s="102"/>
      <c r="URP12" s="102"/>
      <c r="URQ12" s="102"/>
      <c r="URR12" s="102"/>
      <c r="URS12" s="102"/>
      <c r="URT12" s="102"/>
      <c r="URU12" s="102"/>
      <c r="URV12" s="102"/>
      <c r="URW12" s="102"/>
      <c r="URX12" s="102"/>
      <c r="URY12" s="102"/>
      <c r="URZ12" s="102"/>
      <c r="USA12" s="102"/>
      <c r="USB12" s="102"/>
      <c r="USC12" s="102"/>
      <c r="USD12" s="102"/>
      <c r="USE12" s="102"/>
      <c r="USF12" s="102"/>
      <c r="USG12" s="102"/>
      <c r="USH12" s="102"/>
      <c r="USI12" s="102"/>
      <c r="USJ12" s="102"/>
      <c r="USK12" s="102"/>
      <c r="USL12" s="102"/>
      <c r="USM12" s="102"/>
      <c r="USN12" s="102"/>
      <c r="USO12" s="102"/>
      <c r="USP12" s="102"/>
      <c r="USQ12" s="102"/>
      <c r="USR12" s="102"/>
      <c r="USS12" s="102"/>
      <c r="UST12" s="102"/>
      <c r="USU12" s="102"/>
      <c r="USV12" s="102"/>
      <c r="USW12" s="102"/>
      <c r="USX12" s="102"/>
      <c r="USY12" s="102"/>
      <c r="USZ12" s="102"/>
      <c r="UTA12" s="102"/>
      <c r="UTB12" s="102"/>
      <c r="UTC12" s="102"/>
      <c r="UTD12" s="102"/>
      <c r="UTE12" s="102"/>
      <c r="UTF12" s="102"/>
      <c r="UTG12" s="102"/>
      <c r="UTH12" s="102"/>
      <c r="UTI12" s="102"/>
      <c r="UTJ12" s="102"/>
      <c r="UTK12" s="102"/>
      <c r="UTL12" s="102"/>
      <c r="UTM12" s="102"/>
      <c r="UTN12" s="102"/>
      <c r="UTO12" s="102"/>
      <c r="UTP12" s="102"/>
      <c r="UTQ12" s="102"/>
      <c r="UTR12" s="102"/>
      <c r="UTS12" s="102"/>
      <c r="UTT12" s="102"/>
      <c r="UTU12" s="102"/>
      <c r="UTV12" s="102"/>
      <c r="UTW12" s="102"/>
      <c r="UTX12" s="102"/>
      <c r="UTY12" s="102"/>
      <c r="UTZ12" s="102"/>
      <c r="UUA12" s="102"/>
      <c r="UUB12" s="102"/>
      <c r="UUC12" s="102"/>
      <c r="UUD12" s="102"/>
      <c r="UUE12" s="102"/>
      <c r="UUF12" s="102"/>
      <c r="UUG12" s="102"/>
      <c r="UUH12" s="102"/>
      <c r="UUI12" s="102"/>
      <c r="UUJ12" s="102"/>
      <c r="UUK12" s="102"/>
      <c r="UUL12" s="102"/>
      <c r="UUM12" s="102"/>
      <c r="UUN12" s="102"/>
      <c r="UUO12" s="102"/>
      <c r="UUP12" s="102"/>
      <c r="UUQ12" s="102"/>
      <c r="UUR12" s="102"/>
      <c r="UUS12" s="102"/>
      <c r="UUT12" s="102"/>
      <c r="UUU12" s="102"/>
      <c r="UUV12" s="102"/>
      <c r="UUW12" s="102"/>
      <c r="UUX12" s="102"/>
      <c r="UUY12" s="102"/>
      <c r="UUZ12" s="102"/>
      <c r="UVA12" s="102"/>
      <c r="UVB12" s="102"/>
      <c r="UVC12" s="102"/>
      <c r="UVD12" s="102"/>
      <c r="UVE12" s="102"/>
      <c r="UVF12" s="102"/>
      <c r="UVG12" s="102"/>
      <c r="UVH12" s="102"/>
      <c r="UVI12" s="102"/>
      <c r="UVJ12" s="102"/>
      <c r="UVK12" s="102"/>
      <c r="UVL12" s="102"/>
      <c r="UVM12" s="102"/>
      <c r="UVN12" s="102"/>
      <c r="UVO12" s="102"/>
      <c r="UVP12" s="102"/>
      <c r="UVQ12" s="102"/>
      <c r="UVR12" s="102"/>
      <c r="UVS12" s="102"/>
      <c r="UVT12" s="102"/>
      <c r="UVU12" s="102"/>
      <c r="UVV12" s="102"/>
      <c r="UVW12" s="102"/>
      <c r="UVX12" s="102"/>
      <c r="UVY12" s="102"/>
      <c r="UVZ12" s="102"/>
      <c r="UWA12" s="102"/>
      <c r="UWB12" s="102"/>
      <c r="UWC12" s="102"/>
      <c r="UWD12" s="102"/>
      <c r="UWE12" s="102"/>
      <c r="UWF12" s="102"/>
      <c r="UWG12" s="102"/>
      <c r="UWH12" s="102"/>
      <c r="UWI12" s="102"/>
      <c r="UWJ12" s="102"/>
      <c r="UWK12" s="102"/>
      <c r="UWL12" s="102"/>
      <c r="UWM12" s="102"/>
      <c r="UWN12" s="102"/>
      <c r="UWO12" s="102"/>
      <c r="UWP12" s="102"/>
      <c r="UWQ12" s="102"/>
      <c r="UWR12" s="102"/>
      <c r="UWS12" s="102"/>
      <c r="UWT12" s="102"/>
      <c r="UWU12" s="102"/>
      <c r="UWV12" s="102"/>
      <c r="UWW12" s="102"/>
      <c r="UWX12" s="102"/>
      <c r="UWY12" s="102"/>
      <c r="UWZ12" s="102"/>
      <c r="UXA12" s="102"/>
      <c r="UXB12" s="102"/>
      <c r="UXC12" s="102"/>
      <c r="UXD12" s="102"/>
      <c r="UXE12" s="102"/>
      <c r="UXF12" s="102"/>
      <c r="UXG12" s="102"/>
      <c r="UXH12" s="102"/>
      <c r="UXI12" s="102"/>
      <c r="UXJ12" s="102"/>
      <c r="UXK12" s="102"/>
      <c r="UXL12" s="102"/>
      <c r="UXM12" s="102"/>
      <c r="UXN12" s="102"/>
      <c r="UXO12" s="102"/>
      <c r="UXP12" s="102"/>
      <c r="UXQ12" s="102"/>
      <c r="UXR12" s="102"/>
      <c r="UXS12" s="102"/>
      <c r="UXT12" s="102"/>
      <c r="UXU12" s="102"/>
      <c r="UXV12" s="102"/>
      <c r="UXW12" s="102"/>
      <c r="UXX12" s="102"/>
      <c r="UXY12" s="102"/>
      <c r="UXZ12" s="102"/>
      <c r="UYA12" s="102"/>
      <c r="UYB12" s="102"/>
      <c r="UYC12" s="102"/>
      <c r="UYD12" s="102"/>
      <c r="UYE12" s="102"/>
      <c r="UYF12" s="102"/>
      <c r="UYG12" s="102"/>
      <c r="UYH12" s="102"/>
      <c r="UYI12" s="102"/>
      <c r="UYJ12" s="102"/>
      <c r="UYK12" s="102"/>
      <c r="UYL12" s="102"/>
      <c r="UYM12" s="102"/>
      <c r="UYN12" s="102"/>
      <c r="UYO12" s="102"/>
      <c r="UYP12" s="102"/>
      <c r="UYQ12" s="102"/>
      <c r="UYR12" s="102"/>
      <c r="UYS12" s="102"/>
      <c r="UYT12" s="102"/>
      <c r="UYU12" s="102"/>
      <c r="UYV12" s="102"/>
      <c r="UYW12" s="102"/>
      <c r="UYX12" s="102"/>
      <c r="UYY12" s="102"/>
      <c r="UYZ12" s="102"/>
      <c r="UZA12" s="102"/>
      <c r="UZB12" s="102"/>
      <c r="UZC12" s="102"/>
      <c r="UZD12" s="102"/>
      <c r="UZE12" s="102"/>
      <c r="UZF12" s="102"/>
      <c r="UZG12" s="102"/>
      <c r="UZH12" s="102"/>
      <c r="UZI12" s="102"/>
      <c r="UZJ12" s="102"/>
      <c r="UZK12" s="102"/>
      <c r="UZL12" s="102"/>
      <c r="UZM12" s="102"/>
      <c r="UZN12" s="102"/>
      <c r="UZO12" s="102"/>
      <c r="UZP12" s="102"/>
      <c r="UZQ12" s="102"/>
      <c r="UZR12" s="102"/>
      <c r="UZS12" s="102"/>
      <c r="UZT12" s="102"/>
      <c r="UZU12" s="102"/>
      <c r="UZV12" s="102"/>
      <c r="UZW12" s="102"/>
      <c r="UZX12" s="102"/>
      <c r="UZY12" s="102"/>
      <c r="UZZ12" s="102"/>
      <c r="VAA12" s="102"/>
      <c r="VAB12" s="102"/>
      <c r="VAC12" s="102"/>
      <c r="VAD12" s="102"/>
      <c r="VAE12" s="102"/>
      <c r="VAF12" s="102"/>
      <c r="VAG12" s="102"/>
      <c r="VAH12" s="102"/>
      <c r="VAI12" s="102"/>
      <c r="VAJ12" s="102"/>
      <c r="VAK12" s="102"/>
      <c r="VAL12" s="102"/>
      <c r="VAM12" s="102"/>
      <c r="VAN12" s="102"/>
      <c r="VAO12" s="102"/>
      <c r="VAP12" s="102"/>
      <c r="VAQ12" s="102"/>
      <c r="VAR12" s="102"/>
      <c r="VAS12" s="102"/>
      <c r="VAT12" s="102"/>
      <c r="VAU12" s="102"/>
      <c r="VAV12" s="102"/>
      <c r="VAW12" s="102"/>
      <c r="VAX12" s="102"/>
      <c r="VAY12" s="102"/>
      <c r="VAZ12" s="102"/>
      <c r="VBA12" s="102"/>
      <c r="VBB12" s="102"/>
      <c r="VBC12" s="102"/>
      <c r="VBD12" s="102"/>
      <c r="VBE12" s="102"/>
      <c r="VBF12" s="102"/>
      <c r="VBG12" s="102"/>
      <c r="VBH12" s="102"/>
      <c r="VBI12" s="102"/>
      <c r="VBJ12" s="102"/>
      <c r="VBK12" s="102"/>
      <c r="VBL12" s="102"/>
      <c r="VBM12" s="102"/>
      <c r="VBN12" s="102"/>
      <c r="VBO12" s="102"/>
      <c r="VBP12" s="102"/>
      <c r="VBQ12" s="102"/>
      <c r="VBR12" s="102"/>
      <c r="VBS12" s="102"/>
      <c r="VBT12" s="102"/>
      <c r="VBU12" s="102"/>
      <c r="VBV12" s="102"/>
      <c r="VBW12" s="102"/>
      <c r="VBX12" s="102"/>
      <c r="VBY12" s="102"/>
      <c r="VBZ12" s="102"/>
      <c r="VCA12" s="102"/>
      <c r="VCB12" s="102"/>
      <c r="VCC12" s="102"/>
      <c r="VCD12" s="102"/>
      <c r="VCE12" s="102"/>
      <c r="VCF12" s="102"/>
      <c r="VCG12" s="102"/>
      <c r="VCH12" s="102"/>
      <c r="VCI12" s="102"/>
      <c r="VCJ12" s="102"/>
      <c r="VCK12" s="102"/>
      <c r="VCL12" s="102"/>
      <c r="VCM12" s="102"/>
      <c r="VCN12" s="102"/>
      <c r="VCO12" s="102"/>
      <c r="VCP12" s="102"/>
      <c r="VCQ12" s="102"/>
      <c r="VCR12" s="102"/>
      <c r="VCS12" s="102"/>
      <c r="VCT12" s="102"/>
      <c r="VCU12" s="102"/>
      <c r="VCV12" s="102"/>
      <c r="VCW12" s="102"/>
      <c r="VCX12" s="102"/>
      <c r="VCY12" s="102"/>
      <c r="VCZ12" s="102"/>
      <c r="VDA12" s="102"/>
      <c r="VDB12" s="102"/>
      <c r="VDC12" s="102"/>
      <c r="VDD12" s="102"/>
      <c r="VDE12" s="102"/>
      <c r="VDF12" s="102"/>
      <c r="VDG12" s="102"/>
      <c r="VDH12" s="102"/>
      <c r="VDI12" s="102"/>
      <c r="VDJ12" s="102"/>
      <c r="VDK12" s="102"/>
      <c r="VDL12" s="102"/>
      <c r="VDM12" s="102"/>
      <c r="VDN12" s="102"/>
      <c r="VDO12" s="102"/>
      <c r="VDP12" s="102"/>
      <c r="VDQ12" s="102"/>
      <c r="VDR12" s="102"/>
      <c r="VDS12" s="102"/>
      <c r="VDT12" s="102"/>
      <c r="VDU12" s="102"/>
      <c r="VDV12" s="102"/>
      <c r="VDW12" s="102"/>
      <c r="VDX12" s="102"/>
      <c r="VDY12" s="102"/>
      <c r="VDZ12" s="102"/>
      <c r="VEA12" s="102"/>
      <c r="VEB12" s="102"/>
      <c r="VEC12" s="102"/>
      <c r="VED12" s="102"/>
      <c r="VEE12" s="102"/>
      <c r="VEF12" s="102"/>
      <c r="VEG12" s="102"/>
      <c r="VEH12" s="102"/>
      <c r="VEI12" s="102"/>
      <c r="VEJ12" s="102"/>
      <c r="VEK12" s="102"/>
      <c r="VEL12" s="102"/>
      <c r="VEM12" s="102"/>
      <c r="VEN12" s="102"/>
      <c r="VEO12" s="102"/>
      <c r="VEP12" s="102"/>
      <c r="VEQ12" s="102"/>
      <c r="VER12" s="102"/>
      <c r="VES12" s="102"/>
      <c r="VET12" s="102"/>
      <c r="VEU12" s="102"/>
      <c r="VEV12" s="102"/>
      <c r="VEW12" s="102"/>
      <c r="VEX12" s="102"/>
      <c r="VEY12" s="102"/>
      <c r="VEZ12" s="102"/>
      <c r="VFA12" s="102"/>
      <c r="VFB12" s="102"/>
      <c r="VFC12" s="102"/>
      <c r="VFD12" s="102"/>
      <c r="VFE12" s="102"/>
      <c r="VFF12" s="102"/>
      <c r="VFG12" s="102"/>
      <c r="VFH12" s="102"/>
      <c r="VFI12" s="102"/>
      <c r="VFJ12" s="102"/>
      <c r="VFK12" s="102"/>
      <c r="VFL12" s="102"/>
      <c r="VFM12" s="102"/>
      <c r="VFN12" s="102"/>
      <c r="VFO12" s="102"/>
      <c r="VFP12" s="102"/>
      <c r="VFQ12" s="102"/>
      <c r="VFR12" s="102"/>
      <c r="VFS12" s="102"/>
      <c r="VFT12" s="102"/>
      <c r="VFU12" s="102"/>
      <c r="VFV12" s="102"/>
      <c r="VFW12" s="102"/>
      <c r="VFX12" s="102"/>
      <c r="VFY12" s="102"/>
      <c r="VFZ12" s="102"/>
      <c r="VGA12" s="102"/>
      <c r="VGB12" s="102"/>
      <c r="VGC12" s="102"/>
      <c r="VGD12" s="102"/>
      <c r="VGE12" s="102"/>
      <c r="VGF12" s="102"/>
      <c r="VGG12" s="102"/>
      <c r="VGH12" s="102"/>
      <c r="VGI12" s="102"/>
      <c r="VGJ12" s="102"/>
      <c r="VGK12" s="102"/>
      <c r="VGL12" s="102"/>
      <c r="VGM12" s="102"/>
      <c r="VGN12" s="102"/>
      <c r="VGO12" s="102"/>
      <c r="VGP12" s="102"/>
      <c r="VGQ12" s="102"/>
      <c r="VGR12" s="102"/>
      <c r="VGS12" s="102"/>
      <c r="VGT12" s="102"/>
      <c r="VGU12" s="102"/>
      <c r="VGV12" s="102"/>
      <c r="VGW12" s="102"/>
      <c r="VGX12" s="102"/>
      <c r="VGY12" s="102"/>
      <c r="VGZ12" s="102"/>
      <c r="VHA12" s="102"/>
      <c r="VHB12" s="102"/>
      <c r="VHC12" s="102"/>
      <c r="VHD12" s="102"/>
      <c r="VHE12" s="102"/>
      <c r="VHF12" s="102"/>
      <c r="VHG12" s="102"/>
      <c r="VHH12" s="102"/>
      <c r="VHI12" s="102"/>
      <c r="VHJ12" s="102"/>
      <c r="VHK12" s="102"/>
      <c r="VHL12" s="102"/>
      <c r="VHM12" s="102"/>
      <c r="VHN12" s="102"/>
      <c r="VHO12" s="102"/>
      <c r="VHP12" s="102"/>
      <c r="VHQ12" s="102"/>
      <c r="VHR12" s="102"/>
      <c r="VHS12" s="102"/>
      <c r="VHT12" s="102"/>
      <c r="VHU12" s="102"/>
      <c r="VHV12" s="102"/>
      <c r="VHW12" s="102"/>
      <c r="VHX12" s="102"/>
      <c r="VHY12" s="102"/>
      <c r="VHZ12" s="102"/>
      <c r="VIA12" s="102"/>
      <c r="VIB12" s="102"/>
      <c r="VIC12" s="102"/>
      <c r="VID12" s="102"/>
      <c r="VIE12" s="102"/>
      <c r="VIF12" s="102"/>
      <c r="VIG12" s="102"/>
      <c r="VIH12" s="102"/>
      <c r="VII12" s="102"/>
      <c r="VIJ12" s="102"/>
      <c r="VIK12" s="102"/>
      <c r="VIL12" s="102"/>
      <c r="VIM12" s="102"/>
      <c r="VIN12" s="102"/>
      <c r="VIO12" s="102"/>
      <c r="VIP12" s="102"/>
      <c r="VIQ12" s="102"/>
      <c r="VIR12" s="102"/>
      <c r="VIS12" s="102"/>
      <c r="VIT12" s="102"/>
      <c r="VIU12" s="102"/>
      <c r="VIV12" s="102"/>
      <c r="VIW12" s="102"/>
      <c r="VIX12" s="102"/>
      <c r="VIY12" s="102"/>
      <c r="VIZ12" s="102"/>
      <c r="VJA12" s="102"/>
      <c r="VJB12" s="102"/>
      <c r="VJC12" s="102"/>
      <c r="VJD12" s="102"/>
      <c r="VJE12" s="102"/>
      <c r="VJF12" s="102"/>
      <c r="VJG12" s="102"/>
      <c r="VJH12" s="102"/>
      <c r="VJI12" s="102"/>
      <c r="VJJ12" s="102"/>
      <c r="VJK12" s="102"/>
      <c r="VJL12" s="102"/>
      <c r="VJM12" s="102"/>
      <c r="VJN12" s="102"/>
      <c r="VJO12" s="102"/>
      <c r="VJP12" s="102"/>
      <c r="VJQ12" s="102"/>
      <c r="VJR12" s="102"/>
      <c r="VJS12" s="102"/>
      <c r="VJT12" s="102"/>
      <c r="VJU12" s="102"/>
      <c r="VJV12" s="102"/>
      <c r="VJW12" s="102"/>
      <c r="VJX12" s="102"/>
      <c r="VJY12" s="102"/>
      <c r="VJZ12" s="102"/>
      <c r="VKA12" s="102"/>
      <c r="VKB12" s="102"/>
      <c r="VKC12" s="102"/>
      <c r="VKD12" s="102"/>
      <c r="VKE12" s="102"/>
      <c r="VKF12" s="102"/>
      <c r="VKG12" s="102"/>
      <c r="VKH12" s="102"/>
      <c r="VKI12" s="102"/>
      <c r="VKJ12" s="102"/>
      <c r="VKK12" s="102"/>
      <c r="VKL12" s="102"/>
      <c r="VKM12" s="102"/>
      <c r="VKN12" s="102"/>
      <c r="VKO12" s="102"/>
      <c r="VKP12" s="102"/>
      <c r="VKQ12" s="102"/>
      <c r="VKR12" s="102"/>
      <c r="VKS12" s="102"/>
      <c r="VKT12" s="102"/>
      <c r="VKU12" s="102"/>
      <c r="VKV12" s="102"/>
      <c r="VKW12" s="102"/>
      <c r="VKX12" s="102"/>
      <c r="VKY12" s="102"/>
      <c r="VKZ12" s="102"/>
      <c r="VLA12" s="102"/>
      <c r="VLB12" s="102"/>
      <c r="VLC12" s="102"/>
      <c r="VLD12" s="102"/>
      <c r="VLE12" s="102"/>
      <c r="VLF12" s="102"/>
      <c r="VLG12" s="102"/>
      <c r="VLH12" s="102"/>
      <c r="VLI12" s="102"/>
      <c r="VLJ12" s="102"/>
      <c r="VLK12" s="102"/>
      <c r="VLL12" s="102"/>
      <c r="VLM12" s="102"/>
      <c r="VLN12" s="102"/>
      <c r="VLO12" s="102"/>
      <c r="VLP12" s="102"/>
      <c r="VLQ12" s="102"/>
      <c r="VLR12" s="102"/>
      <c r="VLS12" s="102"/>
      <c r="VLT12" s="102"/>
      <c r="VLU12" s="102"/>
      <c r="VLV12" s="102"/>
      <c r="VLW12" s="102"/>
      <c r="VLX12" s="102"/>
      <c r="VLY12" s="102"/>
      <c r="VLZ12" s="102"/>
      <c r="VMA12" s="102"/>
      <c r="VMB12" s="102"/>
      <c r="VMC12" s="102"/>
      <c r="VMD12" s="102"/>
      <c r="VME12" s="102"/>
      <c r="VMF12" s="102"/>
      <c r="VMG12" s="102"/>
      <c r="VMH12" s="102"/>
      <c r="VMI12" s="102"/>
      <c r="VMJ12" s="102"/>
      <c r="VMK12" s="102"/>
      <c r="VML12" s="102"/>
      <c r="VMM12" s="102"/>
      <c r="VMN12" s="102"/>
      <c r="VMO12" s="102"/>
      <c r="VMP12" s="102"/>
      <c r="VMQ12" s="102"/>
      <c r="VMR12" s="102"/>
      <c r="VMS12" s="102"/>
      <c r="VMT12" s="102"/>
      <c r="VMU12" s="102"/>
      <c r="VMV12" s="102"/>
      <c r="VMW12" s="102"/>
      <c r="VMX12" s="102"/>
      <c r="VMY12" s="102"/>
      <c r="VMZ12" s="102"/>
      <c r="VNA12" s="102"/>
      <c r="VNB12" s="102"/>
      <c r="VNC12" s="102"/>
      <c r="VND12" s="102"/>
      <c r="VNE12" s="102"/>
      <c r="VNF12" s="102"/>
      <c r="VNG12" s="102"/>
      <c r="VNH12" s="102"/>
      <c r="VNI12" s="102"/>
      <c r="VNJ12" s="102"/>
      <c r="VNK12" s="102"/>
      <c r="VNL12" s="102"/>
      <c r="VNM12" s="102"/>
      <c r="VNN12" s="102"/>
      <c r="VNO12" s="102"/>
      <c r="VNP12" s="102"/>
      <c r="VNQ12" s="102"/>
      <c r="VNR12" s="102"/>
      <c r="VNS12" s="102"/>
      <c r="VNT12" s="102"/>
      <c r="VNU12" s="102"/>
      <c r="VNV12" s="102"/>
      <c r="VNW12" s="102"/>
      <c r="VNX12" s="102"/>
      <c r="VNY12" s="102"/>
      <c r="VNZ12" s="102"/>
      <c r="VOA12" s="102"/>
      <c r="VOB12" s="102"/>
      <c r="VOC12" s="102"/>
      <c r="VOD12" s="102"/>
      <c r="VOE12" s="102"/>
      <c r="VOF12" s="102"/>
      <c r="VOG12" s="102"/>
      <c r="VOH12" s="102"/>
      <c r="VOI12" s="102"/>
      <c r="VOJ12" s="102"/>
      <c r="VOK12" s="102"/>
      <c r="VOL12" s="102"/>
      <c r="VOM12" s="102"/>
      <c r="VON12" s="102"/>
      <c r="VOO12" s="102"/>
      <c r="VOP12" s="102"/>
      <c r="VOQ12" s="102"/>
      <c r="VOR12" s="102"/>
      <c r="VOS12" s="102"/>
      <c r="VOT12" s="102"/>
      <c r="VOU12" s="102"/>
      <c r="VOV12" s="102"/>
      <c r="VOW12" s="102"/>
      <c r="VOX12" s="102"/>
      <c r="VOY12" s="102"/>
      <c r="VOZ12" s="102"/>
      <c r="VPA12" s="102"/>
      <c r="VPB12" s="102"/>
      <c r="VPC12" s="102"/>
      <c r="VPD12" s="102"/>
      <c r="VPE12" s="102"/>
      <c r="VPF12" s="102"/>
      <c r="VPG12" s="102"/>
      <c r="VPH12" s="102"/>
      <c r="VPI12" s="102"/>
      <c r="VPJ12" s="102"/>
      <c r="VPK12" s="102"/>
      <c r="VPL12" s="102"/>
      <c r="VPM12" s="102"/>
      <c r="VPN12" s="102"/>
      <c r="VPO12" s="102"/>
      <c r="VPP12" s="102"/>
      <c r="VPQ12" s="102"/>
      <c r="VPR12" s="102"/>
      <c r="VPS12" s="102"/>
      <c r="VPT12" s="102"/>
      <c r="VPU12" s="102"/>
      <c r="VPV12" s="102"/>
      <c r="VPW12" s="102"/>
      <c r="VPX12" s="102"/>
      <c r="VPY12" s="102"/>
      <c r="VPZ12" s="102"/>
      <c r="VQA12" s="102"/>
      <c r="VQB12" s="102"/>
      <c r="VQC12" s="102"/>
      <c r="VQD12" s="102"/>
      <c r="VQE12" s="102"/>
      <c r="VQF12" s="102"/>
      <c r="VQG12" s="102"/>
      <c r="VQH12" s="102"/>
      <c r="VQI12" s="102"/>
      <c r="VQJ12" s="102"/>
      <c r="VQK12" s="102"/>
      <c r="VQL12" s="102"/>
      <c r="VQM12" s="102"/>
      <c r="VQN12" s="102"/>
      <c r="VQO12" s="102"/>
      <c r="VQP12" s="102"/>
      <c r="VQQ12" s="102"/>
      <c r="VQR12" s="102"/>
      <c r="VQS12" s="102"/>
      <c r="VQT12" s="102"/>
      <c r="VQU12" s="102"/>
      <c r="VQV12" s="102"/>
      <c r="VQW12" s="102"/>
      <c r="VQX12" s="102"/>
      <c r="VQY12" s="102"/>
      <c r="VQZ12" s="102"/>
      <c r="VRA12" s="102"/>
      <c r="VRB12" s="102"/>
      <c r="VRC12" s="102"/>
      <c r="VRD12" s="102"/>
      <c r="VRE12" s="102"/>
      <c r="VRF12" s="102"/>
      <c r="VRG12" s="102"/>
      <c r="VRH12" s="102"/>
      <c r="VRI12" s="102"/>
      <c r="VRJ12" s="102"/>
      <c r="VRK12" s="102"/>
      <c r="VRL12" s="102"/>
      <c r="VRM12" s="102"/>
      <c r="VRN12" s="102"/>
      <c r="VRO12" s="102"/>
      <c r="VRP12" s="102"/>
      <c r="VRQ12" s="102"/>
      <c r="VRR12" s="102"/>
      <c r="VRS12" s="102"/>
      <c r="VRT12" s="102"/>
      <c r="VRU12" s="102"/>
      <c r="VRV12" s="102"/>
      <c r="VRW12" s="102"/>
      <c r="VRX12" s="102"/>
      <c r="VRY12" s="102"/>
      <c r="VRZ12" s="102"/>
      <c r="VSA12" s="102"/>
      <c r="VSB12" s="102"/>
      <c r="VSC12" s="102"/>
      <c r="VSD12" s="102"/>
      <c r="VSE12" s="102"/>
      <c r="VSF12" s="102"/>
      <c r="VSG12" s="102"/>
      <c r="VSH12" s="102"/>
      <c r="VSI12" s="102"/>
      <c r="VSJ12" s="102"/>
      <c r="VSK12" s="102"/>
      <c r="VSL12" s="102"/>
      <c r="VSM12" s="102"/>
      <c r="VSN12" s="102"/>
      <c r="VSO12" s="102"/>
      <c r="VSP12" s="102"/>
      <c r="VSQ12" s="102"/>
      <c r="VSR12" s="102"/>
      <c r="VSS12" s="102"/>
      <c r="VST12" s="102"/>
      <c r="VSU12" s="102"/>
      <c r="VSV12" s="102"/>
      <c r="VSW12" s="102"/>
      <c r="VSX12" s="102"/>
      <c r="VSY12" s="102"/>
      <c r="VSZ12" s="102"/>
      <c r="VTA12" s="102"/>
      <c r="VTB12" s="102"/>
      <c r="VTC12" s="102"/>
      <c r="VTD12" s="102"/>
      <c r="VTE12" s="102"/>
      <c r="VTF12" s="102"/>
      <c r="VTG12" s="102"/>
      <c r="VTH12" s="102"/>
      <c r="VTI12" s="102"/>
      <c r="VTJ12" s="102"/>
      <c r="VTK12" s="102"/>
      <c r="VTL12" s="102"/>
      <c r="VTM12" s="102"/>
      <c r="VTN12" s="102"/>
      <c r="VTO12" s="102"/>
      <c r="VTP12" s="102"/>
      <c r="VTQ12" s="102"/>
      <c r="VTR12" s="102"/>
      <c r="VTS12" s="102"/>
      <c r="VTT12" s="102"/>
      <c r="VTU12" s="102"/>
      <c r="VTV12" s="102"/>
      <c r="VTW12" s="102"/>
      <c r="VTX12" s="102"/>
      <c r="VTY12" s="102"/>
      <c r="VTZ12" s="102"/>
      <c r="VUA12" s="102"/>
      <c r="VUB12" s="102"/>
      <c r="VUC12" s="102"/>
      <c r="VUD12" s="102"/>
      <c r="VUE12" s="102"/>
      <c r="VUF12" s="102"/>
      <c r="VUG12" s="102"/>
      <c r="VUH12" s="102"/>
      <c r="VUI12" s="102"/>
      <c r="VUJ12" s="102"/>
      <c r="VUK12" s="102"/>
      <c r="VUL12" s="102"/>
      <c r="VUM12" s="102"/>
      <c r="VUN12" s="102"/>
      <c r="VUO12" s="102"/>
      <c r="VUP12" s="102"/>
      <c r="VUQ12" s="102"/>
      <c r="VUR12" s="102"/>
      <c r="VUS12" s="102"/>
      <c r="VUT12" s="102"/>
      <c r="VUU12" s="102"/>
      <c r="VUV12" s="102"/>
      <c r="VUW12" s="102"/>
      <c r="VUX12" s="102"/>
      <c r="VUY12" s="102"/>
      <c r="VUZ12" s="102"/>
      <c r="VVA12" s="102"/>
      <c r="VVB12" s="102"/>
      <c r="VVC12" s="102"/>
      <c r="VVD12" s="102"/>
      <c r="VVE12" s="102"/>
      <c r="VVF12" s="102"/>
      <c r="VVG12" s="102"/>
      <c r="VVH12" s="102"/>
      <c r="VVI12" s="102"/>
      <c r="VVJ12" s="102"/>
      <c r="VVK12" s="102"/>
      <c r="VVL12" s="102"/>
      <c r="VVM12" s="102"/>
      <c r="VVN12" s="102"/>
      <c r="VVO12" s="102"/>
      <c r="VVP12" s="102"/>
      <c r="VVQ12" s="102"/>
      <c r="VVR12" s="102"/>
      <c r="VVS12" s="102"/>
      <c r="VVT12" s="102"/>
      <c r="VVU12" s="102"/>
      <c r="VVV12" s="102"/>
      <c r="VVW12" s="102"/>
      <c r="VVX12" s="102"/>
      <c r="VVY12" s="102"/>
      <c r="VVZ12" s="102"/>
      <c r="VWA12" s="102"/>
      <c r="VWB12" s="102"/>
      <c r="VWC12" s="102"/>
      <c r="VWD12" s="102"/>
      <c r="VWE12" s="102"/>
      <c r="VWF12" s="102"/>
      <c r="VWG12" s="102"/>
      <c r="VWH12" s="102"/>
      <c r="VWI12" s="102"/>
      <c r="VWJ12" s="102"/>
      <c r="VWK12" s="102"/>
      <c r="VWL12" s="102"/>
      <c r="VWM12" s="102"/>
      <c r="VWN12" s="102"/>
      <c r="VWO12" s="102"/>
      <c r="VWP12" s="102"/>
      <c r="VWQ12" s="102"/>
      <c r="VWR12" s="102"/>
      <c r="VWS12" s="102"/>
      <c r="VWT12" s="102"/>
      <c r="VWU12" s="102"/>
      <c r="VWV12" s="102"/>
      <c r="VWW12" s="102"/>
      <c r="VWX12" s="102"/>
      <c r="VWY12" s="102"/>
      <c r="VWZ12" s="102"/>
      <c r="VXA12" s="102"/>
      <c r="VXB12" s="102"/>
      <c r="VXC12" s="102"/>
      <c r="VXD12" s="102"/>
      <c r="VXE12" s="102"/>
      <c r="VXF12" s="102"/>
      <c r="VXG12" s="102"/>
      <c r="VXH12" s="102"/>
      <c r="VXI12" s="102"/>
      <c r="VXJ12" s="102"/>
      <c r="VXK12" s="102"/>
      <c r="VXL12" s="102"/>
      <c r="VXM12" s="102"/>
      <c r="VXN12" s="102"/>
      <c r="VXO12" s="102"/>
      <c r="VXP12" s="102"/>
      <c r="VXQ12" s="102"/>
      <c r="VXR12" s="102"/>
      <c r="VXS12" s="102"/>
      <c r="VXT12" s="102"/>
      <c r="VXU12" s="102"/>
      <c r="VXV12" s="102"/>
      <c r="VXW12" s="102"/>
      <c r="VXX12" s="102"/>
      <c r="VXY12" s="102"/>
      <c r="VXZ12" s="102"/>
      <c r="VYA12" s="102"/>
      <c r="VYB12" s="102"/>
      <c r="VYC12" s="102"/>
      <c r="VYD12" s="102"/>
      <c r="VYE12" s="102"/>
      <c r="VYF12" s="102"/>
      <c r="VYG12" s="102"/>
      <c r="VYH12" s="102"/>
      <c r="VYI12" s="102"/>
      <c r="VYJ12" s="102"/>
      <c r="VYK12" s="102"/>
      <c r="VYL12" s="102"/>
      <c r="VYM12" s="102"/>
      <c r="VYN12" s="102"/>
      <c r="VYO12" s="102"/>
      <c r="VYP12" s="102"/>
      <c r="VYQ12" s="102"/>
      <c r="VYR12" s="102"/>
      <c r="VYS12" s="102"/>
      <c r="VYT12" s="102"/>
      <c r="VYU12" s="102"/>
      <c r="VYV12" s="102"/>
      <c r="VYW12" s="102"/>
      <c r="VYX12" s="102"/>
      <c r="VYY12" s="102"/>
      <c r="VYZ12" s="102"/>
      <c r="VZA12" s="102"/>
      <c r="VZB12" s="102"/>
      <c r="VZC12" s="102"/>
      <c r="VZD12" s="102"/>
      <c r="VZE12" s="102"/>
      <c r="VZF12" s="102"/>
      <c r="VZG12" s="102"/>
      <c r="VZH12" s="102"/>
      <c r="VZI12" s="102"/>
      <c r="VZJ12" s="102"/>
      <c r="VZK12" s="102"/>
      <c r="VZL12" s="102"/>
      <c r="VZM12" s="102"/>
      <c r="VZN12" s="102"/>
      <c r="VZO12" s="102"/>
      <c r="VZP12" s="102"/>
      <c r="VZQ12" s="102"/>
      <c r="VZR12" s="102"/>
      <c r="VZS12" s="102"/>
      <c r="VZT12" s="102"/>
      <c r="VZU12" s="102"/>
      <c r="VZV12" s="102"/>
      <c r="VZW12" s="102"/>
      <c r="VZX12" s="102"/>
      <c r="VZY12" s="102"/>
      <c r="VZZ12" s="102"/>
      <c r="WAA12" s="102"/>
      <c r="WAB12" s="102"/>
      <c r="WAC12" s="102"/>
      <c r="WAD12" s="102"/>
      <c r="WAE12" s="102"/>
      <c r="WAF12" s="102"/>
      <c r="WAG12" s="102"/>
      <c r="WAH12" s="102"/>
      <c r="WAI12" s="102"/>
      <c r="WAJ12" s="102"/>
      <c r="WAK12" s="102"/>
      <c r="WAL12" s="102"/>
      <c r="WAM12" s="102"/>
      <c r="WAN12" s="102"/>
      <c r="WAO12" s="102"/>
      <c r="WAP12" s="102"/>
      <c r="WAQ12" s="102"/>
      <c r="WAR12" s="102"/>
      <c r="WAS12" s="102"/>
      <c r="WAT12" s="102"/>
      <c r="WAU12" s="102"/>
      <c r="WAV12" s="102"/>
      <c r="WAW12" s="102"/>
      <c r="WAX12" s="102"/>
      <c r="WAY12" s="102"/>
      <c r="WAZ12" s="102"/>
      <c r="WBA12" s="102"/>
      <c r="WBB12" s="102"/>
      <c r="WBC12" s="102"/>
      <c r="WBD12" s="102"/>
      <c r="WBE12" s="102"/>
      <c r="WBF12" s="102"/>
      <c r="WBG12" s="102"/>
      <c r="WBH12" s="102"/>
      <c r="WBI12" s="102"/>
      <c r="WBJ12" s="102"/>
      <c r="WBK12" s="102"/>
      <c r="WBL12" s="102"/>
      <c r="WBM12" s="102"/>
      <c r="WBN12" s="102"/>
      <c r="WBO12" s="102"/>
      <c r="WBP12" s="102"/>
      <c r="WBQ12" s="102"/>
      <c r="WBR12" s="102"/>
      <c r="WBS12" s="102"/>
      <c r="WBT12" s="102"/>
      <c r="WBU12" s="102"/>
      <c r="WBV12" s="102"/>
      <c r="WBW12" s="102"/>
      <c r="WBX12" s="102"/>
      <c r="WBY12" s="102"/>
      <c r="WBZ12" s="102"/>
      <c r="WCA12" s="102"/>
      <c r="WCB12" s="102"/>
      <c r="WCC12" s="102"/>
      <c r="WCD12" s="102"/>
      <c r="WCE12" s="102"/>
      <c r="WCF12" s="102"/>
      <c r="WCG12" s="102"/>
      <c r="WCH12" s="102"/>
      <c r="WCI12" s="102"/>
      <c r="WCJ12" s="102"/>
      <c r="WCK12" s="102"/>
      <c r="WCL12" s="102"/>
      <c r="WCM12" s="102"/>
      <c r="WCN12" s="102"/>
      <c r="WCO12" s="102"/>
      <c r="WCP12" s="102"/>
      <c r="WCQ12" s="102"/>
      <c r="WCR12" s="102"/>
      <c r="WCS12" s="102"/>
      <c r="WCT12" s="102"/>
      <c r="WCU12" s="102"/>
      <c r="WCV12" s="102"/>
      <c r="WCW12" s="102"/>
      <c r="WCX12" s="102"/>
      <c r="WCY12" s="102"/>
      <c r="WCZ12" s="102"/>
      <c r="WDA12" s="102"/>
      <c r="WDB12" s="102"/>
      <c r="WDC12" s="102"/>
      <c r="WDD12" s="102"/>
      <c r="WDE12" s="102"/>
      <c r="WDF12" s="102"/>
      <c r="WDG12" s="102"/>
      <c r="WDH12" s="102"/>
      <c r="WDI12" s="102"/>
      <c r="WDJ12" s="102"/>
      <c r="WDK12" s="102"/>
      <c r="WDL12" s="102"/>
      <c r="WDM12" s="102"/>
      <c r="WDN12" s="102"/>
      <c r="WDO12" s="102"/>
      <c r="WDP12" s="102"/>
      <c r="WDQ12" s="102"/>
      <c r="WDR12" s="102"/>
      <c r="WDS12" s="102"/>
      <c r="WDT12" s="102"/>
      <c r="WDU12" s="102"/>
      <c r="WDV12" s="102"/>
      <c r="WDW12" s="102"/>
      <c r="WDX12" s="102"/>
      <c r="WDY12" s="102"/>
      <c r="WDZ12" s="102"/>
      <c r="WEA12" s="102"/>
      <c r="WEB12" s="102"/>
      <c r="WEC12" s="102"/>
      <c r="WED12" s="102"/>
      <c r="WEE12" s="102"/>
      <c r="WEF12" s="102"/>
      <c r="WEG12" s="102"/>
      <c r="WEH12" s="102"/>
      <c r="WEI12" s="102"/>
      <c r="WEJ12" s="102"/>
      <c r="WEK12" s="102"/>
      <c r="WEL12" s="102"/>
      <c r="WEM12" s="102"/>
      <c r="WEN12" s="102"/>
      <c r="WEO12" s="102"/>
      <c r="WEP12" s="102"/>
      <c r="WEQ12" s="102"/>
      <c r="WER12" s="102"/>
      <c r="WES12" s="102"/>
      <c r="WET12" s="102"/>
      <c r="WEU12" s="102"/>
      <c r="WEV12" s="102"/>
      <c r="WEW12" s="102"/>
      <c r="WEX12" s="102"/>
      <c r="WEY12" s="102"/>
      <c r="WEZ12" s="102"/>
      <c r="WFA12" s="102"/>
      <c r="WFB12" s="102"/>
      <c r="WFC12" s="102"/>
      <c r="WFD12" s="102"/>
      <c r="WFE12" s="102"/>
      <c r="WFF12" s="102"/>
      <c r="WFG12" s="102"/>
      <c r="WFH12" s="102"/>
      <c r="WFI12" s="102"/>
      <c r="WFJ12" s="102"/>
      <c r="WFK12" s="102"/>
      <c r="WFL12" s="102"/>
      <c r="WFM12" s="102"/>
      <c r="WFN12" s="102"/>
      <c r="WFO12" s="102"/>
      <c r="WFP12" s="102"/>
      <c r="WFQ12" s="102"/>
      <c r="WFR12" s="102"/>
      <c r="WFS12" s="102"/>
      <c r="WFT12" s="102"/>
      <c r="WFU12" s="102"/>
      <c r="WFV12" s="102"/>
      <c r="WFW12" s="102"/>
      <c r="WFX12" s="102"/>
      <c r="WFY12" s="102"/>
      <c r="WFZ12" s="102"/>
      <c r="WGA12" s="102"/>
      <c r="WGB12" s="102"/>
      <c r="WGC12" s="102"/>
      <c r="WGD12" s="102"/>
      <c r="WGE12" s="102"/>
      <c r="WGF12" s="102"/>
      <c r="WGG12" s="102"/>
      <c r="WGH12" s="102"/>
      <c r="WGI12" s="102"/>
      <c r="WGJ12" s="102"/>
      <c r="WGK12" s="102"/>
      <c r="WGL12" s="102"/>
      <c r="WGM12" s="102"/>
      <c r="WGN12" s="102"/>
      <c r="WGO12" s="102"/>
      <c r="WGP12" s="102"/>
      <c r="WGQ12" s="102"/>
      <c r="WGR12" s="102"/>
      <c r="WGS12" s="102"/>
      <c r="WGT12" s="102"/>
      <c r="WGU12" s="102"/>
      <c r="WGV12" s="102"/>
      <c r="WGW12" s="102"/>
      <c r="WGX12" s="102"/>
      <c r="WGY12" s="102"/>
      <c r="WGZ12" s="102"/>
      <c r="WHA12" s="102"/>
      <c r="WHB12" s="102"/>
      <c r="WHC12" s="102"/>
      <c r="WHD12" s="102"/>
      <c r="WHE12" s="102"/>
      <c r="WHF12" s="102"/>
      <c r="WHG12" s="102"/>
      <c r="WHH12" s="102"/>
      <c r="WHI12" s="102"/>
      <c r="WHJ12" s="102"/>
      <c r="WHK12" s="102"/>
      <c r="WHL12" s="102"/>
      <c r="WHM12" s="102"/>
      <c r="WHN12" s="102"/>
      <c r="WHO12" s="102"/>
      <c r="WHP12" s="102"/>
      <c r="WHQ12" s="102"/>
      <c r="WHR12" s="102"/>
      <c r="WHS12" s="102"/>
      <c r="WHT12" s="102"/>
      <c r="WHU12" s="102"/>
      <c r="WHV12" s="102"/>
      <c r="WHW12" s="102"/>
      <c r="WHX12" s="102"/>
      <c r="WHY12" s="102"/>
      <c r="WHZ12" s="102"/>
      <c r="WIA12" s="102"/>
      <c r="WIB12" s="102"/>
      <c r="WIC12" s="102"/>
      <c r="WID12" s="102"/>
      <c r="WIE12" s="102"/>
      <c r="WIF12" s="102"/>
      <c r="WIG12" s="102"/>
      <c r="WIH12" s="102"/>
      <c r="WII12" s="102"/>
      <c r="WIJ12" s="102"/>
      <c r="WIK12" s="102"/>
      <c r="WIL12" s="102"/>
      <c r="WIM12" s="102"/>
      <c r="WIN12" s="102"/>
      <c r="WIO12" s="102"/>
      <c r="WIP12" s="102"/>
      <c r="WIQ12" s="102"/>
      <c r="WIR12" s="102"/>
      <c r="WIS12" s="102"/>
      <c r="WIT12" s="102"/>
      <c r="WIU12" s="102"/>
      <c r="WIV12" s="102"/>
      <c r="WIW12" s="102"/>
      <c r="WIX12" s="102"/>
      <c r="WIY12" s="102"/>
      <c r="WIZ12" s="102"/>
      <c r="WJA12" s="102"/>
      <c r="WJB12" s="102"/>
      <c r="WJC12" s="102"/>
      <c r="WJD12" s="102"/>
      <c r="WJE12" s="102"/>
      <c r="WJF12" s="102"/>
      <c r="WJG12" s="102"/>
      <c r="WJH12" s="102"/>
      <c r="WJI12" s="102"/>
      <c r="WJJ12" s="102"/>
      <c r="WJK12" s="102"/>
      <c r="WJL12" s="102"/>
      <c r="WJM12" s="102"/>
      <c r="WJN12" s="102"/>
      <c r="WJO12" s="102"/>
      <c r="WJP12" s="102"/>
      <c r="WJQ12" s="102"/>
      <c r="WJR12" s="102"/>
      <c r="WJS12" s="102"/>
      <c r="WJT12" s="102"/>
      <c r="WJU12" s="102"/>
      <c r="WJV12" s="102"/>
      <c r="WJW12" s="102"/>
      <c r="WJX12" s="102"/>
      <c r="WJY12" s="102"/>
      <c r="WJZ12" s="102"/>
      <c r="WKA12" s="102"/>
      <c r="WKB12" s="102"/>
      <c r="WKC12" s="102"/>
      <c r="WKD12" s="102"/>
      <c r="WKE12" s="102"/>
      <c r="WKF12" s="102"/>
      <c r="WKG12" s="102"/>
      <c r="WKH12" s="102"/>
      <c r="WKI12" s="102"/>
      <c r="WKJ12" s="102"/>
      <c r="WKK12" s="102"/>
      <c r="WKL12" s="102"/>
      <c r="WKM12" s="102"/>
      <c r="WKN12" s="102"/>
      <c r="WKO12" s="102"/>
      <c r="WKP12" s="102"/>
      <c r="WKQ12" s="102"/>
      <c r="WKR12" s="102"/>
      <c r="WKS12" s="102"/>
      <c r="WKT12" s="102"/>
      <c r="WKU12" s="102"/>
      <c r="WKV12" s="102"/>
      <c r="WKW12" s="102"/>
      <c r="WKX12" s="102"/>
      <c r="WKY12" s="102"/>
      <c r="WKZ12" s="102"/>
      <c r="WLA12" s="102"/>
      <c r="WLB12" s="102"/>
      <c r="WLC12" s="102"/>
      <c r="WLD12" s="102"/>
      <c r="WLE12" s="102"/>
      <c r="WLF12" s="102"/>
      <c r="WLG12" s="102"/>
      <c r="WLH12" s="102"/>
      <c r="WLI12" s="102"/>
      <c r="WLJ12" s="102"/>
      <c r="WLK12" s="102"/>
      <c r="WLL12" s="102"/>
      <c r="WLM12" s="102"/>
      <c r="WLN12" s="102"/>
      <c r="WLO12" s="102"/>
      <c r="WLP12" s="102"/>
      <c r="WLQ12" s="102"/>
      <c r="WLR12" s="102"/>
      <c r="WLS12" s="102"/>
      <c r="WLT12" s="102"/>
      <c r="WLU12" s="102"/>
      <c r="WLV12" s="102"/>
      <c r="WLW12" s="102"/>
      <c r="WLX12" s="102"/>
      <c r="WLY12" s="102"/>
      <c r="WLZ12" s="102"/>
      <c r="WMA12" s="102"/>
      <c r="WMB12" s="102"/>
      <c r="WMC12" s="102"/>
      <c r="WMD12" s="102"/>
      <c r="WME12" s="102"/>
      <c r="WMF12" s="102"/>
      <c r="WMG12" s="102"/>
      <c r="WMH12" s="102"/>
      <c r="WMI12" s="102"/>
      <c r="WMJ12" s="102"/>
      <c r="WMK12" s="102"/>
      <c r="WML12" s="102"/>
      <c r="WMM12" s="102"/>
      <c r="WMN12" s="102"/>
      <c r="WMO12" s="102"/>
      <c r="WMP12" s="102"/>
      <c r="WMQ12" s="102"/>
      <c r="WMR12" s="102"/>
      <c r="WMS12" s="102"/>
      <c r="WMT12" s="102"/>
      <c r="WMU12" s="102"/>
      <c r="WMV12" s="102"/>
      <c r="WMW12" s="102"/>
      <c r="WMX12" s="102"/>
      <c r="WMY12" s="102"/>
      <c r="WMZ12" s="102"/>
      <c r="WNA12" s="102"/>
      <c r="WNB12" s="102"/>
      <c r="WNC12" s="102"/>
      <c r="WND12" s="102"/>
      <c r="WNE12" s="102"/>
      <c r="WNF12" s="102"/>
      <c r="WNG12" s="102"/>
      <c r="WNH12" s="102"/>
      <c r="WNI12" s="102"/>
      <c r="WNJ12" s="102"/>
      <c r="WNK12" s="102"/>
      <c r="WNL12" s="102"/>
      <c r="WNM12" s="102"/>
      <c r="WNN12" s="102"/>
      <c r="WNO12" s="102"/>
      <c r="WNP12" s="102"/>
      <c r="WNQ12" s="102"/>
      <c r="WNR12" s="102"/>
      <c r="WNS12" s="102"/>
      <c r="WNT12" s="102"/>
      <c r="WNU12" s="102"/>
      <c r="WNV12" s="102"/>
      <c r="WNW12" s="102"/>
      <c r="WNX12" s="102"/>
      <c r="WNY12" s="102"/>
      <c r="WNZ12" s="102"/>
      <c r="WOA12" s="102"/>
      <c r="WOB12" s="102"/>
      <c r="WOC12" s="102"/>
      <c r="WOD12" s="102"/>
      <c r="WOE12" s="102"/>
      <c r="WOF12" s="102"/>
      <c r="WOG12" s="102"/>
      <c r="WOH12" s="102"/>
      <c r="WOI12" s="102"/>
      <c r="WOJ12" s="102"/>
      <c r="WOK12" s="102"/>
      <c r="WOL12" s="102"/>
      <c r="WOM12" s="102"/>
      <c r="WON12" s="102"/>
      <c r="WOO12" s="102"/>
      <c r="WOP12" s="102"/>
      <c r="WOQ12" s="102"/>
      <c r="WOR12" s="102"/>
      <c r="WOS12" s="102"/>
      <c r="WOT12" s="102"/>
      <c r="WOU12" s="102"/>
      <c r="WOV12" s="102"/>
      <c r="WOW12" s="102"/>
      <c r="WOX12" s="102"/>
      <c r="WOY12" s="102"/>
      <c r="WOZ12" s="102"/>
      <c r="WPA12" s="102"/>
      <c r="WPB12" s="102"/>
      <c r="WPC12" s="102"/>
      <c r="WPD12" s="102"/>
      <c r="WPE12" s="102"/>
      <c r="WPF12" s="102"/>
      <c r="WPG12" s="102"/>
      <c r="WPH12" s="102"/>
      <c r="WPI12" s="102"/>
      <c r="WPJ12" s="102"/>
      <c r="WPK12" s="102"/>
      <c r="WPL12" s="102"/>
      <c r="WPM12" s="102"/>
      <c r="WPN12" s="102"/>
      <c r="WPO12" s="102"/>
      <c r="WPP12" s="102"/>
      <c r="WPQ12" s="102"/>
      <c r="WPR12" s="102"/>
      <c r="WPS12" s="102"/>
      <c r="WPT12" s="102"/>
      <c r="WPU12" s="102"/>
      <c r="WPV12" s="102"/>
      <c r="WPW12" s="102"/>
      <c r="WPX12" s="102"/>
      <c r="WPY12" s="102"/>
      <c r="WPZ12" s="102"/>
      <c r="WQA12" s="102"/>
      <c r="WQB12" s="102"/>
      <c r="WQC12" s="102"/>
      <c r="WQD12" s="102"/>
      <c r="WQE12" s="102"/>
      <c r="WQF12" s="102"/>
      <c r="WQG12" s="102"/>
      <c r="WQH12" s="102"/>
      <c r="WQI12" s="102"/>
      <c r="WQJ12" s="102"/>
      <c r="WQK12" s="102"/>
      <c r="WQL12" s="102"/>
      <c r="WQM12" s="102"/>
      <c r="WQN12" s="102"/>
      <c r="WQO12" s="102"/>
      <c r="WQP12" s="102"/>
      <c r="WQQ12" s="102"/>
      <c r="WQR12" s="102"/>
      <c r="WQS12" s="102"/>
      <c r="WQT12" s="102"/>
      <c r="WQU12" s="102"/>
      <c r="WQV12" s="102"/>
      <c r="WQW12" s="102"/>
      <c r="WQX12" s="102"/>
      <c r="WQY12" s="102"/>
      <c r="WQZ12" s="102"/>
      <c r="WRA12" s="102"/>
      <c r="WRB12" s="102"/>
      <c r="WRC12" s="102"/>
      <c r="WRD12" s="102"/>
      <c r="WRE12" s="102"/>
      <c r="WRF12" s="102"/>
      <c r="WRG12" s="102"/>
      <c r="WRH12" s="102"/>
      <c r="WRI12" s="102"/>
      <c r="WRJ12" s="102"/>
      <c r="WRK12" s="102"/>
      <c r="WRL12" s="102"/>
      <c r="WRM12" s="102"/>
      <c r="WRN12" s="102"/>
      <c r="WRO12" s="102"/>
      <c r="WRP12" s="102"/>
      <c r="WRQ12" s="102"/>
      <c r="WRR12" s="102"/>
      <c r="WRS12" s="102"/>
      <c r="WRT12" s="102"/>
      <c r="WRU12" s="102"/>
      <c r="WRV12" s="102"/>
      <c r="WRW12" s="102"/>
      <c r="WRX12" s="102"/>
      <c r="WRY12" s="102"/>
      <c r="WRZ12" s="102"/>
      <c r="WSA12" s="102"/>
      <c r="WSB12" s="102"/>
      <c r="WSC12" s="102"/>
      <c r="WSD12" s="102"/>
      <c r="WSE12" s="102"/>
      <c r="WSF12" s="102"/>
      <c r="WSG12" s="102"/>
      <c r="WSH12" s="102"/>
      <c r="WSI12" s="102"/>
      <c r="WSJ12" s="102"/>
      <c r="WSK12" s="102"/>
      <c r="WSL12" s="102"/>
      <c r="WSM12" s="102"/>
      <c r="WSN12" s="102"/>
      <c r="WSO12" s="102"/>
      <c r="WSP12" s="102"/>
      <c r="WSQ12" s="102"/>
      <c r="WSR12" s="102"/>
      <c r="WSS12" s="102"/>
      <c r="WST12" s="102"/>
      <c r="WSU12" s="102"/>
      <c r="WSV12" s="102"/>
      <c r="WSW12" s="102"/>
      <c r="WSX12" s="102"/>
      <c r="WSY12" s="102"/>
      <c r="WSZ12" s="102"/>
      <c r="WTA12" s="102"/>
      <c r="WTB12" s="102"/>
      <c r="WTC12" s="102"/>
      <c r="WTD12" s="102"/>
      <c r="WTE12" s="102"/>
      <c r="WTF12" s="102"/>
      <c r="WTG12" s="102"/>
      <c r="WTH12" s="102"/>
      <c r="WTI12" s="102"/>
      <c r="WTJ12" s="102"/>
      <c r="WTK12" s="102"/>
      <c r="WTL12" s="102"/>
      <c r="WTM12" s="102"/>
      <c r="WTN12" s="102"/>
      <c r="WTO12" s="102"/>
      <c r="WTP12" s="102"/>
      <c r="WTQ12" s="102"/>
      <c r="WTR12" s="102"/>
      <c r="WTS12" s="102"/>
      <c r="WTT12" s="102"/>
      <c r="WTU12" s="102"/>
      <c r="WTV12" s="102"/>
      <c r="WTW12" s="102"/>
      <c r="WTX12" s="102"/>
      <c r="WTY12" s="102"/>
      <c r="WTZ12" s="102"/>
      <c r="WUA12" s="102"/>
      <c r="WUB12" s="102"/>
      <c r="WUC12" s="102"/>
      <c r="WUD12" s="102"/>
      <c r="WUE12" s="102"/>
      <c r="WUF12" s="102"/>
      <c r="WUG12" s="102"/>
      <c r="WUH12" s="102"/>
      <c r="WUI12" s="102"/>
      <c r="WUJ12" s="102"/>
      <c r="WUK12" s="102"/>
      <c r="WUL12" s="102"/>
      <c r="WUM12" s="102"/>
      <c r="WUN12" s="102"/>
      <c r="WUO12" s="102"/>
      <c r="WUP12" s="102"/>
      <c r="WUQ12" s="102"/>
      <c r="WUR12" s="102"/>
      <c r="WUS12" s="102"/>
      <c r="WUT12" s="102"/>
      <c r="WUU12" s="102"/>
      <c r="WUV12" s="102"/>
      <c r="WUW12" s="102"/>
      <c r="WUX12" s="102"/>
      <c r="WUY12" s="102"/>
      <c r="WUZ12" s="102"/>
      <c r="WVA12" s="102"/>
      <c r="WVB12" s="102"/>
      <c r="WVC12" s="102"/>
      <c r="WVD12" s="102"/>
      <c r="WVE12" s="102"/>
      <c r="WVF12" s="102"/>
      <c r="WVG12" s="102"/>
      <c r="WVH12" s="102"/>
      <c r="WVI12" s="102"/>
      <c r="WVJ12" s="102"/>
      <c r="WVK12" s="102"/>
      <c r="WVL12" s="102"/>
      <c r="WVM12" s="102"/>
      <c r="WVN12" s="102"/>
      <c r="WVO12" s="102"/>
      <c r="WVP12" s="102"/>
      <c r="WVQ12" s="102"/>
      <c r="WVR12" s="102"/>
      <c r="WVS12" s="102"/>
      <c r="WVT12" s="102"/>
      <c r="WVU12" s="102"/>
      <c r="WVV12" s="102"/>
      <c r="WVW12" s="102"/>
      <c r="WVX12" s="102"/>
      <c r="WVY12" s="102"/>
      <c r="WVZ12" s="102"/>
      <c r="WWA12" s="102"/>
      <c r="WWB12" s="102"/>
      <c r="WWC12" s="102"/>
      <c r="WWD12" s="102"/>
      <c r="WWE12" s="102"/>
      <c r="WWF12" s="102"/>
      <c r="WWG12" s="102"/>
      <c r="WWH12" s="102"/>
      <c r="WWI12" s="102"/>
      <c r="WWJ12" s="102"/>
      <c r="WWK12" s="102"/>
      <c r="WWL12" s="102"/>
      <c r="WWM12" s="102"/>
      <c r="WWN12" s="102"/>
      <c r="WWO12" s="102"/>
      <c r="WWP12" s="102"/>
      <c r="WWQ12" s="102"/>
      <c r="WWR12" s="102"/>
      <c r="WWS12" s="102"/>
      <c r="WWT12" s="102"/>
      <c r="WWU12" s="102"/>
      <c r="WWV12" s="102"/>
      <c r="WWW12" s="102"/>
      <c r="WWX12" s="102"/>
      <c r="WWY12" s="102"/>
      <c r="WWZ12" s="102"/>
      <c r="WXA12" s="102"/>
      <c r="WXB12" s="102"/>
      <c r="WXC12" s="102"/>
      <c r="WXD12" s="102"/>
      <c r="WXE12" s="102"/>
      <c r="WXF12" s="102"/>
      <c r="WXG12" s="102"/>
      <c r="WXH12" s="102"/>
      <c r="WXI12" s="102"/>
      <c r="WXJ12" s="102"/>
      <c r="WXK12" s="102"/>
      <c r="WXL12" s="102"/>
      <c r="WXM12" s="102"/>
      <c r="WXN12" s="102"/>
      <c r="WXO12" s="102"/>
      <c r="WXP12" s="102"/>
      <c r="WXQ12" s="102"/>
      <c r="WXR12" s="102"/>
      <c r="WXS12" s="102"/>
      <c r="WXT12" s="102"/>
      <c r="WXU12" s="102"/>
      <c r="WXV12" s="102"/>
      <c r="WXW12" s="102"/>
      <c r="WXX12" s="102"/>
      <c r="WXY12" s="102"/>
      <c r="WXZ12" s="102"/>
      <c r="WYA12" s="102"/>
      <c r="WYB12" s="102"/>
      <c r="WYC12" s="102"/>
      <c r="WYD12" s="102"/>
      <c r="WYE12" s="102"/>
      <c r="WYF12" s="102"/>
      <c r="WYG12" s="102"/>
      <c r="WYH12" s="102"/>
      <c r="WYI12" s="102"/>
      <c r="WYJ12" s="102"/>
      <c r="WYK12" s="102"/>
      <c r="WYL12" s="102"/>
      <c r="WYM12" s="102"/>
      <c r="WYN12" s="102"/>
      <c r="WYO12" s="102"/>
      <c r="WYP12" s="102"/>
      <c r="WYQ12" s="102"/>
      <c r="WYR12" s="102"/>
      <c r="WYS12" s="102"/>
      <c r="WYT12" s="102"/>
      <c r="WYU12" s="102"/>
      <c r="WYV12" s="102"/>
      <c r="WYW12" s="102"/>
      <c r="WYX12" s="102"/>
      <c r="WYY12" s="102"/>
      <c r="WYZ12" s="102"/>
      <c r="WZA12" s="102"/>
      <c r="WZB12" s="102"/>
      <c r="WZC12" s="102"/>
      <c r="WZD12" s="102"/>
      <c r="WZE12" s="102"/>
      <c r="WZF12" s="102"/>
      <c r="WZG12" s="102"/>
      <c r="WZH12" s="102"/>
      <c r="WZI12" s="102"/>
      <c r="WZJ12" s="102"/>
      <c r="WZK12" s="102"/>
      <c r="WZL12" s="102"/>
      <c r="WZM12" s="102"/>
      <c r="WZN12" s="102"/>
      <c r="WZO12" s="102"/>
      <c r="WZP12" s="102"/>
      <c r="WZQ12" s="102"/>
      <c r="WZR12" s="102"/>
      <c r="WZS12" s="102"/>
      <c r="WZT12" s="102"/>
      <c r="WZU12" s="102"/>
      <c r="WZV12" s="102"/>
      <c r="WZW12" s="102"/>
      <c r="WZX12" s="102"/>
      <c r="WZY12" s="102"/>
      <c r="WZZ12" s="102"/>
      <c r="XAA12" s="102"/>
      <c r="XAB12" s="102"/>
      <c r="XAC12" s="102"/>
      <c r="XAD12" s="102"/>
      <c r="XAE12" s="102"/>
      <c r="XAF12" s="102"/>
      <c r="XAG12" s="102"/>
    </row>
    <row r="13" spans="1:16257" s="18" customFormat="1" ht="10.35" customHeight="1" x14ac:dyDescent="0.2">
      <c r="A13" s="40" t="s">
        <v>10</v>
      </c>
      <c r="B13" s="24" t="e">
        <f t="shared" ref="B13:AT14" si="0">B4</f>
        <v>#REF!</v>
      </c>
      <c r="C13" s="24" t="e">
        <f t="shared" si="0"/>
        <v>#REF!</v>
      </c>
      <c r="D13" s="24" t="e">
        <f t="shared" si="0"/>
        <v>#REF!</v>
      </c>
      <c r="E13" s="24" t="e">
        <f t="shared" si="0"/>
        <v>#REF!</v>
      </c>
      <c r="F13" s="24" t="e">
        <f t="shared" si="0"/>
        <v>#REF!</v>
      </c>
      <c r="G13" s="24" t="e">
        <f t="shared" si="0"/>
        <v>#REF!</v>
      </c>
      <c r="H13" s="24" t="e">
        <f t="shared" si="0"/>
        <v>#REF!</v>
      </c>
      <c r="I13" s="24" t="e">
        <f t="shared" si="0"/>
        <v>#REF!</v>
      </c>
      <c r="J13" s="24" t="e">
        <f t="shared" si="0"/>
        <v>#REF!</v>
      </c>
      <c r="K13" s="24" t="e">
        <f t="shared" si="0"/>
        <v>#REF!</v>
      </c>
      <c r="L13" s="24" t="e">
        <f t="shared" si="0"/>
        <v>#REF!</v>
      </c>
      <c r="M13" s="24" t="e">
        <f t="shared" si="0"/>
        <v>#REF!</v>
      </c>
      <c r="N13" s="24" t="e">
        <f t="shared" si="0"/>
        <v>#REF!</v>
      </c>
      <c r="O13" s="24" t="e">
        <f t="shared" si="0"/>
        <v>#REF!</v>
      </c>
      <c r="P13" s="24" t="e">
        <f t="shared" si="0"/>
        <v>#REF!</v>
      </c>
      <c r="Q13" s="24" t="e">
        <f t="shared" si="0"/>
        <v>#REF!</v>
      </c>
      <c r="R13" s="24" t="e">
        <f t="shared" si="0"/>
        <v>#REF!</v>
      </c>
      <c r="S13" s="24" t="e">
        <f t="shared" si="0"/>
        <v>#REF!</v>
      </c>
      <c r="T13" s="24" t="e">
        <f t="shared" si="0"/>
        <v>#REF!</v>
      </c>
      <c r="U13" s="24" t="e">
        <f t="shared" si="0"/>
        <v>#REF!</v>
      </c>
      <c r="V13" s="24" t="e">
        <f t="shared" si="0"/>
        <v>#REF!</v>
      </c>
      <c r="W13" s="24" t="e">
        <f t="shared" si="0"/>
        <v>#REF!</v>
      </c>
      <c r="X13" s="24" t="e">
        <f t="shared" si="0"/>
        <v>#REF!</v>
      </c>
      <c r="Y13" s="24" t="e">
        <f t="shared" si="0"/>
        <v>#REF!</v>
      </c>
      <c r="Z13" s="24" t="e">
        <f t="shared" si="0"/>
        <v>#REF!</v>
      </c>
      <c r="AA13" s="24" t="e">
        <f t="shared" si="0"/>
        <v>#REF!</v>
      </c>
      <c r="AB13" s="24" t="e">
        <f t="shared" si="0"/>
        <v>#REF!</v>
      </c>
      <c r="AC13" s="24" t="e">
        <f t="shared" si="0"/>
        <v>#REF!</v>
      </c>
      <c r="AD13" s="24" t="e">
        <f t="shared" si="0"/>
        <v>#REF!</v>
      </c>
      <c r="AE13" s="24" t="e">
        <f t="shared" si="0"/>
        <v>#REF!</v>
      </c>
      <c r="AF13" s="24" t="e">
        <f t="shared" si="0"/>
        <v>#REF!</v>
      </c>
      <c r="AG13" s="24" t="e">
        <f t="shared" si="0"/>
        <v>#REF!</v>
      </c>
      <c r="AH13" s="24" t="e">
        <f t="shared" si="0"/>
        <v>#REF!</v>
      </c>
      <c r="AI13" s="24" t="e">
        <f t="shared" si="0"/>
        <v>#REF!</v>
      </c>
      <c r="AJ13" s="24" t="e">
        <f t="shared" si="0"/>
        <v>#REF!</v>
      </c>
      <c r="AK13" s="24" t="e">
        <f t="shared" si="0"/>
        <v>#REF!</v>
      </c>
      <c r="AL13" s="24" t="e">
        <f t="shared" si="0"/>
        <v>#REF!</v>
      </c>
      <c r="AM13" s="24" t="e">
        <f t="shared" si="0"/>
        <v>#REF!</v>
      </c>
      <c r="AN13" s="24" t="e">
        <f t="shared" si="0"/>
        <v>#REF!</v>
      </c>
      <c r="AO13" s="24" t="e">
        <f t="shared" si="0"/>
        <v>#REF!</v>
      </c>
      <c r="AP13" s="24" t="e">
        <f t="shared" si="0"/>
        <v>#REF!</v>
      </c>
      <c r="AQ13" s="24" t="e">
        <f t="shared" si="0"/>
        <v>#REF!</v>
      </c>
      <c r="AR13" s="24" t="e">
        <f t="shared" si="0"/>
        <v>#REF!</v>
      </c>
      <c r="AS13" s="24" t="e">
        <f t="shared" si="0"/>
        <v>#REF!</v>
      </c>
      <c r="AT13" s="24" t="e">
        <f t="shared" si="0"/>
        <v>#REF!</v>
      </c>
    </row>
    <row r="14" spans="1:16257" s="18" customFormat="1" ht="20.100000000000001" customHeight="1" x14ac:dyDescent="0.2">
      <c r="A14" s="20"/>
      <c r="B14" s="24" t="e">
        <f t="shared" si="0"/>
        <v>#REF!</v>
      </c>
      <c r="C14" s="24" t="e">
        <f t="shared" si="0"/>
        <v>#REF!</v>
      </c>
      <c r="D14" s="24" t="e">
        <f t="shared" si="0"/>
        <v>#REF!</v>
      </c>
      <c r="E14" s="24" t="e">
        <f t="shared" si="0"/>
        <v>#REF!</v>
      </c>
      <c r="F14" s="24" t="e">
        <f t="shared" si="0"/>
        <v>#REF!</v>
      </c>
      <c r="G14" s="24" t="e">
        <f t="shared" si="0"/>
        <v>#REF!</v>
      </c>
      <c r="H14" s="24" t="e">
        <f t="shared" si="0"/>
        <v>#REF!</v>
      </c>
      <c r="I14" s="24" t="e">
        <f t="shared" si="0"/>
        <v>#REF!</v>
      </c>
      <c r="J14" s="24" t="e">
        <f t="shared" si="0"/>
        <v>#REF!</v>
      </c>
      <c r="K14" s="24" t="e">
        <f t="shared" si="0"/>
        <v>#REF!</v>
      </c>
      <c r="L14" s="24" t="e">
        <f t="shared" si="0"/>
        <v>#REF!</v>
      </c>
      <c r="M14" s="24" t="e">
        <f t="shared" si="0"/>
        <v>#REF!</v>
      </c>
      <c r="N14" s="24" t="e">
        <f t="shared" si="0"/>
        <v>#REF!</v>
      </c>
      <c r="O14" s="24" t="e">
        <f t="shared" si="0"/>
        <v>#REF!</v>
      </c>
      <c r="P14" s="24" t="e">
        <f t="shared" si="0"/>
        <v>#REF!</v>
      </c>
      <c r="Q14" s="24" t="e">
        <f t="shared" si="0"/>
        <v>#REF!</v>
      </c>
      <c r="R14" s="24" t="e">
        <f t="shared" si="0"/>
        <v>#REF!</v>
      </c>
      <c r="S14" s="24" t="e">
        <f t="shared" si="0"/>
        <v>#REF!</v>
      </c>
      <c r="T14" s="24" t="e">
        <f t="shared" si="0"/>
        <v>#REF!</v>
      </c>
      <c r="U14" s="24" t="e">
        <f t="shared" si="0"/>
        <v>#REF!</v>
      </c>
      <c r="V14" s="24" t="e">
        <f t="shared" si="0"/>
        <v>#REF!</v>
      </c>
      <c r="W14" s="24" t="e">
        <f t="shared" si="0"/>
        <v>#REF!</v>
      </c>
      <c r="X14" s="24" t="e">
        <f t="shared" si="0"/>
        <v>#REF!</v>
      </c>
      <c r="Y14" s="24" t="e">
        <f t="shared" si="0"/>
        <v>#REF!</v>
      </c>
      <c r="Z14" s="24" t="e">
        <f t="shared" si="0"/>
        <v>#REF!</v>
      </c>
      <c r="AA14" s="24" t="e">
        <f t="shared" si="0"/>
        <v>#REF!</v>
      </c>
      <c r="AB14" s="24" t="e">
        <f t="shared" si="0"/>
        <v>#REF!</v>
      </c>
      <c r="AC14" s="24" t="e">
        <f t="shared" si="0"/>
        <v>#REF!</v>
      </c>
      <c r="AD14" s="24" t="e">
        <f t="shared" si="0"/>
        <v>#REF!</v>
      </c>
      <c r="AE14" s="24" t="e">
        <f t="shared" si="0"/>
        <v>#REF!</v>
      </c>
      <c r="AF14" s="24" t="e">
        <f t="shared" si="0"/>
        <v>#REF!</v>
      </c>
      <c r="AG14" s="24" t="e">
        <f t="shared" si="0"/>
        <v>#REF!</v>
      </c>
      <c r="AH14" s="24" t="e">
        <f t="shared" si="0"/>
        <v>#REF!</v>
      </c>
      <c r="AI14" s="24" t="e">
        <f t="shared" si="0"/>
        <v>#REF!</v>
      </c>
      <c r="AJ14" s="24" t="e">
        <f t="shared" si="0"/>
        <v>#REF!</v>
      </c>
      <c r="AK14" s="24" t="e">
        <f t="shared" si="0"/>
        <v>#REF!</v>
      </c>
      <c r="AL14" s="24" t="e">
        <f t="shared" si="0"/>
        <v>#REF!</v>
      </c>
      <c r="AM14" s="24" t="e">
        <f t="shared" si="0"/>
        <v>#REF!</v>
      </c>
      <c r="AN14" s="24" t="e">
        <f t="shared" si="0"/>
        <v>#REF!</v>
      </c>
      <c r="AO14" s="24" t="e">
        <f t="shared" si="0"/>
        <v>#REF!</v>
      </c>
      <c r="AP14" s="24" t="e">
        <f t="shared" si="0"/>
        <v>#REF!</v>
      </c>
      <c r="AQ14" s="24" t="e">
        <f t="shared" si="0"/>
        <v>#REF!</v>
      </c>
      <c r="AR14" s="24" t="e">
        <f t="shared" si="0"/>
        <v>#REF!</v>
      </c>
      <c r="AS14" s="24" t="e">
        <f t="shared" si="0"/>
        <v>#REF!</v>
      </c>
      <c r="AT14" s="24" t="e">
        <f t="shared" si="0"/>
        <v>#REF!</v>
      </c>
    </row>
    <row r="15" spans="1:16257" s="18" customFormat="1" ht="10.35" customHeight="1" x14ac:dyDescent="0.2">
      <c r="A15" s="17" t="s">
        <v>2</v>
      </c>
    </row>
    <row r="16" spans="1:16257" s="18" customFormat="1" ht="10.35" customHeight="1" x14ac:dyDescent="0.2">
      <c r="A16" s="19">
        <v>1</v>
      </c>
      <c r="B16" s="17" t="e">
        <f>ROUNDUP(B7*0.85,)+25</f>
        <v>#REF!</v>
      </c>
      <c r="C16" s="17" t="e">
        <f t="shared" ref="C16:AT16" si="1">ROUNDUP(C7*0.85,)+25</f>
        <v>#REF!</v>
      </c>
      <c r="D16" s="17" t="e">
        <f t="shared" si="1"/>
        <v>#REF!</v>
      </c>
      <c r="E16" s="17" t="e">
        <f t="shared" si="1"/>
        <v>#REF!</v>
      </c>
      <c r="F16" s="17" t="e">
        <f t="shared" si="1"/>
        <v>#REF!</v>
      </c>
      <c r="G16" s="17" t="e">
        <f t="shared" si="1"/>
        <v>#REF!</v>
      </c>
      <c r="H16" s="17" t="e">
        <f t="shared" si="1"/>
        <v>#REF!</v>
      </c>
      <c r="I16" s="17" t="e">
        <f t="shared" si="1"/>
        <v>#REF!</v>
      </c>
      <c r="J16" s="17" t="e">
        <f t="shared" si="1"/>
        <v>#REF!</v>
      </c>
      <c r="K16" s="17" t="e">
        <f t="shared" si="1"/>
        <v>#REF!</v>
      </c>
      <c r="L16" s="17" t="e">
        <f t="shared" si="1"/>
        <v>#REF!</v>
      </c>
      <c r="M16" s="17" t="e">
        <f t="shared" si="1"/>
        <v>#REF!</v>
      </c>
      <c r="N16" s="17" t="e">
        <f t="shared" si="1"/>
        <v>#REF!</v>
      </c>
      <c r="O16" s="17" t="e">
        <f t="shared" si="1"/>
        <v>#REF!</v>
      </c>
      <c r="P16" s="17" t="e">
        <f t="shared" si="1"/>
        <v>#REF!</v>
      </c>
      <c r="Q16" s="17" t="e">
        <f t="shared" si="1"/>
        <v>#REF!</v>
      </c>
      <c r="R16" s="17" t="e">
        <f t="shared" si="1"/>
        <v>#REF!</v>
      </c>
      <c r="S16" s="17" t="e">
        <f t="shared" si="1"/>
        <v>#REF!</v>
      </c>
      <c r="T16" s="17" t="e">
        <f t="shared" si="1"/>
        <v>#REF!</v>
      </c>
      <c r="U16" s="17" t="e">
        <f t="shared" si="1"/>
        <v>#REF!</v>
      </c>
      <c r="V16" s="17" t="e">
        <f t="shared" si="1"/>
        <v>#REF!</v>
      </c>
      <c r="W16" s="17" t="e">
        <f t="shared" si="1"/>
        <v>#REF!</v>
      </c>
      <c r="X16" s="17" t="e">
        <f t="shared" si="1"/>
        <v>#REF!</v>
      </c>
      <c r="Y16" s="17" t="e">
        <f t="shared" si="1"/>
        <v>#REF!</v>
      </c>
      <c r="Z16" s="17" t="e">
        <f t="shared" si="1"/>
        <v>#REF!</v>
      </c>
      <c r="AA16" s="17" t="e">
        <f t="shared" si="1"/>
        <v>#REF!</v>
      </c>
      <c r="AB16" s="17" t="e">
        <f t="shared" si="1"/>
        <v>#REF!</v>
      </c>
      <c r="AC16" s="17" t="e">
        <f t="shared" si="1"/>
        <v>#REF!</v>
      </c>
      <c r="AD16" s="17" t="e">
        <f t="shared" si="1"/>
        <v>#REF!</v>
      </c>
      <c r="AE16" s="17" t="e">
        <f t="shared" si="1"/>
        <v>#REF!</v>
      </c>
      <c r="AF16" s="17" t="e">
        <f t="shared" si="1"/>
        <v>#REF!</v>
      </c>
      <c r="AG16" s="17" t="e">
        <f t="shared" si="1"/>
        <v>#REF!</v>
      </c>
      <c r="AH16" s="17" t="e">
        <f t="shared" si="1"/>
        <v>#REF!</v>
      </c>
      <c r="AI16" s="17" t="e">
        <f t="shared" si="1"/>
        <v>#REF!</v>
      </c>
      <c r="AJ16" s="17" t="e">
        <f t="shared" si="1"/>
        <v>#REF!</v>
      </c>
      <c r="AK16" s="17" t="e">
        <f t="shared" si="1"/>
        <v>#REF!</v>
      </c>
      <c r="AL16" s="17" t="e">
        <f t="shared" si="1"/>
        <v>#REF!</v>
      </c>
      <c r="AM16" s="17" t="e">
        <f t="shared" si="1"/>
        <v>#REF!</v>
      </c>
      <c r="AN16" s="17" t="e">
        <f t="shared" si="1"/>
        <v>#REF!</v>
      </c>
      <c r="AO16" s="17" t="e">
        <f t="shared" si="1"/>
        <v>#REF!</v>
      </c>
      <c r="AP16" s="17" t="e">
        <f t="shared" si="1"/>
        <v>#REF!</v>
      </c>
      <c r="AQ16" s="17" t="e">
        <f t="shared" si="1"/>
        <v>#REF!</v>
      </c>
      <c r="AR16" s="17" t="e">
        <f t="shared" si="1"/>
        <v>#REF!</v>
      </c>
      <c r="AS16" s="17" t="e">
        <f t="shared" si="1"/>
        <v>#REF!</v>
      </c>
      <c r="AT16" s="17" t="e">
        <f t="shared" si="1"/>
        <v>#REF!</v>
      </c>
    </row>
    <row r="17" spans="1:16257" s="18" customFormat="1" ht="10.35" customHeight="1" x14ac:dyDescent="0.2">
      <c r="A17" s="17" t="s">
        <v>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16257" s="18" customFormat="1" ht="10.35" customHeight="1" x14ac:dyDescent="0.2">
      <c r="A18" s="19">
        <v>1</v>
      </c>
      <c r="B18" s="17" t="e">
        <f t="shared" ref="B18:Q20" si="2">ROUNDUP(B9*0.85,)+25</f>
        <v>#REF!</v>
      </c>
      <c r="C18" s="17" t="e">
        <f t="shared" si="2"/>
        <v>#REF!</v>
      </c>
      <c r="D18" s="17" t="e">
        <f t="shared" si="2"/>
        <v>#REF!</v>
      </c>
      <c r="E18" s="17" t="e">
        <f t="shared" si="2"/>
        <v>#REF!</v>
      </c>
      <c r="F18" s="17" t="e">
        <f t="shared" si="2"/>
        <v>#REF!</v>
      </c>
      <c r="G18" s="17" t="e">
        <f t="shared" si="2"/>
        <v>#REF!</v>
      </c>
      <c r="H18" s="17" t="e">
        <f t="shared" si="2"/>
        <v>#REF!</v>
      </c>
      <c r="I18" s="17" t="e">
        <f t="shared" si="2"/>
        <v>#REF!</v>
      </c>
      <c r="J18" s="17" t="e">
        <f t="shared" si="2"/>
        <v>#REF!</v>
      </c>
      <c r="K18" s="17" t="e">
        <f t="shared" si="2"/>
        <v>#REF!</v>
      </c>
      <c r="L18" s="17" t="e">
        <f t="shared" si="2"/>
        <v>#REF!</v>
      </c>
      <c r="M18" s="17" t="e">
        <f t="shared" si="2"/>
        <v>#REF!</v>
      </c>
      <c r="N18" s="17" t="e">
        <f t="shared" si="2"/>
        <v>#REF!</v>
      </c>
      <c r="O18" s="17" t="e">
        <f t="shared" si="2"/>
        <v>#REF!</v>
      </c>
      <c r="P18" s="17" t="e">
        <f t="shared" si="2"/>
        <v>#REF!</v>
      </c>
      <c r="Q18" s="17" t="e">
        <f t="shared" si="2"/>
        <v>#REF!</v>
      </c>
      <c r="R18" s="17" t="e">
        <f t="shared" ref="C18:AT20" si="3">ROUNDUP(R9*0.85,)+25</f>
        <v>#REF!</v>
      </c>
      <c r="S18" s="17" t="e">
        <f t="shared" si="3"/>
        <v>#REF!</v>
      </c>
      <c r="T18" s="17" t="e">
        <f t="shared" si="3"/>
        <v>#REF!</v>
      </c>
      <c r="U18" s="17" t="e">
        <f t="shared" si="3"/>
        <v>#REF!</v>
      </c>
      <c r="V18" s="17" t="e">
        <f t="shared" si="3"/>
        <v>#REF!</v>
      </c>
      <c r="W18" s="17" t="e">
        <f t="shared" si="3"/>
        <v>#REF!</v>
      </c>
      <c r="X18" s="17" t="e">
        <f t="shared" si="3"/>
        <v>#REF!</v>
      </c>
      <c r="Y18" s="17" t="e">
        <f t="shared" si="3"/>
        <v>#REF!</v>
      </c>
      <c r="Z18" s="17" t="e">
        <f t="shared" si="3"/>
        <v>#REF!</v>
      </c>
      <c r="AA18" s="17" t="e">
        <f t="shared" si="3"/>
        <v>#REF!</v>
      </c>
      <c r="AB18" s="17" t="e">
        <f t="shared" si="3"/>
        <v>#REF!</v>
      </c>
      <c r="AC18" s="17" t="e">
        <f t="shared" si="3"/>
        <v>#REF!</v>
      </c>
      <c r="AD18" s="17" t="e">
        <f t="shared" si="3"/>
        <v>#REF!</v>
      </c>
      <c r="AE18" s="17" t="e">
        <f t="shared" si="3"/>
        <v>#REF!</v>
      </c>
      <c r="AF18" s="17" t="e">
        <f t="shared" si="3"/>
        <v>#REF!</v>
      </c>
      <c r="AG18" s="17" t="e">
        <f t="shared" si="3"/>
        <v>#REF!</v>
      </c>
      <c r="AH18" s="17" t="e">
        <f t="shared" si="3"/>
        <v>#REF!</v>
      </c>
      <c r="AI18" s="17" t="e">
        <f t="shared" si="3"/>
        <v>#REF!</v>
      </c>
      <c r="AJ18" s="17" t="e">
        <f t="shared" si="3"/>
        <v>#REF!</v>
      </c>
      <c r="AK18" s="17" t="e">
        <f t="shared" si="3"/>
        <v>#REF!</v>
      </c>
      <c r="AL18" s="17" t="e">
        <f t="shared" si="3"/>
        <v>#REF!</v>
      </c>
      <c r="AM18" s="17" t="e">
        <f t="shared" si="3"/>
        <v>#REF!</v>
      </c>
      <c r="AN18" s="17" t="e">
        <f t="shared" si="3"/>
        <v>#REF!</v>
      </c>
      <c r="AO18" s="17" t="e">
        <f t="shared" si="3"/>
        <v>#REF!</v>
      </c>
      <c r="AP18" s="17" t="e">
        <f t="shared" si="3"/>
        <v>#REF!</v>
      </c>
      <c r="AQ18" s="17" t="e">
        <f t="shared" si="3"/>
        <v>#REF!</v>
      </c>
      <c r="AR18" s="17" t="e">
        <f t="shared" si="3"/>
        <v>#REF!</v>
      </c>
      <c r="AS18" s="17" t="e">
        <f t="shared" si="3"/>
        <v>#REF!</v>
      </c>
      <c r="AT18" s="17" t="e">
        <f t="shared" si="3"/>
        <v>#REF!</v>
      </c>
    </row>
    <row r="19" spans="1:16257" s="18" customFormat="1" ht="10.35" customHeight="1" x14ac:dyDescent="0.2">
      <c r="A19" s="17" t="s">
        <v>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row>
    <row r="20" spans="1:16257" s="18" customFormat="1" ht="10.35" customHeight="1" x14ac:dyDescent="0.2">
      <c r="A20" s="19">
        <v>1</v>
      </c>
      <c r="B20" s="17" t="e">
        <f t="shared" si="2"/>
        <v>#REF!</v>
      </c>
      <c r="C20" s="17" t="e">
        <f t="shared" si="3"/>
        <v>#REF!</v>
      </c>
      <c r="D20" s="17" t="e">
        <f t="shared" si="3"/>
        <v>#REF!</v>
      </c>
      <c r="E20" s="17" t="e">
        <f t="shared" si="3"/>
        <v>#REF!</v>
      </c>
      <c r="F20" s="17" t="e">
        <f t="shared" si="3"/>
        <v>#REF!</v>
      </c>
      <c r="G20" s="17" t="e">
        <f t="shared" si="3"/>
        <v>#REF!</v>
      </c>
      <c r="H20" s="17" t="e">
        <f t="shared" si="3"/>
        <v>#REF!</v>
      </c>
      <c r="I20" s="17" t="e">
        <f t="shared" si="3"/>
        <v>#REF!</v>
      </c>
      <c r="J20" s="17" t="e">
        <f t="shared" si="3"/>
        <v>#REF!</v>
      </c>
      <c r="K20" s="17" t="e">
        <f t="shared" si="3"/>
        <v>#REF!</v>
      </c>
      <c r="L20" s="17" t="e">
        <f t="shared" si="3"/>
        <v>#REF!</v>
      </c>
      <c r="M20" s="17" t="e">
        <f t="shared" si="3"/>
        <v>#REF!</v>
      </c>
      <c r="N20" s="17" t="e">
        <f t="shared" si="3"/>
        <v>#REF!</v>
      </c>
      <c r="O20" s="17" t="e">
        <f t="shared" si="3"/>
        <v>#REF!</v>
      </c>
      <c r="P20" s="17" t="e">
        <f t="shared" si="3"/>
        <v>#REF!</v>
      </c>
      <c r="Q20" s="17" t="e">
        <f t="shared" si="3"/>
        <v>#REF!</v>
      </c>
      <c r="R20" s="17" t="e">
        <f t="shared" si="3"/>
        <v>#REF!</v>
      </c>
      <c r="S20" s="17" t="e">
        <f t="shared" si="3"/>
        <v>#REF!</v>
      </c>
      <c r="T20" s="17" t="e">
        <f t="shared" si="3"/>
        <v>#REF!</v>
      </c>
      <c r="U20" s="17" t="e">
        <f t="shared" si="3"/>
        <v>#REF!</v>
      </c>
      <c r="V20" s="17" t="e">
        <f t="shared" si="3"/>
        <v>#REF!</v>
      </c>
      <c r="W20" s="17" t="e">
        <f t="shared" si="3"/>
        <v>#REF!</v>
      </c>
      <c r="X20" s="17" t="e">
        <f t="shared" si="3"/>
        <v>#REF!</v>
      </c>
      <c r="Y20" s="17" t="e">
        <f t="shared" si="3"/>
        <v>#REF!</v>
      </c>
      <c r="Z20" s="17" t="e">
        <f t="shared" si="3"/>
        <v>#REF!</v>
      </c>
      <c r="AA20" s="17" t="e">
        <f t="shared" si="3"/>
        <v>#REF!</v>
      </c>
      <c r="AB20" s="17" t="e">
        <f t="shared" si="3"/>
        <v>#REF!</v>
      </c>
      <c r="AC20" s="17" t="e">
        <f t="shared" si="3"/>
        <v>#REF!</v>
      </c>
      <c r="AD20" s="17" t="e">
        <f t="shared" si="3"/>
        <v>#REF!</v>
      </c>
      <c r="AE20" s="17" t="e">
        <f t="shared" si="3"/>
        <v>#REF!</v>
      </c>
      <c r="AF20" s="17" t="e">
        <f t="shared" si="3"/>
        <v>#REF!</v>
      </c>
      <c r="AG20" s="17" t="e">
        <f t="shared" si="3"/>
        <v>#REF!</v>
      </c>
      <c r="AH20" s="17" t="e">
        <f t="shared" si="3"/>
        <v>#REF!</v>
      </c>
      <c r="AI20" s="17" t="e">
        <f t="shared" si="3"/>
        <v>#REF!</v>
      </c>
      <c r="AJ20" s="17" t="e">
        <f t="shared" si="3"/>
        <v>#REF!</v>
      </c>
      <c r="AK20" s="17" t="e">
        <f t="shared" si="3"/>
        <v>#REF!</v>
      </c>
      <c r="AL20" s="17" t="e">
        <f t="shared" si="3"/>
        <v>#REF!</v>
      </c>
      <c r="AM20" s="17" t="e">
        <f t="shared" si="3"/>
        <v>#REF!</v>
      </c>
      <c r="AN20" s="17" t="e">
        <f t="shared" si="3"/>
        <v>#REF!</v>
      </c>
      <c r="AO20" s="17" t="e">
        <f t="shared" si="3"/>
        <v>#REF!</v>
      </c>
      <c r="AP20" s="17" t="e">
        <f t="shared" si="3"/>
        <v>#REF!</v>
      </c>
      <c r="AQ20" s="17" t="e">
        <f t="shared" si="3"/>
        <v>#REF!</v>
      </c>
      <c r="AR20" s="17" t="e">
        <f t="shared" si="3"/>
        <v>#REF!</v>
      </c>
      <c r="AS20" s="17" t="e">
        <f t="shared" si="3"/>
        <v>#REF!</v>
      </c>
      <c r="AT20" s="17" t="e">
        <f t="shared" si="3"/>
        <v>#REF!</v>
      </c>
    </row>
    <row r="21" spans="1:16257" s="18" customFormat="1" ht="10.35" customHeight="1" x14ac:dyDescent="0.2">
      <c r="A21" s="4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row>
    <row r="22" spans="1:16257" x14ac:dyDescent="0.2">
      <c r="A22" s="27" t="s">
        <v>12</v>
      </c>
    </row>
    <row r="23" spans="1:16257" x14ac:dyDescent="0.2">
      <c r="A23" s="22" t="s">
        <v>13</v>
      </c>
    </row>
    <row r="24" spans="1:16257" x14ac:dyDescent="0.2">
      <c r="A24" s="22" t="s">
        <v>14</v>
      </c>
    </row>
    <row r="25" spans="1:16257" ht="11.45" customHeight="1" x14ac:dyDescent="0.2">
      <c r="A25" s="23" t="s">
        <v>18</v>
      </c>
    </row>
    <row r="26" spans="1:16257" x14ac:dyDescent="0.2">
      <c r="A26" s="130" t="s">
        <v>119</v>
      </c>
    </row>
    <row r="27" spans="1:16257" x14ac:dyDescent="0.2">
      <c r="A27" s="22"/>
    </row>
    <row r="28" spans="1:16257" x14ac:dyDescent="0.2">
      <c r="A28" s="28" t="s">
        <v>16</v>
      </c>
    </row>
    <row r="29" spans="1:16257" ht="60" x14ac:dyDescent="0.2">
      <c r="A29" s="36" t="s">
        <v>39</v>
      </c>
    </row>
    <row r="30" spans="1:16257" ht="44.25" customHeight="1" x14ac:dyDescent="0.2">
      <c r="A30" s="103"/>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X24"/>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6" x14ac:dyDescent="0.2">
      <c r="A1" s="13" t="s">
        <v>7</v>
      </c>
    </row>
    <row r="2" spans="1:16196" x14ac:dyDescent="0.2">
      <c r="A2" s="15" t="s">
        <v>26</v>
      </c>
    </row>
    <row r="3" spans="1:16196" x14ac:dyDescent="0.2">
      <c r="A3" s="13"/>
    </row>
    <row r="4" spans="1:16196" x14ac:dyDescent="0.2">
      <c r="A4" s="49" t="s">
        <v>9</v>
      </c>
      <c r="B4" s="24" t="e">
        <f>'C завтраками| Bed and breakfast'!#REF!</f>
        <v>#REF!</v>
      </c>
    </row>
    <row r="5" spans="1:16196" s="16" customFormat="1" ht="22.35" customHeight="1" x14ac:dyDescent="0.2">
      <c r="A5" s="20"/>
      <c r="B5" s="24" t="e">
        <f>'C завтраками| Bed and breakfast'!#REF!</f>
        <v>#REF!</v>
      </c>
    </row>
    <row r="6" spans="1:16196" s="18" customFormat="1" ht="10.35" customHeight="1" x14ac:dyDescent="0.2">
      <c r="A6" s="17" t="s">
        <v>142</v>
      </c>
    </row>
    <row r="7" spans="1:16196" s="18" customFormat="1" ht="10.35" customHeight="1" x14ac:dyDescent="0.2">
      <c r="A7" s="19">
        <v>1</v>
      </c>
      <c r="B7" s="17" t="e">
        <f>'C завтраками| Bed and breakfast'!#REF!-2000</f>
        <v>#REF!</v>
      </c>
    </row>
    <row r="8" spans="1:16196" s="18" customFormat="1" ht="10.35" customHeight="1" x14ac:dyDescent="0.2">
      <c r="A8" s="17" t="s">
        <v>143</v>
      </c>
    </row>
    <row r="9" spans="1:16196" s="18" customFormat="1" ht="10.35" customHeight="1" x14ac:dyDescent="0.2">
      <c r="A9" s="19">
        <v>1</v>
      </c>
      <c r="B9" s="17" t="e">
        <f>'C завтраками| Bed and breakfast'!#REF!-2000</f>
        <v>#REF!</v>
      </c>
    </row>
    <row r="10" spans="1:16196" s="18" customFormat="1" ht="10.35" customHeight="1" x14ac:dyDescent="0.2">
      <c r="A10" s="17" t="s">
        <v>144</v>
      </c>
      <c r="B10" s="17"/>
    </row>
    <row r="11" spans="1:16196" s="18" customFormat="1" ht="10.35" customHeight="1" x14ac:dyDescent="0.2">
      <c r="A11" s="19">
        <v>1</v>
      </c>
      <c r="B11" s="17" t="e">
        <f>'C завтраками| Bed and breakfast'!#REF!-2000</f>
        <v>#REF!</v>
      </c>
    </row>
    <row r="12" spans="1:16196" s="18" customFormat="1" ht="10.35" customHeight="1" x14ac:dyDescent="0.2">
      <c r="A12" s="17" t="s">
        <v>4</v>
      </c>
      <c r="B12" s="17"/>
    </row>
    <row r="13" spans="1:16196" s="18" customFormat="1" ht="10.35" customHeight="1" x14ac:dyDescent="0.2">
      <c r="A13" s="19">
        <v>1</v>
      </c>
      <c r="B13" s="17" t="e">
        <f>'C завтраками| Bed and breakfast'!#REF!-2000</f>
        <v>#REF!</v>
      </c>
    </row>
    <row r="14" spans="1:16196" s="18" customFormat="1" ht="10.35" customHeight="1" x14ac:dyDescent="0.2">
      <c r="A14" s="17" t="s">
        <v>145</v>
      </c>
      <c r="B14" s="17"/>
    </row>
    <row r="15" spans="1:16196" s="18" customFormat="1" ht="10.35" customHeight="1" thickBot="1" x14ac:dyDescent="0.25">
      <c r="A15" s="19">
        <v>1</v>
      </c>
      <c r="B15" s="17" t="e">
        <f>'C завтраками| Bed and breakfast'!#REF!-2000</f>
        <v>#REF!</v>
      </c>
    </row>
    <row r="16" spans="1:16196" ht="12.75" customHeight="1" thickBot="1" x14ac:dyDescent="0.25">
      <c r="A16" s="155" t="s">
        <v>12</v>
      </c>
      <c r="B16" s="146"/>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8"/>
      <c r="WXN16" s="18"/>
      <c r="WXO16" s="18"/>
      <c r="WXP16" s="18"/>
      <c r="WXQ16" s="18"/>
      <c r="WXR16" s="18"/>
      <c r="WXS16" s="18"/>
      <c r="WXT16" s="18"/>
      <c r="WXU16" s="18"/>
      <c r="WXV16" s="18"/>
      <c r="WXW16" s="18"/>
      <c r="WXX16" s="18"/>
    </row>
    <row r="17" spans="1:1" x14ac:dyDescent="0.2">
      <c r="A17" s="22" t="s">
        <v>13</v>
      </c>
    </row>
    <row r="18" spans="1:1" x14ac:dyDescent="0.2">
      <c r="A18" s="22" t="s">
        <v>14</v>
      </c>
    </row>
    <row r="19" spans="1:1" ht="11.45" customHeight="1" x14ac:dyDescent="0.2">
      <c r="A19" s="23" t="s">
        <v>18</v>
      </c>
    </row>
    <row r="20" spans="1:1" x14ac:dyDescent="0.2">
      <c r="A20" s="148" t="s">
        <v>122</v>
      </c>
    </row>
    <row r="21" spans="1:1" ht="12.75" thickBot="1" x14ac:dyDescent="0.25">
      <c r="A21" s="22"/>
    </row>
    <row r="22" spans="1:1" ht="12.75" thickBot="1" x14ac:dyDescent="0.25">
      <c r="A22" s="155" t="s">
        <v>16</v>
      </c>
    </row>
    <row r="23" spans="1:1" ht="60" x14ac:dyDescent="0.2">
      <c r="A23" s="149" t="s">
        <v>39</v>
      </c>
    </row>
    <row r="24" spans="1:1" ht="30.75" customHeight="1" x14ac:dyDescent="0.2"/>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J20" si="2">F4</f>
        <v>#REF!</v>
      </c>
      <c r="G20" s="24" t="e">
        <f t="shared" si="2"/>
        <v>#REF!</v>
      </c>
      <c r="H20" s="24" t="e">
        <f t="shared" si="2"/>
        <v>#REF!</v>
      </c>
      <c r="I20" s="24" t="e">
        <f t="shared" si="2"/>
        <v>#REF!</v>
      </c>
      <c r="J20" s="24" t="e">
        <f t="shared" si="2"/>
        <v>#REF!</v>
      </c>
      <c r="K20" s="94" t="e">
        <f t="shared" ref="K20" si="3">K4</f>
        <v>#REF!</v>
      </c>
      <c r="L20" s="94" t="e">
        <f t="shared" ref="L20:P20" si="4">L4</f>
        <v>#REF!</v>
      </c>
      <c r="M20" s="94" t="e">
        <f t="shared" si="4"/>
        <v>#REF!</v>
      </c>
      <c r="N20" s="94" t="e">
        <f t="shared" si="4"/>
        <v>#REF!</v>
      </c>
      <c r="O20" s="24" t="e">
        <f t="shared" si="4"/>
        <v>#REF!</v>
      </c>
      <c r="P20" s="24" t="e">
        <f t="shared" si="4"/>
        <v>#REF!</v>
      </c>
    </row>
    <row r="21" spans="1:16" s="9" customFormat="1" ht="35.450000000000003" customHeight="1" x14ac:dyDescent="0.2">
      <c r="A21" s="10" t="s">
        <v>11</v>
      </c>
      <c r="B21" s="35" t="e">
        <f>B5</f>
        <v>#REF!</v>
      </c>
      <c r="C21" s="24" t="e">
        <f t="shared" ref="C21" si="5">C5</f>
        <v>#REF!</v>
      </c>
      <c r="D21" s="24" t="e">
        <f t="shared" ref="D21:E21" si="6">D5</f>
        <v>#REF!</v>
      </c>
      <c r="E21" s="24" t="e">
        <f t="shared" si="6"/>
        <v>#REF!</v>
      </c>
      <c r="F21" s="24" t="e">
        <f t="shared" ref="F21:J21" si="7">F5</f>
        <v>#REF!</v>
      </c>
      <c r="G21" s="24" t="e">
        <f t="shared" si="7"/>
        <v>#REF!</v>
      </c>
      <c r="H21" s="24" t="e">
        <f t="shared" si="7"/>
        <v>#REF!</v>
      </c>
      <c r="I21" s="24" t="e">
        <f t="shared" si="7"/>
        <v>#REF!</v>
      </c>
      <c r="J21" s="24" t="e">
        <f t="shared" si="7"/>
        <v>#REF!</v>
      </c>
      <c r="K21" s="94" t="e">
        <f t="shared" ref="K21" si="8">K5</f>
        <v>#REF!</v>
      </c>
      <c r="L21" s="94" t="e">
        <f t="shared" ref="L21:P21" si="9">L5</f>
        <v>#REF!</v>
      </c>
      <c r="M21" s="94" t="e">
        <f t="shared" si="9"/>
        <v>#REF!</v>
      </c>
      <c r="N21" s="94" t="e">
        <f t="shared" si="9"/>
        <v>#REF!</v>
      </c>
      <c r="O21" s="24" t="e">
        <f t="shared" si="9"/>
        <v>#REF!</v>
      </c>
      <c r="P21" s="24" t="e">
        <f t="shared" si="9"/>
        <v>#REF!</v>
      </c>
    </row>
    <row r="22" spans="1:16" s="9" customFormat="1" x14ac:dyDescent="0.2">
      <c r="A22" s="11" t="s">
        <v>21</v>
      </c>
    </row>
    <row r="23" spans="1:16" s="9" customFormat="1" x14ac:dyDescent="0.2">
      <c r="A23" s="43">
        <v>1</v>
      </c>
      <c r="B23" s="44" t="e">
        <f>B7*0.87</f>
        <v>#REF!</v>
      </c>
      <c r="C23" s="44" t="e">
        <f t="shared" ref="C23" si="10">C7*0.87</f>
        <v>#REF!</v>
      </c>
      <c r="D23" s="44" t="e">
        <f t="shared" ref="D23:E23" si="11">D7*0.87</f>
        <v>#REF!</v>
      </c>
      <c r="E23" s="44" t="e">
        <f t="shared" si="11"/>
        <v>#REF!</v>
      </c>
      <c r="F23" s="44" t="e">
        <f t="shared" ref="F23:J23" si="12">F7*0.87</f>
        <v>#REF!</v>
      </c>
      <c r="G23" s="44" t="e">
        <f t="shared" si="12"/>
        <v>#REF!</v>
      </c>
      <c r="H23" s="44" t="e">
        <f t="shared" si="12"/>
        <v>#REF!</v>
      </c>
      <c r="I23" s="44" t="e">
        <f t="shared" si="12"/>
        <v>#REF!</v>
      </c>
      <c r="J23" s="44" t="e">
        <f t="shared" si="12"/>
        <v>#REF!</v>
      </c>
      <c r="K23" s="44" t="e">
        <f t="shared" ref="K23" si="13">K7*0.87</f>
        <v>#REF!</v>
      </c>
      <c r="L23" s="44" t="e">
        <f t="shared" ref="L23:P23" si="14">L7*0.87</f>
        <v>#REF!</v>
      </c>
      <c r="M23" s="44" t="e">
        <f t="shared" si="14"/>
        <v>#REF!</v>
      </c>
      <c r="N23" s="44" t="e">
        <f t="shared" si="14"/>
        <v>#REF!</v>
      </c>
      <c r="O23" s="44" t="e">
        <f t="shared" si="14"/>
        <v>#REF!</v>
      </c>
      <c r="P23" s="44" t="e">
        <f t="shared" si="14"/>
        <v>#REF!</v>
      </c>
    </row>
    <row r="24" spans="1:16" s="9" customFormat="1" x14ac:dyDescent="0.2">
      <c r="A24" s="43">
        <v>2</v>
      </c>
      <c r="B24" s="44" t="e">
        <f t="shared" ref="B24:B33" si="15">B8*0.87</f>
        <v>#REF!</v>
      </c>
      <c r="C24" s="44" t="e">
        <f t="shared" ref="C24" si="16">C8*0.87</f>
        <v>#REF!</v>
      </c>
      <c r="D24" s="44" t="e">
        <f t="shared" ref="D24:E24" si="17">D8*0.87</f>
        <v>#REF!</v>
      </c>
      <c r="E24" s="44" t="e">
        <f t="shared" si="17"/>
        <v>#REF!</v>
      </c>
      <c r="F24" s="44" t="e">
        <f t="shared" ref="F24:J24" si="18">F8*0.87</f>
        <v>#REF!</v>
      </c>
      <c r="G24" s="44" t="e">
        <f t="shared" si="18"/>
        <v>#REF!</v>
      </c>
      <c r="H24" s="44" t="e">
        <f t="shared" si="18"/>
        <v>#REF!</v>
      </c>
      <c r="I24" s="44" t="e">
        <f t="shared" si="18"/>
        <v>#REF!</v>
      </c>
      <c r="J24" s="44" t="e">
        <f t="shared" si="18"/>
        <v>#REF!</v>
      </c>
      <c r="K24" s="44" t="e">
        <f t="shared" ref="K24" si="19">K8*0.87</f>
        <v>#REF!</v>
      </c>
      <c r="L24" s="44" t="e">
        <f t="shared" ref="L24:P24" si="20">L8*0.87</f>
        <v>#REF!</v>
      </c>
      <c r="M24" s="44" t="e">
        <f t="shared" si="20"/>
        <v>#REF!</v>
      </c>
      <c r="N24" s="44" t="e">
        <f t="shared" si="20"/>
        <v>#REF!</v>
      </c>
      <c r="O24" s="44" t="e">
        <f t="shared" si="20"/>
        <v>#REF!</v>
      </c>
      <c r="P24" s="44" t="e">
        <f t="shared" si="20"/>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5"/>
        <v>#REF!</v>
      </c>
      <c r="C26" s="44" t="e">
        <f t="shared" ref="C26" si="21">C10*0.87</f>
        <v>#REF!</v>
      </c>
      <c r="D26" s="44" t="e">
        <f t="shared" ref="D26:E26" si="22">D10*0.87</f>
        <v>#REF!</v>
      </c>
      <c r="E26" s="44" t="e">
        <f t="shared" si="22"/>
        <v>#REF!</v>
      </c>
      <c r="F26" s="44" t="e">
        <f t="shared" ref="F26:J26" si="23">F10*0.87</f>
        <v>#REF!</v>
      </c>
      <c r="G26" s="44" t="e">
        <f t="shared" si="23"/>
        <v>#REF!</v>
      </c>
      <c r="H26" s="44" t="e">
        <f t="shared" si="23"/>
        <v>#REF!</v>
      </c>
      <c r="I26" s="44" t="e">
        <f t="shared" si="23"/>
        <v>#REF!</v>
      </c>
      <c r="J26" s="44" t="e">
        <f t="shared" si="23"/>
        <v>#REF!</v>
      </c>
      <c r="K26" s="44" t="e">
        <f t="shared" ref="K26" si="24">K10*0.87</f>
        <v>#REF!</v>
      </c>
      <c r="L26" s="44" t="e">
        <f t="shared" ref="L26:P26" si="25">L10*0.87</f>
        <v>#REF!</v>
      </c>
      <c r="M26" s="44" t="e">
        <f t="shared" si="25"/>
        <v>#REF!</v>
      </c>
      <c r="N26" s="44" t="e">
        <f t="shared" si="25"/>
        <v>#REF!</v>
      </c>
      <c r="O26" s="44" t="e">
        <f t="shared" si="25"/>
        <v>#REF!</v>
      </c>
      <c r="P26" s="44" t="e">
        <f t="shared" si="25"/>
        <v>#REF!</v>
      </c>
    </row>
    <row r="27" spans="1:16" s="9" customFormat="1" x14ac:dyDescent="0.2">
      <c r="A27" s="43">
        <v>2</v>
      </c>
      <c r="B27" s="44" t="e">
        <f t="shared" si="15"/>
        <v>#REF!</v>
      </c>
      <c r="C27" s="44" t="e">
        <f t="shared" ref="C27" si="26">C11*0.87</f>
        <v>#REF!</v>
      </c>
      <c r="D27" s="44" t="e">
        <f t="shared" ref="D27:E27" si="27">D11*0.87</f>
        <v>#REF!</v>
      </c>
      <c r="E27" s="44" t="e">
        <f t="shared" si="27"/>
        <v>#REF!</v>
      </c>
      <c r="F27" s="44" t="e">
        <f t="shared" ref="F27:J27" si="28">F11*0.87</f>
        <v>#REF!</v>
      </c>
      <c r="G27" s="44" t="e">
        <f t="shared" si="28"/>
        <v>#REF!</v>
      </c>
      <c r="H27" s="44" t="e">
        <f t="shared" si="28"/>
        <v>#REF!</v>
      </c>
      <c r="I27" s="44" t="e">
        <f t="shared" si="28"/>
        <v>#REF!</v>
      </c>
      <c r="J27" s="44" t="e">
        <f t="shared" si="28"/>
        <v>#REF!</v>
      </c>
      <c r="K27" s="44" t="e">
        <f t="shared" ref="K27" si="29">K11*0.87</f>
        <v>#REF!</v>
      </c>
      <c r="L27" s="44" t="e">
        <f t="shared" ref="L27:P27" si="30">L11*0.87</f>
        <v>#REF!</v>
      </c>
      <c r="M27" s="44" t="e">
        <f t="shared" si="30"/>
        <v>#REF!</v>
      </c>
      <c r="N27" s="44" t="e">
        <f t="shared" si="30"/>
        <v>#REF!</v>
      </c>
      <c r="O27" s="44" t="e">
        <f t="shared" si="30"/>
        <v>#REF!</v>
      </c>
      <c r="P27" s="44" t="e">
        <f t="shared" si="30"/>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5"/>
        <v>#REF!</v>
      </c>
      <c r="C29" s="44" t="e">
        <f t="shared" ref="C29" si="31">C13*0.87</f>
        <v>#REF!</v>
      </c>
      <c r="D29" s="44" t="e">
        <f t="shared" ref="D29:E29" si="32">D13*0.87</f>
        <v>#REF!</v>
      </c>
      <c r="E29" s="44" t="e">
        <f t="shared" si="32"/>
        <v>#REF!</v>
      </c>
      <c r="F29" s="44" t="e">
        <f t="shared" ref="F29:J29" si="33">F13*0.87</f>
        <v>#REF!</v>
      </c>
      <c r="G29" s="44" t="e">
        <f t="shared" si="33"/>
        <v>#REF!</v>
      </c>
      <c r="H29" s="44" t="e">
        <f t="shared" si="33"/>
        <v>#REF!</v>
      </c>
      <c r="I29" s="44" t="e">
        <f t="shared" si="33"/>
        <v>#REF!</v>
      </c>
      <c r="J29" s="44" t="e">
        <f t="shared" si="33"/>
        <v>#REF!</v>
      </c>
      <c r="K29" s="44" t="e">
        <f t="shared" ref="K29" si="34">K13*0.87</f>
        <v>#REF!</v>
      </c>
      <c r="L29" s="44" t="e">
        <f t="shared" ref="L29:P29" si="35">L13*0.87</f>
        <v>#REF!</v>
      </c>
      <c r="M29" s="44" t="e">
        <f t="shared" si="35"/>
        <v>#REF!</v>
      </c>
      <c r="N29" s="44" t="e">
        <f t="shared" si="35"/>
        <v>#REF!</v>
      </c>
      <c r="O29" s="44" t="e">
        <f t="shared" si="35"/>
        <v>#REF!</v>
      </c>
      <c r="P29" s="44" t="e">
        <f t="shared" si="35"/>
        <v>#REF!</v>
      </c>
    </row>
    <row r="30" spans="1:16" s="9" customFormat="1" x14ac:dyDescent="0.2">
      <c r="A30" s="12">
        <v>2</v>
      </c>
      <c r="B30" s="44" t="e">
        <f t="shared" si="15"/>
        <v>#REF!</v>
      </c>
      <c r="C30" s="44" t="e">
        <f t="shared" ref="C30" si="36">C14*0.87</f>
        <v>#REF!</v>
      </c>
      <c r="D30" s="44" t="e">
        <f t="shared" ref="D30:E30" si="37">D14*0.87</f>
        <v>#REF!</v>
      </c>
      <c r="E30" s="44" t="e">
        <f t="shared" si="37"/>
        <v>#REF!</v>
      </c>
      <c r="F30" s="44" t="e">
        <f t="shared" ref="F30:J30" si="38">F14*0.87</f>
        <v>#REF!</v>
      </c>
      <c r="G30" s="44" t="e">
        <f t="shared" si="38"/>
        <v>#REF!</v>
      </c>
      <c r="H30" s="44" t="e">
        <f t="shared" si="38"/>
        <v>#REF!</v>
      </c>
      <c r="I30" s="44" t="e">
        <f t="shared" si="38"/>
        <v>#REF!</v>
      </c>
      <c r="J30" s="44" t="e">
        <f t="shared" si="38"/>
        <v>#REF!</v>
      </c>
      <c r="K30" s="44" t="e">
        <f t="shared" ref="K30" si="39">K14*0.87</f>
        <v>#REF!</v>
      </c>
      <c r="L30" s="44" t="e">
        <f t="shared" ref="L30:P30" si="40">L14*0.87</f>
        <v>#REF!</v>
      </c>
      <c r="M30" s="44" t="e">
        <f t="shared" si="40"/>
        <v>#REF!</v>
      </c>
      <c r="N30" s="44" t="e">
        <f t="shared" si="40"/>
        <v>#REF!</v>
      </c>
      <c r="O30" s="44" t="e">
        <f t="shared" si="40"/>
        <v>#REF!</v>
      </c>
      <c r="P30" s="44" t="e">
        <f t="shared" si="40"/>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5"/>
        <v>#REF!</v>
      </c>
      <c r="C32" s="44" t="e">
        <f t="shared" ref="C32" si="41">C16*0.87</f>
        <v>#REF!</v>
      </c>
      <c r="D32" s="44" t="e">
        <f t="shared" ref="D32:E32" si="42">D16*0.87</f>
        <v>#REF!</v>
      </c>
      <c r="E32" s="44" t="e">
        <f t="shared" si="42"/>
        <v>#REF!</v>
      </c>
      <c r="F32" s="44" t="e">
        <f t="shared" ref="F32:J32" si="43">F16*0.87</f>
        <v>#REF!</v>
      </c>
      <c r="G32" s="44" t="e">
        <f t="shared" si="43"/>
        <v>#REF!</v>
      </c>
      <c r="H32" s="44" t="e">
        <f t="shared" si="43"/>
        <v>#REF!</v>
      </c>
      <c r="I32" s="44" t="e">
        <f t="shared" si="43"/>
        <v>#REF!</v>
      </c>
      <c r="J32" s="44" t="e">
        <f t="shared" si="43"/>
        <v>#REF!</v>
      </c>
      <c r="K32" s="44" t="e">
        <f t="shared" ref="K32" si="44">K16*0.87</f>
        <v>#REF!</v>
      </c>
      <c r="L32" s="44" t="e">
        <f t="shared" ref="L32:P32" si="45">L16*0.87</f>
        <v>#REF!</v>
      </c>
      <c r="M32" s="44" t="e">
        <f t="shared" si="45"/>
        <v>#REF!</v>
      </c>
      <c r="N32" s="44" t="e">
        <f t="shared" si="45"/>
        <v>#REF!</v>
      </c>
      <c r="O32" s="44" t="e">
        <f t="shared" si="45"/>
        <v>#REF!</v>
      </c>
      <c r="P32" s="44" t="e">
        <f t="shared" si="45"/>
        <v>#REF!</v>
      </c>
    </row>
    <row r="33" spans="1:45" s="9" customFormat="1" x14ac:dyDescent="0.2">
      <c r="A33" s="12">
        <v>2</v>
      </c>
      <c r="B33" s="44" t="e">
        <f t="shared" si="15"/>
        <v>#REF!</v>
      </c>
      <c r="C33" s="44" t="e">
        <f t="shared" ref="C33" si="46">C17*0.87</f>
        <v>#REF!</v>
      </c>
      <c r="D33" s="44" t="e">
        <f t="shared" ref="D33:E33" si="47">D17*0.87</f>
        <v>#REF!</v>
      </c>
      <c r="E33" s="44" t="e">
        <f t="shared" si="47"/>
        <v>#REF!</v>
      </c>
      <c r="F33" s="44" t="e">
        <f t="shared" ref="F33:J33" si="48">F17*0.87</f>
        <v>#REF!</v>
      </c>
      <c r="G33" s="44" t="e">
        <f t="shared" si="48"/>
        <v>#REF!</v>
      </c>
      <c r="H33" s="44" t="e">
        <f t="shared" si="48"/>
        <v>#REF!</v>
      </c>
      <c r="I33" s="44" t="e">
        <f t="shared" si="48"/>
        <v>#REF!</v>
      </c>
      <c r="J33" s="44" t="e">
        <f t="shared" si="48"/>
        <v>#REF!</v>
      </c>
      <c r="K33" s="44" t="e">
        <f t="shared" ref="K33" si="49">K17*0.87</f>
        <v>#REF!</v>
      </c>
      <c r="L33" s="44" t="e">
        <f t="shared" ref="L33:P33" si="50">L17*0.87</f>
        <v>#REF!</v>
      </c>
      <c r="M33" s="44" t="e">
        <f t="shared" si="50"/>
        <v>#REF!</v>
      </c>
      <c r="N33" s="44" t="e">
        <f t="shared" si="50"/>
        <v>#REF!</v>
      </c>
      <c r="O33" s="44" t="e">
        <f t="shared" si="50"/>
        <v>#REF!</v>
      </c>
      <c r="P33" s="44" t="e">
        <f t="shared" si="50"/>
        <v>#REF!</v>
      </c>
    </row>
    <row r="35" spans="1:45" s="9" customFormat="1" ht="15" x14ac:dyDescent="0.2">
      <c r="A35" s="262" t="s">
        <v>67</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row>
    <row r="36" spans="1:45" s="74" customFormat="1" ht="12" x14ac:dyDescent="0.2">
      <c r="A36" s="73" t="s">
        <v>24</v>
      </c>
    </row>
    <row r="37" spans="1:45" s="74" customFormat="1" ht="12" x14ac:dyDescent="0.2">
      <c r="A37" s="61" t="s">
        <v>36</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45"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45" s="74" customFormat="1" ht="12" x14ac:dyDescent="0.2">
      <c r="A39" s="2"/>
    </row>
    <row r="40" spans="1:45" s="74" customFormat="1" ht="12" x14ac:dyDescent="0.2">
      <c r="A40" s="77" t="s">
        <v>12</v>
      </c>
    </row>
    <row r="41" spans="1:45" s="74" customFormat="1" ht="12" x14ac:dyDescent="0.2">
      <c r="A41" s="63" t="s">
        <v>34</v>
      </c>
    </row>
    <row r="42" spans="1:45" s="74" customFormat="1" ht="12" x14ac:dyDescent="0.2">
      <c r="A42" s="64" t="s">
        <v>13</v>
      </c>
    </row>
    <row r="43" spans="1:45" s="74" customFormat="1" ht="12" x14ac:dyDescent="0.2">
      <c r="A43" s="64" t="s">
        <v>14</v>
      </c>
    </row>
    <row r="44" spans="1:45" s="74" customFormat="1" ht="24" x14ac:dyDescent="0.2">
      <c r="A44" s="65" t="s">
        <v>18</v>
      </c>
    </row>
    <row r="45" spans="1:45" s="74" customFormat="1" ht="12" x14ac:dyDescent="0.2">
      <c r="A45" s="64" t="s">
        <v>35</v>
      </c>
    </row>
    <row r="46" spans="1:45" s="74" customFormat="1" ht="48" x14ac:dyDescent="0.2">
      <c r="A46" s="37" t="s">
        <v>68</v>
      </c>
    </row>
    <row r="47" spans="1:45" s="74" customFormat="1" ht="12" x14ac:dyDescent="0.2">
      <c r="A47" s="37"/>
    </row>
    <row r="48" spans="1:45" s="74" customFormat="1" ht="38.25" x14ac:dyDescent="0.2">
      <c r="A48" s="66" t="s">
        <v>69</v>
      </c>
      <c r="B48" s="79"/>
      <c r="C48" s="79"/>
      <c r="D48" s="79"/>
      <c r="E48" s="79"/>
      <c r="F48" s="79"/>
      <c r="G48" s="79"/>
      <c r="H48" s="79"/>
      <c r="I48" s="79"/>
      <c r="J48" s="79"/>
      <c r="K48" s="79"/>
      <c r="L48" s="79"/>
      <c r="M48" s="79"/>
      <c r="N48" s="79"/>
      <c r="O48" s="79"/>
      <c r="P48" s="79"/>
      <c r="Q48" s="79"/>
      <c r="R48" s="79"/>
      <c r="S48" s="79"/>
      <c r="T48" s="79"/>
      <c r="U48" s="79"/>
      <c r="V48" s="79"/>
      <c r="W48" s="79"/>
      <c r="X48" s="79"/>
    </row>
    <row r="49" spans="1:24" s="74" customFormat="1" ht="12" x14ac:dyDescent="0.2">
      <c r="A49" s="80"/>
      <c r="B49" s="79"/>
      <c r="C49" s="79"/>
      <c r="D49" s="79"/>
      <c r="E49" s="79"/>
      <c r="F49" s="79"/>
      <c r="G49" s="79"/>
      <c r="H49" s="79"/>
      <c r="I49" s="79"/>
      <c r="J49" s="79"/>
      <c r="K49" s="79"/>
      <c r="L49" s="79"/>
      <c r="M49" s="79"/>
      <c r="N49" s="79"/>
      <c r="O49" s="79"/>
      <c r="P49" s="79"/>
      <c r="Q49" s="79"/>
      <c r="R49" s="79"/>
      <c r="S49" s="79"/>
      <c r="T49" s="79"/>
      <c r="U49" s="79"/>
      <c r="V49" s="79"/>
      <c r="W49" s="79"/>
      <c r="X49" s="79"/>
    </row>
    <row r="50" spans="1:24"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row>
    <row r="51" spans="1:24"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row>
    <row r="52" spans="1:24" s="74" customFormat="1" ht="73.5" x14ac:dyDescent="0.2">
      <c r="A52" s="95" t="s">
        <v>43</v>
      </c>
      <c r="B52" s="81"/>
      <c r="C52" s="81"/>
      <c r="D52" s="81"/>
      <c r="E52" s="81"/>
      <c r="F52" s="81"/>
      <c r="G52" s="81"/>
      <c r="H52" s="81"/>
      <c r="I52" s="81"/>
      <c r="J52" s="81"/>
      <c r="K52" s="81"/>
      <c r="L52" s="81"/>
      <c r="M52" s="81"/>
      <c r="N52" s="81"/>
      <c r="O52" s="81"/>
      <c r="P52" s="81"/>
      <c r="Q52" s="1"/>
      <c r="R52" s="1"/>
      <c r="S52" s="1"/>
      <c r="T52" s="79"/>
      <c r="U52" s="79"/>
      <c r="V52" s="79"/>
      <c r="W52" s="79"/>
      <c r="X52" s="79"/>
    </row>
    <row r="53" spans="1:24" s="74" customFormat="1" ht="52.5" x14ac:dyDescent="0.2">
      <c r="A53" s="106" t="s">
        <v>80</v>
      </c>
      <c r="B53" s="79"/>
      <c r="C53" s="79"/>
      <c r="D53" s="79"/>
      <c r="E53" s="79"/>
      <c r="F53" s="79"/>
      <c r="G53" s="79"/>
      <c r="H53" s="79"/>
      <c r="I53" s="79"/>
      <c r="J53" s="79"/>
      <c r="K53" s="79"/>
      <c r="L53" s="79"/>
      <c r="M53" s="79"/>
      <c r="N53" s="79"/>
      <c r="O53" s="79"/>
      <c r="P53" s="79"/>
      <c r="Q53" s="79"/>
      <c r="R53" s="79"/>
      <c r="S53" s="79"/>
      <c r="T53" s="79"/>
      <c r="U53" s="79"/>
      <c r="V53" s="79"/>
      <c r="W53" s="79"/>
      <c r="X53" s="79"/>
    </row>
    <row r="54" spans="1:24" s="74" customFormat="1" ht="63" x14ac:dyDescent="0.2">
      <c r="A54" s="95" t="s">
        <v>45</v>
      </c>
      <c r="B54" s="79"/>
      <c r="C54" s="79"/>
      <c r="D54" s="79"/>
      <c r="E54" s="79"/>
      <c r="F54" s="79"/>
      <c r="G54" s="79"/>
      <c r="H54" s="79"/>
      <c r="I54" s="79"/>
      <c r="J54" s="79"/>
      <c r="K54" s="79"/>
      <c r="L54" s="79"/>
      <c r="M54" s="79"/>
      <c r="N54" s="79"/>
      <c r="O54" s="79"/>
      <c r="P54" s="79"/>
      <c r="Q54" s="79"/>
      <c r="R54" s="79"/>
      <c r="S54" s="79"/>
      <c r="T54" s="79"/>
      <c r="U54" s="79"/>
      <c r="V54" s="79"/>
      <c r="W54" s="79"/>
      <c r="X54" s="79"/>
    </row>
    <row r="55" spans="1:24" s="74" customFormat="1" ht="31.5" x14ac:dyDescent="0.2">
      <c r="A55" s="106" t="s">
        <v>78</v>
      </c>
      <c r="E55" s="79"/>
      <c r="F55" s="79"/>
      <c r="G55" s="79"/>
      <c r="H55" s="79"/>
      <c r="I55" s="79"/>
      <c r="J55" s="79"/>
      <c r="K55" s="79"/>
      <c r="L55" s="79"/>
      <c r="M55" s="79"/>
      <c r="N55" s="79"/>
      <c r="O55" s="79"/>
      <c r="P55" s="79"/>
      <c r="Q55" s="79"/>
      <c r="R55" s="79"/>
      <c r="S55" s="79"/>
      <c r="T55" s="79"/>
      <c r="U55" s="79"/>
      <c r="V55" s="79"/>
      <c r="W55" s="79"/>
      <c r="X55" s="79"/>
    </row>
    <row r="56" spans="1:24" s="74" customFormat="1" ht="52.5" x14ac:dyDescent="0.2">
      <c r="A56" s="95" t="s">
        <v>81</v>
      </c>
      <c r="E56" s="79"/>
      <c r="F56" s="79"/>
      <c r="G56" s="79"/>
      <c r="H56" s="79"/>
      <c r="I56" s="79"/>
      <c r="J56" s="79"/>
      <c r="K56" s="79"/>
      <c r="L56" s="79"/>
      <c r="M56" s="79"/>
      <c r="N56" s="79"/>
      <c r="O56" s="79"/>
      <c r="P56" s="79"/>
      <c r="Q56" s="79"/>
      <c r="R56" s="79"/>
      <c r="S56" s="79"/>
      <c r="T56" s="79"/>
      <c r="U56" s="79"/>
      <c r="V56" s="79"/>
      <c r="W56" s="79"/>
      <c r="X56" s="79"/>
    </row>
    <row r="57" spans="1:24" s="74" customFormat="1" ht="42" x14ac:dyDescent="0.2">
      <c r="A57" s="95" t="s">
        <v>82</v>
      </c>
    </row>
    <row r="58" spans="1:24" s="74" customFormat="1" ht="42" x14ac:dyDescent="0.2">
      <c r="A58" s="106" t="s">
        <v>83</v>
      </c>
    </row>
    <row r="59" spans="1:24" s="74" customFormat="1" ht="21" x14ac:dyDescent="0.2">
      <c r="A59" s="106" t="s">
        <v>79</v>
      </c>
    </row>
    <row r="60" spans="1:24" s="74" customFormat="1" ht="12" x14ac:dyDescent="0.2">
      <c r="A60" s="96"/>
    </row>
    <row r="61" spans="1:24" s="74" customFormat="1" ht="31.5" x14ac:dyDescent="0.2">
      <c r="A61" s="68" t="s">
        <v>46</v>
      </c>
    </row>
    <row r="62" spans="1:24" s="74" customFormat="1" ht="52.5" x14ac:dyDescent="0.2">
      <c r="A62" s="88" t="s">
        <v>47</v>
      </c>
    </row>
    <row r="63" spans="1:24" s="74" customFormat="1" ht="21" x14ac:dyDescent="0.2">
      <c r="A63" s="68" t="s">
        <v>48</v>
      </c>
    </row>
    <row r="64" spans="1:24" s="74" customFormat="1" ht="53.25" x14ac:dyDescent="0.2">
      <c r="A64" s="85" t="s">
        <v>49</v>
      </c>
    </row>
    <row r="65" spans="1:1" s="74" customFormat="1" ht="31.5" x14ac:dyDescent="0.2">
      <c r="A65" s="68" t="s">
        <v>50</v>
      </c>
    </row>
    <row r="66" spans="1:1" s="74" customFormat="1" ht="12" x14ac:dyDescent="0.2">
      <c r="A66" s="83"/>
    </row>
    <row r="67" spans="1:1" s="74" customFormat="1" ht="12" x14ac:dyDescent="0.2">
      <c r="A67" s="71" t="s">
        <v>16</v>
      </c>
    </row>
    <row r="68" spans="1:1" s="74" customFormat="1" ht="36" x14ac:dyDescent="0.2">
      <c r="A68" s="72" t="s">
        <v>32</v>
      </c>
    </row>
    <row r="69" spans="1:1" s="74" customFormat="1" ht="24" x14ac:dyDescent="0.2">
      <c r="A69" s="72" t="s">
        <v>33</v>
      </c>
    </row>
  </sheetData>
  <mergeCells count="1">
    <mergeCell ref="A35:AS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45"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45" s="9" customFormat="1" x14ac:dyDescent="0.2">
      <c r="A18" s="25"/>
    </row>
    <row r="20" spans="1:45" s="9" customFormat="1" ht="15" x14ac:dyDescent="0.2">
      <c r="A20" s="262" t="s">
        <v>67</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row>
    <row r="21" spans="1:45" s="74" customFormat="1" ht="12" x14ac:dyDescent="0.2">
      <c r="A21" s="73" t="s">
        <v>24</v>
      </c>
    </row>
    <row r="22" spans="1:45" s="74" customFormat="1" ht="12" x14ac:dyDescent="0.2">
      <c r="A22" s="61" t="s">
        <v>36</v>
      </c>
      <c r="B22" s="75"/>
      <c r="C22" s="75"/>
      <c r="D22" s="75"/>
      <c r="E22" s="75"/>
      <c r="F22" s="75"/>
      <c r="G22" s="75"/>
      <c r="H22" s="75"/>
      <c r="I22" s="75"/>
      <c r="J22" s="75"/>
      <c r="K22" s="75"/>
      <c r="L22" s="75"/>
      <c r="M22" s="75"/>
      <c r="N22" s="75"/>
      <c r="O22" s="76"/>
      <c r="P22" s="76"/>
      <c r="Q22" s="76"/>
      <c r="R22" s="76"/>
      <c r="S22" s="76"/>
      <c r="T22" s="76"/>
      <c r="U22" s="76"/>
      <c r="V22" s="76"/>
      <c r="W22" s="76"/>
      <c r="X22" s="76"/>
      <c r="Y22" s="76"/>
      <c r="Z22" s="76"/>
      <c r="AA22" s="76"/>
      <c r="AB22" s="76"/>
      <c r="AC22" s="76"/>
      <c r="AD22" s="76"/>
      <c r="AE22" s="76"/>
      <c r="AF22" s="76"/>
      <c r="AG22" s="76"/>
    </row>
    <row r="23" spans="1:45" s="74" customFormat="1" ht="24" x14ac:dyDescent="0.2">
      <c r="A23" s="61" t="s">
        <v>37</v>
      </c>
      <c r="B23" s="75"/>
      <c r="C23" s="75"/>
      <c r="D23" s="75"/>
      <c r="E23" s="75"/>
      <c r="F23" s="75"/>
      <c r="G23" s="75"/>
      <c r="H23" s="75"/>
      <c r="I23" s="75"/>
      <c r="J23" s="75"/>
      <c r="K23" s="75"/>
      <c r="L23" s="75"/>
      <c r="M23" s="75"/>
      <c r="N23" s="75"/>
      <c r="O23" s="76"/>
      <c r="P23" s="76"/>
      <c r="Q23" s="76"/>
      <c r="R23" s="76"/>
      <c r="S23" s="76"/>
      <c r="T23" s="76"/>
      <c r="U23" s="76"/>
      <c r="V23" s="76"/>
      <c r="W23" s="76"/>
      <c r="X23" s="76"/>
      <c r="Y23" s="76"/>
      <c r="Z23" s="76"/>
      <c r="AA23" s="76"/>
      <c r="AB23" s="76"/>
      <c r="AC23" s="76"/>
      <c r="AD23" s="76"/>
      <c r="AE23" s="76"/>
      <c r="AF23" s="76"/>
      <c r="AG23" s="76"/>
    </row>
    <row r="24" spans="1:45" s="74" customFormat="1" ht="12" x14ac:dyDescent="0.2">
      <c r="A24" s="2"/>
    </row>
    <row r="25" spans="1:45" s="74" customFormat="1" ht="12" x14ac:dyDescent="0.2">
      <c r="A25" s="77" t="s">
        <v>12</v>
      </c>
    </row>
    <row r="26" spans="1:45" s="74" customFormat="1" ht="12" x14ac:dyDescent="0.2">
      <c r="A26" s="63" t="s">
        <v>34</v>
      </c>
    </row>
    <row r="27" spans="1:45" s="74" customFormat="1" ht="12" x14ac:dyDescent="0.2">
      <c r="A27" s="64" t="s">
        <v>13</v>
      </c>
    </row>
    <row r="28" spans="1:45" s="74" customFormat="1" ht="12" x14ac:dyDescent="0.2">
      <c r="A28" s="64" t="s">
        <v>14</v>
      </c>
    </row>
    <row r="29" spans="1:45" s="74" customFormat="1" ht="24" x14ac:dyDescent="0.2">
      <c r="A29" s="65" t="s">
        <v>18</v>
      </c>
    </row>
    <row r="30" spans="1:45" s="74" customFormat="1" ht="12" x14ac:dyDescent="0.2">
      <c r="A30" s="64" t="s">
        <v>35</v>
      </c>
    </row>
    <row r="31" spans="1:45" s="74" customFormat="1" ht="48" x14ac:dyDescent="0.2">
      <c r="A31" s="37" t="s">
        <v>68</v>
      </c>
    </row>
    <row r="32" spans="1:45" s="74" customFormat="1" ht="12" x14ac:dyDescent="0.2">
      <c r="A32" s="37"/>
    </row>
    <row r="33" spans="1:19" s="74" customFormat="1" ht="38.25" x14ac:dyDescent="0.2">
      <c r="A33" s="66" t="s">
        <v>69</v>
      </c>
      <c r="B33" s="79"/>
      <c r="C33" s="79"/>
      <c r="D33" s="79"/>
      <c r="E33" s="79"/>
      <c r="F33" s="79"/>
      <c r="G33" s="79"/>
      <c r="H33" s="79"/>
      <c r="I33" s="79"/>
      <c r="J33" s="79"/>
      <c r="K33" s="79"/>
      <c r="L33" s="79"/>
      <c r="M33" s="79"/>
      <c r="N33" s="79"/>
      <c r="O33" s="79"/>
      <c r="P33" s="79"/>
      <c r="Q33" s="79"/>
      <c r="R33" s="79"/>
      <c r="S33" s="79"/>
    </row>
    <row r="34" spans="1:19" s="74" customFormat="1" ht="12" x14ac:dyDescent="0.2">
      <c r="A34" s="80"/>
      <c r="B34" s="79"/>
      <c r="C34" s="79"/>
      <c r="D34" s="79"/>
      <c r="E34" s="79"/>
      <c r="F34" s="79"/>
      <c r="G34" s="79"/>
      <c r="H34" s="79"/>
      <c r="I34" s="79"/>
      <c r="J34" s="79"/>
      <c r="K34" s="79"/>
      <c r="L34" s="79"/>
      <c r="M34" s="79"/>
      <c r="N34" s="79"/>
      <c r="O34" s="79"/>
      <c r="P34" s="79"/>
      <c r="Q34" s="79"/>
      <c r="R34" s="79"/>
      <c r="S34" s="79"/>
    </row>
    <row r="35" spans="1:19" s="74" customFormat="1" ht="52.5" x14ac:dyDescent="0.2">
      <c r="A35" s="95" t="s">
        <v>41</v>
      </c>
      <c r="B35" s="81"/>
      <c r="C35" s="81"/>
      <c r="D35" s="81"/>
      <c r="E35" s="81"/>
      <c r="F35" s="81"/>
      <c r="G35" s="81"/>
      <c r="H35" s="81"/>
      <c r="I35" s="81"/>
      <c r="J35" s="81"/>
      <c r="K35" s="81"/>
      <c r="L35" s="81"/>
      <c r="M35" s="81"/>
      <c r="N35" s="1"/>
      <c r="O35" s="79"/>
      <c r="P35" s="79"/>
      <c r="Q35" s="79"/>
      <c r="R35" s="79"/>
      <c r="S35" s="79"/>
    </row>
    <row r="36" spans="1:19" s="74" customFormat="1" ht="42" x14ac:dyDescent="0.2">
      <c r="A36" s="95" t="s">
        <v>42</v>
      </c>
      <c r="B36" s="81"/>
      <c r="C36" s="81"/>
      <c r="D36" s="81"/>
      <c r="E36" s="81"/>
      <c r="F36" s="81"/>
      <c r="G36" s="81"/>
      <c r="H36" s="81"/>
      <c r="I36" s="81"/>
      <c r="J36" s="81"/>
      <c r="K36" s="81"/>
      <c r="L36" s="81"/>
      <c r="M36" s="81"/>
      <c r="N36" s="1"/>
      <c r="O36" s="79"/>
      <c r="P36" s="79"/>
      <c r="Q36" s="79"/>
      <c r="R36" s="79"/>
      <c r="S36" s="79"/>
    </row>
    <row r="37" spans="1:19" s="74" customFormat="1" ht="73.5" x14ac:dyDescent="0.2">
      <c r="A37" s="95" t="s">
        <v>43</v>
      </c>
      <c r="B37" s="81"/>
      <c r="C37" s="81"/>
      <c r="D37" s="81"/>
      <c r="E37" s="81"/>
      <c r="F37" s="81"/>
      <c r="G37" s="81"/>
      <c r="H37" s="81"/>
      <c r="I37" s="81"/>
      <c r="J37" s="81"/>
      <c r="K37" s="81"/>
      <c r="L37" s="81"/>
      <c r="M37" s="81"/>
      <c r="N37" s="1"/>
      <c r="O37" s="79"/>
      <c r="P37" s="79"/>
      <c r="Q37" s="79"/>
      <c r="R37" s="79"/>
      <c r="S37" s="79"/>
    </row>
    <row r="38" spans="1:19" s="74" customFormat="1" ht="52.5" x14ac:dyDescent="0.2">
      <c r="A38" s="106" t="s">
        <v>80</v>
      </c>
      <c r="B38" s="79"/>
      <c r="C38" s="79"/>
      <c r="D38" s="79"/>
      <c r="E38" s="79"/>
      <c r="F38" s="79"/>
      <c r="G38" s="79"/>
      <c r="H38" s="79"/>
      <c r="I38" s="79"/>
      <c r="J38" s="79"/>
      <c r="K38" s="79"/>
      <c r="L38" s="79"/>
      <c r="M38" s="79"/>
      <c r="N38" s="79"/>
      <c r="O38" s="79"/>
      <c r="P38" s="79"/>
      <c r="Q38" s="79"/>
      <c r="R38" s="79"/>
      <c r="S38" s="79"/>
    </row>
    <row r="39" spans="1:19" s="74" customFormat="1" ht="63" x14ac:dyDescent="0.2">
      <c r="A39" s="95" t="s">
        <v>45</v>
      </c>
      <c r="B39" s="79"/>
      <c r="C39" s="79"/>
      <c r="D39" s="79"/>
      <c r="E39" s="79"/>
      <c r="F39" s="79"/>
      <c r="G39" s="79"/>
      <c r="H39" s="79"/>
      <c r="I39" s="79"/>
      <c r="J39" s="79"/>
      <c r="K39" s="79"/>
      <c r="L39" s="79"/>
      <c r="M39" s="79"/>
      <c r="N39" s="79"/>
      <c r="O39" s="79"/>
      <c r="P39" s="79"/>
      <c r="Q39" s="79"/>
      <c r="R39" s="79"/>
      <c r="S39" s="79"/>
    </row>
    <row r="40" spans="1:19" s="74" customFormat="1" ht="31.5" x14ac:dyDescent="0.2">
      <c r="A40" s="106" t="s">
        <v>78</v>
      </c>
      <c r="E40" s="79"/>
      <c r="F40" s="79"/>
      <c r="G40" s="79"/>
      <c r="H40" s="79"/>
      <c r="I40" s="79"/>
      <c r="J40" s="79"/>
      <c r="K40" s="79"/>
      <c r="L40" s="79"/>
      <c r="M40" s="79"/>
      <c r="N40" s="79"/>
      <c r="O40" s="79"/>
      <c r="P40" s="79"/>
      <c r="Q40" s="79"/>
      <c r="R40" s="79"/>
      <c r="S40" s="79"/>
    </row>
    <row r="41" spans="1:19" s="74" customFormat="1" ht="52.5" x14ac:dyDescent="0.2">
      <c r="A41" s="95" t="s">
        <v>81</v>
      </c>
      <c r="E41" s="79"/>
      <c r="F41" s="79"/>
      <c r="G41" s="79"/>
      <c r="H41" s="79"/>
      <c r="I41" s="79"/>
      <c r="J41" s="79"/>
      <c r="K41" s="79"/>
      <c r="L41" s="79"/>
      <c r="M41" s="79"/>
      <c r="N41" s="79"/>
      <c r="O41" s="79"/>
      <c r="P41" s="79"/>
      <c r="Q41" s="79"/>
      <c r="R41" s="79"/>
      <c r="S41" s="79"/>
    </row>
    <row r="42" spans="1:19" s="74" customFormat="1" ht="42" x14ac:dyDescent="0.2">
      <c r="A42" s="95" t="s">
        <v>82</v>
      </c>
    </row>
    <row r="43" spans="1:19" s="74" customFormat="1" ht="42" x14ac:dyDescent="0.2">
      <c r="A43" s="106" t="s">
        <v>83</v>
      </c>
    </row>
    <row r="44" spans="1:19" s="74" customFormat="1" ht="21" x14ac:dyDescent="0.2">
      <c r="A44" s="106" t="s">
        <v>79</v>
      </c>
    </row>
    <row r="45" spans="1:19" s="74" customFormat="1" ht="12" x14ac:dyDescent="0.2">
      <c r="A45" s="67"/>
    </row>
    <row r="46" spans="1:19" s="74" customFormat="1" ht="31.5" x14ac:dyDescent="0.2">
      <c r="A46" s="68" t="s">
        <v>46</v>
      </c>
    </row>
    <row r="47" spans="1:19" s="74" customFormat="1" ht="52.5" x14ac:dyDescent="0.2">
      <c r="A47" s="88" t="s">
        <v>47</v>
      </c>
    </row>
    <row r="48" spans="1:19" s="74" customFormat="1" ht="21" x14ac:dyDescent="0.2">
      <c r="A48" s="68" t="s">
        <v>48</v>
      </c>
    </row>
    <row r="49" spans="1:1" s="74" customFormat="1" ht="53.25" x14ac:dyDescent="0.2">
      <c r="A49" s="85" t="s">
        <v>49</v>
      </c>
    </row>
    <row r="50" spans="1:1" s="74" customFormat="1" ht="31.5" x14ac:dyDescent="0.2">
      <c r="A50" s="68" t="s">
        <v>50</v>
      </c>
    </row>
    <row r="51" spans="1:1" s="74" customFormat="1" ht="12" x14ac:dyDescent="0.2">
      <c r="A51" s="83"/>
    </row>
    <row r="52" spans="1:1" s="74" customFormat="1" ht="12" x14ac:dyDescent="0.2">
      <c r="A52" s="71" t="s">
        <v>16</v>
      </c>
    </row>
    <row r="53" spans="1:1" s="74" customFormat="1" ht="36" x14ac:dyDescent="0.2">
      <c r="A53" s="72" t="s">
        <v>32</v>
      </c>
    </row>
    <row r="54" spans="1:1" s="74" customFormat="1" ht="24" x14ac:dyDescent="0.2">
      <c r="A54" s="72" t="s">
        <v>33</v>
      </c>
    </row>
  </sheetData>
  <mergeCells count="1">
    <mergeCell ref="A20:AS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E20" si="0">C4</f>
        <v>#REF!</v>
      </c>
      <c r="D20" s="24" t="e">
        <f t="shared" si="0"/>
        <v>#REF!</v>
      </c>
      <c r="E20" s="24" t="e">
        <f t="shared" si="0"/>
        <v>#REF!</v>
      </c>
      <c r="F20" s="24" t="e">
        <f t="shared" ref="F20:K20" si="1">F4</f>
        <v>#REF!</v>
      </c>
      <c r="G20" s="24" t="e">
        <f t="shared" si="1"/>
        <v>#REF!</v>
      </c>
      <c r="H20" s="24" t="e">
        <f t="shared" si="1"/>
        <v>#REF!</v>
      </c>
      <c r="I20" s="24" t="e">
        <f t="shared" si="1"/>
        <v>#REF!</v>
      </c>
      <c r="J20" s="24" t="e">
        <f t="shared" si="1"/>
        <v>#REF!</v>
      </c>
      <c r="K20" s="94" t="e">
        <f t="shared" si="1"/>
        <v>#REF!</v>
      </c>
      <c r="L20" s="94" t="e">
        <f t="shared" ref="L20:P20" si="2">L4</f>
        <v>#REF!</v>
      </c>
      <c r="M20" s="94" t="e">
        <f t="shared" si="2"/>
        <v>#REF!</v>
      </c>
      <c r="N20" s="94" t="e">
        <f t="shared" si="2"/>
        <v>#REF!</v>
      </c>
      <c r="O20" s="24" t="e">
        <f t="shared" si="2"/>
        <v>#REF!</v>
      </c>
      <c r="P20" s="24" t="e">
        <f t="shared" si="2"/>
        <v>#REF!</v>
      </c>
    </row>
    <row r="21" spans="1:16" s="9" customFormat="1" ht="35.450000000000003" customHeight="1" x14ac:dyDescent="0.2">
      <c r="A21" s="10" t="s">
        <v>11</v>
      </c>
      <c r="B21" s="35" t="e">
        <f>B5</f>
        <v>#REF!</v>
      </c>
      <c r="C21" s="24" t="e">
        <f t="shared" ref="C21:E21" si="3">C5</f>
        <v>#REF!</v>
      </c>
      <c r="D21" s="24" t="e">
        <f t="shared" si="3"/>
        <v>#REF!</v>
      </c>
      <c r="E21" s="24" t="e">
        <f t="shared" si="3"/>
        <v>#REF!</v>
      </c>
      <c r="F21" s="24" t="e">
        <f t="shared" ref="F21:K21" si="4">F5</f>
        <v>#REF!</v>
      </c>
      <c r="G21" s="24" t="e">
        <f t="shared" si="4"/>
        <v>#REF!</v>
      </c>
      <c r="H21" s="24" t="e">
        <f t="shared" si="4"/>
        <v>#REF!</v>
      </c>
      <c r="I21" s="24" t="e">
        <f t="shared" si="4"/>
        <v>#REF!</v>
      </c>
      <c r="J21" s="24" t="e">
        <f t="shared" si="4"/>
        <v>#REF!</v>
      </c>
      <c r="K21" s="94" t="e">
        <f t="shared" si="4"/>
        <v>#REF!</v>
      </c>
      <c r="L21" s="94" t="e">
        <f t="shared" ref="L21:P21" si="5">L5</f>
        <v>#REF!</v>
      </c>
      <c r="M21" s="94" t="e">
        <f t="shared" si="5"/>
        <v>#REF!</v>
      </c>
      <c r="N21" s="94" t="e">
        <f t="shared" si="5"/>
        <v>#REF!</v>
      </c>
      <c r="O21" s="24" t="e">
        <f t="shared" si="5"/>
        <v>#REF!</v>
      </c>
      <c r="P21" s="24" t="e">
        <f t="shared" si="5"/>
        <v>#REF!</v>
      </c>
    </row>
    <row r="22" spans="1:16" s="9" customFormat="1" x14ac:dyDescent="0.2">
      <c r="A22" s="11" t="s">
        <v>21</v>
      </c>
    </row>
    <row r="23" spans="1:16" s="9" customFormat="1" x14ac:dyDescent="0.2">
      <c r="A23" s="43">
        <v>1</v>
      </c>
      <c r="B23" s="44" t="e">
        <f>B7*0.9</f>
        <v>#REF!</v>
      </c>
      <c r="C23" s="44" t="e">
        <f t="shared" ref="C23:E23" si="6">C7*0.9</f>
        <v>#REF!</v>
      </c>
      <c r="D23" s="44" t="e">
        <f t="shared" si="6"/>
        <v>#REF!</v>
      </c>
      <c r="E23" s="44" t="e">
        <f t="shared" si="6"/>
        <v>#REF!</v>
      </c>
      <c r="F23" s="44" t="e">
        <f t="shared" ref="F23:K23" si="7">F7*0.9</f>
        <v>#REF!</v>
      </c>
      <c r="G23" s="44" t="e">
        <f t="shared" si="7"/>
        <v>#REF!</v>
      </c>
      <c r="H23" s="44" t="e">
        <f t="shared" si="7"/>
        <v>#REF!</v>
      </c>
      <c r="I23" s="44" t="e">
        <f t="shared" si="7"/>
        <v>#REF!</v>
      </c>
      <c r="J23" s="44" t="e">
        <f t="shared" si="7"/>
        <v>#REF!</v>
      </c>
      <c r="K23" s="44" t="e">
        <f t="shared" si="7"/>
        <v>#REF!</v>
      </c>
      <c r="L23" s="44" t="e">
        <f t="shared" ref="L23:P23" si="8">L7*0.9</f>
        <v>#REF!</v>
      </c>
      <c r="M23" s="44" t="e">
        <f t="shared" si="8"/>
        <v>#REF!</v>
      </c>
      <c r="N23" s="44" t="e">
        <f t="shared" si="8"/>
        <v>#REF!</v>
      </c>
      <c r="O23" s="44" t="e">
        <f t="shared" si="8"/>
        <v>#REF!</v>
      </c>
      <c r="P23" s="44" t="e">
        <f t="shared" si="8"/>
        <v>#REF!</v>
      </c>
    </row>
    <row r="24" spans="1:16" s="9" customFormat="1" x14ac:dyDescent="0.2">
      <c r="A24" s="43">
        <v>2</v>
      </c>
      <c r="B24" s="44" t="e">
        <f t="shared" ref="B24:B33" si="9">B8*0.9</f>
        <v>#REF!</v>
      </c>
      <c r="C24" s="44" t="e">
        <f t="shared" ref="C24:E24" si="10">C8*0.9</f>
        <v>#REF!</v>
      </c>
      <c r="D24" s="44" t="e">
        <f t="shared" si="10"/>
        <v>#REF!</v>
      </c>
      <c r="E24" s="44" t="e">
        <f t="shared" si="10"/>
        <v>#REF!</v>
      </c>
      <c r="F24" s="44" t="e">
        <f t="shared" ref="F24:K24" si="11">F8*0.9</f>
        <v>#REF!</v>
      </c>
      <c r="G24" s="44" t="e">
        <f t="shared" si="11"/>
        <v>#REF!</v>
      </c>
      <c r="H24" s="44" t="e">
        <f t="shared" si="11"/>
        <v>#REF!</v>
      </c>
      <c r="I24" s="44" t="e">
        <f t="shared" si="11"/>
        <v>#REF!</v>
      </c>
      <c r="J24" s="44" t="e">
        <f t="shared" si="11"/>
        <v>#REF!</v>
      </c>
      <c r="K24" s="44" t="e">
        <f t="shared" si="11"/>
        <v>#REF!</v>
      </c>
      <c r="L24" s="44" t="e">
        <f t="shared" ref="L24:P24" si="12">L8*0.9</f>
        <v>#REF!</v>
      </c>
      <c r="M24" s="44" t="e">
        <f t="shared" si="12"/>
        <v>#REF!</v>
      </c>
      <c r="N24" s="44" t="e">
        <f t="shared" si="12"/>
        <v>#REF!</v>
      </c>
      <c r="O24" s="44" t="e">
        <f t="shared" si="12"/>
        <v>#REF!</v>
      </c>
      <c r="P24" s="44" t="e">
        <f t="shared" si="12"/>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9"/>
        <v>#REF!</v>
      </c>
      <c r="C26" s="44" t="e">
        <f t="shared" ref="C26:E26" si="13">C10*0.9</f>
        <v>#REF!</v>
      </c>
      <c r="D26" s="44" t="e">
        <f t="shared" si="13"/>
        <v>#REF!</v>
      </c>
      <c r="E26" s="44" t="e">
        <f t="shared" si="13"/>
        <v>#REF!</v>
      </c>
      <c r="F26" s="44" t="e">
        <f t="shared" ref="F26:K26" si="14">F10*0.9</f>
        <v>#REF!</v>
      </c>
      <c r="G26" s="44" t="e">
        <f t="shared" si="14"/>
        <v>#REF!</v>
      </c>
      <c r="H26" s="44" t="e">
        <f t="shared" si="14"/>
        <v>#REF!</v>
      </c>
      <c r="I26" s="44" t="e">
        <f t="shared" si="14"/>
        <v>#REF!</v>
      </c>
      <c r="J26" s="44" t="e">
        <f t="shared" si="14"/>
        <v>#REF!</v>
      </c>
      <c r="K26" s="44" t="e">
        <f t="shared" si="14"/>
        <v>#REF!</v>
      </c>
      <c r="L26" s="44" t="e">
        <f t="shared" ref="L26:P26" si="15">L10*0.9</f>
        <v>#REF!</v>
      </c>
      <c r="M26" s="44" t="e">
        <f t="shared" si="15"/>
        <v>#REF!</v>
      </c>
      <c r="N26" s="44" t="e">
        <f t="shared" si="15"/>
        <v>#REF!</v>
      </c>
      <c r="O26" s="44" t="e">
        <f t="shared" si="15"/>
        <v>#REF!</v>
      </c>
      <c r="P26" s="44" t="e">
        <f t="shared" si="15"/>
        <v>#REF!</v>
      </c>
    </row>
    <row r="27" spans="1:16" s="9" customFormat="1" x14ac:dyDescent="0.2">
      <c r="A27" s="43">
        <v>2</v>
      </c>
      <c r="B27" s="44" t="e">
        <f t="shared" si="9"/>
        <v>#REF!</v>
      </c>
      <c r="C27" s="44" t="e">
        <f t="shared" ref="C27:E27" si="16">C11*0.9</f>
        <v>#REF!</v>
      </c>
      <c r="D27" s="44" t="e">
        <f t="shared" si="16"/>
        <v>#REF!</v>
      </c>
      <c r="E27" s="44" t="e">
        <f t="shared" si="16"/>
        <v>#REF!</v>
      </c>
      <c r="F27" s="44" t="e">
        <f t="shared" ref="F27:K27" si="17">F11*0.9</f>
        <v>#REF!</v>
      </c>
      <c r="G27" s="44" t="e">
        <f t="shared" si="17"/>
        <v>#REF!</v>
      </c>
      <c r="H27" s="44" t="e">
        <f t="shared" si="17"/>
        <v>#REF!</v>
      </c>
      <c r="I27" s="44" t="e">
        <f t="shared" si="17"/>
        <v>#REF!</v>
      </c>
      <c r="J27" s="44" t="e">
        <f t="shared" si="17"/>
        <v>#REF!</v>
      </c>
      <c r="K27" s="44" t="e">
        <f t="shared" si="17"/>
        <v>#REF!</v>
      </c>
      <c r="L27" s="44" t="e">
        <f t="shared" ref="L27:P27" si="18">L11*0.9</f>
        <v>#REF!</v>
      </c>
      <c r="M27" s="44" t="e">
        <f t="shared" si="18"/>
        <v>#REF!</v>
      </c>
      <c r="N27" s="44" t="e">
        <f t="shared" si="18"/>
        <v>#REF!</v>
      </c>
      <c r="O27" s="44" t="e">
        <f t="shared" si="18"/>
        <v>#REF!</v>
      </c>
      <c r="P27" s="44" t="e">
        <f t="shared" si="18"/>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9"/>
        <v>#REF!</v>
      </c>
      <c r="C29" s="44" t="e">
        <f t="shared" ref="C29:E29" si="19">C13*0.9</f>
        <v>#REF!</v>
      </c>
      <c r="D29" s="44" t="e">
        <f t="shared" si="19"/>
        <v>#REF!</v>
      </c>
      <c r="E29" s="44" t="e">
        <f t="shared" si="19"/>
        <v>#REF!</v>
      </c>
      <c r="F29" s="44" t="e">
        <f t="shared" ref="F29:K29" si="20">F13*0.9</f>
        <v>#REF!</v>
      </c>
      <c r="G29" s="44" t="e">
        <f t="shared" si="20"/>
        <v>#REF!</v>
      </c>
      <c r="H29" s="44" t="e">
        <f t="shared" si="20"/>
        <v>#REF!</v>
      </c>
      <c r="I29" s="44" t="e">
        <f t="shared" si="20"/>
        <v>#REF!</v>
      </c>
      <c r="J29" s="44" t="e">
        <f t="shared" si="20"/>
        <v>#REF!</v>
      </c>
      <c r="K29" s="44" t="e">
        <f t="shared" si="20"/>
        <v>#REF!</v>
      </c>
      <c r="L29" s="44" t="e">
        <f t="shared" ref="L29:P29" si="21">L13*0.9</f>
        <v>#REF!</v>
      </c>
      <c r="M29" s="44" t="e">
        <f t="shared" si="21"/>
        <v>#REF!</v>
      </c>
      <c r="N29" s="44" t="e">
        <f t="shared" si="21"/>
        <v>#REF!</v>
      </c>
      <c r="O29" s="44" t="e">
        <f t="shared" si="21"/>
        <v>#REF!</v>
      </c>
      <c r="P29" s="44" t="e">
        <f t="shared" si="21"/>
        <v>#REF!</v>
      </c>
    </row>
    <row r="30" spans="1:16" s="9" customFormat="1" x14ac:dyDescent="0.2">
      <c r="A30" s="12">
        <v>2</v>
      </c>
      <c r="B30" s="44" t="e">
        <f t="shared" si="9"/>
        <v>#REF!</v>
      </c>
      <c r="C30" s="44" t="e">
        <f t="shared" ref="C30:E30" si="22">C14*0.9</f>
        <v>#REF!</v>
      </c>
      <c r="D30" s="44" t="e">
        <f t="shared" si="22"/>
        <v>#REF!</v>
      </c>
      <c r="E30" s="44" t="e">
        <f t="shared" si="22"/>
        <v>#REF!</v>
      </c>
      <c r="F30" s="44" t="e">
        <f t="shared" ref="F30:K30" si="23">F14*0.9</f>
        <v>#REF!</v>
      </c>
      <c r="G30" s="44" t="e">
        <f t="shared" si="23"/>
        <v>#REF!</v>
      </c>
      <c r="H30" s="44" t="e">
        <f t="shared" si="23"/>
        <v>#REF!</v>
      </c>
      <c r="I30" s="44" t="e">
        <f t="shared" si="23"/>
        <v>#REF!</v>
      </c>
      <c r="J30" s="44" t="e">
        <f t="shared" si="23"/>
        <v>#REF!</v>
      </c>
      <c r="K30" s="44" t="e">
        <f t="shared" si="23"/>
        <v>#REF!</v>
      </c>
      <c r="L30" s="44" t="e">
        <f t="shared" ref="L30:P30" si="24">L14*0.9</f>
        <v>#REF!</v>
      </c>
      <c r="M30" s="44" t="e">
        <f t="shared" si="24"/>
        <v>#REF!</v>
      </c>
      <c r="N30" s="44" t="e">
        <f t="shared" si="24"/>
        <v>#REF!</v>
      </c>
      <c r="O30" s="44" t="e">
        <f t="shared" si="24"/>
        <v>#REF!</v>
      </c>
      <c r="P30" s="44" t="e">
        <f t="shared" si="24"/>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9"/>
        <v>#REF!</v>
      </c>
      <c r="C32" s="44" t="e">
        <f t="shared" ref="C32:E32" si="25">C16*0.9</f>
        <v>#REF!</v>
      </c>
      <c r="D32" s="44" t="e">
        <f t="shared" si="25"/>
        <v>#REF!</v>
      </c>
      <c r="E32" s="44" t="e">
        <f t="shared" si="25"/>
        <v>#REF!</v>
      </c>
      <c r="F32" s="44" t="e">
        <f t="shared" ref="F32:K32" si="26">F16*0.9</f>
        <v>#REF!</v>
      </c>
      <c r="G32" s="44" t="e">
        <f t="shared" si="26"/>
        <v>#REF!</v>
      </c>
      <c r="H32" s="44" t="e">
        <f t="shared" si="26"/>
        <v>#REF!</v>
      </c>
      <c r="I32" s="44" t="e">
        <f t="shared" si="26"/>
        <v>#REF!</v>
      </c>
      <c r="J32" s="44" t="e">
        <f t="shared" si="26"/>
        <v>#REF!</v>
      </c>
      <c r="K32" s="44" t="e">
        <f t="shared" si="26"/>
        <v>#REF!</v>
      </c>
      <c r="L32" s="44" t="e">
        <f t="shared" ref="L32:P32" si="27">L16*0.9</f>
        <v>#REF!</v>
      </c>
      <c r="M32" s="44" t="e">
        <f t="shared" si="27"/>
        <v>#REF!</v>
      </c>
      <c r="N32" s="44" t="e">
        <f t="shared" si="27"/>
        <v>#REF!</v>
      </c>
      <c r="O32" s="44" t="e">
        <f t="shared" si="27"/>
        <v>#REF!</v>
      </c>
      <c r="P32" s="44" t="e">
        <f t="shared" si="27"/>
        <v>#REF!</v>
      </c>
    </row>
    <row r="33" spans="1:37" s="9" customFormat="1" x14ac:dyDescent="0.2">
      <c r="A33" s="12">
        <v>2</v>
      </c>
      <c r="B33" s="44" t="e">
        <f t="shared" si="9"/>
        <v>#REF!</v>
      </c>
      <c r="C33" s="44" t="e">
        <f t="shared" ref="C33:E33" si="28">C17*0.9</f>
        <v>#REF!</v>
      </c>
      <c r="D33" s="44" t="e">
        <f t="shared" si="28"/>
        <v>#REF!</v>
      </c>
      <c r="E33" s="44" t="e">
        <f t="shared" si="28"/>
        <v>#REF!</v>
      </c>
      <c r="F33" s="44" t="e">
        <f t="shared" ref="F33:K33" si="29">F17*0.9</f>
        <v>#REF!</v>
      </c>
      <c r="G33" s="44" t="e">
        <f t="shared" si="29"/>
        <v>#REF!</v>
      </c>
      <c r="H33" s="44" t="e">
        <f t="shared" si="29"/>
        <v>#REF!</v>
      </c>
      <c r="I33" s="44" t="e">
        <f t="shared" si="29"/>
        <v>#REF!</v>
      </c>
      <c r="J33" s="44" t="e">
        <f t="shared" si="29"/>
        <v>#REF!</v>
      </c>
      <c r="K33" s="44" t="e">
        <f t="shared" si="29"/>
        <v>#REF!</v>
      </c>
      <c r="L33" s="44" t="e">
        <f t="shared" ref="L33:P33" si="30">L17*0.9</f>
        <v>#REF!</v>
      </c>
      <c r="M33" s="44" t="e">
        <f t="shared" si="30"/>
        <v>#REF!</v>
      </c>
      <c r="N33" s="44" t="e">
        <f t="shared" si="30"/>
        <v>#REF!</v>
      </c>
      <c r="O33" s="44" t="e">
        <f t="shared" si="30"/>
        <v>#REF!</v>
      </c>
      <c r="P33" s="44" t="e">
        <f t="shared" si="30"/>
        <v>#REF!</v>
      </c>
    </row>
    <row r="35" spans="1:37" s="74" customFormat="1" ht="99.75" customHeight="1" x14ac:dyDescent="0.2">
      <c r="A35" s="263" t="s">
        <v>71</v>
      </c>
      <c r="B35" s="263"/>
      <c r="C35" s="263"/>
      <c r="D35" s="263"/>
      <c r="E35" s="263"/>
      <c r="F35" s="263"/>
    </row>
    <row r="36" spans="1:37" s="74" customFormat="1" ht="12" x14ac:dyDescent="0.2">
      <c r="A36" s="73" t="s">
        <v>24</v>
      </c>
    </row>
    <row r="37" spans="1:37" s="74" customFormat="1" ht="12" x14ac:dyDescent="0.2">
      <c r="A37" s="61" t="s">
        <v>38</v>
      </c>
      <c r="B37" s="75"/>
      <c r="C37" s="75"/>
      <c r="D37" s="75"/>
      <c r="E37" s="75"/>
      <c r="F37" s="75"/>
      <c r="G37" s="75"/>
      <c r="H37" s="75"/>
      <c r="I37" s="75"/>
      <c r="J37" s="75"/>
      <c r="K37" s="75"/>
      <c r="L37" s="75"/>
      <c r="M37" s="75"/>
      <c r="N37" s="75"/>
      <c r="O37" s="75"/>
      <c r="P37" s="75"/>
      <c r="Q37" s="75"/>
      <c r="R37" s="76"/>
      <c r="S37" s="76"/>
      <c r="T37" s="76"/>
      <c r="U37" s="76"/>
      <c r="V37" s="76"/>
      <c r="W37" s="76"/>
      <c r="X37" s="76"/>
      <c r="Y37" s="76"/>
      <c r="Z37" s="76"/>
      <c r="AA37" s="76"/>
      <c r="AB37" s="76"/>
      <c r="AC37" s="76"/>
      <c r="AD37" s="76"/>
      <c r="AE37" s="76"/>
      <c r="AF37" s="76"/>
      <c r="AG37" s="76"/>
      <c r="AH37" s="76"/>
      <c r="AI37" s="76"/>
      <c r="AJ37" s="76"/>
      <c r="AK37" s="76"/>
    </row>
    <row r="38" spans="1:37" s="74" customFormat="1" ht="24" x14ac:dyDescent="0.2">
      <c r="A38" s="61" t="s">
        <v>37</v>
      </c>
      <c r="B38" s="75"/>
      <c r="C38" s="75"/>
      <c r="D38" s="75"/>
      <c r="E38" s="75"/>
      <c r="F38" s="75"/>
      <c r="G38" s="75"/>
      <c r="H38" s="75"/>
      <c r="I38" s="75"/>
      <c r="J38" s="75"/>
      <c r="K38" s="75"/>
      <c r="L38" s="75"/>
      <c r="M38" s="75"/>
      <c r="N38" s="75"/>
      <c r="O38" s="75"/>
      <c r="P38" s="75"/>
      <c r="Q38" s="75"/>
      <c r="R38" s="76"/>
      <c r="S38" s="76"/>
      <c r="T38" s="76"/>
      <c r="U38" s="76"/>
      <c r="V38" s="76"/>
      <c r="W38" s="76"/>
      <c r="X38" s="76"/>
      <c r="Y38" s="76"/>
      <c r="Z38" s="76"/>
      <c r="AA38" s="76"/>
      <c r="AB38" s="76"/>
      <c r="AC38" s="76"/>
      <c r="AD38" s="76"/>
      <c r="AE38" s="76"/>
      <c r="AF38" s="76"/>
      <c r="AG38" s="76"/>
      <c r="AH38" s="76"/>
      <c r="AI38" s="76"/>
      <c r="AJ38" s="76"/>
      <c r="AK38" s="76"/>
    </row>
    <row r="39" spans="1:37" s="74" customFormat="1" ht="12" x14ac:dyDescent="0.2">
      <c r="A39" s="68" t="s">
        <v>72</v>
      </c>
    </row>
    <row r="40" spans="1:37" s="74" customFormat="1" ht="12" x14ac:dyDescent="0.2">
      <c r="A40" s="83"/>
    </row>
    <row r="41" spans="1:37" s="74" customFormat="1" ht="12" x14ac:dyDescent="0.2">
      <c r="A41" s="77" t="s">
        <v>12</v>
      </c>
    </row>
    <row r="42" spans="1:37" s="74" customFormat="1" ht="12" x14ac:dyDescent="0.2">
      <c r="A42" s="63" t="s">
        <v>34</v>
      </c>
    </row>
    <row r="43" spans="1:37" s="74" customFormat="1" ht="12" x14ac:dyDescent="0.2">
      <c r="A43" s="64" t="s">
        <v>13</v>
      </c>
    </row>
    <row r="44" spans="1:37" s="74" customFormat="1" ht="12" x14ac:dyDescent="0.2">
      <c r="A44" s="64" t="s">
        <v>14</v>
      </c>
    </row>
    <row r="45" spans="1:37" s="74" customFormat="1" ht="24" x14ac:dyDescent="0.2">
      <c r="A45" s="65" t="s">
        <v>18</v>
      </c>
    </row>
    <row r="46" spans="1:37" s="74" customFormat="1" ht="12" x14ac:dyDescent="0.2">
      <c r="A46" s="64" t="s">
        <v>35</v>
      </c>
    </row>
    <row r="47" spans="1:37" s="74" customFormat="1" ht="24" x14ac:dyDescent="0.2">
      <c r="A47" s="65" t="s">
        <v>73</v>
      </c>
    </row>
    <row r="48" spans="1:37"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s="74" customFormat="1" ht="52.5" x14ac:dyDescent="0.2">
      <c r="A50" s="95" t="s">
        <v>41</v>
      </c>
      <c r="B50" s="81"/>
      <c r="C50" s="81"/>
      <c r="D50" s="81"/>
      <c r="E50" s="81"/>
      <c r="F50" s="81"/>
      <c r="G50" s="81"/>
      <c r="H50" s="81"/>
      <c r="I50" s="81"/>
      <c r="J50" s="81"/>
      <c r="K50" s="81"/>
      <c r="L50" s="81"/>
      <c r="M50" s="81"/>
      <c r="N50" s="81"/>
      <c r="O50" s="81"/>
      <c r="P50" s="1"/>
      <c r="Q50" s="1"/>
      <c r="R50" s="1"/>
      <c r="S50" s="79"/>
      <c r="T50" s="79"/>
      <c r="U50" s="79"/>
      <c r="V50" s="79"/>
      <c r="W50" s="79"/>
      <c r="X50" s="79"/>
      <c r="Y50" s="79"/>
    </row>
    <row r="51" spans="1:25" s="74" customFormat="1" ht="42" x14ac:dyDescent="0.2">
      <c r="A51" s="95" t="s">
        <v>42</v>
      </c>
      <c r="B51" s="81"/>
      <c r="C51" s="81"/>
      <c r="D51" s="81"/>
      <c r="E51" s="81"/>
      <c r="F51" s="81"/>
      <c r="G51" s="81"/>
      <c r="H51" s="81"/>
      <c r="I51" s="81"/>
      <c r="J51" s="81"/>
      <c r="K51" s="81"/>
      <c r="L51" s="81"/>
      <c r="M51" s="81"/>
      <c r="N51" s="81"/>
      <c r="O51" s="81"/>
      <c r="P51" s="1"/>
      <c r="Q51" s="1"/>
      <c r="R51" s="1"/>
      <c r="S51" s="79"/>
      <c r="T51" s="79"/>
      <c r="U51" s="79"/>
      <c r="V51" s="79"/>
      <c r="W51" s="79"/>
      <c r="X51" s="79"/>
      <c r="Y51" s="79"/>
    </row>
    <row r="52" spans="1:25" s="74" customFormat="1" ht="21" x14ac:dyDescent="0.2">
      <c r="A52" s="95" t="s">
        <v>77</v>
      </c>
      <c r="B52" s="81"/>
      <c r="C52" s="81"/>
      <c r="D52" s="81"/>
      <c r="E52" s="81"/>
      <c r="F52" s="81"/>
      <c r="G52" s="81"/>
      <c r="H52" s="81"/>
      <c r="I52" s="81"/>
      <c r="J52" s="81"/>
      <c r="K52" s="81"/>
      <c r="L52" s="81"/>
      <c r="M52" s="81"/>
      <c r="N52" s="81"/>
      <c r="O52" s="81"/>
      <c r="P52" s="1"/>
      <c r="Q52" s="1"/>
      <c r="R52" s="1"/>
      <c r="S52" s="79"/>
      <c r="T52" s="79"/>
      <c r="U52" s="79"/>
      <c r="V52" s="79"/>
      <c r="W52" s="79"/>
      <c r="X52" s="79"/>
      <c r="Y52" s="79"/>
    </row>
    <row r="53" spans="1:25"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s="74" customFormat="1" ht="42" x14ac:dyDescent="0.2">
      <c r="A55" s="95" t="s">
        <v>52</v>
      </c>
    </row>
    <row r="56" spans="1:25" s="74" customFormat="1" ht="63" x14ac:dyDescent="0.2">
      <c r="A56" s="95" t="s">
        <v>53</v>
      </c>
    </row>
    <row r="57" spans="1:25" s="74" customFormat="1" ht="42" x14ac:dyDescent="0.2">
      <c r="A57" s="95" t="s">
        <v>44</v>
      </c>
    </row>
    <row r="58" spans="1:25" s="74" customFormat="1" ht="73.5" x14ac:dyDescent="0.2">
      <c r="A58" s="95" t="s">
        <v>54</v>
      </c>
    </row>
    <row r="59" spans="1:25" s="74" customFormat="1" ht="52.5" x14ac:dyDescent="0.2">
      <c r="A59" s="88" t="s">
        <v>47</v>
      </c>
    </row>
    <row r="60" spans="1:25" s="74" customFormat="1" ht="12" x14ac:dyDescent="0.2">
      <c r="A60" s="67"/>
    </row>
    <row r="61" spans="1:25" s="74" customFormat="1" ht="42" x14ac:dyDescent="0.2">
      <c r="A61" s="68" t="s">
        <v>55</v>
      </c>
    </row>
    <row r="62" spans="1:25" s="74" customFormat="1" ht="12" x14ac:dyDescent="0.2">
      <c r="A62" s="67"/>
    </row>
    <row r="63" spans="1:25" s="74" customFormat="1" ht="31.5" x14ac:dyDescent="0.2">
      <c r="A63" s="84" t="s">
        <v>56</v>
      </c>
    </row>
    <row r="64" spans="1:25"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K20" si="2">F4</f>
        <v>#REF!</v>
      </c>
      <c r="G20" s="24" t="e">
        <f t="shared" si="2"/>
        <v>#REF!</v>
      </c>
      <c r="H20" s="24" t="e">
        <f t="shared" si="2"/>
        <v>#REF!</v>
      </c>
      <c r="I20" s="24" t="e">
        <f t="shared" si="2"/>
        <v>#REF!</v>
      </c>
      <c r="J20" s="24" t="e">
        <f t="shared" si="2"/>
        <v>#REF!</v>
      </c>
      <c r="K20" s="94" t="e">
        <f t="shared" si="2"/>
        <v>#REF!</v>
      </c>
      <c r="L20" s="94" t="e">
        <f t="shared" ref="L20:P20" si="3">L4</f>
        <v>#REF!</v>
      </c>
      <c r="M20" s="94" t="e">
        <f t="shared" si="3"/>
        <v>#REF!</v>
      </c>
      <c r="N20" s="94" t="e">
        <f t="shared" si="3"/>
        <v>#REF!</v>
      </c>
      <c r="O20" s="24" t="e">
        <f t="shared" si="3"/>
        <v>#REF!</v>
      </c>
      <c r="P20" s="24" t="e">
        <f t="shared" si="3"/>
        <v>#REF!</v>
      </c>
    </row>
    <row r="21" spans="1:16" s="9" customFormat="1" ht="35.450000000000003" customHeight="1" x14ac:dyDescent="0.2">
      <c r="A21" s="10" t="s">
        <v>11</v>
      </c>
      <c r="B21" s="35" t="e">
        <f>B5</f>
        <v>#REF!</v>
      </c>
      <c r="C21" s="24" t="e">
        <f t="shared" ref="C21" si="4">C5</f>
        <v>#REF!</v>
      </c>
      <c r="D21" s="24" t="e">
        <f t="shared" ref="D21:E21" si="5">D5</f>
        <v>#REF!</v>
      </c>
      <c r="E21" s="24" t="e">
        <f t="shared" si="5"/>
        <v>#REF!</v>
      </c>
      <c r="F21" s="24" t="e">
        <f t="shared" ref="F21:K21" si="6">F5</f>
        <v>#REF!</v>
      </c>
      <c r="G21" s="24" t="e">
        <f t="shared" si="6"/>
        <v>#REF!</v>
      </c>
      <c r="H21" s="24" t="e">
        <f t="shared" si="6"/>
        <v>#REF!</v>
      </c>
      <c r="I21" s="24" t="e">
        <f t="shared" si="6"/>
        <v>#REF!</v>
      </c>
      <c r="J21" s="24" t="e">
        <f t="shared" si="6"/>
        <v>#REF!</v>
      </c>
      <c r="K21" s="94" t="e">
        <f t="shared" si="6"/>
        <v>#REF!</v>
      </c>
      <c r="L21" s="94" t="e">
        <f t="shared" ref="L21:P21" si="7">L5</f>
        <v>#REF!</v>
      </c>
      <c r="M21" s="94" t="e">
        <f t="shared" si="7"/>
        <v>#REF!</v>
      </c>
      <c r="N21" s="94" t="e">
        <f t="shared" si="7"/>
        <v>#REF!</v>
      </c>
      <c r="O21" s="24" t="e">
        <f t="shared" si="7"/>
        <v>#REF!</v>
      </c>
      <c r="P21" s="24" t="e">
        <f t="shared" si="7"/>
        <v>#REF!</v>
      </c>
    </row>
    <row r="22" spans="1:16" s="9" customFormat="1" x14ac:dyDescent="0.2">
      <c r="A22" s="11" t="s">
        <v>21</v>
      </c>
    </row>
    <row r="23" spans="1:16" s="9" customFormat="1" x14ac:dyDescent="0.2">
      <c r="A23" s="43">
        <v>1</v>
      </c>
      <c r="B23" s="44" t="e">
        <f>B7*0.87</f>
        <v>#REF!</v>
      </c>
      <c r="C23" s="44" t="e">
        <f t="shared" ref="C23" si="8">C7*0.87</f>
        <v>#REF!</v>
      </c>
      <c r="D23" s="44" t="e">
        <f t="shared" ref="D23:E23" si="9">D7*0.87</f>
        <v>#REF!</v>
      </c>
      <c r="E23" s="44" t="e">
        <f t="shared" si="9"/>
        <v>#REF!</v>
      </c>
      <c r="F23" s="44" t="e">
        <f t="shared" ref="F23:K23" si="10">F7*0.87</f>
        <v>#REF!</v>
      </c>
      <c r="G23" s="44" t="e">
        <f t="shared" si="10"/>
        <v>#REF!</v>
      </c>
      <c r="H23" s="44" t="e">
        <f t="shared" si="10"/>
        <v>#REF!</v>
      </c>
      <c r="I23" s="44" t="e">
        <f t="shared" si="10"/>
        <v>#REF!</v>
      </c>
      <c r="J23" s="44" t="e">
        <f t="shared" si="10"/>
        <v>#REF!</v>
      </c>
      <c r="K23" s="44" t="e">
        <f t="shared" si="10"/>
        <v>#REF!</v>
      </c>
      <c r="L23" s="44" t="e">
        <f t="shared" ref="L23:P23" si="11">L7*0.87</f>
        <v>#REF!</v>
      </c>
      <c r="M23" s="44" t="e">
        <f t="shared" si="11"/>
        <v>#REF!</v>
      </c>
      <c r="N23" s="44" t="e">
        <f t="shared" si="11"/>
        <v>#REF!</v>
      </c>
      <c r="O23" s="44" t="e">
        <f t="shared" si="11"/>
        <v>#REF!</v>
      </c>
      <c r="P23" s="44" t="e">
        <f t="shared" si="11"/>
        <v>#REF!</v>
      </c>
    </row>
    <row r="24" spans="1:16" s="9" customFormat="1" x14ac:dyDescent="0.2">
      <c r="A24" s="43">
        <v>2</v>
      </c>
      <c r="B24" s="44" t="e">
        <f t="shared" ref="B24:C33" si="12">B8*0.87</f>
        <v>#REF!</v>
      </c>
      <c r="C24" s="44" t="e">
        <f t="shared" si="12"/>
        <v>#REF!</v>
      </c>
      <c r="D24" s="44" t="e">
        <f t="shared" ref="D24:E24" si="13">D8*0.87</f>
        <v>#REF!</v>
      </c>
      <c r="E24" s="44" t="e">
        <f t="shared" si="13"/>
        <v>#REF!</v>
      </c>
      <c r="F24" s="44" t="e">
        <f t="shared" ref="F24:K24" si="14">F8*0.87</f>
        <v>#REF!</v>
      </c>
      <c r="G24" s="44" t="e">
        <f t="shared" si="14"/>
        <v>#REF!</v>
      </c>
      <c r="H24" s="44" t="e">
        <f t="shared" si="14"/>
        <v>#REF!</v>
      </c>
      <c r="I24" s="44" t="e">
        <f t="shared" si="14"/>
        <v>#REF!</v>
      </c>
      <c r="J24" s="44" t="e">
        <f t="shared" si="14"/>
        <v>#REF!</v>
      </c>
      <c r="K24" s="44" t="e">
        <f t="shared" si="14"/>
        <v>#REF!</v>
      </c>
      <c r="L24" s="44" t="e">
        <f t="shared" ref="L24:P24" si="15">L8*0.87</f>
        <v>#REF!</v>
      </c>
      <c r="M24" s="44" t="e">
        <f t="shared" si="15"/>
        <v>#REF!</v>
      </c>
      <c r="N24" s="44" t="e">
        <f t="shared" si="15"/>
        <v>#REF!</v>
      </c>
      <c r="O24" s="44" t="e">
        <f t="shared" si="15"/>
        <v>#REF!</v>
      </c>
      <c r="P24" s="44" t="e">
        <f t="shared" si="15"/>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2"/>
        <v>#REF!</v>
      </c>
      <c r="C26" s="44" t="e">
        <f t="shared" si="12"/>
        <v>#REF!</v>
      </c>
      <c r="D26" s="44" t="e">
        <f t="shared" ref="D26:E26" si="16">D10*0.87</f>
        <v>#REF!</v>
      </c>
      <c r="E26" s="44" t="e">
        <f t="shared" si="16"/>
        <v>#REF!</v>
      </c>
      <c r="F26" s="44" t="e">
        <f t="shared" ref="F26:K26" si="17">F10*0.87</f>
        <v>#REF!</v>
      </c>
      <c r="G26" s="44" t="e">
        <f t="shared" si="17"/>
        <v>#REF!</v>
      </c>
      <c r="H26" s="44" t="e">
        <f t="shared" si="17"/>
        <v>#REF!</v>
      </c>
      <c r="I26" s="44" t="e">
        <f t="shared" si="17"/>
        <v>#REF!</v>
      </c>
      <c r="J26" s="44" t="e">
        <f t="shared" si="17"/>
        <v>#REF!</v>
      </c>
      <c r="K26" s="44" t="e">
        <f t="shared" si="17"/>
        <v>#REF!</v>
      </c>
      <c r="L26" s="44" t="e">
        <f t="shared" ref="L26:P26" si="18">L10*0.87</f>
        <v>#REF!</v>
      </c>
      <c r="M26" s="44" t="e">
        <f t="shared" si="18"/>
        <v>#REF!</v>
      </c>
      <c r="N26" s="44" t="e">
        <f t="shared" si="18"/>
        <v>#REF!</v>
      </c>
      <c r="O26" s="44" t="e">
        <f t="shared" si="18"/>
        <v>#REF!</v>
      </c>
      <c r="P26" s="44" t="e">
        <f t="shared" si="18"/>
        <v>#REF!</v>
      </c>
    </row>
    <row r="27" spans="1:16" s="9" customFormat="1" x14ac:dyDescent="0.2">
      <c r="A27" s="43">
        <v>2</v>
      </c>
      <c r="B27" s="44" t="e">
        <f t="shared" si="12"/>
        <v>#REF!</v>
      </c>
      <c r="C27" s="44" t="e">
        <f t="shared" si="12"/>
        <v>#REF!</v>
      </c>
      <c r="D27" s="44" t="e">
        <f t="shared" ref="D27:E27" si="19">D11*0.87</f>
        <v>#REF!</v>
      </c>
      <c r="E27" s="44" t="e">
        <f t="shared" si="19"/>
        <v>#REF!</v>
      </c>
      <c r="F27" s="44" t="e">
        <f t="shared" ref="F27:K27" si="20">F11*0.87</f>
        <v>#REF!</v>
      </c>
      <c r="G27" s="44" t="e">
        <f t="shared" si="20"/>
        <v>#REF!</v>
      </c>
      <c r="H27" s="44" t="e">
        <f t="shared" si="20"/>
        <v>#REF!</v>
      </c>
      <c r="I27" s="44" t="e">
        <f t="shared" si="20"/>
        <v>#REF!</v>
      </c>
      <c r="J27" s="44" t="e">
        <f t="shared" si="20"/>
        <v>#REF!</v>
      </c>
      <c r="K27" s="44" t="e">
        <f t="shared" si="20"/>
        <v>#REF!</v>
      </c>
      <c r="L27" s="44" t="e">
        <f t="shared" ref="L27:P27" si="21">L11*0.87</f>
        <v>#REF!</v>
      </c>
      <c r="M27" s="44" t="e">
        <f t="shared" si="21"/>
        <v>#REF!</v>
      </c>
      <c r="N27" s="44" t="e">
        <f t="shared" si="21"/>
        <v>#REF!</v>
      </c>
      <c r="O27" s="44" t="e">
        <f t="shared" si="21"/>
        <v>#REF!</v>
      </c>
      <c r="P27" s="44" t="e">
        <f t="shared" si="21"/>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2"/>
        <v>#REF!</v>
      </c>
      <c r="C29" s="44" t="e">
        <f t="shared" si="12"/>
        <v>#REF!</v>
      </c>
      <c r="D29" s="44" t="e">
        <f t="shared" ref="D29:E29" si="22">D13*0.87</f>
        <v>#REF!</v>
      </c>
      <c r="E29" s="44" t="e">
        <f t="shared" si="22"/>
        <v>#REF!</v>
      </c>
      <c r="F29" s="44" t="e">
        <f t="shared" ref="F29:K29" si="23">F13*0.87</f>
        <v>#REF!</v>
      </c>
      <c r="G29" s="44" t="e">
        <f t="shared" si="23"/>
        <v>#REF!</v>
      </c>
      <c r="H29" s="44" t="e">
        <f t="shared" si="23"/>
        <v>#REF!</v>
      </c>
      <c r="I29" s="44" t="e">
        <f t="shared" si="23"/>
        <v>#REF!</v>
      </c>
      <c r="J29" s="44" t="e">
        <f t="shared" si="23"/>
        <v>#REF!</v>
      </c>
      <c r="K29" s="44" t="e">
        <f t="shared" si="23"/>
        <v>#REF!</v>
      </c>
      <c r="L29" s="44" t="e">
        <f t="shared" ref="L29:P29" si="24">L13*0.87</f>
        <v>#REF!</v>
      </c>
      <c r="M29" s="44" t="e">
        <f t="shared" si="24"/>
        <v>#REF!</v>
      </c>
      <c r="N29" s="44" t="e">
        <f t="shared" si="24"/>
        <v>#REF!</v>
      </c>
      <c r="O29" s="44" t="e">
        <f t="shared" si="24"/>
        <v>#REF!</v>
      </c>
      <c r="P29" s="44" t="e">
        <f t="shared" si="24"/>
        <v>#REF!</v>
      </c>
    </row>
    <row r="30" spans="1:16" s="9" customFormat="1" x14ac:dyDescent="0.2">
      <c r="A30" s="12">
        <v>2</v>
      </c>
      <c r="B30" s="44" t="e">
        <f t="shared" si="12"/>
        <v>#REF!</v>
      </c>
      <c r="C30" s="44" t="e">
        <f t="shared" si="12"/>
        <v>#REF!</v>
      </c>
      <c r="D30" s="44" t="e">
        <f t="shared" ref="D30:E30" si="25">D14*0.87</f>
        <v>#REF!</v>
      </c>
      <c r="E30" s="44" t="e">
        <f t="shared" si="25"/>
        <v>#REF!</v>
      </c>
      <c r="F30" s="44" t="e">
        <f t="shared" ref="F30:K30" si="26">F14*0.87</f>
        <v>#REF!</v>
      </c>
      <c r="G30" s="44" t="e">
        <f t="shared" si="26"/>
        <v>#REF!</v>
      </c>
      <c r="H30" s="44" t="e">
        <f t="shared" si="26"/>
        <v>#REF!</v>
      </c>
      <c r="I30" s="44" t="e">
        <f t="shared" si="26"/>
        <v>#REF!</v>
      </c>
      <c r="J30" s="44" t="e">
        <f t="shared" si="26"/>
        <v>#REF!</v>
      </c>
      <c r="K30" s="44" t="e">
        <f t="shared" si="26"/>
        <v>#REF!</v>
      </c>
      <c r="L30" s="44" t="e">
        <f t="shared" ref="L30:P30" si="27">L14*0.87</f>
        <v>#REF!</v>
      </c>
      <c r="M30" s="44" t="e">
        <f t="shared" si="27"/>
        <v>#REF!</v>
      </c>
      <c r="N30" s="44" t="e">
        <f t="shared" si="27"/>
        <v>#REF!</v>
      </c>
      <c r="O30" s="44" t="e">
        <f t="shared" si="27"/>
        <v>#REF!</v>
      </c>
      <c r="P30" s="44" t="e">
        <f t="shared" si="27"/>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2"/>
        <v>#REF!</v>
      </c>
      <c r="C32" s="44" t="e">
        <f t="shared" si="12"/>
        <v>#REF!</v>
      </c>
      <c r="D32" s="44" t="e">
        <f t="shared" ref="D32:E32" si="28">D16*0.87</f>
        <v>#REF!</v>
      </c>
      <c r="E32" s="44" t="e">
        <f t="shared" si="28"/>
        <v>#REF!</v>
      </c>
      <c r="F32" s="44" t="e">
        <f t="shared" ref="F32:K32" si="29">F16*0.87</f>
        <v>#REF!</v>
      </c>
      <c r="G32" s="44" t="e">
        <f t="shared" si="29"/>
        <v>#REF!</v>
      </c>
      <c r="H32" s="44" t="e">
        <f t="shared" si="29"/>
        <v>#REF!</v>
      </c>
      <c r="I32" s="44" t="e">
        <f t="shared" si="29"/>
        <v>#REF!</v>
      </c>
      <c r="J32" s="44" t="e">
        <f t="shared" si="29"/>
        <v>#REF!</v>
      </c>
      <c r="K32" s="44" t="e">
        <f t="shared" si="29"/>
        <v>#REF!</v>
      </c>
      <c r="L32" s="44" t="e">
        <f t="shared" ref="L32:P32" si="30">L16*0.87</f>
        <v>#REF!</v>
      </c>
      <c r="M32" s="44" t="e">
        <f t="shared" si="30"/>
        <v>#REF!</v>
      </c>
      <c r="N32" s="44" t="e">
        <f t="shared" si="30"/>
        <v>#REF!</v>
      </c>
      <c r="O32" s="44" t="e">
        <f t="shared" si="30"/>
        <v>#REF!</v>
      </c>
      <c r="P32" s="44" t="e">
        <f t="shared" si="30"/>
        <v>#REF!</v>
      </c>
    </row>
    <row r="33" spans="1:38" s="9" customFormat="1" x14ac:dyDescent="0.2">
      <c r="A33" s="12">
        <v>2</v>
      </c>
      <c r="B33" s="44" t="e">
        <f t="shared" si="12"/>
        <v>#REF!</v>
      </c>
      <c r="C33" s="44" t="e">
        <f t="shared" si="12"/>
        <v>#REF!</v>
      </c>
      <c r="D33" s="44" t="e">
        <f t="shared" ref="D33:E33" si="31">D17*0.87</f>
        <v>#REF!</v>
      </c>
      <c r="E33" s="44" t="e">
        <f t="shared" si="31"/>
        <v>#REF!</v>
      </c>
      <c r="F33" s="44" t="e">
        <f t="shared" ref="F33:K33" si="32">F17*0.87</f>
        <v>#REF!</v>
      </c>
      <c r="G33" s="44" t="e">
        <f t="shared" si="32"/>
        <v>#REF!</v>
      </c>
      <c r="H33" s="44" t="e">
        <f t="shared" si="32"/>
        <v>#REF!</v>
      </c>
      <c r="I33" s="44" t="e">
        <f t="shared" si="32"/>
        <v>#REF!</v>
      </c>
      <c r="J33" s="44" t="e">
        <f t="shared" si="32"/>
        <v>#REF!</v>
      </c>
      <c r="K33" s="44" t="e">
        <f t="shared" si="32"/>
        <v>#REF!</v>
      </c>
      <c r="L33" s="44" t="e">
        <f t="shared" ref="L33:P33" si="33">L17*0.87</f>
        <v>#REF!</v>
      </c>
      <c r="M33" s="44" t="e">
        <f t="shared" si="33"/>
        <v>#REF!</v>
      </c>
      <c r="N33" s="44" t="e">
        <f t="shared" si="33"/>
        <v>#REF!</v>
      </c>
      <c r="O33" s="44" t="e">
        <f t="shared" si="33"/>
        <v>#REF!</v>
      </c>
      <c r="P33" s="44" t="e">
        <f t="shared" si="33"/>
        <v>#REF!</v>
      </c>
    </row>
    <row r="35" spans="1:38" s="74" customFormat="1" ht="115.5" customHeight="1" x14ac:dyDescent="0.2">
      <c r="A35" s="263" t="s">
        <v>71</v>
      </c>
      <c r="B35" s="263"/>
      <c r="C35" s="263"/>
      <c r="D35" s="263"/>
      <c r="E35" s="263"/>
      <c r="F35" s="263"/>
    </row>
    <row r="36" spans="1:38" s="74" customFormat="1" ht="12" x14ac:dyDescent="0.2">
      <c r="A36" s="73" t="s">
        <v>24</v>
      </c>
    </row>
    <row r="37" spans="1:38" s="74" customFormat="1" ht="12" x14ac:dyDescent="0.2">
      <c r="A37" s="61" t="s">
        <v>38</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38"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38" s="74" customFormat="1" ht="12" x14ac:dyDescent="0.2">
      <c r="A39" s="68" t="s">
        <v>72</v>
      </c>
    </row>
    <row r="40" spans="1:38" s="74" customFormat="1" ht="12" x14ac:dyDescent="0.2">
      <c r="A40" s="83"/>
    </row>
    <row r="41" spans="1:38" s="74" customFormat="1" ht="12" x14ac:dyDescent="0.2">
      <c r="A41" s="77" t="s">
        <v>12</v>
      </c>
    </row>
    <row r="42" spans="1:38" s="74" customFormat="1" ht="12" x14ac:dyDescent="0.2">
      <c r="A42" s="63" t="s">
        <v>34</v>
      </c>
    </row>
    <row r="43" spans="1:38" s="74" customFormat="1" ht="12" x14ac:dyDescent="0.2">
      <c r="A43" s="64" t="s">
        <v>13</v>
      </c>
    </row>
    <row r="44" spans="1:38" s="74" customFormat="1" ht="12" x14ac:dyDescent="0.2">
      <c r="A44" s="64" t="s">
        <v>14</v>
      </c>
    </row>
    <row r="45" spans="1:38" s="74" customFormat="1" ht="24" x14ac:dyDescent="0.2">
      <c r="A45" s="65" t="s">
        <v>18</v>
      </c>
    </row>
    <row r="46" spans="1:38" s="74" customFormat="1" ht="12" x14ac:dyDescent="0.2">
      <c r="A46" s="64" t="s">
        <v>35</v>
      </c>
    </row>
    <row r="47" spans="1:38" s="74" customFormat="1" ht="24" x14ac:dyDescent="0.2">
      <c r="A47" s="65" t="s">
        <v>73</v>
      </c>
    </row>
    <row r="48" spans="1:38"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c r="Y50" s="79"/>
      <c r="Z50" s="79"/>
    </row>
    <row r="51" spans="1:26"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c r="Y51" s="79"/>
      <c r="Z51" s="79"/>
    </row>
    <row r="52" spans="1:26" s="74" customFormat="1" ht="21" x14ac:dyDescent="0.2">
      <c r="A52" s="95" t="s">
        <v>77</v>
      </c>
      <c r="B52" s="81"/>
      <c r="C52" s="81"/>
      <c r="D52" s="81"/>
      <c r="E52" s="81"/>
      <c r="F52" s="81"/>
      <c r="G52" s="81"/>
      <c r="H52" s="81"/>
      <c r="I52" s="81"/>
      <c r="J52" s="81"/>
      <c r="K52" s="81"/>
      <c r="L52" s="81"/>
      <c r="M52" s="81"/>
      <c r="N52" s="81"/>
      <c r="O52" s="81"/>
      <c r="P52" s="81"/>
      <c r="Q52" s="1"/>
      <c r="R52" s="1"/>
      <c r="S52" s="1"/>
      <c r="T52" s="79"/>
      <c r="U52" s="79"/>
      <c r="V52" s="79"/>
      <c r="W52" s="79"/>
      <c r="X52" s="79"/>
      <c r="Y52" s="79"/>
      <c r="Z52" s="79"/>
    </row>
    <row r="53" spans="1:26"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74" customFormat="1" ht="42" x14ac:dyDescent="0.2">
      <c r="A55" s="95" t="s">
        <v>52</v>
      </c>
    </row>
    <row r="56" spans="1:26" s="74" customFormat="1" ht="63" x14ac:dyDescent="0.2">
      <c r="A56" s="95" t="s">
        <v>53</v>
      </c>
    </row>
    <row r="57" spans="1:26" s="74" customFormat="1" ht="42" x14ac:dyDescent="0.2">
      <c r="A57" s="95" t="s">
        <v>44</v>
      </c>
    </row>
    <row r="58" spans="1:26" s="74" customFormat="1" ht="73.5" x14ac:dyDescent="0.2">
      <c r="A58" s="95" t="s">
        <v>54</v>
      </c>
    </row>
    <row r="59" spans="1:26" s="74" customFormat="1" ht="52.5" x14ac:dyDescent="0.2">
      <c r="A59" s="88" t="s">
        <v>47</v>
      </c>
    </row>
    <row r="60" spans="1:26" s="74" customFormat="1" ht="12" x14ac:dyDescent="0.2">
      <c r="A60" s="67"/>
    </row>
    <row r="61" spans="1:26" s="74" customFormat="1" ht="42" x14ac:dyDescent="0.2">
      <c r="A61" s="68" t="s">
        <v>55</v>
      </c>
    </row>
    <row r="62" spans="1:26" s="74" customFormat="1" ht="12" x14ac:dyDescent="0.2">
      <c r="A62" s="67"/>
    </row>
    <row r="63" spans="1:26" s="74" customFormat="1" ht="31.5" x14ac:dyDescent="0.2">
      <c r="A63" s="84" t="s">
        <v>56</v>
      </c>
    </row>
    <row r="64" spans="1:26"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39"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39" s="9" customFormat="1" x14ac:dyDescent="0.2">
      <c r="A18" s="25"/>
    </row>
    <row r="20" spans="1:39" s="74" customFormat="1" ht="98.25" customHeight="1" x14ac:dyDescent="0.2">
      <c r="A20" s="263" t="s">
        <v>71</v>
      </c>
      <c r="B20" s="263"/>
      <c r="C20" s="263"/>
      <c r="D20" s="263"/>
      <c r="E20" s="263"/>
      <c r="F20" s="263"/>
    </row>
    <row r="21" spans="1:39" s="74" customFormat="1" ht="12" x14ac:dyDescent="0.2">
      <c r="A21" s="73" t="s">
        <v>24</v>
      </c>
    </row>
    <row r="22" spans="1:39" s="74" customFormat="1" ht="12" x14ac:dyDescent="0.2">
      <c r="A22" s="61" t="s">
        <v>38</v>
      </c>
      <c r="B22" s="75"/>
      <c r="C22" s="75"/>
      <c r="D22" s="75"/>
      <c r="E22" s="75"/>
      <c r="F22" s="75"/>
      <c r="G22" s="75"/>
      <c r="H22" s="75"/>
      <c r="I22" s="75"/>
      <c r="J22" s="75"/>
      <c r="K22" s="75"/>
      <c r="L22" s="75"/>
      <c r="M22" s="75"/>
      <c r="N22" s="75"/>
      <c r="O22" s="75"/>
      <c r="P22" s="75"/>
      <c r="Q22" s="75"/>
      <c r="R22" s="75"/>
      <c r="S22" s="75"/>
      <c r="T22" s="76"/>
      <c r="U22" s="76"/>
      <c r="V22" s="76"/>
      <c r="W22" s="76"/>
      <c r="X22" s="76"/>
      <c r="Y22" s="76"/>
      <c r="Z22" s="76"/>
      <c r="AA22" s="76"/>
      <c r="AB22" s="76"/>
      <c r="AC22" s="76"/>
      <c r="AD22" s="76"/>
      <c r="AE22" s="76"/>
      <c r="AF22" s="76"/>
      <c r="AG22" s="76"/>
      <c r="AH22" s="76"/>
      <c r="AI22" s="76"/>
      <c r="AJ22" s="76"/>
      <c r="AK22" s="76"/>
      <c r="AL22" s="76"/>
      <c r="AM22" s="76"/>
    </row>
    <row r="23" spans="1:39" s="74" customFormat="1" ht="24" x14ac:dyDescent="0.2">
      <c r="A23" s="61" t="s">
        <v>37</v>
      </c>
      <c r="B23" s="75"/>
      <c r="C23" s="75"/>
      <c r="D23" s="75"/>
      <c r="E23" s="75"/>
      <c r="F23" s="75"/>
      <c r="G23" s="75"/>
      <c r="H23" s="75"/>
      <c r="I23" s="75"/>
      <c r="J23" s="75"/>
      <c r="K23" s="75"/>
      <c r="L23" s="75"/>
      <c r="M23" s="75"/>
      <c r="N23" s="75"/>
      <c r="O23" s="75"/>
      <c r="P23" s="75"/>
      <c r="Q23" s="75"/>
      <c r="R23" s="75"/>
      <c r="S23" s="75"/>
      <c r="T23" s="76"/>
      <c r="U23" s="76"/>
      <c r="V23" s="76"/>
      <c r="W23" s="76"/>
      <c r="X23" s="76"/>
      <c r="Y23" s="76"/>
      <c r="Z23" s="76"/>
      <c r="AA23" s="76"/>
      <c r="AB23" s="76"/>
      <c r="AC23" s="76"/>
      <c r="AD23" s="76"/>
      <c r="AE23" s="76"/>
      <c r="AF23" s="76"/>
      <c r="AG23" s="76"/>
      <c r="AH23" s="76"/>
      <c r="AI23" s="76"/>
      <c r="AJ23" s="76"/>
      <c r="AK23" s="76"/>
      <c r="AL23" s="76"/>
      <c r="AM23" s="76"/>
    </row>
    <row r="24" spans="1:39" s="74" customFormat="1" ht="12" x14ac:dyDescent="0.2">
      <c r="A24" s="68" t="s">
        <v>72</v>
      </c>
    </row>
    <row r="25" spans="1:39" s="74" customFormat="1" ht="12" x14ac:dyDescent="0.2">
      <c r="A25" s="83"/>
    </row>
    <row r="26" spans="1:39" s="74" customFormat="1" ht="12" x14ac:dyDescent="0.2">
      <c r="A26" s="77" t="s">
        <v>12</v>
      </c>
    </row>
    <row r="27" spans="1:39" s="74" customFormat="1" ht="12" x14ac:dyDescent="0.2">
      <c r="A27" s="63" t="s">
        <v>34</v>
      </c>
    </row>
    <row r="28" spans="1:39" s="74" customFormat="1" ht="12" x14ac:dyDescent="0.2">
      <c r="A28" s="64" t="s">
        <v>13</v>
      </c>
    </row>
    <row r="29" spans="1:39" s="74" customFormat="1" ht="12" x14ac:dyDescent="0.2">
      <c r="A29" s="64" t="s">
        <v>14</v>
      </c>
    </row>
    <row r="30" spans="1:39" s="74" customFormat="1" ht="24" x14ac:dyDescent="0.2">
      <c r="A30" s="65" t="s">
        <v>18</v>
      </c>
    </row>
    <row r="31" spans="1:39" s="74" customFormat="1" ht="12" x14ac:dyDescent="0.2">
      <c r="A31" s="64" t="s">
        <v>35</v>
      </c>
    </row>
    <row r="32" spans="1:39" s="74" customFormat="1" ht="24" x14ac:dyDescent="0.2">
      <c r="A32" s="65" t="s">
        <v>73</v>
      </c>
    </row>
    <row r="33" spans="1:27" s="74" customFormat="1" ht="12" x14ac:dyDescent="0.2">
      <c r="A33" s="37"/>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row>
    <row r="34" spans="1:27" s="74" customFormat="1" ht="33" x14ac:dyDescent="0.2">
      <c r="A34" s="78" t="s">
        <v>74</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s="74" customFormat="1" ht="52.5" x14ac:dyDescent="0.2">
      <c r="A35" s="95" t="s">
        <v>41</v>
      </c>
      <c r="B35" s="81"/>
      <c r="C35" s="81"/>
      <c r="D35" s="81"/>
      <c r="E35" s="81"/>
      <c r="F35" s="81"/>
      <c r="G35" s="81"/>
      <c r="H35" s="81"/>
      <c r="I35" s="81"/>
      <c r="J35" s="81"/>
      <c r="K35" s="81"/>
      <c r="L35" s="81"/>
      <c r="M35" s="81"/>
      <c r="N35" s="81"/>
      <c r="O35" s="81"/>
      <c r="P35" s="81"/>
      <c r="Q35" s="81"/>
      <c r="R35" s="1"/>
      <c r="S35" s="1"/>
      <c r="T35" s="1"/>
      <c r="U35" s="79"/>
      <c r="V35" s="79"/>
      <c r="W35" s="79"/>
      <c r="X35" s="79"/>
      <c r="Y35" s="79"/>
      <c r="Z35" s="79"/>
      <c r="AA35" s="79"/>
    </row>
    <row r="36" spans="1:27" s="74" customFormat="1" ht="42" x14ac:dyDescent="0.2">
      <c r="A36" s="95" t="s">
        <v>42</v>
      </c>
      <c r="B36" s="81"/>
      <c r="C36" s="81"/>
      <c r="D36" s="81"/>
      <c r="E36" s="81"/>
      <c r="F36" s="81"/>
      <c r="G36" s="81"/>
      <c r="H36" s="81"/>
      <c r="I36" s="81"/>
      <c r="J36" s="81"/>
      <c r="K36" s="81"/>
      <c r="L36" s="81"/>
      <c r="M36" s="81"/>
      <c r="N36" s="81"/>
      <c r="O36" s="81"/>
      <c r="P36" s="81"/>
      <c r="Q36" s="81"/>
      <c r="R36" s="1"/>
      <c r="S36" s="1"/>
      <c r="T36" s="1"/>
      <c r="U36" s="79"/>
      <c r="V36" s="79"/>
      <c r="W36" s="79"/>
      <c r="X36" s="79"/>
      <c r="Y36" s="79"/>
      <c r="Z36" s="79"/>
      <c r="AA36" s="79"/>
    </row>
    <row r="37" spans="1:27" s="74" customFormat="1" ht="30.75" customHeight="1" x14ac:dyDescent="0.2">
      <c r="A37" s="95" t="s">
        <v>77</v>
      </c>
      <c r="B37" s="81"/>
      <c r="C37" s="81"/>
      <c r="D37" s="81"/>
      <c r="E37" s="81"/>
      <c r="F37" s="81"/>
      <c r="G37" s="81"/>
      <c r="H37" s="81"/>
      <c r="I37" s="81"/>
      <c r="J37" s="81"/>
      <c r="K37" s="81"/>
      <c r="L37" s="81"/>
      <c r="M37" s="81"/>
      <c r="N37" s="81"/>
      <c r="O37" s="81"/>
      <c r="P37" s="81"/>
      <c r="Q37" s="81"/>
      <c r="R37" s="1"/>
      <c r="S37" s="1"/>
      <c r="T37" s="1"/>
      <c r="U37" s="79"/>
      <c r="V37" s="79"/>
      <c r="W37" s="79"/>
      <c r="X37" s="79"/>
      <c r="Y37" s="79"/>
      <c r="Z37" s="79"/>
      <c r="AA37" s="79"/>
    </row>
    <row r="38" spans="1:27" s="74" customFormat="1" ht="42" x14ac:dyDescent="0.2">
      <c r="A38" s="95" t="s">
        <v>51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1:27" s="74" customFormat="1" ht="31.5" x14ac:dyDescent="0.2">
      <c r="A39" s="95" t="s">
        <v>76</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s="74" customFormat="1" ht="42" x14ac:dyDescent="0.2">
      <c r="A40" s="95" t="s">
        <v>52</v>
      </c>
    </row>
    <row r="41" spans="1:27" s="74" customFormat="1" ht="63" x14ac:dyDescent="0.2">
      <c r="A41" s="95" t="s">
        <v>53</v>
      </c>
    </row>
    <row r="42" spans="1:27" s="74" customFormat="1" ht="42" x14ac:dyDescent="0.2">
      <c r="A42" s="95" t="s">
        <v>44</v>
      </c>
    </row>
    <row r="43" spans="1:27" s="74" customFormat="1" ht="73.5" x14ac:dyDescent="0.2">
      <c r="A43" s="95" t="s">
        <v>54</v>
      </c>
    </row>
    <row r="44" spans="1:27" s="74" customFormat="1" ht="52.5" x14ac:dyDescent="0.2">
      <c r="A44" s="88" t="s">
        <v>47</v>
      </c>
    </row>
    <row r="45" spans="1:27" s="74" customFormat="1" ht="12" x14ac:dyDescent="0.2">
      <c r="A45" s="67"/>
    </row>
    <row r="46" spans="1:27" s="74" customFormat="1" ht="42" x14ac:dyDescent="0.2">
      <c r="A46" s="68" t="s">
        <v>55</v>
      </c>
    </row>
    <row r="47" spans="1:27" s="74" customFormat="1" ht="12" x14ac:dyDescent="0.2">
      <c r="A47" s="67"/>
    </row>
    <row r="48" spans="1:27" s="74" customFormat="1" ht="31.5" x14ac:dyDescent="0.2">
      <c r="A48" s="84" t="s">
        <v>56</v>
      </c>
    </row>
    <row r="49" spans="1:1" s="74" customFormat="1" ht="12" x14ac:dyDescent="0.2">
      <c r="A49" s="67"/>
    </row>
    <row r="50" spans="1:1" s="74" customFormat="1" ht="32.25" x14ac:dyDescent="0.2">
      <c r="A50" s="85" t="s">
        <v>57</v>
      </c>
    </row>
    <row r="51" spans="1:1" s="74" customFormat="1" ht="12" x14ac:dyDescent="0.2">
      <c r="A51" s="85"/>
    </row>
    <row r="52" spans="1:1" s="74" customFormat="1" ht="53.25" x14ac:dyDescent="0.2">
      <c r="A52" s="85" t="s">
        <v>49</v>
      </c>
    </row>
    <row r="53" spans="1:1" s="74" customFormat="1" ht="12" x14ac:dyDescent="0.2">
      <c r="A53" s="86"/>
    </row>
    <row r="54" spans="1:1" s="74" customFormat="1" ht="12" x14ac:dyDescent="0.2">
      <c r="A54" s="71" t="s">
        <v>16</v>
      </c>
    </row>
    <row r="55" spans="1:1" s="74" customFormat="1" ht="36" x14ac:dyDescent="0.2">
      <c r="A55" s="72" t="s">
        <v>32</v>
      </c>
    </row>
    <row r="56" spans="1:1" ht="24" x14ac:dyDescent="0.2">
      <c r="A56" s="72" t="s">
        <v>33</v>
      </c>
    </row>
  </sheetData>
  <mergeCells count="1">
    <mergeCell ref="A20:F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activeCell="N1" sqref="N1:O1048576"/>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 si="1">D4</f>
        <v>#REF!</v>
      </c>
      <c r="E20" s="24" t="e">
        <f t="shared" ref="E20" si="2">E4</f>
        <v>#REF!</v>
      </c>
      <c r="F20" s="24" t="e">
        <f t="shared" ref="F20:I20" si="3">F4</f>
        <v>#REF!</v>
      </c>
      <c r="G20" s="24" t="e">
        <f t="shared" si="3"/>
        <v>#REF!</v>
      </c>
      <c r="H20" s="24" t="e">
        <f t="shared" si="3"/>
        <v>#REF!</v>
      </c>
      <c r="I20" s="24" t="e">
        <f t="shared" si="3"/>
        <v>#REF!</v>
      </c>
      <c r="J20" s="24" t="e">
        <f t="shared" ref="J20:K20" si="4">J4</f>
        <v>#REF!</v>
      </c>
      <c r="K20" s="94" t="e">
        <f t="shared" si="4"/>
        <v>#REF!</v>
      </c>
      <c r="L20" s="94" t="e">
        <f t="shared" ref="L20:P20" si="5">L4</f>
        <v>#REF!</v>
      </c>
      <c r="M20" s="94" t="e">
        <f t="shared" si="5"/>
        <v>#REF!</v>
      </c>
      <c r="N20" s="94" t="e">
        <f t="shared" si="5"/>
        <v>#REF!</v>
      </c>
      <c r="O20" s="24" t="e">
        <f t="shared" si="5"/>
        <v>#REF!</v>
      </c>
      <c r="P20" s="24" t="e">
        <f t="shared" si="5"/>
        <v>#REF!</v>
      </c>
    </row>
    <row r="21" spans="1:16" s="9" customFormat="1" ht="35.450000000000003" customHeight="1" x14ac:dyDescent="0.2">
      <c r="A21" s="10" t="s">
        <v>11</v>
      </c>
      <c r="B21" s="35" t="e">
        <f>B5</f>
        <v>#REF!</v>
      </c>
      <c r="C21" s="24" t="e">
        <f t="shared" ref="C21" si="6">C5</f>
        <v>#REF!</v>
      </c>
      <c r="D21" s="24" t="e">
        <f t="shared" ref="D21" si="7">D5</f>
        <v>#REF!</v>
      </c>
      <c r="E21" s="24" t="e">
        <f t="shared" ref="E21" si="8">E5</f>
        <v>#REF!</v>
      </c>
      <c r="F21" s="24" t="e">
        <f t="shared" ref="F21:I21" si="9">F5</f>
        <v>#REF!</v>
      </c>
      <c r="G21" s="24" t="e">
        <f t="shared" si="9"/>
        <v>#REF!</v>
      </c>
      <c r="H21" s="24" t="e">
        <f t="shared" si="9"/>
        <v>#REF!</v>
      </c>
      <c r="I21" s="24" t="e">
        <f t="shared" si="9"/>
        <v>#REF!</v>
      </c>
      <c r="J21" s="24" t="e">
        <f t="shared" ref="J21:K21" si="10">J5</f>
        <v>#REF!</v>
      </c>
      <c r="K21" s="94" t="e">
        <f t="shared" si="10"/>
        <v>#REF!</v>
      </c>
      <c r="L21" s="94" t="e">
        <f t="shared" ref="L21:P21" si="11">L5</f>
        <v>#REF!</v>
      </c>
      <c r="M21" s="94" t="e">
        <f t="shared" si="11"/>
        <v>#REF!</v>
      </c>
      <c r="N21" s="94" t="e">
        <f t="shared" si="11"/>
        <v>#REF!</v>
      </c>
      <c r="O21" s="24" t="e">
        <f t="shared" si="11"/>
        <v>#REF!</v>
      </c>
      <c r="P21" s="24" t="e">
        <f t="shared" si="11"/>
        <v>#REF!</v>
      </c>
    </row>
    <row r="22" spans="1:16" s="9" customFormat="1" x14ac:dyDescent="0.2">
      <c r="A22" s="11" t="s">
        <v>21</v>
      </c>
    </row>
    <row r="23" spans="1:16" s="9" customFormat="1" x14ac:dyDescent="0.2">
      <c r="A23" s="43">
        <v>1</v>
      </c>
      <c r="B23" s="44" t="e">
        <f>B7*0.9</f>
        <v>#REF!</v>
      </c>
      <c r="C23" s="44" t="e">
        <f t="shared" ref="C23" si="12">C7*0.9</f>
        <v>#REF!</v>
      </c>
      <c r="D23" s="44" t="e">
        <f t="shared" ref="D23" si="13">D7*0.9</f>
        <v>#REF!</v>
      </c>
      <c r="E23" s="44" t="e">
        <f t="shared" ref="E23" si="14">E7*0.9</f>
        <v>#REF!</v>
      </c>
      <c r="F23" s="44" t="e">
        <f t="shared" ref="F23:I23" si="15">F7*0.9</f>
        <v>#REF!</v>
      </c>
      <c r="G23" s="44" t="e">
        <f t="shared" si="15"/>
        <v>#REF!</v>
      </c>
      <c r="H23" s="44" t="e">
        <f t="shared" si="15"/>
        <v>#REF!</v>
      </c>
      <c r="I23" s="44" t="e">
        <f t="shared" si="15"/>
        <v>#REF!</v>
      </c>
      <c r="J23" s="44" t="e">
        <f t="shared" ref="J23:K23" si="16">J7*0.9</f>
        <v>#REF!</v>
      </c>
      <c r="K23" s="44" t="e">
        <f t="shared" si="16"/>
        <v>#REF!</v>
      </c>
      <c r="L23" s="44" t="e">
        <f t="shared" ref="L23:P23" si="17">L7*0.9</f>
        <v>#REF!</v>
      </c>
      <c r="M23" s="44" t="e">
        <f t="shared" si="17"/>
        <v>#REF!</v>
      </c>
      <c r="N23" s="44" t="e">
        <f t="shared" si="17"/>
        <v>#REF!</v>
      </c>
      <c r="O23" s="44" t="e">
        <f t="shared" si="17"/>
        <v>#REF!</v>
      </c>
      <c r="P23" s="44" t="e">
        <f t="shared" si="17"/>
        <v>#REF!</v>
      </c>
    </row>
    <row r="24" spans="1:16" s="9" customFormat="1" x14ac:dyDescent="0.2">
      <c r="A24" s="43">
        <v>2</v>
      </c>
      <c r="B24" s="44" t="e">
        <f t="shared" ref="B24:B33" si="18">B8*0.9</f>
        <v>#REF!</v>
      </c>
      <c r="C24" s="44" t="e">
        <f t="shared" ref="C24" si="19">C8*0.9</f>
        <v>#REF!</v>
      </c>
      <c r="D24" s="44" t="e">
        <f t="shared" ref="D24" si="20">D8*0.9</f>
        <v>#REF!</v>
      </c>
      <c r="E24" s="44" t="e">
        <f t="shared" ref="E24" si="21">E8*0.9</f>
        <v>#REF!</v>
      </c>
      <c r="F24" s="44" t="e">
        <f t="shared" ref="F24:I24" si="22">F8*0.9</f>
        <v>#REF!</v>
      </c>
      <c r="G24" s="44" t="e">
        <f t="shared" si="22"/>
        <v>#REF!</v>
      </c>
      <c r="H24" s="44" t="e">
        <f t="shared" si="22"/>
        <v>#REF!</v>
      </c>
      <c r="I24" s="44" t="e">
        <f t="shared" si="22"/>
        <v>#REF!</v>
      </c>
      <c r="J24" s="44" t="e">
        <f t="shared" ref="J24:K24" si="23">J8*0.9</f>
        <v>#REF!</v>
      </c>
      <c r="K24" s="44" t="e">
        <f t="shared" si="23"/>
        <v>#REF!</v>
      </c>
      <c r="L24" s="44" t="e">
        <f t="shared" ref="L24:P24" si="24">L8*0.9</f>
        <v>#REF!</v>
      </c>
      <c r="M24" s="44" t="e">
        <f t="shared" si="24"/>
        <v>#REF!</v>
      </c>
      <c r="N24" s="44" t="e">
        <f t="shared" si="24"/>
        <v>#REF!</v>
      </c>
      <c r="O24" s="44" t="e">
        <f t="shared" si="24"/>
        <v>#REF!</v>
      </c>
      <c r="P24" s="44" t="e">
        <f t="shared" si="24"/>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8"/>
        <v>#REF!</v>
      </c>
      <c r="C26" s="44" t="e">
        <f t="shared" ref="C26" si="25">C10*0.9</f>
        <v>#REF!</v>
      </c>
      <c r="D26" s="44" t="e">
        <f t="shared" ref="D26" si="26">D10*0.9</f>
        <v>#REF!</v>
      </c>
      <c r="E26" s="44" t="e">
        <f t="shared" ref="E26" si="27">E10*0.9</f>
        <v>#REF!</v>
      </c>
      <c r="F26" s="44" t="e">
        <f t="shared" ref="F26:I26" si="28">F10*0.9</f>
        <v>#REF!</v>
      </c>
      <c r="G26" s="44" t="e">
        <f t="shared" si="28"/>
        <v>#REF!</v>
      </c>
      <c r="H26" s="44" t="e">
        <f t="shared" si="28"/>
        <v>#REF!</v>
      </c>
      <c r="I26" s="44" t="e">
        <f t="shared" si="28"/>
        <v>#REF!</v>
      </c>
      <c r="J26" s="44" t="e">
        <f t="shared" ref="J26:K26" si="29">J10*0.9</f>
        <v>#REF!</v>
      </c>
      <c r="K26" s="44" t="e">
        <f t="shared" si="29"/>
        <v>#REF!</v>
      </c>
      <c r="L26" s="44" t="e">
        <f t="shared" ref="L26:P26" si="30">L10*0.9</f>
        <v>#REF!</v>
      </c>
      <c r="M26" s="44" t="e">
        <f t="shared" si="30"/>
        <v>#REF!</v>
      </c>
      <c r="N26" s="44" t="e">
        <f t="shared" si="30"/>
        <v>#REF!</v>
      </c>
      <c r="O26" s="44" t="e">
        <f t="shared" si="30"/>
        <v>#REF!</v>
      </c>
      <c r="P26" s="44" t="e">
        <f t="shared" si="30"/>
        <v>#REF!</v>
      </c>
    </row>
    <row r="27" spans="1:16" s="9" customFormat="1" x14ac:dyDescent="0.2">
      <c r="A27" s="43">
        <v>2</v>
      </c>
      <c r="B27" s="44" t="e">
        <f t="shared" si="18"/>
        <v>#REF!</v>
      </c>
      <c r="C27" s="44" t="e">
        <f t="shared" ref="C27" si="31">C11*0.9</f>
        <v>#REF!</v>
      </c>
      <c r="D27" s="44" t="e">
        <f t="shared" ref="D27" si="32">D11*0.9</f>
        <v>#REF!</v>
      </c>
      <c r="E27" s="44" t="e">
        <f t="shared" ref="E27" si="33">E11*0.9</f>
        <v>#REF!</v>
      </c>
      <c r="F27" s="44" t="e">
        <f t="shared" ref="F27:I27" si="34">F11*0.9</f>
        <v>#REF!</v>
      </c>
      <c r="G27" s="44" t="e">
        <f t="shared" si="34"/>
        <v>#REF!</v>
      </c>
      <c r="H27" s="44" t="e">
        <f t="shared" si="34"/>
        <v>#REF!</v>
      </c>
      <c r="I27" s="44" t="e">
        <f t="shared" si="34"/>
        <v>#REF!</v>
      </c>
      <c r="J27" s="44" t="e">
        <f t="shared" ref="J27:K27" si="35">J11*0.9</f>
        <v>#REF!</v>
      </c>
      <c r="K27" s="44" t="e">
        <f t="shared" si="35"/>
        <v>#REF!</v>
      </c>
      <c r="L27" s="44" t="e">
        <f t="shared" ref="L27:P27" si="36">L11*0.9</f>
        <v>#REF!</v>
      </c>
      <c r="M27" s="44" t="e">
        <f t="shared" si="36"/>
        <v>#REF!</v>
      </c>
      <c r="N27" s="44" t="e">
        <f t="shared" si="36"/>
        <v>#REF!</v>
      </c>
      <c r="O27" s="44" t="e">
        <f t="shared" si="36"/>
        <v>#REF!</v>
      </c>
      <c r="P27" s="44" t="e">
        <f t="shared" si="36"/>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8"/>
        <v>#REF!</v>
      </c>
      <c r="C29" s="44" t="e">
        <f t="shared" ref="C29" si="37">C13*0.9</f>
        <v>#REF!</v>
      </c>
      <c r="D29" s="44" t="e">
        <f t="shared" ref="D29" si="38">D13*0.9</f>
        <v>#REF!</v>
      </c>
      <c r="E29" s="44" t="e">
        <f t="shared" ref="E29" si="39">E13*0.9</f>
        <v>#REF!</v>
      </c>
      <c r="F29" s="44" t="e">
        <f t="shared" ref="F29:I29" si="40">F13*0.9</f>
        <v>#REF!</v>
      </c>
      <c r="G29" s="44" t="e">
        <f t="shared" si="40"/>
        <v>#REF!</v>
      </c>
      <c r="H29" s="44" t="e">
        <f t="shared" si="40"/>
        <v>#REF!</v>
      </c>
      <c r="I29" s="44" t="e">
        <f t="shared" si="40"/>
        <v>#REF!</v>
      </c>
      <c r="J29" s="44" t="e">
        <f t="shared" ref="J29:K29" si="41">J13*0.9</f>
        <v>#REF!</v>
      </c>
      <c r="K29" s="44" t="e">
        <f t="shared" si="41"/>
        <v>#REF!</v>
      </c>
      <c r="L29" s="44" t="e">
        <f t="shared" ref="L29:P29" si="42">L13*0.9</f>
        <v>#REF!</v>
      </c>
      <c r="M29" s="44" t="e">
        <f t="shared" si="42"/>
        <v>#REF!</v>
      </c>
      <c r="N29" s="44" t="e">
        <f t="shared" si="42"/>
        <v>#REF!</v>
      </c>
      <c r="O29" s="44" t="e">
        <f t="shared" si="42"/>
        <v>#REF!</v>
      </c>
      <c r="P29" s="44" t="e">
        <f t="shared" si="42"/>
        <v>#REF!</v>
      </c>
    </row>
    <row r="30" spans="1:16" s="9" customFormat="1" x14ac:dyDescent="0.2">
      <c r="A30" s="12">
        <v>2</v>
      </c>
      <c r="B30" s="44" t="e">
        <f t="shared" si="18"/>
        <v>#REF!</v>
      </c>
      <c r="C30" s="44" t="e">
        <f t="shared" ref="C30" si="43">C14*0.9</f>
        <v>#REF!</v>
      </c>
      <c r="D30" s="44" t="e">
        <f t="shared" ref="D30" si="44">D14*0.9</f>
        <v>#REF!</v>
      </c>
      <c r="E30" s="44" t="e">
        <f t="shared" ref="E30" si="45">E14*0.9</f>
        <v>#REF!</v>
      </c>
      <c r="F30" s="44" t="e">
        <f t="shared" ref="F30:I30" si="46">F14*0.9</f>
        <v>#REF!</v>
      </c>
      <c r="G30" s="44" t="e">
        <f t="shared" si="46"/>
        <v>#REF!</v>
      </c>
      <c r="H30" s="44" t="e">
        <f t="shared" si="46"/>
        <v>#REF!</v>
      </c>
      <c r="I30" s="44" t="e">
        <f t="shared" si="46"/>
        <v>#REF!</v>
      </c>
      <c r="J30" s="44" t="e">
        <f t="shared" ref="J30:K30" si="47">J14*0.9</f>
        <v>#REF!</v>
      </c>
      <c r="K30" s="44" t="e">
        <f t="shared" si="47"/>
        <v>#REF!</v>
      </c>
      <c r="L30" s="44" t="e">
        <f t="shared" ref="L30:P30" si="48">L14*0.9</f>
        <v>#REF!</v>
      </c>
      <c r="M30" s="44" t="e">
        <f t="shared" si="48"/>
        <v>#REF!</v>
      </c>
      <c r="N30" s="44" t="e">
        <f t="shared" si="48"/>
        <v>#REF!</v>
      </c>
      <c r="O30" s="44" t="e">
        <f t="shared" si="48"/>
        <v>#REF!</v>
      </c>
      <c r="P30" s="44" t="e">
        <f t="shared" si="48"/>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8"/>
        <v>#REF!</v>
      </c>
      <c r="C32" s="44" t="e">
        <f t="shared" ref="C32" si="49">C16*0.9</f>
        <v>#REF!</v>
      </c>
      <c r="D32" s="44" t="e">
        <f t="shared" ref="D32" si="50">D16*0.9</f>
        <v>#REF!</v>
      </c>
      <c r="E32" s="44" t="e">
        <f t="shared" ref="E32" si="51">E16*0.9</f>
        <v>#REF!</v>
      </c>
      <c r="F32" s="44" t="e">
        <f t="shared" ref="F32:I32" si="52">F16*0.9</f>
        <v>#REF!</v>
      </c>
      <c r="G32" s="44" t="e">
        <f t="shared" si="52"/>
        <v>#REF!</v>
      </c>
      <c r="H32" s="44" t="e">
        <f t="shared" si="52"/>
        <v>#REF!</v>
      </c>
      <c r="I32" s="44" t="e">
        <f t="shared" si="52"/>
        <v>#REF!</v>
      </c>
      <c r="J32" s="44" t="e">
        <f t="shared" ref="J32:K32" si="53">J16*0.9</f>
        <v>#REF!</v>
      </c>
      <c r="K32" s="44" t="e">
        <f t="shared" si="53"/>
        <v>#REF!</v>
      </c>
      <c r="L32" s="44" t="e">
        <f t="shared" ref="L32:P32" si="54">L16*0.9</f>
        <v>#REF!</v>
      </c>
      <c r="M32" s="44" t="e">
        <f t="shared" si="54"/>
        <v>#REF!</v>
      </c>
      <c r="N32" s="44" t="e">
        <f t="shared" si="54"/>
        <v>#REF!</v>
      </c>
      <c r="O32" s="44" t="e">
        <f t="shared" si="54"/>
        <v>#REF!</v>
      </c>
      <c r="P32" s="44" t="e">
        <f t="shared" si="54"/>
        <v>#REF!</v>
      </c>
    </row>
    <row r="33" spans="1:46" s="9" customFormat="1" x14ac:dyDescent="0.2">
      <c r="A33" s="12">
        <v>2</v>
      </c>
      <c r="B33" s="44" t="e">
        <f t="shared" si="18"/>
        <v>#REF!</v>
      </c>
      <c r="C33" s="44" t="e">
        <f t="shared" ref="C33" si="55">C17*0.9</f>
        <v>#REF!</v>
      </c>
      <c r="D33" s="44" t="e">
        <f t="shared" ref="D33" si="56">D17*0.9</f>
        <v>#REF!</v>
      </c>
      <c r="E33" s="44" t="e">
        <f t="shared" ref="E33" si="57">E17*0.9</f>
        <v>#REF!</v>
      </c>
      <c r="F33" s="44" t="e">
        <f t="shared" ref="F33:I33" si="58">F17*0.9</f>
        <v>#REF!</v>
      </c>
      <c r="G33" s="44" t="e">
        <f t="shared" si="58"/>
        <v>#REF!</v>
      </c>
      <c r="H33" s="44" t="e">
        <f t="shared" si="58"/>
        <v>#REF!</v>
      </c>
      <c r="I33" s="44" t="e">
        <f t="shared" si="58"/>
        <v>#REF!</v>
      </c>
      <c r="J33" s="44" t="e">
        <f t="shared" ref="J33:K33" si="59">J17*0.9</f>
        <v>#REF!</v>
      </c>
      <c r="K33" s="44" t="e">
        <f t="shared" si="59"/>
        <v>#REF!</v>
      </c>
      <c r="L33" s="44" t="e">
        <f t="shared" ref="L33:P33" si="60">L17*0.9</f>
        <v>#REF!</v>
      </c>
      <c r="M33" s="44" t="e">
        <f t="shared" si="60"/>
        <v>#REF!</v>
      </c>
      <c r="N33" s="44" t="e">
        <f t="shared" si="60"/>
        <v>#REF!</v>
      </c>
      <c r="O33" s="44" t="e">
        <f t="shared" si="60"/>
        <v>#REF!</v>
      </c>
      <c r="P33" s="44" t="e">
        <f t="shared" si="60"/>
        <v>#REF!</v>
      </c>
    </row>
    <row r="35" spans="1:46" ht="14.45" customHeight="1" x14ac:dyDescent="0.2">
      <c r="A35" s="262" t="s">
        <v>67</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row>
    <row r="36" spans="1:46" s="9" customFormat="1" x14ac:dyDescent="0.2">
      <c r="A36" s="31"/>
    </row>
    <row r="37" spans="1:46" s="74" customFormat="1" ht="12" x14ac:dyDescent="0.2">
      <c r="A37" s="73" t="s">
        <v>24</v>
      </c>
    </row>
    <row r="38" spans="1:46" s="74" customFormat="1" ht="12" x14ac:dyDescent="0.2">
      <c r="A38" s="61" t="s">
        <v>36</v>
      </c>
      <c r="B38" s="75"/>
      <c r="C38" s="75"/>
      <c r="D38" s="75"/>
      <c r="E38" s="75"/>
      <c r="F38" s="75"/>
      <c r="G38" s="75"/>
      <c r="H38" s="75"/>
      <c r="I38" s="75"/>
      <c r="J38" s="75"/>
      <c r="K38" s="75"/>
      <c r="L38" s="75"/>
      <c r="M38" s="75"/>
      <c r="N38" s="75"/>
      <c r="O38" s="76"/>
      <c r="P38" s="76"/>
      <c r="Q38" s="76"/>
      <c r="R38" s="76"/>
      <c r="S38" s="76"/>
      <c r="T38" s="76"/>
      <c r="U38" s="76"/>
      <c r="V38" s="76"/>
      <c r="W38" s="76"/>
      <c r="X38" s="76"/>
      <c r="Y38" s="76"/>
      <c r="Z38" s="76"/>
      <c r="AA38" s="76"/>
      <c r="AB38" s="76"/>
      <c r="AC38" s="76"/>
      <c r="AD38" s="76"/>
      <c r="AE38" s="76"/>
      <c r="AF38" s="76"/>
      <c r="AG38" s="76"/>
    </row>
    <row r="39" spans="1:46" s="74" customFormat="1" ht="24" x14ac:dyDescent="0.2">
      <c r="A39" s="61" t="s">
        <v>37</v>
      </c>
      <c r="B39" s="75"/>
      <c r="C39" s="75"/>
      <c r="D39" s="75"/>
      <c r="E39" s="75"/>
      <c r="F39" s="75"/>
      <c r="G39" s="75"/>
      <c r="H39" s="75"/>
      <c r="I39" s="75"/>
      <c r="J39" s="75"/>
      <c r="K39" s="75"/>
      <c r="L39" s="75"/>
      <c r="M39" s="75"/>
      <c r="N39" s="75"/>
      <c r="O39" s="76"/>
      <c r="P39" s="76"/>
      <c r="Q39" s="76"/>
      <c r="R39" s="76"/>
      <c r="S39" s="76"/>
      <c r="T39" s="76"/>
      <c r="U39" s="76"/>
      <c r="V39" s="76"/>
      <c r="W39" s="76"/>
      <c r="X39" s="76"/>
      <c r="Y39" s="76"/>
      <c r="Z39" s="76"/>
      <c r="AA39" s="76"/>
      <c r="AB39" s="76"/>
      <c r="AC39" s="76"/>
      <c r="AD39" s="76"/>
      <c r="AE39" s="76"/>
      <c r="AF39" s="76"/>
      <c r="AG39" s="76"/>
    </row>
    <row r="40" spans="1:46" s="74" customFormat="1" ht="12" x14ac:dyDescent="0.2">
      <c r="A40" s="2"/>
    </row>
    <row r="41" spans="1:46" s="74" customFormat="1" ht="12" x14ac:dyDescent="0.2">
      <c r="A41" s="77" t="s">
        <v>12</v>
      </c>
    </row>
    <row r="42" spans="1:46" s="74" customFormat="1" ht="12" x14ac:dyDescent="0.2">
      <c r="A42" s="63" t="s">
        <v>34</v>
      </c>
    </row>
    <row r="43" spans="1:46" s="74" customFormat="1" ht="12" x14ac:dyDescent="0.2">
      <c r="A43" s="64" t="s">
        <v>13</v>
      </c>
    </row>
    <row r="44" spans="1:46" s="74" customFormat="1" ht="12" x14ac:dyDescent="0.2">
      <c r="A44" s="64" t="s">
        <v>14</v>
      </c>
    </row>
    <row r="45" spans="1:46" s="74" customFormat="1" ht="24" x14ac:dyDescent="0.2">
      <c r="A45" s="65" t="s">
        <v>18</v>
      </c>
    </row>
    <row r="46" spans="1:46" s="74" customFormat="1" ht="12" x14ac:dyDescent="0.2">
      <c r="A46" s="64" t="s">
        <v>35</v>
      </c>
    </row>
    <row r="47" spans="1:46" s="74" customFormat="1" ht="48" x14ac:dyDescent="0.2">
      <c r="A47" s="37" t="s">
        <v>68</v>
      </c>
    </row>
    <row r="48" spans="1:46" s="74" customFormat="1" ht="12" x14ac:dyDescent="0.2">
      <c r="A48" s="37"/>
    </row>
    <row r="49" spans="1:19" s="74" customFormat="1" ht="38.25" x14ac:dyDescent="0.2">
      <c r="A49" s="66" t="s">
        <v>69</v>
      </c>
      <c r="B49" s="79"/>
      <c r="C49" s="79"/>
      <c r="D49" s="79"/>
      <c r="E49" s="79"/>
      <c r="F49" s="79"/>
      <c r="G49" s="79"/>
      <c r="H49" s="79"/>
      <c r="I49" s="79"/>
      <c r="J49" s="79"/>
      <c r="K49" s="79"/>
      <c r="L49" s="79"/>
      <c r="M49" s="79"/>
      <c r="N49" s="79"/>
      <c r="O49" s="79"/>
      <c r="P49" s="79"/>
      <c r="Q49" s="79"/>
      <c r="R49" s="79"/>
      <c r="S49" s="79"/>
    </row>
    <row r="50" spans="1:19" s="74" customFormat="1" ht="12" x14ac:dyDescent="0.2">
      <c r="A50" s="80"/>
      <c r="B50" s="79"/>
      <c r="C50" s="79"/>
      <c r="D50" s="79"/>
      <c r="E50" s="79"/>
      <c r="F50" s="79"/>
      <c r="G50" s="79"/>
      <c r="H50" s="79"/>
      <c r="I50" s="79"/>
      <c r="J50" s="79"/>
      <c r="K50" s="79"/>
      <c r="L50" s="79"/>
      <c r="M50" s="79"/>
      <c r="N50" s="79"/>
      <c r="O50" s="79"/>
      <c r="P50" s="79"/>
      <c r="Q50" s="79"/>
      <c r="R50" s="79"/>
      <c r="S50" s="79"/>
    </row>
    <row r="51" spans="1:19" s="74" customFormat="1" ht="52.5" x14ac:dyDescent="0.2">
      <c r="A51" s="95" t="s">
        <v>41</v>
      </c>
      <c r="B51" s="81"/>
      <c r="C51" s="81"/>
      <c r="D51" s="81"/>
      <c r="E51" s="81"/>
      <c r="F51" s="81"/>
      <c r="G51" s="81"/>
      <c r="H51" s="81"/>
      <c r="I51" s="81"/>
      <c r="J51" s="81"/>
      <c r="K51" s="81"/>
      <c r="L51" s="81"/>
      <c r="M51" s="1"/>
      <c r="N51" s="1"/>
      <c r="O51" s="79"/>
      <c r="P51" s="79"/>
      <c r="Q51" s="79"/>
      <c r="R51" s="79"/>
      <c r="S51" s="79"/>
    </row>
    <row r="52" spans="1:19" s="74" customFormat="1" ht="42" x14ac:dyDescent="0.2">
      <c r="A52" s="95" t="s">
        <v>42</v>
      </c>
      <c r="B52" s="81"/>
      <c r="C52" s="81"/>
      <c r="D52" s="81"/>
      <c r="E52" s="81"/>
      <c r="F52" s="81"/>
      <c r="G52" s="81"/>
      <c r="H52" s="81"/>
      <c r="I52" s="81"/>
      <c r="J52" s="81"/>
      <c r="K52" s="81"/>
      <c r="L52" s="81"/>
      <c r="M52" s="1"/>
      <c r="N52" s="1"/>
      <c r="O52" s="79"/>
      <c r="P52" s="79"/>
      <c r="Q52" s="79"/>
      <c r="R52" s="79"/>
      <c r="S52" s="79"/>
    </row>
    <row r="53" spans="1:19" s="74" customFormat="1" ht="73.5" x14ac:dyDescent="0.2">
      <c r="A53" s="95" t="s">
        <v>43</v>
      </c>
      <c r="B53" s="81"/>
      <c r="C53" s="81"/>
      <c r="D53" s="81"/>
      <c r="E53" s="81"/>
      <c r="F53" s="81"/>
      <c r="G53" s="81"/>
      <c r="H53" s="81"/>
      <c r="I53" s="81"/>
      <c r="J53" s="81"/>
      <c r="K53" s="81"/>
      <c r="L53" s="81"/>
      <c r="M53" s="1"/>
      <c r="N53" s="1"/>
      <c r="O53" s="79"/>
      <c r="P53" s="79"/>
      <c r="Q53" s="79"/>
      <c r="R53" s="79"/>
      <c r="S53" s="79"/>
    </row>
    <row r="54" spans="1:19" s="74" customFormat="1" ht="52.5" x14ac:dyDescent="0.2">
      <c r="A54" s="106" t="s">
        <v>80</v>
      </c>
      <c r="B54" s="79"/>
      <c r="C54" s="79"/>
      <c r="D54" s="79"/>
      <c r="E54" s="79"/>
      <c r="F54" s="79"/>
      <c r="G54" s="79"/>
      <c r="H54" s="79"/>
      <c r="I54" s="79"/>
      <c r="J54" s="79"/>
      <c r="K54" s="79"/>
      <c r="L54" s="79"/>
      <c r="M54" s="79"/>
      <c r="N54" s="79"/>
      <c r="O54" s="79"/>
      <c r="P54" s="79"/>
      <c r="Q54" s="79"/>
      <c r="R54" s="79"/>
      <c r="S54" s="79"/>
    </row>
    <row r="55" spans="1:19" s="74" customFormat="1" ht="63" x14ac:dyDescent="0.2">
      <c r="A55" s="95" t="s">
        <v>45</v>
      </c>
      <c r="B55" s="79"/>
      <c r="C55" s="79"/>
      <c r="D55" s="79"/>
      <c r="E55" s="79"/>
      <c r="F55" s="79"/>
      <c r="G55" s="79"/>
      <c r="H55" s="79"/>
      <c r="I55" s="79"/>
      <c r="J55" s="79"/>
      <c r="K55" s="79"/>
      <c r="L55" s="79"/>
      <c r="M55" s="79"/>
      <c r="N55" s="79"/>
      <c r="O55" s="79"/>
      <c r="P55" s="79"/>
      <c r="Q55" s="79"/>
      <c r="R55" s="79"/>
      <c r="S55" s="79"/>
    </row>
    <row r="56" spans="1:19" s="74" customFormat="1" ht="31.5" x14ac:dyDescent="0.2">
      <c r="A56" s="106" t="s">
        <v>78</v>
      </c>
      <c r="E56" s="79"/>
      <c r="F56" s="79"/>
      <c r="G56" s="79"/>
      <c r="H56" s="79"/>
      <c r="I56" s="79"/>
      <c r="J56" s="79"/>
      <c r="K56" s="79"/>
      <c r="L56" s="79"/>
      <c r="M56" s="79"/>
      <c r="N56" s="79"/>
      <c r="O56" s="79"/>
      <c r="P56" s="79"/>
      <c r="Q56" s="79"/>
      <c r="R56" s="79"/>
      <c r="S56" s="79"/>
    </row>
    <row r="57" spans="1:19" s="74" customFormat="1" ht="52.5" x14ac:dyDescent="0.2">
      <c r="A57" s="95" t="s">
        <v>81</v>
      </c>
      <c r="E57" s="79"/>
      <c r="F57" s="79"/>
      <c r="G57" s="79"/>
      <c r="H57" s="79"/>
      <c r="I57" s="79"/>
      <c r="J57" s="79"/>
      <c r="K57" s="79"/>
      <c r="L57" s="79"/>
      <c r="M57" s="79"/>
      <c r="N57" s="79"/>
      <c r="O57" s="79"/>
      <c r="P57" s="79"/>
      <c r="Q57" s="79"/>
      <c r="R57" s="79"/>
      <c r="S57" s="79"/>
    </row>
    <row r="58" spans="1:19" s="74" customFormat="1" ht="42" x14ac:dyDescent="0.2">
      <c r="A58" s="95" t="s">
        <v>82</v>
      </c>
    </row>
    <row r="59" spans="1:19" s="74" customFormat="1" ht="42" x14ac:dyDescent="0.2">
      <c r="A59" s="106" t="s">
        <v>83</v>
      </c>
    </row>
    <row r="60" spans="1:19" s="74" customFormat="1" ht="21" x14ac:dyDescent="0.2">
      <c r="A60" s="106" t="s">
        <v>79</v>
      </c>
    </row>
    <row r="61" spans="1:19" s="74" customFormat="1" ht="12" x14ac:dyDescent="0.2">
      <c r="A61" s="67"/>
    </row>
    <row r="62" spans="1:19" s="74" customFormat="1" ht="31.5" x14ac:dyDescent="0.2">
      <c r="A62" s="68" t="s">
        <v>46</v>
      </c>
    </row>
    <row r="63" spans="1:19" s="74" customFormat="1" ht="52.5" x14ac:dyDescent="0.2">
      <c r="A63" s="88" t="s">
        <v>47</v>
      </c>
    </row>
    <row r="64" spans="1:19" s="74" customFormat="1" ht="21" x14ac:dyDescent="0.2">
      <c r="A64" s="68" t="s">
        <v>48</v>
      </c>
    </row>
    <row r="65" spans="1:1" s="74" customFormat="1" ht="53.25" x14ac:dyDescent="0.2">
      <c r="A65" s="85" t="s">
        <v>49</v>
      </c>
    </row>
    <row r="66" spans="1:1" s="74" customFormat="1" ht="31.5" x14ac:dyDescent="0.2">
      <c r="A66" s="68" t="s">
        <v>50</v>
      </c>
    </row>
    <row r="67" spans="1:1" s="74" customFormat="1" ht="12" x14ac:dyDescent="0.2">
      <c r="A67" s="83"/>
    </row>
    <row r="68" spans="1:1" s="74" customFormat="1" ht="12" x14ac:dyDescent="0.2">
      <c r="A68" s="71" t="s">
        <v>16</v>
      </c>
    </row>
    <row r="69" spans="1:1" s="74" customFormat="1" ht="12" x14ac:dyDescent="0.2">
      <c r="A69" s="71"/>
    </row>
    <row r="70" spans="1:1" ht="36" x14ac:dyDescent="0.2">
      <c r="A70" s="72" t="s">
        <v>32</v>
      </c>
    </row>
    <row r="71" spans="1:1" ht="24" x14ac:dyDescent="0.2">
      <c r="A71" s="72" t="s">
        <v>33</v>
      </c>
    </row>
  </sheetData>
  <mergeCells count="1">
    <mergeCell ref="A35:AT3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topLeftCell="B13" workbookViewId="0">
      <selection activeCell="B22" sqref="B22:U33"/>
    </sheetView>
  </sheetViews>
  <sheetFormatPr defaultColWidth="8.7109375" defaultRowHeight="12.75" x14ac:dyDescent="0.2"/>
  <cols>
    <col min="1" max="1" width="72.5703125" style="9" customWidth="1"/>
    <col min="2" max="16384" width="8.7109375" style="9"/>
  </cols>
  <sheetData>
    <row r="1" spans="1:21" x14ac:dyDescent="0.2">
      <c r="A1" s="3" t="s">
        <v>20</v>
      </c>
    </row>
    <row r="2" spans="1:21" x14ac:dyDescent="0.2">
      <c r="A2" s="122" t="s">
        <v>118</v>
      </c>
    </row>
    <row r="3" spans="1:21"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c r="G3" s="47" t="e">
        <f>'C завтраками| Bed and breakfast'!#REF!</f>
        <v>#REF!</v>
      </c>
      <c r="H3" s="47" t="e">
        <f>'C завтраками| Bed and breakfast'!#REF!</f>
        <v>#REF!</v>
      </c>
      <c r="I3" s="47" t="e">
        <f>'C завтраками| Bed and breakfast'!#REF!</f>
        <v>#REF!</v>
      </c>
      <c r="J3" s="47" t="e">
        <f>'C завтраками| Bed and breakfast'!#REF!</f>
        <v>#REF!</v>
      </c>
      <c r="K3" s="47" t="e">
        <f>'C завтраками| Bed and breakfast'!#REF!</f>
        <v>#REF!</v>
      </c>
      <c r="L3" s="47" t="e">
        <f>'C завтраками| Bed and breakfast'!#REF!</f>
        <v>#REF!</v>
      </c>
      <c r="M3" s="47" t="e">
        <f>'C завтраками| Bed and breakfast'!#REF!</f>
        <v>#REF!</v>
      </c>
      <c r="N3" s="47" t="e">
        <f>'C завтраками| Bed and breakfast'!#REF!</f>
        <v>#REF!</v>
      </c>
      <c r="O3" s="47" t="e">
        <f>'C завтраками| Bed and breakfast'!#REF!</f>
        <v>#REF!</v>
      </c>
      <c r="P3" s="47" t="e">
        <f>'C завтраками| Bed and breakfast'!#REF!</f>
        <v>#REF!</v>
      </c>
      <c r="Q3" s="47" t="e">
        <f>'C завтраками| Bed and breakfast'!#REF!</f>
        <v>#REF!</v>
      </c>
      <c r="R3" s="47" t="e">
        <f>'C завтраками| Bed and breakfast'!#REF!</f>
        <v>#REF!</v>
      </c>
      <c r="S3" s="47" t="e">
        <f>'C завтраками| Bed and breakfast'!#REF!</f>
        <v>#REF!</v>
      </c>
      <c r="T3" s="47" t="e">
        <f>'C завтраками| Bed and breakfast'!#REF!</f>
        <v>#REF!</v>
      </c>
      <c r="U3" s="47" t="e">
        <f>'C завтраками| Bed and breakfast'!#REF!</f>
        <v>#REF!</v>
      </c>
    </row>
    <row r="4" spans="1:21"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c r="G4" s="47" t="e">
        <f>'C завтраками| Bed and breakfast'!#REF!</f>
        <v>#REF!</v>
      </c>
      <c r="H4" s="47" t="e">
        <f>'C завтраками| Bed and breakfast'!#REF!</f>
        <v>#REF!</v>
      </c>
      <c r="I4" s="47" t="e">
        <f>'C завтраками| Bed and breakfast'!#REF!</f>
        <v>#REF!</v>
      </c>
      <c r="J4" s="47" t="e">
        <f>'C завтраками| Bed and breakfast'!#REF!</f>
        <v>#REF!</v>
      </c>
      <c r="K4" s="47" t="e">
        <f>'C завтраками| Bed and breakfast'!#REF!</f>
        <v>#REF!</v>
      </c>
      <c r="L4" s="47" t="e">
        <f>'C завтраками| Bed and breakfast'!#REF!</f>
        <v>#REF!</v>
      </c>
      <c r="M4" s="47" t="e">
        <f>'C завтраками| Bed and breakfast'!#REF!</f>
        <v>#REF!</v>
      </c>
      <c r="N4" s="47" t="e">
        <f>'C завтраками| Bed and breakfast'!#REF!</f>
        <v>#REF!</v>
      </c>
      <c r="O4" s="47" t="e">
        <f>'C завтраками| Bed and breakfast'!#REF!</f>
        <v>#REF!</v>
      </c>
      <c r="P4" s="47" t="e">
        <f>'C завтраками| Bed and breakfast'!#REF!</f>
        <v>#REF!</v>
      </c>
      <c r="Q4" s="47" t="e">
        <f>'C завтраками| Bed and breakfast'!#REF!</f>
        <v>#REF!</v>
      </c>
      <c r="R4" s="47" t="e">
        <f>'C завтраками| Bed and breakfast'!#REF!</f>
        <v>#REF!</v>
      </c>
      <c r="S4" s="47" t="e">
        <f>'C завтраками| Bed and breakfast'!#REF!</f>
        <v>#REF!</v>
      </c>
      <c r="T4" s="47" t="e">
        <f>'C завтраками| Bed and breakfast'!#REF!</f>
        <v>#REF!</v>
      </c>
      <c r="U4" s="47" t="e">
        <f>'C завтраками| Bed and breakfast'!#REF!</f>
        <v>#REF!</v>
      </c>
    </row>
    <row r="5" spans="1:21" x14ac:dyDescent="0.2">
      <c r="A5" s="11" t="s">
        <v>2</v>
      </c>
    </row>
    <row r="6" spans="1:21" x14ac:dyDescent="0.2">
      <c r="A6" s="43">
        <v>1</v>
      </c>
      <c r="B6" s="44" t="e">
        <f>'C завтраками| Bed and breakfast'!#REF!*0.85</f>
        <v>#REF!</v>
      </c>
      <c r="C6" s="44" t="e">
        <f>'C завтраками| Bed and breakfast'!#REF!*0.85</f>
        <v>#REF!</v>
      </c>
      <c r="D6" s="44" t="e">
        <f>'C завтраками| Bed and breakfast'!#REF!*0.85</f>
        <v>#REF!</v>
      </c>
      <c r="E6" s="44" t="e">
        <f>'C завтраками| Bed and breakfast'!#REF!*0.85</f>
        <v>#REF!</v>
      </c>
      <c r="F6" s="44" t="e">
        <f>'C завтраками| Bed and breakfast'!#REF!*0.85</f>
        <v>#REF!</v>
      </c>
      <c r="G6" s="44" t="e">
        <f>'C завтраками| Bed and breakfast'!#REF!*0.85</f>
        <v>#REF!</v>
      </c>
      <c r="H6" s="44" t="e">
        <f>'C завтраками| Bed and breakfast'!#REF!*0.85</f>
        <v>#REF!</v>
      </c>
      <c r="I6" s="44" t="e">
        <f>'C завтраками| Bed and breakfast'!#REF!*0.85</f>
        <v>#REF!</v>
      </c>
      <c r="J6" s="44" t="e">
        <f>'C завтраками| Bed and breakfast'!#REF!*0.85</f>
        <v>#REF!</v>
      </c>
      <c r="K6" s="44" t="e">
        <f>'C завтраками| Bed and breakfast'!#REF!*0.85</f>
        <v>#REF!</v>
      </c>
      <c r="L6" s="44" t="e">
        <f>'C завтраками| Bed and breakfast'!#REF!*0.85</f>
        <v>#REF!</v>
      </c>
      <c r="M6" s="44" t="e">
        <f>'C завтраками| Bed and breakfast'!#REF!*0.85</f>
        <v>#REF!</v>
      </c>
      <c r="N6" s="44" t="e">
        <f>'C завтраками| Bed and breakfast'!#REF!*0.85</f>
        <v>#REF!</v>
      </c>
      <c r="O6" s="44" t="e">
        <f>'C завтраками| Bed and breakfast'!#REF!*0.85</f>
        <v>#REF!</v>
      </c>
      <c r="P6" s="44" t="e">
        <f>'C завтраками| Bed and breakfast'!#REF!*0.85</f>
        <v>#REF!</v>
      </c>
      <c r="Q6" s="44" t="e">
        <f>'C завтраками| Bed and breakfast'!#REF!*0.85</f>
        <v>#REF!</v>
      </c>
      <c r="R6" s="44" t="e">
        <f>'C завтраками| Bed and breakfast'!#REF!*0.85</f>
        <v>#REF!</v>
      </c>
      <c r="S6" s="44" t="e">
        <f>'C завтраками| Bed and breakfast'!#REF!*0.85</f>
        <v>#REF!</v>
      </c>
      <c r="T6" s="44" t="e">
        <f>'C завтраками| Bed and breakfast'!#REF!*0.85</f>
        <v>#REF!</v>
      </c>
      <c r="U6" s="44" t="e">
        <f>'C завтраками| Bed and breakfast'!#REF!*0.85</f>
        <v>#REF!</v>
      </c>
    </row>
    <row r="7" spans="1:21" x14ac:dyDescent="0.2">
      <c r="A7" s="43">
        <v>2</v>
      </c>
      <c r="B7" s="44" t="e">
        <f>'C завтраками| Bed and breakfast'!#REF!*0.85</f>
        <v>#REF!</v>
      </c>
      <c r="C7" s="44" t="e">
        <f>'C завтраками| Bed and breakfast'!#REF!*0.85</f>
        <v>#REF!</v>
      </c>
      <c r="D7" s="44" t="e">
        <f>'C завтраками| Bed and breakfast'!#REF!*0.85</f>
        <v>#REF!</v>
      </c>
      <c r="E7" s="44" t="e">
        <f>'C завтраками| Bed and breakfast'!#REF!*0.85</f>
        <v>#REF!</v>
      </c>
      <c r="F7" s="44" t="e">
        <f>'C завтраками| Bed and breakfast'!#REF!*0.85</f>
        <v>#REF!</v>
      </c>
      <c r="G7" s="44" t="e">
        <f>'C завтраками| Bed and breakfast'!#REF!*0.85</f>
        <v>#REF!</v>
      </c>
      <c r="H7" s="44" t="e">
        <f>'C завтраками| Bed and breakfast'!#REF!*0.85</f>
        <v>#REF!</v>
      </c>
      <c r="I7" s="44" t="e">
        <f>'C завтраками| Bed and breakfast'!#REF!*0.85</f>
        <v>#REF!</v>
      </c>
      <c r="J7" s="44" t="e">
        <f>'C завтраками| Bed and breakfast'!#REF!*0.85</f>
        <v>#REF!</v>
      </c>
      <c r="K7" s="44" t="e">
        <f>'C завтраками| Bed and breakfast'!#REF!*0.85</f>
        <v>#REF!</v>
      </c>
      <c r="L7" s="44" t="e">
        <f>'C завтраками| Bed and breakfast'!#REF!*0.85</f>
        <v>#REF!</v>
      </c>
      <c r="M7" s="44" t="e">
        <f>'C завтраками| Bed and breakfast'!#REF!*0.85</f>
        <v>#REF!</v>
      </c>
      <c r="N7" s="44" t="e">
        <f>'C завтраками| Bed and breakfast'!#REF!*0.85</f>
        <v>#REF!</v>
      </c>
      <c r="O7" s="44" t="e">
        <f>'C завтраками| Bed and breakfast'!#REF!*0.85</f>
        <v>#REF!</v>
      </c>
      <c r="P7" s="44" t="e">
        <f>'C завтраками| Bed and breakfast'!#REF!*0.85</f>
        <v>#REF!</v>
      </c>
      <c r="Q7" s="44" t="e">
        <f>'C завтраками| Bed and breakfast'!#REF!*0.85</f>
        <v>#REF!</v>
      </c>
      <c r="R7" s="44" t="e">
        <f>'C завтраками| Bed and breakfast'!#REF!*0.85</f>
        <v>#REF!</v>
      </c>
      <c r="S7" s="44" t="e">
        <f>'C завтраками| Bed and breakfast'!#REF!*0.85</f>
        <v>#REF!</v>
      </c>
      <c r="T7" s="44" t="e">
        <f>'C завтраками| Bed and breakfast'!#REF!*0.85</f>
        <v>#REF!</v>
      </c>
      <c r="U7" s="44" t="e">
        <f>'C завтраками| Bed and breakfast'!#REF!*0.85</f>
        <v>#REF!</v>
      </c>
    </row>
    <row r="8" spans="1:21" x14ac:dyDescent="0.2">
      <c r="A8" s="11" t="s">
        <v>3</v>
      </c>
      <c r="B8" s="44"/>
      <c r="C8" s="44"/>
      <c r="D8" s="44"/>
      <c r="E8" s="44"/>
      <c r="F8" s="44"/>
      <c r="G8" s="44"/>
      <c r="H8" s="44"/>
      <c r="I8" s="44"/>
      <c r="J8" s="44"/>
      <c r="K8" s="44"/>
      <c r="L8" s="44"/>
      <c r="M8" s="44"/>
      <c r="N8" s="44"/>
      <c r="O8" s="44"/>
      <c r="P8" s="44"/>
      <c r="Q8" s="44"/>
      <c r="R8" s="44"/>
      <c r="S8" s="44"/>
      <c r="T8" s="44"/>
      <c r="U8" s="44"/>
    </row>
    <row r="9" spans="1:21" x14ac:dyDescent="0.2">
      <c r="A9" s="43">
        <v>1</v>
      </c>
      <c r="B9" s="44" t="e">
        <f>'C завтраками| Bed and breakfast'!#REF!*0.85</f>
        <v>#REF!</v>
      </c>
      <c r="C9" s="44" t="e">
        <f>'C завтраками| Bed and breakfast'!#REF!*0.85</f>
        <v>#REF!</v>
      </c>
      <c r="D9" s="44" t="e">
        <f>'C завтраками| Bed and breakfast'!#REF!*0.85</f>
        <v>#REF!</v>
      </c>
      <c r="E9" s="44" t="e">
        <f>'C завтраками| Bed and breakfast'!#REF!*0.85</f>
        <v>#REF!</v>
      </c>
      <c r="F9" s="44" t="e">
        <f>'C завтраками| Bed and breakfast'!#REF!*0.85</f>
        <v>#REF!</v>
      </c>
      <c r="G9" s="44" t="e">
        <f>'C завтраками| Bed and breakfast'!#REF!*0.85</f>
        <v>#REF!</v>
      </c>
      <c r="H9" s="44" t="e">
        <f>'C завтраками| Bed and breakfast'!#REF!*0.85</f>
        <v>#REF!</v>
      </c>
      <c r="I9" s="44" t="e">
        <f>'C завтраками| Bed and breakfast'!#REF!*0.85</f>
        <v>#REF!</v>
      </c>
      <c r="J9" s="44" t="e">
        <f>'C завтраками| Bed and breakfast'!#REF!*0.85</f>
        <v>#REF!</v>
      </c>
      <c r="K9" s="44" t="e">
        <f>'C завтраками| Bed and breakfast'!#REF!*0.85</f>
        <v>#REF!</v>
      </c>
      <c r="L9" s="44" t="e">
        <f>'C завтраками| Bed and breakfast'!#REF!*0.85</f>
        <v>#REF!</v>
      </c>
      <c r="M9" s="44" t="e">
        <f>'C завтраками| Bed and breakfast'!#REF!*0.85</f>
        <v>#REF!</v>
      </c>
      <c r="N9" s="44" t="e">
        <f>'C завтраками| Bed and breakfast'!#REF!*0.85</f>
        <v>#REF!</v>
      </c>
      <c r="O9" s="44" t="e">
        <f>'C завтраками| Bed and breakfast'!#REF!*0.85</f>
        <v>#REF!</v>
      </c>
      <c r="P9" s="44" t="e">
        <f>'C завтраками| Bed and breakfast'!#REF!*0.85</f>
        <v>#REF!</v>
      </c>
      <c r="Q9" s="44" t="e">
        <f>'C завтраками| Bed and breakfast'!#REF!*0.85</f>
        <v>#REF!</v>
      </c>
      <c r="R9" s="44" t="e">
        <f>'C завтраками| Bed and breakfast'!#REF!*0.85</f>
        <v>#REF!</v>
      </c>
      <c r="S9" s="44" t="e">
        <f>'C завтраками| Bed and breakfast'!#REF!*0.85</f>
        <v>#REF!</v>
      </c>
      <c r="T9" s="44" t="e">
        <f>'C завтраками| Bed and breakfast'!#REF!*0.85</f>
        <v>#REF!</v>
      </c>
      <c r="U9" s="44" t="e">
        <f>'C завтраками| Bed and breakfast'!#REF!*0.85</f>
        <v>#REF!</v>
      </c>
    </row>
    <row r="10" spans="1:21" x14ac:dyDescent="0.2">
      <c r="A10" s="43">
        <v>2</v>
      </c>
      <c r="B10" s="44" t="e">
        <f>'C завтраками| Bed and breakfast'!#REF!*0.85</f>
        <v>#REF!</v>
      </c>
      <c r="C10" s="44" t="e">
        <f>'C завтраками| Bed and breakfast'!#REF!*0.85</f>
        <v>#REF!</v>
      </c>
      <c r="D10" s="44" t="e">
        <f>'C завтраками| Bed and breakfast'!#REF!*0.85</f>
        <v>#REF!</v>
      </c>
      <c r="E10" s="44" t="e">
        <f>'C завтраками| Bed and breakfast'!#REF!*0.85</f>
        <v>#REF!</v>
      </c>
      <c r="F10" s="44" t="e">
        <f>'C завтраками| Bed and breakfast'!#REF!*0.85</f>
        <v>#REF!</v>
      </c>
      <c r="G10" s="44" t="e">
        <f>'C завтраками| Bed and breakfast'!#REF!*0.85</f>
        <v>#REF!</v>
      </c>
      <c r="H10" s="44" t="e">
        <f>'C завтраками| Bed and breakfast'!#REF!*0.85</f>
        <v>#REF!</v>
      </c>
      <c r="I10" s="44" t="e">
        <f>'C завтраками| Bed and breakfast'!#REF!*0.85</f>
        <v>#REF!</v>
      </c>
      <c r="J10" s="44" t="e">
        <f>'C завтраками| Bed and breakfast'!#REF!*0.85</f>
        <v>#REF!</v>
      </c>
      <c r="K10" s="44" t="e">
        <f>'C завтраками| Bed and breakfast'!#REF!*0.85</f>
        <v>#REF!</v>
      </c>
      <c r="L10" s="44" t="e">
        <f>'C завтраками| Bed and breakfast'!#REF!*0.85</f>
        <v>#REF!</v>
      </c>
      <c r="M10" s="44" t="e">
        <f>'C завтраками| Bed and breakfast'!#REF!*0.85</f>
        <v>#REF!</v>
      </c>
      <c r="N10" s="44" t="e">
        <f>'C завтраками| Bed and breakfast'!#REF!*0.85</f>
        <v>#REF!</v>
      </c>
      <c r="O10" s="44" t="e">
        <f>'C завтраками| Bed and breakfast'!#REF!*0.85</f>
        <v>#REF!</v>
      </c>
      <c r="P10" s="44" t="e">
        <f>'C завтраками| Bed and breakfast'!#REF!*0.85</f>
        <v>#REF!</v>
      </c>
      <c r="Q10" s="44" t="e">
        <f>'C завтраками| Bed and breakfast'!#REF!*0.85</f>
        <v>#REF!</v>
      </c>
      <c r="R10" s="44" t="e">
        <f>'C завтраками| Bed and breakfast'!#REF!*0.85</f>
        <v>#REF!</v>
      </c>
      <c r="S10" s="44" t="e">
        <f>'C завтраками| Bed and breakfast'!#REF!*0.85</f>
        <v>#REF!</v>
      </c>
      <c r="T10" s="44" t="e">
        <f>'C завтраками| Bed and breakfast'!#REF!*0.85</f>
        <v>#REF!</v>
      </c>
      <c r="U10" s="44" t="e">
        <f>'C завтраками| Bed and breakfast'!#REF!*0.85</f>
        <v>#REF!</v>
      </c>
    </row>
    <row r="11" spans="1:21" x14ac:dyDescent="0.2">
      <c r="A11" s="11" t="s">
        <v>4</v>
      </c>
      <c r="B11" s="44"/>
      <c r="C11" s="44"/>
      <c r="D11" s="44"/>
      <c r="E11" s="44"/>
      <c r="F11" s="44"/>
      <c r="G11" s="44"/>
      <c r="H11" s="44"/>
      <c r="I11" s="44"/>
      <c r="J11" s="44"/>
      <c r="K11" s="44"/>
      <c r="L11" s="44"/>
      <c r="M11" s="44"/>
      <c r="N11" s="44"/>
      <c r="O11" s="44"/>
      <c r="P11" s="44"/>
      <c r="Q11" s="44"/>
      <c r="R11" s="44"/>
      <c r="S11" s="44"/>
      <c r="T11" s="44"/>
      <c r="U11" s="44"/>
    </row>
    <row r="12" spans="1:21" x14ac:dyDescent="0.2">
      <c r="A12" s="12">
        <v>1</v>
      </c>
      <c r="B12" s="44" t="e">
        <f>'C завтраками| Bed and breakfast'!#REF!*0.85</f>
        <v>#REF!</v>
      </c>
      <c r="C12" s="44" t="e">
        <f>'C завтраками| Bed and breakfast'!#REF!*0.85</f>
        <v>#REF!</v>
      </c>
      <c r="D12" s="44" t="e">
        <f>'C завтраками| Bed and breakfast'!#REF!*0.85</f>
        <v>#REF!</v>
      </c>
      <c r="E12" s="44" t="e">
        <f>'C завтраками| Bed and breakfast'!#REF!*0.85</f>
        <v>#REF!</v>
      </c>
      <c r="F12" s="44" t="e">
        <f>'C завтраками| Bed and breakfast'!#REF!*0.85</f>
        <v>#REF!</v>
      </c>
      <c r="G12" s="44" t="e">
        <f>'C завтраками| Bed and breakfast'!#REF!*0.85</f>
        <v>#REF!</v>
      </c>
      <c r="H12" s="44" t="e">
        <f>'C завтраками| Bed and breakfast'!#REF!*0.85</f>
        <v>#REF!</v>
      </c>
      <c r="I12" s="44" t="e">
        <f>'C завтраками| Bed and breakfast'!#REF!*0.85</f>
        <v>#REF!</v>
      </c>
      <c r="J12" s="44" t="e">
        <f>'C завтраками| Bed and breakfast'!#REF!*0.85</f>
        <v>#REF!</v>
      </c>
      <c r="K12" s="44" t="e">
        <f>'C завтраками| Bed and breakfast'!#REF!*0.85</f>
        <v>#REF!</v>
      </c>
      <c r="L12" s="44" t="e">
        <f>'C завтраками| Bed and breakfast'!#REF!*0.85</f>
        <v>#REF!</v>
      </c>
      <c r="M12" s="44" t="e">
        <f>'C завтраками| Bed and breakfast'!#REF!*0.85</f>
        <v>#REF!</v>
      </c>
      <c r="N12" s="44" t="e">
        <f>'C завтраками| Bed and breakfast'!#REF!*0.85</f>
        <v>#REF!</v>
      </c>
      <c r="O12" s="44" t="e">
        <f>'C завтраками| Bed and breakfast'!#REF!*0.85</f>
        <v>#REF!</v>
      </c>
      <c r="P12" s="44" t="e">
        <f>'C завтраками| Bed and breakfast'!#REF!*0.85</f>
        <v>#REF!</v>
      </c>
      <c r="Q12" s="44" t="e">
        <f>'C завтраками| Bed and breakfast'!#REF!*0.85</f>
        <v>#REF!</v>
      </c>
      <c r="R12" s="44" t="e">
        <f>'C завтраками| Bed and breakfast'!#REF!*0.85</f>
        <v>#REF!</v>
      </c>
      <c r="S12" s="44" t="e">
        <f>'C завтраками| Bed and breakfast'!#REF!*0.85</f>
        <v>#REF!</v>
      </c>
      <c r="T12" s="44" t="e">
        <f>'C завтраками| Bed and breakfast'!#REF!*0.85</f>
        <v>#REF!</v>
      </c>
      <c r="U12" s="44" t="e">
        <f>'C завтраками| Bed and breakfast'!#REF!*0.85</f>
        <v>#REF!</v>
      </c>
    </row>
    <row r="13" spans="1:21" x14ac:dyDescent="0.2">
      <c r="A13" s="12">
        <v>2</v>
      </c>
      <c r="B13" s="44" t="e">
        <f>'C завтраками| Bed and breakfast'!#REF!*0.85</f>
        <v>#REF!</v>
      </c>
      <c r="C13" s="44" t="e">
        <f>'C завтраками| Bed and breakfast'!#REF!*0.85</f>
        <v>#REF!</v>
      </c>
      <c r="D13" s="44" t="e">
        <f>'C завтраками| Bed and breakfast'!#REF!*0.85</f>
        <v>#REF!</v>
      </c>
      <c r="E13" s="44" t="e">
        <f>'C завтраками| Bed and breakfast'!#REF!*0.85</f>
        <v>#REF!</v>
      </c>
      <c r="F13" s="44" t="e">
        <f>'C завтраками| Bed and breakfast'!#REF!*0.85</f>
        <v>#REF!</v>
      </c>
      <c r="G13" s="44" t="e">
        <f>'C завтраками| Bed and breakfast'!#REF!*0.85</f>
        <v>#REF!</v>
      </c>
      <c r="H13" s="44" t="e">
        <f>'C завтраками| Bed and breakfast'!#REF!*0.85</f>
        <v>#REF!</v>
      </c>
      <c r="I13" s="44" t="e">
        <f>'C завтраками| Bed and breakfast'!#REF!*0.85</f>
        <v>#REF!</v>
      </c>
      <c r="J13" s="44" t="e">
        <f>'C завтраками| Bed and breakfast'!#REF!*0.85</f>
        <v>#REF!</v>
      </c>
      <c r="K13" s="44" t="e">
        <f>'C завтраками| Bed and breakfast'!#REF!*0.85</f>
        <v>#REF!</v>
      </c>
      <c r="L13" s="44" t="e">
        <f>'C завтраками| Bed and breakfast'!#REF!*0.85</f>
        <v>#REF!</v>
      </c>
      <c r="M13" s="44" t="e">
        <f>'C завтраками| Bed and breakfast'!#REF!*0.85</f>
        <v>#REF!</v>
      </c>
      <c r="N13" s="44" t="e">
        <f>'C завтраками| Bed and breakfast'!#REF!*0.85</f>
        <v>#REF!</v>
      </c>
      <c r="O13" s="44" t="e">
        <f>'C завтраками| Bed and breakfast'!#REF!*0.85</f>
        <v>#REF!</v>
      </c>
      <c r="P13" s="44" t="e">
        <f>'C завтраками| Bed and breakfast'!#REF!*0.85</f>
        <v>#REF!</v>
      </c>
      <c r="Q13" s="44" t="e">
        <f>'C завтраками| Bed and breakfast'!#REF!*0.85</f>
        <v>#REF!</v>
      </c>
      <c r="R13" s="44" t="e">
        <f>'C завтраками| Bed and breakfast'!#REF!*0.85</f>
        <v>#REF!</v>
      </c>
      <c r="S13" s="44" t="e">
        <f>'C завтраками| Bed and breakfast'!#REF!*0.85</f>
        <v>#REF!</v>
      </c>
      <c r="T13" s="44" t="e">
        <f>'C завтраками| Bed and breakfast'!#REF!*0.85</f>
        <v>#REF!</v>
      </c>
      <c r="U13" s="44" t="e">
        <f>'C завтраками| Bed and breakfast'!#REF!*0.85</f>
        <v>#REF!</v>
      </c>
    </row>
    <row r="14" spans="1:21" x14ac:dyDescent="0.2">
      <c r="A14" s="11" t="s">
        <v>5</v>
      </c>
      <c r="B14" s="44"/>
      <c r="C14" s="44"/>
      <c r="D14" s="44"/>
      <c r="E14" s="44"/>
      <c r="F14" s="44"/>
      <c r="G14" s="44"/>
      <c r="H14" s="44"/>
      <c r="I14" s="44"/>
      <c r="J14" s="44"/>
      <c r="K14" s="44"/>
      <c r="L14" s="44"/>
      <c r="M14" s="44"/>
      <c r="N14" s="44"/>
      <c r="O14" s="44"/>
      <c r="P14" s="44"/>
      <c r="Q14" s="44"/>
      <c r="R14" s="44"/>
      <c r="S14" s="44"/>
      <c r="T14" s="44"/>
      <c r="U14" s="44"/>
    </row>
    <row r="15" spans="1:21" x14ac:dyDescent="0.2">
      <c r="A15" s="12">
        <v>1</v>
      </c>
      <c r="B15" s="44" t="e">
        <f>'C завтраками| Bed and breakfast'!#REF!*0.85</f>
        <v>#REF!</v>
      </c>
      <c r="C15" s="44" t="e">
        <f>'C завтраками| Bed and breakfast'!#REF!*0.85</f>
        <v>#REF!</v>
      </c>
      <c r="D15" s="44" t="e">
        <f>'C завтраками| Bed and breakfast'!#REF!*0.85</f>
        <v>#REF!</v>
      </c>
      <c r="E15" s="44" t="e">
        <f>'C завтраками| Bed and breakfast'!#REF!*0.85</f>
        <v>#REF!</v>
      </c>
      <c r="F15" s="44" t="e">
        <f>'C завтраками| Bed and breakfast'!#REF!*0.85</f>
        <v>#REF!</v>
      </c>
      <c r="G15" s="44" t="e">
        <f>'C завтраками| Bed and breakfast'!#REF!*0.85</f>
        <v>#REF!</v>
      </c>
      <c r="H15" s="44" t="e">
        <f>'C завтраками| Bed and breakfast'!#REF!*0.85</f>
        <v>#REF!</v>
      </c>
      <c r="I15" s="44" t="e">
        <f>'C завтраками| Bed and breakfast'!#REF!*0.85</f>
        <v>#REF!</v>
      </c>
      <c r="J15" s="44" t="e">
        <f>'C завтраками| Bed and breakfast'!#REF!*0.85</f>
        <v>#REF!</v>
      </c>
      <c r="K15" s="44" t="e">
        <f>'C завтраками| Bed and breakfast'!#REF!*0.85</f>
        <v>#REF!</v>
      </c>
      <c r="L15" s="44" t="e">
        <f>'C завтраками| Bed and breakfast'!#REF!*0.85</f>
        <v>#REF!</v>
      </c>
      <c r="M15" s="44" t="e">
        <f>'C завтраками| Bed and breakfast'!#REF!*0.85</f>
        <v>#REF!</v>
      </c>
      <c r="N15" s="44" t="e">
        <f>'C завтраками| Bed and breakfast'!#REF!*0.85</f>
        <v>#REF!</v>
      </c>
      <c r="O15" s="44" t="e">
        <f>'C завтраками| Bed and breakfast'!#REF!*0.85</f>
        <v>#REF!</v>
      </c>
      <c r="P15" s="44" t="e">
        <f>'C завтраками| Bed and breakfast'!#REF!*0.85</f>
        <v>#REF!</v>
      </c>
      <c r="Q15" s="44" t="e">
        <f>'C завтраками| Bed and breakfast'!#REF!*0.85</f>
        <v>#REF!</v>
      </c>
      <c r="R15" s="44" t="e">
        <f>'C завтраками| Bed and breakfast'!#REF!*0.85</f>
        <v>#REF!</v>
      </c>
      <c r="S15" s="44" t="e">
        <f>'C завтраками| Bed and breakfast'!#REF!*0.85</f>
        <v>#REF!</v>
      </c>
      <c r="T15" s="44" t="e">
        <f>'C завтраками| Bed and breakfast'!#REF!*0.85</f>
        <v>#REF!</v>
      </c>
      <c r="U15" s="44" t="e">
        <f>'C завтраками| Bed and breakfast'!#REF!*0.85</f>
        <v>#REF!</v>
      </c>
    </row>
    <row r="16" spans="1:21" x14ac:dyDescent="0.2">
      <c r="A16" s="12">
        <v>2</v>
      </c>
      <c r="B16" s="44" t="e">
        <f>'C завтраками| Bed and breakfast'!#REF!*0.85</f>
        <v>#REF!</v>
      </c>
      <c r="C16" s="44" t="e">
        <f>'C завтраками| Bed and breakfast'!#REF!*0.85</f>
        <v>#REF!</v>
      </c>
      <c r="D16" s="44" t="e">
        <f>'C завтраками| Bed and breakfast'!#REF!*0.85</f>
        <v>#REF!</v>
      </c>
      <c r="E16" s="44" t="e">
        <f>'C завтраками| Bed and breakfast'!#REF!*0.85</f>
        <v>#REF!</v>
      </c>
      <c r="F16" s="44" t="e">
        <f>'C завтраками| Bed and breakfast'!#REF!*0.85</f>
        <v>#REF!</v>
      </c>
      <c r="G16" s="44" t="e">
        <f>'C завтраками| Bed and breakfast'!#REF!*0.85</f>
        <v>#REF!</v>
      </c>
      <c r="H16" s="44" t="e">
        <f>'C завтраками| Bed and breakfast'!#REF!*0.85</f>
        <v>#REF!</v>
      </c>
      <c r="I16" s="44" t="e">
        <f>'C завтраками| Bed and breakfast'!#REF!*0.85</f>
        <v>#REF!</v>
      </c>
      <c r="J16" s="44" t="e">
        <f>'C завтраками| Bed and breakfast'!#REF!*0.85</f>
        <v>#REF!</v>
      </c>
      <c r="K16" s="44" t="e">
        <f>'C завтраками| Bed and breakfast'!#REF!*0.85</f>
        <v>#REF!</v>
      </c>
      <c r="L16" s="44" t="e">
        <f>'C завтраками| Bed and breakfast'!#REF!*0.85</f>
        <v>#REF!</v>
      </c>
      <c r="M16" s="44" t="e">
        <f>'C завтраками| Bed and breakfast'!#REF!*0.85</f>
        <v>#REF!</v>
      </c>
      <c r="N16" s="44" t="e">
        <f>'C завтраками| Bed and breakfast'!#REF!*0.85</f>
        <v>#REF!</v>
      </c>
      <c r="O16" s="44" t="e">
        <f>'C завтраками| Bed and breakfast'!#REF!*0.85</f>
        <v>#REF!</v>
      </c>
      <c r="P16" s="44" t="e">
        <f>'C завтраками| Bed and breakfast'!#REF!*0.85</f>
        <v>#REF!</v>
      </c>
      <c r="Q16" s="44" t="e">
        <f>'C завтраками| Bed and breakfast'!#REF!*0.85</f>
        <v>#REF!</v>
      </c>
      <c r="R16" s="44" t="e">
        <f>'C завтраками| Bed and breakfast'!#REF!*0.85</f>
        <v>#REF!</v>
      </c>
      <c r="S16" s="44" t="e">
        <f>'C завтраками| Bed and breakfast'!#REF!*0.85</f>
        <v>#REF!</v>
      </c>
      <c r="T16" s="44" t="e">
        <f>'C завтраками| Bed and breakfast'!#REF!*0.85</f>
        <v>#REF!</v>
      </c>
      <c r="U16" s="44" t="e">
        <f>'C завтраками| Bed and breakfast'!#REF!*0.85</f>
        <v>#REF!</v>
      </c>
    </row>
    <row r="17" spans="1:21" x14ac:dyDescent="0.2">
      <c r="A17" s="25"/>
    </row>
    <row r="18" spans="1:21" x14ac:dyDescent="0.2">
      <c r="A18" s="122" t="s">
        <v>60</v>
      </c>
    </row>
    <row r="19" spans="1:21" x14ac:dyDescent="0.2">
      <c r="A19" s="25"/>
      <c r="B19" s="24" t="e">
        <f t="shared" ref="B19:U20" si="0">B3</f>
        <v>#REF!</v>
      </c>
      <c r="C19" s="24" t="e">
        <f t="shared" si="0"/>
        <v>#REF!</v>
      </c>
      <c r="D19" s="24" t="e">
        <f t="shared" si="0"/>
        <v>#REF!</v>
      </c>
      <c r="E19" s="24" t="e">
        <f t="shared" si="0"/>
        <v>#REF!</v>
      </c>
      <c r="F19" s="24" t="e">
        <f t="shared" si="0"/>
        <v>#REF!</v>
      </c>
      <c r="G19" s="24" t="e">
        <f t="shared" si="0"/>
        <v>#REF!</v>
      </c>
      <c r="H19" s="24" t="e">
        <f t="shared" si="0"/>
        <v>#REF!</v>
      </c>
      <c r="I19" s="24" t="e">
        <f t="shared" si="0"/>
        <v>#REF!</v>
      </c>
      <c r="J19" s="24" t="e">
        <f t="shared" si="0"/>
        <v>#REF!</v>
      </c>
      <c r="K19" s="24" t="e">
        <f t="shared" si="0"/>
        <v>#REF!</v>
      </c>
      <c r="L19" s="24" t="e">
        <f t="shared" si="0"/>
        <v>#REF!</v>
      </c>
      <c r="M19" s="24" t="e">
        <f t="shared" si="0"/>
        <v>#REF!</v>
      </c>
      <c r="N19" s="24" t="e">
        <f t="shared" si="0"/>
        <v>#REF!</v>
      </c>
      <c r="O19" s="24" t="e">
        <f t="shared" si="0"/>
        <v>#REF!</v>
      </c>
      <c r="P19" s="24" t="e">
        <f t="shared" si="0"/>
        <v>#REF!</v>
      </c>
      <c r="Q19" s="24" t="e">
        <f t="shared" si="0"/>
        <v>#REF!</v>
      </c>
      <c r="R19" s="24" t="e">
        <f t="shared" si="0"/>
        <v>#REF!</v>
      </c>
      <c r="S19" s="24" t="e">
        <f t="shared" si="0"/>
        <v>#REF!</v>
      </c>
      <c r="T19" s="24" t="e">
        <f t="shared" si="0"/>
        <v>#REF!</v>
      </c>
      <c r="U19" s="24" t="e">
        <f t="shared" si="0"/>
        <v>#REF!</v>
      </c>
    </row>
    <row r="20" spans="1:21" ht="35.450000000000003" customHeight="1" x14ac:dyDescent="0.2">
      <c r="A20" s="10" t="s">
        <v>11</v>
      </c>
      <c r="B20" s="24" t="e">
        <f t="shared" si="0"/>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row>
    <row r="21" spans="1:21" x14ac:dyDescent="0.2">
      <c r="A21" s="11" t="s">
        <v>21</v>
      </c>
    </row>
    <row r="22" spans="1:21" x14ac:dyDescent="0.2">
      <c r="A22" s="43">
        <v>1</v>
      </c>
      <c r="B22" s="44" t="e">
        <f>B6*0.87+25</f>
        <v>#REF!</v>
      </c>
      <c r="C22" s="44" t="e">
        <f t="shared" ref="C22:U32" si="1">C6*0.87+25</f>
        <v>#REF!</v>
      </c>
      <c r="D22" s="44" t="e">
        <f t="shared" si="1"/>
        <v>#REF!</v>
      </c>
      <c r="E22" s="44" t="e">
        <f t="shared" si="1"/>
        <v>#REF!</v>
      </c>
      <c r="F22" s="44" t="e">
        <f t="shared" si="1"/>
        <v>#REF!</v>
      </c>
      <c r="G22" s="44" t="e">
        <f t="shared" si="1"/>
        <v>#REF!</v>
      </c>
      <c r="H22" s="44" t="e">
        <f t="shared" si="1"/>
        <v>#REF!</v>
      </c>
      <c r="I22" s="44" t="e">
        <f t="shared" si="1"/>
        <v>#REF!</v>
      </c>
      <c r="J22" s="44" t="e">
        <f t="shared" si="1"/>
        <v>#REF!</v>
      </c>
      <c r="K22" s="44" t="e">
        <f t="shared" si="1"/>
        <v>#REF!</v>
      </c>
      <c r="L22" s="44" t="e">
        <f t="shared" si="1"/>
        <v>#REF!</v>
      </c>
      <c r="M22" s="44" t="e">
        <f t="shared" si="1"/>
        <v>#REF!</v>
      </c>
      <c r="N22" s="44" t="e">
        <f t="shared" si="1"/>
        <v>#REF!</v>
      </c>
      <c r="O22" s="44" t="e">
        <f t="shared" si="1"/>
        <v>#REF!</v>
      </c>
      <c r="P22" s="44" t="e">
        <f t="shared" si="1"/>
        <v>#REF!</v>
      </c>
      <c r="Q22" s="44" t="e">
        <f t="shared" si="1"/>
        <v>#REF!</v>
      </c>
      <c r="R22" s="44" t="e">
        <f t="shared" si="1"/>
        <v>#REF!</v>
      </c>
      <c r="S22" s="44" t="e">
        <f t="shared" si="1"/>
        <v>#REF!</v>
      </c>
      <c r="T22" s="44" t="e">
        <f t="shared" si="1"/>
        <v>#REF!</v>
      </c>
      <c r="U22" s="44" t="e">
        <f t="shared" si="1"/>
        <v>#REF!</v>
      </c>
    </row>
    <row r="23" spans="1:21" x14ac:dyDescent="0.2">
      <c r="A23" s="43">
        <v>2</v>
      </c>
      <c r="B23" s="44" t="e">
        <f t="shared" ref="B23:Q32" si="2">B7*0.87+25</f>
        <v>#REF!</v>
      </c>
      <c r="C23" s="44" t="e">
        <f t="shared" si="2"/>
        <v>#REF!</v>
      </c>
      <c r="D23" s="44" t="e">
        <f t="shared" si="2"/>
        <v>#REF!</v>
      </c>
      <c r="E23" s="44" t="e">
        <f t="shared" si="2"/>
        <v>#REF!</v>
      </c>
      <c r="F23" s="44" t="e">
        <f t="shared" si="2"/>
        <v>#REF!</v>
      </c>
      <c r="G23" s="44" t="e">
        <f t="shared" si="2"/>
        <v>#REF!</v>
      </c>
      <c r="H23" s="44" t="e">
        <f t="shared" si="2"/>
        <v>#REF!</v>
      </c>
      <c r="I23" s="44" t="e">
        <f t="shared" si="2"/>
        <v>#REF!</v>
      </c>
      <c r="J23" s="44" t="e">
        <f t="shared" si="2"/>
        <v>#REF!</v>
      </c>
      <c r="K23" s="44" t="e">
        <f t="shared" si="2"/>
        <v>#REF!</v>
      </c>
      <c r="L23" s="44" t="e">
        <f t="shared" si="2"/>
        <v>#REF!</v>
      </c>
      <c r="M23" s="44" t="e">
        <f t="shared" si="2"/>
        <v>#REF!</v>
      </c>
      <c r="N23" s="44" t="e">
        <f t="shared" si="2"/>
        <v>#REF!</v>
      </c>
      <c r="O23" s="44" t="e">
        <f t="shared" si="2"/>
        <v>#REF!</v>
      </c>
      <c r="P23" s="44" t="e">
        <f t="shared" si="2"/>
        <v>#REF!</v>
      </c>
      <c r="Q23" s="44" t="e">
        <f t="shared" si="2"/>
        <v>#REF!</v>
      </c>
      <c r="R23" s="44" t="e">
        <f t="shared" si="1"/>
        <v>#REF!</v>
      </c>
      <c r="S23" s="44" t="e">
        <f t="shared" si="1"/>
        <v>#REF!</v>
      </c>
      <c r="T23" s="44" t="e">
        <f t="shared" si="1"/>
        <v>#REF!</v>
      </c>
      <c r="U23" s="44" t="e">
        <f t="shared" si="1"/>
        <v>#REF!</v>
      </c>
    </row>
    <row r="24" spans="1:21" x14ac:dyDescent="0.2">
      <c r="A24" s="11" t="s">
        <v>22</v>
      </c>
      <c r="B24" s="44"/>
      <c r="C24" s="44"/>
      <c r="D24" s="44"/>
      <c r="E24" s="44"/>
      <c r="F24" s="44"/>
      <c r="G24" s="44"/>
      <c r="H24" s="44"/>
      <c r="I24" s="44"/>
      <c r="J24" s="44"/>
      <c r="K24" s="44"/>
      <c r="L24" s="44"/>
      <c r="M24" s="44"/>
      <c r="N24" s="44"/>
      <c r="O24" s="44"/>
      <c r="P24" s="44"/>
      <c r="Q24" s="44"/>
      <c r="R24" s="44"/>
      <c r="S24" s="44"/>
      <c r="T24" s="44"/>
      <c r="U24" s="44"/>
    </row>
    <row r="25" spans="1:21" x14ac:dyDescent="0.2">
      <c r="A25" s="43">
        <v>1</v>
      </c>
      <c r="B25" s="44" t="e">
        <f t="shared" si="2"/>
        <v>#REF!</v>
      </c>
      <c r="C25" s="44" t="e">
        <f t="shared" si="1"/>
        <v>#REF!</v>
      </c>
      <c r="D25" s="44" t="e">
        <f t="shared" si="1"/>
        <v>#REF!</v>
      </c>
      <c r="E25" s="44" t="e">
        <f t="shared" si="1"/>
        <v>#REF!</v>
      </c>
      <c r="F25" s="44" t="e">
        <f t="shared" si="1"/>
        <v>#REF!</v>
      </c>
      <c r="G25" s="44" t="e">
        <f t="shared" si="1"/>
        <v>#REF!</v>
      </c>
      <c r="H25" s="44" t="e">
        <f t="shared" si="1"/>
        <v>#REF!</v>
      </c>
      <c r="I25" s="44" t="e">
        <f t="shared" si="1"/>
        <v>#REF!</v>
      </c>
      <c r="J25" s="44" t="e">
        <f t="shared" si="1"/>
        <v>#REF!</v>
      </c>
      <c r="K25" s="44" t="e">
        <f t="shared" si="1"/>
        <v>#REF!</v>
      </c>
      <c r="L25" s="44" t="e">
        <f t="shared" si="1"/>
        <v>#REF!</v>
      </c>
      <c r="M25" s="44" t="e">
        <f t="shared" si="1"/>
        <v>#REF!</v>
      </c>
      <c r="N25" s="44" t="e">
        <f t="shared" si="1"/>
        <v>#REF!</v>
      </c>
      <c r="O25" s="44" t="e">
        <f t="shared" si="1"/>
        <v>#REF!</v>
      </c>
      <c r="P25" s="44" t="e">
        <f t="shared" si="1"/>
        <v>#REF!</v>
      </c>
      <c r="Q25" s="44" t="e">
        <f t="shared" si="1"/>
        <v>#REF!</v>
      </c>
      <c r="R25" s="44" t="e">
        <f t="shared" si="1"/>
        <v>#REF!</v>
      </c>
      <c r="S25" s="44" t="e">
        <f t="shared" si="1"/>
        <v>#REF!</v>
      </c>
      <c r="T25" s="44" t="e">
        <f t="shared" si="1"/>
        <v>#REF!</v>
      </c>
      <c r="U25" s="44" t="e">
        <f t="shared" si="1"/>
        <v>#REF!</v>
      </c>
    </row>
    <row r="26" spans="1:21" x14ac:dyDescent="0.2">
      <c r="A26" s="43">
        <v>2</v>
      </c>
      <c r="B26" s="44" t="e">
        <f t="shared" si="2"/>
        <v>#REF!</v>
      </c>
      <c r="C26" s="44" t="e">
        <f t="shared" si="1"/>
        <v>#REF!</v>
      </c>
      <c r="D26" s="44" t="e">
        <f t="shared" si="1"/>
        <v>#REF!</v>
      </c>
      <c r="E26" s="44" t="e">
        <f t="shared" si="1"/>
        <v>#REF!</v>
      </c>
      <c r="F26" s="44" t="e">
        <f t="shared" si="1"/>
        <v>#REF!</v>
      </c>
      <c r="G26" s="44" t="e">
        <f t="shared" si="1"/>
        <v>#REF!</v>
      </c>
      <c r="H26" s="44" t="e">
        <f t="shared" si="1"/>
        <v>#REF!</v>
      </c>
      <c r="I26" s="44" t="e">
        <f t="shared" si="1"/>
        <v>#REF!</v>
      </c>
      <c r="J26" s="44" t="e">
        <f t="shared" si="1"/>
        <v>#REF!</v>
      </c>
      <c r="K26" s="44" t="e">
        <f t="shared" si="1"/>
        <v>#REF!</v>
      </c>
      <c r="L26" s="44" t="e">
        <f t="shared" si="1"/>
        <v>#REF!</v>
      </c>
      <c r="M26" s="44" t="e">
        <f t="shared" si="1"/>
        <v>#REF!</v>
      </c>
      <c r="N26" s="44" t="e">
        <f t="shared" si="1"/>
        <v>#REF!</v>
      </c>
      <c r="O26" s="44" t="e">
        <f t="shared" si="1"/>
        <v>#REF!</v>
      </c>
      <c r="P26" s="44" t="e">
        <f t="shared" si="1"/>
        <v>#REF!</v>
      </c>
      <c r="Q26" s="44" t="e">
        <f t="shared" si="1"/>
        <v>#REF!</v>
      </c>
      <c r="R26" s="44" t="e">
        <f t="shared" si="1"/>
        <v>#REF!</v>
      </c>
      <c r="S26" s="44" t="e">
        <f t="shared" si="1"/>
        <v>#REF!</v>
      </c>
      <c r="T26" s="44" t="e">
        <f t="shared" si="1"/>
        <v>#REF!</v>
      </c>
      <c r="U26" s="44" t="e">
        <f t="shared" si="1"/>
        <v>#REF!</v>
      </c>
    </row>
    <row r="27" spans="1:21" x14ac:dyDescent="0.2">
      <c r="A27" s="11" t="s">
        <v>23</v>
      </c>
      <c r="B27" s="44"/>
      <c r="C27" s="44"/>
      <c r="D27" s="44"/>
      <c r="E27" s="44"/>
      <c r="F27" s="44"/>
      <c r="G27" s="44"/>
      <c r="H27" s="44"/>
      <c r="I27" s="44"/>
      <c r="J27" s="44"/>
      <c r="K27" s="44"/>
      <c r="L27" s="44"/>
      <c r="M27" s="44"/>
      <c r="N27" s="44"/>
      <c r="O27" s="44"/>
      <c r="P27" s="44"/>
      <c r="Q27" s="44"/>
      <c r="R27" s="44"/>
      <c r="S27" s="44"/>
      <c r="T27" s="44"/>
      <c r="U27" s="44"/>
    </row>
    <row r="28" spans="1:21" x14ac:dyDescent="0.2">
      <c r="A28" s="12">
        <v>1</v>
      </c>
      <c r="B28" s="44" t="e">
        <f t="shared" si="2"/>
        <v>#REF!</v>
      </c>
      <c r="C28" s="44" t="e">
        <f t="shared" si="1"/>
        <v>#REF!</v>
      </c>
      <c r="D28" s="44" t="e">
        <f t="shared" si="1"/>
        <v>#REF!</v>
      </c>
      <c r="E28" s="44" t="e">
        <f t="shared" si="1"/>
        <v>#REF!</v>
      </c>
      <c r="F28" s="44" t="e">
        <f t="shared" si="1"/>
        <v>#REF!</v>
      </c>
      <c r="G28" s="44" t="e">
        <f t="shared" si="1"/>
        <v>#REF!</v>
      </c>
      <c r="H28" s="44" t="e">
        <f t="shared" si="1"/>
        <v>#REF!</v>
      </c>
      <c r="I28" s="44" t="e">
        <f t="shared" si="1"/>
        <v>#REF!</v>
      </c>
      <c r="J28" s="44" t="e">
        <f t="shared" si="1"/>
        <v>#REF!</v>
      </c>
      <c r="K28" s="44" t="e">
        <f t="shared" si="1"/>
        <v>#REF!</v>
      </c>
      <c r="L28" s="44" t="e">
        <f t="shared" si="1"/>
        <v>#REF!</v>
      </c>
      <c r="M28" s="44" t="e">
        <f t="shared" si="1"/>
        <v>#REF!</v>
      </c>
      <c r="N28" s="44" t="e">
        <f t="shared" si="1"/>
        <v>#REF!</v>
      </c>
      <c r="O28" s="44" t="e">
        <f t="shared" si="1"/>
        <v>#REF!</v>
      </c>
      <c r="P28" s="44" t="e">
        <f t="shared" si="1"/>
        <v>#REF!</v>
      </c>
      <c r="Q28" s="44" t="e">
        <f t="shared" si="1"/>
        <v>#REF!</v>
      </c>
      <c r="R28" s="44" t="e">
        <f t="shared" si="1"/>
        <v>#REF!</v>
      </c>
      <c r="S28" s="44" t="e">
        <f t="shared" si="1"/>
        <v>#REF!</v>
      </c>
      <c r="T28" s="44" t="e">
        <f t="shared" si="1"/>
        <v>#REF!</v>
      </c>
      <c r="U28" s="44" t="e">
        <f t="shared" si="1"/>
        <v>#REF!</v>
      </c>
    </row>
    <row r="29" spans="1:21" x14ac:dyDescent="0.2">
      <c r="A29" s="12">
        <v>2</v>
      </c>
      <c r="B29" s="44" t="e">
        <f t="shared" si="2"/>
        <v>#REF!</v>
      </c>
      <c r="C29" s="44" t="e">
        <f t="shared" si="1"/>
        <v>#REF!</v>
      </c>
      <c r="D29" s="44" t="e">
        <f t="shared" si="1"/>
        <v>#REF!</v>
      </c>
      <c r="E29" s="44" t="e">
        <f t="shared" si="1"/>
        <v>#REF!</v>
      </c>
      <c r="F29" s="44" t="e">
        <f t="shared" si="1"/>
        <v>#REF!</v>
      </c>
      <c r="G29" s="44" t="e">
        <f t="shared" si="1"/>
        <v>#REF!</v>
      </c>
      <c r="H29" s="44" t="e">
        <f t="shared" si="1"/>
        <v>#REF!</v>
      </c>
      <c r="I29" s="44" t="e">
        <f t="shared" si="1"/>
        <v>#REF!</v>
      </c>
      <c r="J29" s="44" t="e">
        <f t="shared" si="1"/>
        <v>#REF!</v>
      </c>
      <c r="K29" s="44" t="e">
        <f t="shared" si="1"/>
        <v>#REF!</v>
      </c>
      <c r="L29" s="44" t="e">
        <f t="shared" si="1"/>
        <v>#REF!</v>
      </c>
      <c r="M29" s="44" t="e">
        <f t="shared" si="1"/>
        <v>#REF!</v>
      </c>
      <c r="N29" s="44" t="e">
        <f t="shared" si="1"/>
        <v>#REF!</v>
      </c>
      <c r="O29" s="44" t="e">
        <f t="shared" si="1"/>
        <v>#REF!</v>
      </c>
      <c r="P29" s="44" t="e">
        <f t="shared" si="1"/>
        <v>#REF!</v>
      </c>
      <c r="Q29" s="44" t="e">
        <f t="shared" si="1"/>
        <v>#REF!</v>
      </c>
      <c r="R29" s="44" t="e">
        <f t="shared" si="1"/>
        <v>#REF!</v>
      </c>
      <c r="S29" s="44" t="e">
        <f t="shared" si="1"/>
        <v>#REF!</v>
      </c>
      <c r="T29" s="44" t="e">
        <f t="shared" si="1"/>
        <v>#REF!</v>
      </c>
      <c r="U29" s="44" t="e">
        <f t="shared" si="1"/>
        <v>#REF!</v>
      </c>
    </row>
    <row r="30" spans="1:21" x14ac:dyDescent="0.2">
      <c r="A30" s="11" t="s">
        <v>0</v>
      </c>
      <c r="B30" s="44"/>
      <c r="C30" s="44"/>
      <c r="D30" s="44"/>
      <c r="E30" s="44"/>
      <c r="F30" s="44"/>
      <c r="G30" s="44"/>
      <c r="H30" s="44"/>
      <c r="I30" s="44"/>
      <c r="J30" s="44"/>
      <c r="K30" s="44"/>
      <c r="L30" s="44"/>
      <c r="M30" s="44"/>
      <c r="N30" s="44"/>
      <c r="O30" s="44"/>
      <c r="P30" s="44"/>
      <c r="Q30" s="44"/>
      <c r="R30" s="44"/>
      <c r="S30" s="44"/>
      <c r="T30" s="44"/>
      <c r="U30" s="44"/>
    </row>
    <row r="31" spans="1:21" x14ac:dyDescent="0.2">
      <c r="A31" s="12">
        <v>1</v>
      </c>
      <c r="B31" s="44" t="e">
        <f t="shared" si="2"/>
        <v>#REF!</v>
      </c>
      <c r="C31" s="44" t="e">
        <f t="shared" si="1"/>
        <v>#REF!</v>
      </c>
      <c r="D31" s="44" t="e">
        <f t="shared" si="1"/>
        <v>#REF!</v>
      </c>
      <c r="E31" s="44" t="e">
        <f t="shared" si="1"/>
        <v>#REF!</v>
      </c>
      <c r="F31" s="44" t="e">
        <f t="shared" si="1"/>
        <v>#REF!</v>
      </c>
      <c r="G31" s="44" t="e">
        <f t="shared" si="1"/>
        <v>#REF!</v>
      </c>
      <c r="H31" s="44" t="e">
        <f t="shared" si="1"/>
        <v>#REF!</v>
      </c>
      <c r="I31" s="44" t="e">
        <f t="shared" si="1"/>
        <v>#REF!</v>
      </c>
      <c r="J31" s="44" t="e">
        <f t="shared" si="1"/>
        <v>#REF!</v>
      </c>
      <c r="K31" s="44" t="e">
        <f t="shared" si="1"/>
        <v>#REF!</v>
      </c>
      <c r="L31" s="44" t="e">
        <f t="shared" si="1"/>
        <v>#REF!</v>
      </c>
      <c r="M31" s="44" t="e">
        <f t="shared" si="1"/>
        <v>#REF!</v>
      </c>
      <c r="N31" s="44" t="e">
        <f t="shared" si="1"/>
        <v>#REF!</v>
      </c>
      <c r="O31" s="44" t="e">
        <f t="shared" si="1"/>
        <v>#REF!</v>
      </c>
      <c r="P31" s="44" t="e">
        <f t="shared" si="1"/>
        <v>#REF!</v>
      </c>
      <c r="Q31" s="44" t="e">
        <f t="shared" si="1"/>
        <v>#REF!</v>
      </c>
      <c r="R31" s="44" t="e">
        <f t="shared" si="1"/>
        <v>#REF!</v>
      </c>
      <c r="S31" s="44" t="e">
        <f t="shared" si="1"/>
        <v>#REF!</v>
      </c>
      <c r="T31" s="44" t="e">
        <f t="shared" si="1"/>
        <v>#REF!</v>
      </c>
      <c r="U31" s="44" t="e">
        <f t="shared" si="1"/>
        <v>#REF!</v>
      </c>
    </row>
    <row r="32" spans="1:21" x14ac:dyDescent="0.2">
      <c r="A32" s="12">
        <v>2</v>
      </c>
      <c r="B32" s="44" t="e">
        <f t="shared" si="2"/>
        <v>#REF!</v>
      </c>
      <c r="C32" s="44" t="e">
        <f t="shared" si="1"/>
        <v>#REF!</v>
      </c>
      <c r="D32" s="44" t="e">
        <f t="shared" si="1"/>
        <v>#REF!</v>
      </c>
      <c r="E32" s="44" t="e">
        <f t="shared" si="1"/>
        <v>#REF!</v>
      </c>
      <c r="F32" s="44" t="e">
        <f t="shared" si="1"/>
        <v>#REF!</v>
      </c>
      <c r="G32" s="44" t="e">
        <f t="shared" si="1"/>
        <v>#REF!</v>
      </c>
      <c r="H32" s="44" t="e">
        <f t="shared" si="1"/>
        <v>#REF!</v>
      </c>
      <c r="I32" s="44" t="e">
        <f t="shared" si="1"/>
        <v>#REF!</v>
      </c>
      <c r="J32" s="44" t="e">
        <f t="shared" si="1"/>
        <v>#REF!</v>
      </c>
      <c r="K32" s="44" t="e">
        <f t="shared" si="1"/>
        <v>#REF!</v>
      </c>
      <c r="L32" s="44" t="e">
        <f t="shared" si="1"/>
        <v>#REF!</v>
      </c>
      <c r="M32" s="44" t="e">
        <f t="shared" si="1"/>
        <v>#REF!</v>
      </c>
      <c r="N32" s="44" t="e">
        <f t="shared" si="1"/>
        <v>#REF!</v>
      </c>
      <c r="O32" s="44" t="e">
        <f t="shared" si="1"/>
        <v>#REF!</v>
      </c>
      <c r="P32" s="44" t="e">
        <f t="shared" si="1"/>
        <v>#REF!</v>
      </c>
      <c r="Q32" s="44" t="e">
        <f t="shared" si="1"/>
        <v>#REF!</v>
      </c>
      <c r="R32" s="44" t="e">
        <f t="shared" si="1"/>
        <v>#REF!</v>
      </c>
      <c r="S32" s="44" t="e">
        <f t="shared" si="1"/>
        <v>#REF!</v>
      </c>
      <c r="T32" s="44" t="e">
        <f t="shared" si="1"/>
        <v>#REF!</v>
      </c>
      <c r="U32" s="44" t="e">
        <f t="shared" si="1"/>
        <v>#REF!</v>
      </c>
    </row>
    <row r="34" spans="1:1" ht="135" x14ac:dyDescent="0.2">
      <c r="A34" s="129" t="s">
        <v>117</v>
      </c>
    </row>
    <row r="35" spans="1:1" x14ac:dyDescent="0.2">
      <c r="A35" s="119" t="s">
        <v>24</v>
      </c>
    </row>
    <row r="36" spans="1:1" x14ac:dyDescent="0.2">
      <c r="A36" s="50" t="s">
        <v>100</v>
      </c>
    </row>
    <row r="37" spans="1:1" x14ac:dyDescent="0.2">
      <c r="A37" s="50" t="s">
        <v>101</v>
      </c>
    </row>
    <row r="38" spans="1:1" x14ac:dyDescent="0.2">
      <c r="A38" s="4"/>
    </row>
    <row r="39" spans="1:1" x14ac:dyDescent="0.2">
      <c r="A39" s="119" t="s">
        <v>12</v>
      </c>
    </row>
    <row r="41" spans="1:1" x14ac:dyDescent="0.2">
      <c r="A41" s="48" t="s">
        <v>28</v>
      </c>
    </row>
    <row r="42" spans="1:1" x14ac:dyDescent="0.2">
      <c r="A42" s="48" t="s">
        <v>29</v>
      </c>
    </row>
    <row r="43" spans="1:1" x14ac:dyDescent="0.2">
      <c r="A43" s="48" t="s">
        <v>30</v>
      </c>
    </row>
    <row r="44" spans="1:1" x14ac:dyDescent="0.2">
      <c r="A44" s="48" t="s">
        <v>31</v>
      </c>
    </row>
    <row r="45" spans="1:1" x14ac:dyDescent="0.2">
      <c r="A45" s="51" t="s">
        <v>102</v>
      </c>
    </row>
    <row r="46" spans="1:1" x14ac:dyDescent="0.2">
      <c r="A46" s="125" t="s">
        <v>114</v>
      </c>
    </row>
    <row r="47" spans="1:1" ht="31.5" x14ac:dyDescent="0.2">
      <c r="A47" s="120" t="s">
        <v>103</v>
      </c>
    </row>
    <row r="48" spans="1:1" ht="52.5" x14ac:dyDescent="0.2">
      <c r="A48" s="121" t="s">
        <v>104</v>
      </c>
    </row>
    <row r="49" spans="1:1" ht="42" x14ac:dyDescent="0.2">
      <c r="A49" s="121" t="s">
        <v>105</v>
      </c>
    </row>
    <row r="50" spans="1:1" ht="42" x14ac:dyDescent="0.2">
      <c r="A50" s="121" t="s">
        <v>106</v>
      </c>
    </row>
    <row r="51" spans="1:1" ht="52.5" x14ac:dyDescent="0.2">
      <c r="A51" s="121" t="s">
        <v>107</v>
      </c>
    </row>
    <row r="52" spans="1:1" ht="31.5" x14ac:dyDescent="0.2">
      <c r="A52" s="121" t="s">
        <v>108</v>
      </c>
    </row>
    <row r="53" spans="1:1" ht="21" x14ac:dyDescent="0.2">
      <c r="A53" s="121" t="s">
        <v>109</v>
      </c>
    </row>
    <row r="54" spans="1:1" ht="31.5" x14ac:dyDescent="0.2">
      <c r="A54" s="121" t="s">
        <v>110</v>
      </c>
    </row>
    <row r="55" spans="1:1" ht="34.5" x14ac:dyDescent="0.2">
      <c r="A55" s="121" t="s">
        <v>111</v>
      </c>
    </row>
    <row r="56" spans="1:1" ht="42" x14ac:dyDescent="0.2">
      <c r="A56" s="121" t="s">
        <v>112</v>
      </c>
    </row>
    <row r="57" spans="1:1" ht="31.5" x14ac:dyDescent="0.2">
      <c r="A57" s="121" t="s">
        <v>113</v>
      </c>
    </row>
    <row r="58" spans="1:1" ht="31.5" x14ac:dyDescent="0.2">
      <c r="A58" s="131" t="s">
        <v>120</v>
      </c>
    </row>
    <row r="59" spans="1:1" ht="42" x14ac:dyDescent="0.2">
      <c r="A59" s="88" t="s">
        <v>47</v>
      </c>
    </row>
    <row r="60" spans="1:1" ht="63" x14ac:dyDescent="0.2">
      <c r="A60" s="126" t="s">
        <v>115</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54"/>
    </row>
    <row r="69" spans="1:1" x14ac:dyDescent="0.2">
      <c r="A69" s="5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135" t="e">
        <f>'Осенние каникулы | FIT15'!#REF!</f>
        <v>#REF!</v>
      </c>
    </row>
    <row r="5" spans="1:2" ht="23.1" customHeight="1" x14ac:dyDescent="0.2">
      <c r="A5" s="46" t="s">
        <v>11</v>
      </c>
      <c r="B5" s="135"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0" spans="1:2" x14ac:dyDescent="0.2">
      <c r="A20" s="25"/>
    </row>
    <row r="21" spans="1:2" x14ac:dyDescent="0.2">
      <c r="A21" s="122" t="s">
        <v>60</v>
      </c>
    </row>
    <row r="22" spans="1:2" x14ac:dyDescent="0.2">
      <c r="A22" s="25"/>
      <c r="B22" s="24" t="e">
        <f t="shared" ref="B22" si="0">B4</f>
        <v>#REF!</v>
      </c>
    </row>
    <row r="23" spans="1:2" ht="35.450000000000003" customHeight="1" x14ac:dyDescent="0.2">
      <c r="A23" s="10" t="s">
        <v>11</v>
      </c>
      <c r="B23" s="24" t="e">
        <f t="shared" ref="B23" si="1">B5</f>
        <v>#REF!</v>
      </c>
    </row>
    <row r="24" spans="1:2" x14ac:dyDescent="0.2">
      <c r="A24" s="17" t="s">
        <v>2</v>
      </c>
    </row>
    <row r="25" spans="1:2" x14ac:dyDescent="0.2">
      <c r="A25" s="19">
        <v>1</v>
      </c>
      <c r="B25" s="44" t="e">
        <f t="shared" ref="B25" si="2">B7*0.87</f>
        <v>#REF!</v>
      </c>
    </row>
    <row r="26" spans="1:2" x14ac:dyDescent="0.2">
      <c r="A26" s="19">
        <v>2</v>
      </c>
      <c r="B26" s="44" t="e">
        <f t="shared" ref="B26" si="3">B8*0.87</f>
        <v>#REF!</v>
      </c>
    </row>
    <row r="27" spans="1:2" x14ac:dyDescent="0.2">
      <c r="A27" s="17" t="s">
        <v>3</v>
      </c>
      <c r="B27" s="44"/>
    </row>
    <row r="28" spans="1:2" x14ac:dyDescent="0.2">
      <c r="A28" s="19">
        <v>1</v>
      </c>
      <c r="B28" s="44" t="e">
        <f t="shared" ref="B28" si="4">B10*0.87</f>
        <v>#REF!</v>
      </c>
    </row>
    <row r="29" spans="1:2" x14ac:dyDescent="0.2">
      <c r="A29" s="19">
        <v>2</v>
      </c>
      <c r="B29" s="44" t="e">
        <f t="shared" ref="B29" si="5">B11*0.87</f>
        <v>#REF!</v>
      </c>
    </row>
    <row r="30" spans="1:2" x14ac:dyDescent="0.2">
      <c r="A30" s="17" t="s">
        <v>4</v>
      </c>
      <c r="B30" s="44"/>
    </row>
    <row r="31" spans="1:2" x14ac:dyDescent="0.2">
      <c r="A31" s="19">
        <v>1</v>
      </c>
      <c r="B31" s="44" t="e">
        <f t="shared" ref="B31" si="6">B13*0.87</f>
        <v>#REF!</v>
      </c>
    </row>
    <row r="32" spans="1:2" x14ac:dyDescent="0.2">
      <c r="A32" s="19">
        <v>2</v>
      </c>
      <c r="B32" s="44" t="e">
        <f t="shared" ref="B32" si="7">B14*0.87</f>
        <v>#REF!</v>
      </c>
    </row>
    <row r="33" spans="1:2" x14ac:dyDescent="0.2">
      <c r="A33" s="17" t="s">
        <v>5</v>
      </c>
      <c r="B33" s="44"/>
    </row>
    <row r="34" spans="1:2" x14ac:dyDescent="0.2">
      <c r="A34" s="19">
        <v>1</v>
      </c>
      <c r="B34" s="44" t="e">
        <f t="shared" ref="B34" si="8">B16*0.87</f>
        <v>#REF!</v>
      </c>
    </row>
    <row r="35" spans="1:2" x14ac:dyDescent="0.2">
      <c r="A35" s="19">
        <v>2</v>
      </c>
      <c r="B35" s="44" t="e">
        <f t="shared" ref="B35" si="9">B17*0.87</f>
        <v>#REF!</v>
      </c>
    </row>
    <row r="36" spans="1:2" x14ac:dyDescent="0.2">
      <c r="A36" s="17" t="s">
        <v>6</v>
      </c>
      <c r="B36" s="44"/>
    </row>
    <row r="37" spans="1:2" x14ac:dyDescent="0.2">
      <c r="A37" s="19" t="s">
        <v>1</v>
      </c>
      <c r="B37" s="44" t="e">
        <f t="shared" ref="B37" si="10">B19*0.87</f>
        <v>#REF!</v>
      </c>
    </row>
    <row r="39" spans="1:2" ht="146.44999999999999" customHeight="1" x14ac:dyDescent="0.2">
      <c r="A39" s="133" t="s">
        <v>130</v>
      </c>
    </row>
    <row r="40" spans="1:2" x14ac:dyDescent="0.2">
      <c r="A40" s="119" t="s">
        <v>24</v>
      </c>
    </row>
    <row r="41" spans="1:2" x14ac:dyDescent="0.2">
      <c r="A41" s="61" t="s">
        <v>123</v>
      </c>
    </row>
    <row r="42" spans="1:2" x14ac:dyDescent="0.2">
      <c r="A42" s="61" t="s">
        <v>124</v>
      </c>
    </row>
    <row r="43" spans="1:2" x14ac:dyDescent="0.2">
      <c r="A43" s="62"/>
    </row>
    <row r="44" spans="1:2" x14ac:dyDescent="0.2">
      <c r="A44" s="119" t="s">
        <v>12</v>
      </c>
    </row>
    <row r="45" spans="1:2" x14ac:dyDescent="0.2">
      <c r="A45" s="151"/>
    </row>
    <row r="46" spans="1:2" x14ac:dyDescent="0.2">
      <c r="A46" s="63" t="s">
        <v>34</v>
      </c>
    </row>
    <row r="47" spans="1:2" x14ac:dyDescent="0.2">
      <c r="A47" s="64" t="s">
        <v>13</v>
      </c>
    </row>
    <row r="48" spans="1:2" x14ac:dyDescent="0.2">
      <c r="A48" s="64" t="s">
        <v>14</v>
      </c>
    </row>
    <row r="49" spans="1:1" ht="24" x14ac:dyDescent="0.2">
      <c r="A49" s="65" t="s">
        <v>18</v>
      </c>
    </row>
    <row r="50" spans="1:1" x14ac:dyDescent="0.2">
      <c r="A50" s="148" t="s">
        <v>122</v>
      </c>
    </row>
    <row r="51" spans="1:1" ht="24" x14ac:dyDescent="0.2">
      <c r="A51" s="65" t="s">
        <v>65</v>
      </c>
    </row>
    <row r="52" spans="1:1" x14ac:dyDescent="0.2">
      <c r="A52" s="52"/>
    </row>
    <row r="53" spans="1:1" ht="25.5" x14ac:dyDescent="0.2">
      <c r="A53" s="134" t="s">
        <v>125</v>
      </c>
    </row>
    <row r="54" spans="1:1" ht="42" x14ac:dyDescent="0.2">
      <c r="A54" s="95" t="s">
        <v>126</v>
      </c>
    </row>
    <row r="55" spans="1:1" ht="46.5" customHeight="1" x14ac:dyDescent="0.2">
      <c r="A55" s="95" t="s">
        <v>127</v>
      </c>
    </row>
    <row r="56" spans="1:1" ht="75.75" customHeight="1" x14ac:dyDescent="0.2">
      <c r="A56" s="95" t="s">
        <v>128</v>
      </c>
    </row>
    <row r="57" spans="1:1" ht="42" x14ac:dyDescent="0.2">
      <c r="A57" s="95" t="s">
        <v>129</v>
      </c>
    </row>
    <row r="58" spans="1:1" ht="21" x14ac:dyDescent="0.2">
      <c r="A58" s="106" t="s">
        <v>136</v>
      </c>
    </row>
    <row r="59" spans="1:1" ht="21" x14ac:dyDescent="0.2">
      <c r="A59" s="106" t="s">
        <v>137</v>
      </c>
    </row>
    <row r="60" spans="1:1" ht="31.5" x14ac:dyDescent="0.2">
      <c r="A60" s="95" t="s">
        <v>138</v>
      </c>
    </row>
    <row r="61" spans="1:1" ht="31.5" x14ac:dyDescent="0.2">
      <c r="A61" s="95" t="s">
        <v>139</v>
      </c>
    </row>
    <row r="62" spans="1:1" ht="42" x14ac:dyDescent="0.2">
      <c r="A62" s="95" t="s">
        <v>140</v>
      </c>
    </row>
    <row r="63" spans="1:1" ht="42" x14ac:dyDescent="0.2">
      <c r="A63" s="95" t="s">
        <v>141</v>
      </c>
    </row>
    <row r="64" spans="1:1" ht="42" x14ac:dyDescent="0.2">
      <c r="A64" s="88" t="s">
        <v>47</v>
      </c>
    </row>
    <row r="65" spans="1:1" ht="21" x14ac:dyDescent="0.2">
      <c r="A65" s="113" t="s">
        <v>48</v>
      </c>
    </row>
    <row r="66" spans="1:1" ht="53.25" x14ac:dyDescent="0.2">
      <c r="A66" s="85" t="s">
        <v>49</v>
      </c>
    </row>
    <row r="67" spans="1:1" ht="31.5" x14ac:dyDescent="0.2">
      <c r="A67" s="68" t="s">
        <v>50</v>
      </c>
    </row>
    <row r="68" spans="1:1" x14ac:dyDescent="0.2">
      <c r="A68" s="70"/>
    </row>
    <row r="69" spans="1:1" x14ac:dyDescent="0.2">
      <c r="A69" s="71" t="s">
        <v>16</v>
      </c>
    </row>
    <row r="70" spans="1:1" ht="24" x14ac:dyDescent="0.2">
      <c r="A70" s="154" t="s">
        <v>32</v>
      </c>
    </row>
    <row r="71" spans="1:1" ht="24" x14ac:dyDescent="0.2">
      <c r="A71" s="154" t="s">
        <v>33</v>
      </c>
    </row>
    <row r="72" spans="1:1" x14ac:dyDescent="0.2">
      <c r="A72" s="72"/>
    </row>
    <row r="73" spans="1:1" x14ac:dyDescent="0.2">
      <c r="A73" s="69"/>
    </row>
    <row r="74" spans="1:1" x14ac:dyDescent="0.2">
      <c r="A74" s="7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24" t="e">
        <f>'Осенние каникулы | FIT15'!#REF!</f>
        <v>#REF!</v>
      </c>
    </row>
    <row r="5" spans="1:2" ht="23.1" customHeight="1" x14ac:dyDescent="0.2">
      <c r="A5" s="46" t="s">
        <v>11</v>
      </c>
      <c r="B5" s="24"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1" spans="1:2" ht="150.6" customHeight="1" x14ac:dyDescent="0.2">
      <c r="A21" s="133" t="s">
        <v>130</v>
      </c>
    </row>
    <row r="22" spans="1:2" x14ac:dyDescent="0.2">
      <c r="A22" s="119" t="s">
        <v>24</v>
      </c>
    </row>
    <row r="23" spans="1:2" x14ac:dyDescent="0.2">
      <c r="A23" s="61" t="s">
        <v>123</v>
      </c>
    </row>
    <row r="24" spans="1:2" x14ac:dyDescent="0.2">
      <c r="A24" s="61" t="s">
        <v>124</v>
      </c>
    </row>
    <row r="25" spans="1:2" x14ac:dyDescent="0.2">
      <c r="A25" s="62"/>
    </row>
    <row r="26" spans="1:2" x14ac:dyDescent="0.2">
      <c r="A26" s="119" t="s">
        <v>12</v>
      </c>
    </row>
    <row r="27" spans="1:2" x14ac:dyDescent="0.2">
      <c r="A27" s="151"/>
    </row>
    <row r="28" spans="1:2" x14ac:dyDescent="0.2">
      <c r="A28" s="63" t="s">
        <v>34</v>
      </c>
    </row>
    <row r="29" spans="1:2" x14ac:dyDescent="0.2">
      <c r="A29" s="64" t="s">
        <v>13</v>
      </c>
    </row>
    <row r="30" spans="1:2" x14ac:dyDescent="0.2">
      <c r="A30" s="64" t="s">
        <v>14</v>
      </c>
    </row>
    <row r="31" spans="1:2" ht="24" x14ac:dyDescent="0.2">
      <c r="A31" s="65" t="s">
        <v>18</v>
      </c>
    </row>
    <row r="32" spans="1:2" x14ac:dyDescent="0.2">
      <c r="A32" s="148" t="s">
        <v>122</v>
      </c>
    </row>
    <row r="33" spans="1:1" ht="24" x14ac:dyDescent="0.2">
      <c r="A33" s="65" t="s">
        <v>65</v>
      </c>
    </row>
    <row r="34" spans="1:1" x14ac:dyDescent="0.2">
      <c r="A34" s="52"/>
    </row>
    <row r="35" spans="1:1" ht="25.5" x14ac:dyDescent="0.2">
      <c r="A35" s="134" t="s">
        <v>125</v>
      </c>
    </row>
    <row r="36" spans="1:1" ht="42" x14ac:dyDescent="0.2">
      <c r="A36" s="95" t="s">
        <v>126</v>
      </c>
    </row>
    <row r="37" spans="1:1" ht="31.5" x14ac:dyDescent="0.2">
      <c r="A37" s="95" t="s">
        <v>127</v>
      </c>
    </row>
    <row r="38" spans="1:1" ht="42" x14ac:dyDescent="0.2">
      <c r="A38" s="95" t="s">
        <v>128</v>
      </c>
    </row>
    <row r="39" spans="1:1" ht="42" x14ac:dyDescent="0.2">
      <c r="A39" s="95" t="s">
        <v>129</v>
      </c>
    </row>
    <row r="40" spans="1:1" ht="21" x14ac:dyDescent="0.2">
      <c r="A40" s="106" t="s">
        <v>136</v>
      </c>
    </row>
    <row r="41" spans="1:1" ht="21" x14ac:dyDescent="0.2">
      <c r="A41" s="106" t="s">
        <v>137</v>
      </c>
    </row>
    <row r="42" spans="1:1" ht="31.5" x14ac:dyDescent="0.2">
      <c r="A42" s="95" t="s">
        <v>138</v>
      </c>
    </row>
    <row r="43" spans="1:1" ht="31.5" x14ac:dyDescent="0.2">
      <c r="A43" s="95" t="s">
        <v>139</v>
      </c>
    </row>
    <row r="44" spans="1:1" ht="42" x14ac:dyDescent="0.2">
      <c r="A44" s="95" t="s">
        <v>140</v>
      </c>
    </row>
    <row r="45" spans="1:1" ht="42" x14ac:dyDescent="0.2">
      <c r="A45" s="95" t="s">
        <v>141</v>
      </c>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154"/>
    </row>
    <row r="55" spans="1:1" x14ac:dyDescent="0.2">
      <c r="A55" s="69"/>
    </row>
    <row r="56" spans="1:1" x14ac:dyDescent="0.2">
      <c r="A56" s="7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pane xSplit="1" topLeftCell="B1" activePane="topRight" state="frozen"/>
      <selection pane="topRight" activeCell="B7" sqref="B7:AI17"/>
    </sheetView>
  </sheetViews>
  <sheetFormatPr defaultColWidth="9" defaultRowHeight="12" x14ac:dyDescent="0.2"/>
  <cols>
    <col min="1" max="1" width="80" style="4" customWidth="1"/>
    <col min="2" max="19" width="9" style="4" customWidth="1"/>
    <col min="20" max="16384" width="9" style="4"/>
  </cols>
  <sheetData>
    <row r="1" spans="1:35" ht="11.45" customHeight="1" x14ac:dyDescent="0.2">
      <c r="A1" s="3" t="s">
        <v>7</v>
      </c>
    </row>
    <row r="2" spans="1:35" ht="11.45" customHeight="1" x14ac:dyDescent="0.2">
      <c r="A2" s="29" t="s">
        <v>27</v>
      </c>
    </row>
    <row r="3" spans="1:35" ht="11.45" customHeight="1" x14ac:dyDescent="0.2">
      <c r="A3" s="3"/>
    </row>
    <row r="4" spans="1:35" ht="11.45" customHeight="1" x14ac:dyDescent="0.2">
      <c r="A4" s="49" t="s">
        <v>58</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row>
    <row r="5" spans="1:35"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row>
    <row r="6" spans="1:35" ht="10.7" customHeight="1" x14ac:dyDescent="0.2">
      <c r="A6" s="17" t="s">
        <v>2</v>
      </c>
    </row>
    <row r="7" spans="1:35" ht="10.7" customHeight="1" x14ac:dyDescent="0.2">
      <c r="A7" s="19">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row>
    <row r="8" spans="1:35" ht="10.7" customHeight="1" x14ac:dyDescent="0.2">
      <c r="A8" s="19">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row>
    <row r="9" spans="1:35" ht="10.7" customHeight="1" x14ac:dyDescent="0.2">
      <c r="A9" s="1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5" customFormat="1" ht="10.7" customHeight="1" x14ac:dyDescent="0.2">
      <c r="A10" s="19">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row>
    <row r="11" spans="1:35" ht="10.7" customHeight="1" x14ac:dyDescent="0.2">
      <c r="A11" s="19">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row>
    <row r="12" spans="1:35" ht="10.7" customHeight="1" x14ac:dyDescent="0.2">
      <c r="A12" s="1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row>
    <row r="13" spans="1:35" ht="10.7" customHeight="1" x14ac:dyDescent="0.2">
      <c r="A13" s="19">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row>
    <row r="14" spans="1:35" ht="10.7" customHeight="1" x14ac:dyDescent="0.2">
      <c r="A14" s="19">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row>
    <row r="15" spans="1:35" ht="10.7" customHeight="1" x14ac:dyDescent="0.2">
      <c r="A15" s="1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35" ht="10.7" customHeight="1" x14ac:dyDescent="0.2">
      <c r="A16" s="19">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row>
    <row r="17" spans="1:35" ht="10.5" customHeight="1" x14ac:dyDescent="0.2">
      <c r="A17" s="19">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row>
    <row r="18" spans="1:35"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0.5" customHeight="1" x14ac:dyDescent="0.2">
      <c r="A19" s="38"/>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row>
    <row r="20" spans="1:35" ht="10.5" customHeight="1" x14ac:dyDescent="0.2">
      <c r="A20" s="38"/>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row>
    <row r="21" spans="1:35" ht="10.5" customHeight="1" x14ac:dyDescent="0.2">
      <c r="A21" s="49" t="s">
        <v>9</v>
      </c>
      <c r="B21" s="55" t="e">
        <f t="shared" ref="B21:AI21" si="0">B4</f>
        <v>#REF!</v>
      </c>
      <c r="C21" s="55" t="e">
        <f t="shared" si="0"/>
        <v>#REF!</v>
      </c>
      <c r="D21" s="55" t="e">
        <f t="shared" si="0"/>
        <v>#REF!</v>
      </c>
      <c r="E21" s="55" t="e">
        <f t="shared" si="0"/>
        <v>#REF!</v>
      </c>
      <c r="F21" s="55" t="e">
        <f t="shared" si="0"/>
        <v>#REF!</v>
      </c>
      <c r="G21" s="55" t="e">
        <f t="shared" si="0"/>
        <v>#REF!</v>
      </c>
      <c r="H21" s="55" t="e">
        <f t="shared" si="0"/>
        <v>#REF!</v>
      </c>
      <c r="I21" s="55" t="e">
        <f t="shared" si="0"/>
        <v>#REF!</v>
      </c>
      <c r="J21" s="55" t="e">
        <f t="shared" si="0"/>
        <v>#REF!</v>
      </c>
      <c r="K21" s="55" t="e">
        <f t="shared" si="0"/>
        <v>#REF!</v>
      </c>
      <c r="L21" s="55" t="e">
        <f t="shared" si="0"/>
        <v>#REF!</v>
      </c>
      <c r="M21" s="55" t="e">
        <f t="shared" si="0"/>
        <v>#REF!</v>
      </c>
      <c r="N21" s="55" t="e">
        <f t="shared" si="0"/>
        <v>#REF!</v>
      </c>
      <c r="O21" s="55" t="e">
        <f t="shared" si="0"/>
        <v>#REF!</v>
      </c>
      <c r="P21" s="55" t="e">
        <f t="shared" si="0"/>
        <v>#REF!</v>
      </c>
      <c r="Q21" s="55" t="e">
        <f t="shared" si="0"/>
        <v>#REF!</v>
      </c>
      <c r="R21" s="55" t="e">
        <f t="shared" si="0"/>
        <v>#REF!</v>
      </c>
      <c r="S21" s="55" t="e">
        <f t="shared" si="0"/>
        <v>#REF!</v>
      </c>
      <c r="T21" s="55" t="e">
        <f t="shared" si="0"/>
        <v>#REF!</v>
      </c>
      <c r="U21" s="55" t="e">
        <f t="shared" si="0"/>
        <v>#REF!</v>
      </c>
      <c r="V21" s="55" t="e">
        <f t="shared" si="0"/>
        <v>#REF!</v>
      </c>
      <c r="W21" s="55" t="e">
        <f t="shared" si="0"/>
        <v>#REF!</v>
      </c>
      <c r="X21" s="55" t="e">
        <f t="shared" si="0"/>
        <v>#REF!</v>
      </c>
      <c r="Y21" s="55" t="e">
        <f t="shared" si="0"/>
        <v>#REF!</v>
      </c>
      <c r="Z21" s="55" t="e">
        <f t="shared" si="0"/>
        <v>#REF!</v>
      </c>
      <c r="AA21" s="55" t="e">
        <f t="shared" si="0"/>
        <v>#REF!</v>
      </c>
      <c r="AB21" s="55" t="e">
        <f t="shared" si="0"/>
        <v>#REF!</v>
      </c>
      <c r="AC21" s="55" t="e">
        <f t="shared" si="0"/>
        <v>#REF!</v>
      </c>
      <c r="AD21" s="55" t="e">
        <f t="shared" si="0"/>
        <v>#REF!</v>
      </c>
      <c r="AE21" s="55" t="e">
        <f t="shared" si="0"/>
        <v>#REF!</v>
      </c>
      <c r="AF21" s="55" t="e">
        <f t="shared" si="0"/>
        <v>#REF!</v>
      </c>
      <c r="AG21" s="55" t="e">
        <f t="shared" si="0"/>
        <v>#REF!</v>
      </c>
      <c r="AH21" s="55" t="e">
        <f t="shared" si="0"/>
        <v>#REF!</v>
      </c>
      <c r="AI21" s="55" t="e">
        <f t="shared" si="0"/>
        <v>#REF!</v>
      </c>
    </row>
    <row r="22" spans="1:35" ht="10.5" customHeight="1" x14ac:dyDescent="0.2">
      <c r="A22" s="30" t="s">
        <v>11</v>
      </c>
      <c r="B22" s="55" t="e">
        <f t="shared" ref="B22:AI22" si="1">B5</f>
        <v>#REF!</v>
      </c>
      <c r="C22" s="55" t="e">
        <f t="shared" si="1"/>
        <v>#REF!</v>
      </c>
      <c r="D22" s="55" t="e">
        <f t="shared" si="1"/>
        <v>#REF!</v>
      </c>
      <c r="E22" s="55" t="e">
        <f t="shared" si="1"/>
        <v>#REF!</v>
      </c>
      <c r="F22" s="55" t="e">
        <f t="shared" si="1"/>
        <v>#REF!</v>
      </c>
      <c r="G22" s="55" t="e">
        <f t="shared" si="1"/>
        <v>#REF!</v>
      </c>
      <c r="H22" s="55" t="e">
        <f t="shared" si="1"/>
        <v>#REF!</v>
      </c>
      <c r="I22" s="55" t="e">
        <f t="shared" si="1"/>
        <v>#REF!</v>
      </c>
      <c r="J22" s="55" t="e">
        <f t="shared" si="1"/>
        <v>#REF!</v>
      </c>
      <c r="K22" s="55" t="e">
        <f t="shared" si="1"/>
        <v>#REF!</v>
      </c>
      <c r="L22" s="55" t="e">
        <f t="shared" si="1"/>
        <v>#REF!</v>
      </c>
      <c r="M22" s="55" t="e">
        <f t="shared" si="1"/>
        <v>#REF!</v>
      </c>
      <c r="N22" s="55" t="e">
        <f t="shared" si="1"/>
        <v>#REF!</v>
      </c>
      <c r="O22" s="55" t="e">
        <f t="shared" si="1"/>
        <v>#REF!</v>
      </c>
      <c r="P22" s="55" t="e">
        <f t="shared" si="1"/>
        <v>#REF!</v>
      </c>
      <c r="Q22" s="55" t="e">
        <f t="shared" si="1"/>
        <v>#REF!</v>
      </c>
      <c r="R22" s="55" t="e">
        <f t="shared" si="1"/>
        <v>#REF!</v>
      </c>
      <c r="S22" s="55" t="e">
        <f t="shared" si="1"/>
        <v>#REF!</v>
      </c>
      <c r="T22" s="55" t="e">
        <f t="shared" si="1"/>
        <v>#REF!</v>
      </c>
      <c r="U22" s="55" t="e">
        <f t="shared" si="1"/>
        <v>#REF!</v>
      </c>
      <c r="V22" s="55" t="e">
        <f t="shared" si="1"/>
        <v>#REF!</v>
      </c>
      <c r="W22" s="55" t="e">
        <f t="shared" si="1"/>
        <v>#REF!</v>
      </c>
      <c r="X22" s="55" t="e">
        <f t="shared" si="1"/>
        <v>#REF!</v>
      </c>
      <c r="Y22" s="55" t="e">
        <f t="shared" si="1"/>
        <v>#REF!</v>
      </c>
      <c r="Z22" s="55" t="e">
        <f t="shared" si="1"/>
        <v>#REF!</v>
      </c>
      <c r="AA22" s="55" t="e">
        <f t="shared" si="1"/>
        <v>#REF!</v>
      </c>
      <c r="AB22" s="55" t="e">
        <f t="shared" si="1"/>
        <v>#REF!</v>
      </c>
      <c r="AC22" s="55" t="e">
        <f t="shared" si="1"/>
        <v>#REF!</v>
      </c>
      <c r="AD22" s="55" t="e">
        <f t="shared" si="1"/>
        <v>#REF!</v>
      </c>
      <c r="AE22" s="55" t="e">
        <f t="shared" si="1"/>
        <v>#REF!</v>
      </c>
      <c r="AF22" s="55" t="e">
        <f t="shared" si="1"/>
        <v>#REF!</v>
      </c>
      <c r="AG22" s="55" t="e">
        <f t="shared" si="1"/>
        <v>#REF!</v>
      </c>
      <c r="AH22" s="55" t="e">
        <f t="shared" si="1"/>
        <v>#REF!</v>
      </c>
      <c r="AI22" s="55" t="e">
        <f t="shared" si="1"/>
        <v>#REF!</v>
      </c>
    </row>
    <row r="23" spans="1:35" ht="10.5" customHeight="1" x14ac:dyDescent="0.2">
      <c r="A23" s="7" t="s">
        <v>2</v>
      </c>
    </row>
    <row r="24" spans="1:35" ht="10.5" customHeight="1" x14ac:dyDescent="0.2">
      <c r="A24" s="6">
        <v>1</v>
      </c>
      <c r="B24" s="56" t="e">
        <f>B7+B36</f>
        <v>#REF!</v>
      </c>
      <c r="C24" s="56" t="e">
        <f t="shared" ref="C24:AI24" si="2">C7+C36</f>
        <v>#REF!</v>
      </c>
      <c r="D24" s="56" t="e">
        <f t="shared" si="2"/>
        <v>#REF!</v>
      </c>
      <c r="E24" s="56" t="e">
        <f t="shared" si="2"/>
        <v>#REF!</v>
      </c>
      <c r="F24" s="56" t="e">
        <f t="shared" si="2"/>
        <v>#REF!</v>
      </c>
      <c r="G24" s="56" t="e">
        <f t="shared" si="2"/>
        <v>#REF!</v>
      </c>
      <c r="H24" s="56" t="e">
        <f t="shared" si="2"/>
        <v>#REF!</v>
      </c>
      <c r="I24" s="56" t="e">
        <f t="shared" si="2"/>
        <v>#REF!</v>
      </c>
      <c r="J24" s="56" t="e">
        <f t="shared" si="2"/>
        <v>#REF!</v>
      </c>
      <c r="K24" s="56" t="e">
        <f t="shared" si="2"/>
        <v>#REF!</v>
      </c>
      <c r="L24" s="56" t="e">
        <f t="shared" si="2"/>
        <v>#REF!</v>
      </c>
      <c r="M24" s="56" t="e">
        <f t="shared" si="2"/>
        <v>#REF!</v>
      </c>
      <c r="N24" s="56" t="e">
        <f t="shared" si="2"/>
        <v>#REF!</v>
      </c>
      <c r="O24" s="56" t="e">
        <f t="shared" si="2"/>
        <v>#REF!</v>
      </c>
      <c r="P24" s="56" t="e">
        <f t="shared" si="2"/>
        <v>#REF!</v>
      </c>
      <c r="Q24" s="56" t="e">
        <f t="shared" si="2"/>
        <v>#REF!</v>
      </c>
      <c r="R24" s="56" t="e">
        <f t="shared" si="2"/>
        <v>#REF!</v>
      </c>
      <c r="S24" s="56" t="e">
        <f t="shared" si="2"/>
        <v>#REF!</v>
      </c>
      <c r="T24" s="56" t="e">
        <f t="shared" si="2"/>
        <v>#REF!</v>
      </c>
      <c r="U24" s="56" t="e">
        <f t="shared" si="2"/>
        <v>#REF!</v>
      </c>
      <c r="V24" s="56" t="e">
        <f t="shared" si="2"/>
        <v>#REF!</v>
      </c>
      <c r="W24" s="56" t="e">
        <f t="shared" si="2"/>
        <v>#REF!</v>
      </c>
      <c r="X24" s="56" t="e">
        <f t="shared" si="2"/>
        <v>#REF!</v>
      </c>
      <c r="Y24" s="56" t="e">
        <f t="shared" si="2"/>
        <v>#REF!</v>
      </c>
      <c r="Z24" s="56" t="e">
        <f t="shared" si="2"/>
        <v>#REF!</v>
      </c>
      <c r="AA24" s="56" t="e">
        <f t="shared" si="2"/>
        <v>#REF!</v>
      </c>
      <c r="AB24" s="56" t="e">
        <f t="shared" si="2"/>
        <v>#REF!</v>
      </c>
      <c r="AC24" s="56" t="e">
        <f t="shared" si="2"/>
        <v>#REF!</v>
      </c>
      <c r="AD24" s="56" t="e">
        <f t="shared" si="2"/>
        <v>#REF!</v>
      </c>
      <c r="AE24" s="56" t="e">
        <f t="shared" si="2"/>
        <v>#REF!</v>
      </c>
      <c r="AF24" s="56" t="e">
        <f t="shared" si="2"/>
        <v>#REF!</v>
      </c>
      <c r="AG24" s="56" t="e">
        <f t="shared" si="2"/>
        <v>#REF!</v>
      </c>
      <c r="AH24" s="56" t="e">
        <f t="shared" si="2"/>
        <v>#REF!</v>
      </c>
      <c r="AI24" s="56" t="e">
        <f t="shared" si="2"/>
        <v>#REF!</v>
      </c>
    </row>
    <row r="25" spans="1:35" ht="10.5" customHeight="1" x14ac:dyDescent="0.2">
      <c r="A25" s="6">
        <v>2</v>
      </c>
      <c r="B25" s="56" t="e">
        <f>B8+B37</f>
        <v>#REF!</v>
      </c>
      <c r="C25" s="56" t="e">
        <f t="shared" ref="C25:AI25" si="3">C8+C37</f>
        <v>#REF!</v>
      </c>
      <c r="D25" s="56" t="e">
        <f t="shared" si="3"/>
        <v>#REF!</v>
      </c>
      <c r="E25" s="56" t="e">
        <f t="shared" si="3"/>
        <v>#REF!</v>
      </c>
      <c r="F25" s="56" t="e">
        <f t="shared" si="3"/>
        <v>#REF!</v>
      </c>
      <c r="G25" s="56" t="e">
        <f t="shared" si="3"/>
        <v>#REF!</v>
      </c>
      <c r="H25" s="56" t="e">
        <f t="shared" si="3"/>
        <v>#REF!</v>
      </c>
      <c r="I25" s="56" t="e">
        <f t="shared" si="3"/>
        <v>#REF!</v>
      </c>
      <c r="J25" s="56" t="e">
        <f t="shared" si="3"/>
        <v>#REF!</v>
      </c>
      <c r="K25" s="56" t="e">
        <f t="shared" si="3"/>
        <v>#REF!</v>
      </c>
      <c r="L25" s="56" t="e">
        <f t="shared" si="3"/>
        <v>#REF!</v>
      </c>
      <c r="M25" s="56" t="e">
        <f t="shared" si="3"/>
        <v>#REF!</v>
      </c>
      <c r="N25" s="56" t="e">
        <f t="shared" si="3"/>
        <v>#REF!</v>
      </c>
      <c r="O25" s="56" t="e">
        <f t="shared" si="3"/>
        <v>#REF!</v>
      </c>
      <c r="P25" s="56" t="e">
        <f t="shared" si="3"/>
        <v>#REF!</v>
      </c>
      <c r="Q25" s="56" t="e">
        <f t="shared" si="3"/>
        <v>#REF!</v>
      </c>
      <c r="R25" s="56" t="e">
        <f t="shared" si="3"/>
        <v>#REF!</v>
      </c>
      <c r="S25" s="56" t="e">
        <f t="shared" si="3"/>
        <v>#REF!</v>
      </c>
      <c r="T25" s="56" t="e">
        <f t="shared" si="3"/>
        <v>#REF!</v>
      </c>
      <c r="U25" s="56" t="e">
        <f t="shared" si="3"/>
        <v>#REF!</v>
      </c>
      <c r="V25" s="56" t="e">
        <f t="shared" si="3"/>
        <v>#REF!</v>
      </c>
      <c r="W25" s="56" t="e">
        <f t="shared" si="3"/>
        <v>#REF!</v>
      </c>
      <c r="X25" s="56" t="e">
        <f t="shared" si="3"/>
        <v>#REF!</v>
      </c>
      <c r="Y25" s="56" t="e">
        <f t="shared" si="3"/>
        <v>#REF!</v>
      </c>
      <c r="Z25" s="56" t="e">
        <f t="shared" si="3"/>
        <v>#REF!</v>
      </c>
      <c r="AA25" s="56" t="e">
        <f t="shared" si="3"/>
        <v>#REF!</v>
      </c>
      <c r="AB25" s="56" t="e">
        <f t="shared" si="3"/>
        <v>#REF!</v>
      </c>
      <c r="AC25" s="56" t="e">
        <f t="shared" si="3"/>
        <v>#REF!</v>
      </c>
      <c r="AD25" s="56" t="e">
        <f t="shared" si="3"/>
        <v>#REF!</v>
      </c>
      <c r="AE25" s="56" t="e">
        <f t="shared" si="3"/>
        <v>#REF!</v>
      </c>
      <c r="AF25" s="56" t="e">
        <f t="shared" si="3"/>
        <v>#REF!</v>
      </c>
      <c r="AG25" s="56" t="e">
        <f t="shared" si="3"/>
        <v>#REF!</v>
      </c>
      <c r="AH25" s="56" t="e">
        <f t="shared" si="3"/>
        <v>#REF!</v>
      </c>
      <c r="AI25" s="56" t="e">
        <f t="shared" si="3"/>
        <v>#REF!</v>
      </c>
    </row>
    <row r="26" spans="1:35" ht="10.5" customHeight="1" x14ac:dyDescent="0.2">
      <c r="A26" s="7" t="s">
        <v>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10.5" customHeight="1" x14ac:dyDescent="0.2">
      <c r="A27" s="6">
        <v>1</v>
      </c>
      <c r="B27" s="56" t="e">
        <f>B10+B36</f>
        <v>#REF!</v>
      </c>
      <c r="C27" s="56" t="e">
        <f t="shared" ref="C27:AI27" si="4">C10+C36</f>
        <v>#REF!</v>
      </c>
      <c r="D27" s="56" t="e">
        <f t="shared" si="4"/>
        <v>#REF!</v>
      </c>
      <c r="E27" s="56" t="e">
        <f t="shared" si="4"/>
        <v>#REF!</v>
      </c>
      <c r="F27" s="56" t="e">
        <f t="shared" si="4"/>
        <v>#REF!</v>
      </c>
      <c r="G27" s="56" t="e">
        <f t="shared" si="4"/>
        <v>#REF!</v>
      </c>
      <c r="H27" s="56" t="e">
        <f t="shared" si="4"/>
        <v>#REF!</v>
      </c>
      <c r="I27" s="56" t="e">
        <f t="shared" si="4"/>
        <v>#REF!</v>
      </c>
      <c r="J27" s="56" t="e">
        <f t="shared" si="4"/>
        <v>#REF!</v>
      </c>
      <c r="K27" s="56" t="e">
        <f t="shared" si="4"/>
        <v>#REF!</v>
      </c>
      <c r="L27" s="56" t="e">
        <f t="shared" si="4"/>
        <v>#REF!</v>
      </c>
      <c r="M27" s="56" t="e">
        <f t="shared" si="4"/>
        <v>#REF!</v>
      </c>
      <c r="N27" s="56" t="e">
        <f t="shared" si="4"/>
        <v>#REF!</v>
      </c>
      <c r="O27" s="56" t="e">
        <f t="shared" si="4"/>
        <v>#REF!</v>
      </c>
      <c r="P27" s="56" t="e">
        <f t="shared" si="4"/>
        <v>#REF!</v>
      </c>
      <c r="Q27" s="56" t="e">
        <f t="shared" si="4"/>
        <v>#REF!</v>
      </c>
      <c r="R27" s="56" t="e">
        <f t="shared" si="4"/>
        <v>#REF!</v>
      </c>
      <c r="S27" s="56" t="e">
        <f t="shared" si="4"/>
        <v>#REF!</v>
      </c>
      <c r="T27" s="56" t="e">
        <f t="shared" si="4"/>
        <v>#REF!</v>
      </c>
      <c r="U27" s="56" t="e">
        <f t="shared" si="4"/>
        <v>#REF!</v>
      </c>
      <c r="V27" s="56" t="e">
        <f t="shared" si="4"/>
        <v>#REF!</v>
      </c>
      <c r="W27" s="56" t="e">
        <f t="shared" si="4"/>
        <v>#REF!</v>
      </c>
      <c r="X27" s="56" t="e">
        <f t="shared" si="4"/>
        <v>#REF!</v>
      </c>
      <c r="Y27" s="56" t="e">
        <f t="shared" si="4"/>
        <v>#REF!</v>
      </c>
      <c r="Z27" s="56" t="e">
        <f t="shared" si="4"/>
        <v>#REF!</v>
      </c>
      <c r="AA27" s="56" t="e">
        <f t="shared" si="4"/>
        <v>#REF!</v>
      </c>
      <c r="AB27" s="56" t="e">
        <f t="shared" si="4"/>
        <v>#REF!</v>
      </c>
      <c r="AC27" s="56" t="e">
        <f t="shared" si="4"/>
        <v>#REF!</v>
      </c>
      <c r="AD27" s="56" t="e">
        <f t="shared" si="4"/>
        <v>#REF!</v>
      </c>
      <c r="AE27" s="56" t="e">
        <f t="shared" si="4"/>
        <v>#REF!</v>
      </c>
      <c r="AF27" s="56" t="e">
        <f t="shared" si="4"/>
        <v>#REF!</v>
      </c>
      <c r="AG27" s="56" t="e">
        <f t="shared" si="4"/>
        <v>#REF!</v>
      </c>
      <c r="AH27" s="56" t="e">
        <f t="shared" si="4"/>
        <v>#REF!</v>
      </c>
      <c r="AI27" s="56" t="e">
        <f t="shared" si="4"/>
        <v>#REF!</v>
      </c>
    </row>
    <row r="28" spans="1:35" ht="10.5" customHeight="1" x14ac:dyDescent="0.2">
      <c r="A28" s="6">
        <v>2</v>
      </c>
      <c r="B28" s="56" t="e">
        <f>B11+B37</f>
        <v>#REF!</v>
      </c>
      <c r="C28" s="56" t="e">
        <f t="shared" ref="C28:AI28" si="5">C11+C37</f>
        <v>#REF!</v>
      </c>
      <c r="D28" s="56" t="e">
        <f t="shared" si="5"/>
        <v>#REF!</v>
      </c>
      <c r="E28" s="56" t="e">
        <f t="shared" si="5"/>
        <v>#REF!</v>
      </c>
      <c r="F28" s="56" t="e">
        <f t="shared" si="5"/>
        <v>#REF!</v>
      </c>
      <c r="G28" s="56" t="e">
        <f t="shared" si="5"/>
        <v>#REF!</v>
      </c>
      <c r="H28" s="56" t="e">
        <f t="shared" si="5"/>
        <v>#REF!</v>
      </c>
      <c r="I28" s="56" t="e">
        <f t="shared" si="5"/>
        <v>#REF!</v>
      </c>
      <c r="J28" s="56" t="e">
        <f t="shared" si="5"/>
        <v>#REF!</v>
      </c>
      <c r="K28" s="56" t="e">
        <f t="shared" si="5"/>
        <v>#REF!</v>
      </c>
      <c r="L28" s="56" t="e">
        <f t="shared" si="5"/>
        <v>#REF!</v>
      </c>
      <c r="M28" s="56" t="e">
        <f t="shared" si="5"/>
        <v>#REF!</v>
      </c>
      <c r="N28" s="56" t="e">
        <f t="shared" si="5"/>
        <v>#REF!</v>
      </c>
      <c r="O28" s="56" t="e">
        <f t="shared" si="5"/>
        <v>#REF!</v>
      </c>
      <c r="P28" s="56" t="e">
        <f t="shared" si="5"/>
        <v>#REF!</v>
      </c>
      <c r="Q28" s="56" t="e">
        <f t="shared" si="5"/>
        <v>#REF!</v>
      </c>
      <c r="R28" s="56" t="e">
        <f t="shared" si="5"/>
        <v>#REF!</v>
      </c>
      <c r="S28" s="56" t="e">
        <f t="shared" si="5"/>
        <v>#REF!</v>
      </c>
      <c r="T28" s="56" t="e">
        <f t="shared" si="5"/>
        <v>#REF!</v>
      </c>
      <c r="U28" s="56" t="e">
        <f t="shared" si="5"/>
        <v>#REF!</v>
      </c>
      <c r="V28" s="56" t="e">
        <f t="shared" si="5"/>
        <v>#REF!</v>
      </c>
      <c r="W28" s="56" t="e">
        <f t="shared" si="5"/>
        <v>#REF!</v>
      </c>
      <c r="X28" s="56" t="e">
        <f t="shared" si="5"/>
        <v>#REF!</v>
      </c>
      <c r="Y28" s="56" t="e">
        <f t="shared" si="5"/>
        <v>#REF!</v>
      </c>
      <c r="Z28" s="56" t="e">
        <f t="shared" si="5"/>
        <v>#REF!</v>
      </c>
      <c r="AA28" s="56" t="e">
        <f t="shared" si="5"/>
        <v>#REF!</v>
      </c>
      <c r="AB28" s="56" t="e">
        <f t="shared" si="5"/>
        <v>#REF!</v>
      </c>
      <c r="AC28" s="56" t="e">
        <f t="shared" si="5"/>
        <v>#REF!</v>
      </c>
      <c r="AD28" s="56" t="e">
        <f t="shared" si="5"/>
        <v>#REF!</v>
      </c>
      <c r="AE28" s="56" t="e">
        <f t="shared" si="5"/>
        <v>#REF!</v>
      </c>
      <c r="AF28" s="56" t="e">
        <f t="shared" si="5"/>
        <v>#REF!</v>
      </c>
      <c r="AG28" s="56" t="e">
        <f t="shared" si="5"/>
        <v>#REF!</v>
      </c>
      <c r="AH28" s="56" t="e">
        <f t="shared" si="5"/>
        <v>#REF!</v>
      </c>
      <c r="AI28" s="56" t="e">
        <f t="shared" si="5"/>
        <v>#REF!</v>
      </c>
    </row>
    <row r="29" spans="1:35" ht="10.5" customHeight="1" x14ac:dyDescent="0.2">
      <c r="A29" s="7" t="s">
        <v>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35" ht="10.5" customHeight="1" x14ac:dyDescent="0.2">
      <c r="A30" s="6">
        <v>1</v>
      </c>
      <c r="B30" s="56" t="e">
        <f>B13+B36</f>
        <v>#REF!</v>
      </c>
      <c r="C30" s="56" t="e">
        <f t="shared" ref="C30:AI30" si="6">C13+C36</f>
        <v>#REF!</v>
      </c>
      <c r="D30" s="56" t="e">
        <f t="shared" si="6"/>
        <v>#REF!</v>
      </c>
      <c r="E30" s="56" t="e">
        <f t="shared" si="6"/>
        <v>#REF!</v>
      </c>
      <c r="F30" s="56" t="e">
        <f t="shared" si="6"/>
        <v>#REF!</v>
      </c>
      <c r="G30" s="56" t="e">
        <f t="shared" si="6"/>
        <v>#REF!</v>
      </c>
      <c r="H30" s="56" t="e">
        <f t="shared" si="6"/>
        <v>#REF!</v>
      </c>
      <c r="I30" s="56" t="e">
        <f t="shared" si="6"/>
        <v>#REF!</v>
      </c>
      <c r="J30" s="56" t="e">
        <f t="shared" si="6"/>
        <v>#REF!</v>
      </c>
      <c r="K30" s="56" t="e">
        <f t="shared" si="6"/>
        <v>#REF!</v>
      </c>
      <c r="L30" s="56" t="e">
        <f t="shared" si="6"/>
        <v>#REF!</v>
      </c>
      <c r="M30" s="56" t="e">
        <f t="shared" si="6"/>
        <v>#REF!</v>
      </c>
      <c r="N30" s="56" t="e">
        <f t="shared" si="6"/>
        <v>#REF!</v>
      </c>
      <c r="O30" s="56" t="e">
        <f t="shared" si="6"/>
        <v>#REF!</v>
      </c>
      <c r="P30" s="56" t="e">
        <f t="shared" si="6"/>
        <v>#REF!</v>
      </c>
      <c r="Q30" s="56" t="e">
        <f t="shared" si="6"/>
        <v>#REF!</v>
      </c>
      <c r="R30" s="56" t="e">
        <f t="shared" si="6"/>
        <v>#REF!</v>
      </c>
      <c r="S30" s="56" t="e">
        <f t="shared" si="6"/>
        <v>#REF!</v>
      </c>
      <c r="T30" s="56" t="e">
        <f t="shared" si="6"/>
        <v>#REF!</v>
      </c>
      <c r="U30" s="56" t="e">
        <f t="shared" si="6"/>
        <v>#REF!</v>
      </c>
      <c r="V30" s="56" t="e">
        <f t="shared" si="6"/>
        <v>#REF!</v>
      </c>
      <c r="W30" s="56" t="e">
        <f t="shared" si="6"/>
        <v>#REF!</v>
      </c>
      <c r="X30" s="56" t="e">
        <f t="shared" si="6"/>
        <v>#REF!</v>
      </c>
      <c r="Y30" s="56" t="e">
        <f t="shared" si="6"/>
        <v>#REF!</v>
      </c>
      <c r="Z30" s="56" t="e">
        <f t="shared" si="6"/>
        <v>#REF!</v>
      </c>
      <c r="AA30" s="56" t="e">
        <f t="shared" si="6"/>
        <v>#REF!</v>
      </c>
      <c r="AB30" s="56" t="e">
        <f t="shared" si="6"/>
        <v>#REF!</v>
      </c>
      <c r="AC30" s="56" t="e">
        <f t="shared" si="6"/>
        <v>#REF!</v>
      </c>
      <c r="AD30" s="56" t="e">
        <f t="shared" si="6"/>
        <v>#REF!</v>
      </c>
      <c r="AE30" s="56" t="e">
        <f t="shared" si="6"/>
        <v>#REF!</v>
      </c>
      <c r="AF30" s="56" t="e">
        <f t="shared" si="6"/>
        <v>#REF!</v>
      </c>
      <c r="AG30" s="56" t="e">
        <f t="shared" si="6"/>
        <v>#REF!</v>
      </c>
      <c r="AH30" s="56" t="e">
        <f t="shared" si="6"/>
        <v>#REF!</v>
      </c>
      <c r="AI30" s="56" t="e">
        <f t="shared" si="6"/>
        <v>#REF!</v>
      </c>
    </row>
    <row r="31" spans="1:35" ht="10.5" customHeight="1" x14ac:dyDescent="0.2">
      <c r="A31" s="6">
        <v>2</v>
      </c>
      <c r="B31" s="56" t="e">
        <f>B14+B37</f>
        <v>#REF!</v>
      </c>
      <c r="C31" s="56" t="e">
        <f t="shared" ref="C31:AI31" si="7">C14+C37</f>
        <v>#REF!</v>
      </c>
      <c r="D31" s="56" t="e">
        <f t="shared" si="7"/>
        <v>#REF!</v>
      </c>
      <c r="E31" s="56" t="e">
        <f t="shared" si="7"/>
        <v>#REF!</v>
      </c>
      <c r="F31" s="56" t="e">
        <f t="shared" si="7"/>
        <v>#REF!</v>
      </c>
      <c r="G31" s="56" t="e">
        <f t="shared" si="7"/>
        <v>#REF!</v>
      </c>
      <c r="H31" s="56" t="e">
        <f t="shared" si="7"/>
        <v>#REF!</v>
      </c>
      <c r="I31" s="56" t="e">
        <f t="shared" si="7"/>
        <v>#REF!</v>
      </c>
      <c r="J31" s="56" t="e">
        <f t="shared" si="7"/>
        <v>#REF!</v>
      </c>
      <c r="K31" s="56" t="e">
        <f t="shared" si="7"/>
        <v>#REF!</v>
      </c>
      <c r="L31" s="56" t="e">
        <f t="shared" si="7"/>
        <v>#REF!</v>
      </c>
      <c r="M31" s="56" t="e">
        <f t="shared" si="7"/>
        <v>#REF!</v>
      </c>
      <c r="N31" s="56" t="e">
        <f t="shared" si="7"/>
        <v>#REF!</v>
      </c>
      <c r="O31" s="56" t="e">
        <f t="shared" si="7"/>
        <v>#REF!</v>
      </c>
      <c r="P31" s="56" t="e">
        <f t="shared" si="7"/>
        <v>#REF!</v>
      </c>
      <c r="Q31" s="56" t="e">
        <f t="shared" si="7"/>
        <v>#REF!</v>
      </c>
      <c r="R31" s="56" t="e">
        <f t="shared" si="7"/>
        <v>#REF!</v>
      </c>
      <c r="S31" s="56" t="e">
        <f t="shared" si="7"/>
        <v>#REF!</v>
      </c>
      <c r="T31" s="56" t="e">
        <f t="shared" si="7"/>
        <v>#REF!</v>
      </c>
      <c r="U31" s="56" t="e">
        <f t="shared" si="7"/>
        <v>#REF!</v>
      </c>
      <c r="V31" s="56" t="e">
        <f t="shared" si="7"/>
        <v>#REF!</v>
      </c>
      <c r="W31" s="56" t="e">
        <f t="shared" si="7"/>
        <v>#REF!</v>
      </c>
      <c r="X31" s="56" t="e">
        <f t="shared" si="7"/>
        <v>#REF!</v>
      </c>
      <c r="Y31" s="56" t="e">
        <f t="shared" si="7"/>
        <v>#REF!</v>
      </c>
      <c r="Z31" s="56" t="e">
        <f t="shared" si="7"/>
        <v>#REF!</v>
      </c>
      <c r="AA31" s="56" t="e">
        <f t="shared" si="7"/>
        <v>#REF!</v>
      </c>
      <c r="AB31" s="56" t="e">
        <f t="shared" si="7"/>
        <v>#REF!</v>
      </c>
      <c r="AC31" s="56" t="e">
        <f t="shared" si="7"/>
        <v>#REF!</v>
      </c>
      <c r="AD31" s="56" t="e">
        <f t="shared" si="7"/>
        <v>#REF!</v>
      </c>
      <c r="AE31" s="56" t="e">
        <f t="shared" si="7"/>
        <v>#REF!</v>
      </c>
      <c r="AF31" s="56" t="e">
        <f t="shared" si="7"/>
        <v>#REF!</v>
      </c>
      <c r="AG31" s="56" t="e">
        <f t="shared" si="7"/>
        <v>#REF!</v>
      </c>
      <c r="AH31" s="56" t="e">
        <f t="shared" si="7"/>
        <v>#REF!</v>
      </c>
      <c r="AI31" s="56" t="e">
        <f t="shared" si="7"/>
        <v>#REF!</v>
      </c>
    </row>
    <row r="32" spans="1:35" ht="10.5" customHeight="1" x14ac:dyDescent="0.2">
      <c r="A32" s="7" t="s">
        <v>5</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35" ht="10.5" customHeight="1" x14ac:dyDescent="0.2">
      <c r="A33" s="6">
        <v>1</v>
      </c>
      <c r="B33" s="56" t="e">
        <f>B16+B36</f>
        <v>#REF!</v>
      </c>
      <c r="C33" s="56" t="e">
        <f t="shared" ref="C33:AI33" si="8">C16+C36</f>
        <v>#REF!</v>
      </c>
      <c r="D33" s="56" t="e">
        <f t="shared" si="8"/>
        <v>#REF!</v>
      </c>
      <c r="E33" s="56" t="e">
        <f t="shared" si="8"/>
        <v>#REF!</v>
      </c>
      <c r="F33" s="56" t="e">
        <f t="shared" si="8"/>
        <v>#REF!</v>
      </c>
      <c r="G33" s="56" t="e">
        <f t="shared" si="8"/>
        <v>#REF!</v>
      </c>
      <c r="H33" s="56" t="e">
        <f t="shared" si="8"/>
        <v>#REF!</v>
      </c>
      <c r="I33" s="56" t="e">
        <f t="shared" si="8"/>
        <v>#REF!</v>
      </c>
      <c r="J33" s="56" t="e">
        <f t="shared" si="8"/>
        <v>#REF!</v>
      </c>
      <c r="K33" s="56" t="e">
        <f t="shared" si="8"/>
        <v>#REF!</v>
      </c>
      <c r="L33" s="56" t="e">
        <f t="shared" si="8"/>
        <v>#REF!</v>
      </c>
      <c r="M33" s="56" t="e">
        <f t="shared" si="8"/>
        <v>#REF!</v>
      </c>
      <c r="N33" s="56" t="e">
        <f t="shared" si="8"/>
        <v>#REF!</v>
      </c>
      <c r="O33" s="56" t="e">
        <f t="shared" si="8"/>
        <v>#REF!</v>
      </c>
      <c r="P33" s="56" t="e">
        <f t="shared" si="8"/>
        <v>#REF!</v>
      </c>
      <c r="Q33" s="56" t="e">
        <f t="shared" si="8"/>
        <v>#REF!</v>
      </c>
      <c r="R33" s="56" t="e">
        <f t="shared" si="8"/>
        <v>#REF!</v>
      </c>
      <c r="S33" s="56" t="e">
        <f t="shared" si="8"/>
        <v>#REF!</v>
      </c>
      <c r="T33" s="56" t="e">
        <f t="shared" si="8"/>
        <v>#REF!</v>
      </c>
      <c r="U33" s="56" t="e">
        <f t="shared" si="8"/>
        <v>#REF!</v>
      </c>
      <c r="V33" s="56" t="e">
        <f t="shared" si="8"/>
        <v>#REF!</v>
      </c>
      <c r="W33" s="56" t="e">
        <f t="shared" si="8"/>
        <v>#REF!</v>
      </c>
      <c r="X33" s="56" t="e">
        <f t="shared" si="8"/>
        <v>#REF!</v>
      </c>
      <c r="Y33" s="56" t="e">
        <f t="shared" si="8"/>
        <v>#REF!</v>
      </c>
      <c r="Z33" s="56" t="e">
        <f t="shared" si="8"/>
        <v>#REF!</v>
      </c>
      <c r="AA33" s="56" t="e">
        <f t="shared" si="8"/>
        <v>#REF!</v>
      </c>
      <c r="AB33" s="56" t="e">
        <f t="shared" si="8"/>
        <v>#REF!</v>
      </c>
      <c r="AC33" s="56" t="e">
        <f t="shared" si="8"/>
        <v>#REF!</v>
      </c>
      <c r="AD33" s="56" t="e">
        <f t="shared" si="8"/>
        <v>#REF!</v>
      </c>
      <c r="AE33" s="56" t="e">
        <f t="shared" si="8"/>
        <v>#REF!</v>
      </c>
      <c r="AF33" s="56" t="e">
        <f t="shared" si="8"/>
        <v>#REF!</v>
      </c>
      <c r="AG33" s="56" t="e">
        <f t="shared" si="8"/>
        <v>#REF!</v>
      </c>
      <c r="AH33" s="56" t="e">
        <f t="shared" si="8"/>
        <v>#REF!</v>
      </c>
      <c r="AI33" s="56" t="e">
        <f t="shared" si="8"/>
        <v>#REF!</v>
      </c>
    </row>
    <row r="34" spans="1:35" ht="12.75" customHeight="1" x14ac:dyDescent="0.2">
      <c r="A34" s="6">
        <v>2</v>
      </c>
      <c r="B34" s="56" t="e">
        <f>B17+B37</f>
        <v>#REF!</v>
      </c>
      <c r="C34" s="56" t="e">
        <f t="shared" ref="C34:AI34" si="9">C17+C37</f>
        <v>#REF!</v>
      </c>
      <c r="D34" s="56" t="e">
        <f t="shared" si="9"/>
        <v>#REF!</v>
      </c>
      <c r="E34" s="56" t="e">
        <f t="shared" si="9"/>
        <v>#REF!</v>
      </c>
      <c r="F34" s="56" t="e">
        <f t="shared" si="9"/>
        <v>#REF!</v>
      </c>
      <c r="G34" s="56" t="e">
        <f t="shared" si="9"/>
        <v>#REF!</v>
      </c>
      <c r="H34" s="56" t="e">
        <f t="shared" si="9"/>
        <v>#REF!</v>
      </c>
      <c r="I34" s="56" t="e">
        <f t="shared" si="9"/>
        <v>#REF!</v>
      </c>
      <c r="J34" s="56" t="e">
        <f t="shared" si="9"/>
        <v>#REF!</v>
      </c>
      <c r="K34" s="56" t="e">
        <f t="shared" si="9"/>
        <v>#REF!</v>
      </c>
      <c r="L34" s="56" t="e">
        <f t="shared" si="9"/>
        <v>#REF!</v>
      </c>
      <c r="M34" s="56" t="e">
        <f t="shared" si="9"/>
        <v>#REF!</v>
      </c>
      <c r="N34" s="56" t="e">
        <f t="shared" si="9"/>
        <v>#REF!</v>
      </c>
      <c r="O34" s="56" t="e">
        <f t="shared" si="9"/>
        <v>#REF!</v>
      </c>
      <c r="P34" s="56" t="e">
        <f t="shared" si="9"/>
        <v>#REF!</v>
      </c>
      <c r="Q34" s="56" t="e">
        <f t="shared" si="9"/>
        <v>#REF!</v>
      </c>
      <c r="R34" s="56" t="e">
        <f t="shared" si="9"/>
        <v>#REF!</v>
      </c>
      <c r="S34" s="56" t="e">
        <f t="shared" si="9"/>
        <v>#REF!</v>
      </c>
      <c r="T34" s="56" t="e">
        <f t="shared" si="9"/>
        <v>#REF!</v>
      </c>
      <c r="U34" s="56" t="e">
        <f t="shared" si="9"/>
        <v>#REF!</v>
      </c>
      <c r="V34" s="56" t="e">
        <f t="shared" si="9"/>
        <v>#REF!</v>
      </c>
      <c r="W34" s="56" t="e">
        <f t="shared" si="9"/>
        <v>#REF!</v>
      </c>
      <c r="X34" s="56" t="e">
        <f t="shared" si="9"/>
        <v>#REF!</v>
      </c>
      <c r="Y34" s="56" t="e">
        <f t="shared" si="9"/>
        <v>#REF!</v>
      </c>
      <c r="Z34" s="56" t="e">
        <f t="shared" si="9"/>
        <v>#REF!</v>
      </c>
      <c r="AA34" s="56" t="e">
        <f t="shared" si="9"/>
        <v>#REF!</v>
      </c>
      <c r="AB34" s="56" t="e">
        <f t="shared" si="9"/>
        <v>#REF!</v>
      </c>
      <c r="AC34" s="56" t="e">
        <f t="shared" si="9"/>
        <v>#REF!</v>
      </c>
      <c r="AD34" s="56" t="e">
        <f t="shared" si="9"/>
        <v>#REF!</v>
      </c>
      <c r="AE34" s="56" t="e">
        <f t="shared" si="9"/>
        <v>#REF!</v>
      </c>
      <c r="AF34" s="56" t="e">
        <f t="shared" si="9"/>
        <v>#REF!</v>
      </c>
      <c r="AG34" s="56" t="e">
        <f t="shared" si="9"/>
        <v>#REF!</v>
      </c>
      <c r="AH34" s="56" t="e">
        <f t="shared" si="9"/>
        <v>#REF!</v>
      </c>
      <c r="AI34" s="56" t="e">
        <f t="shared" si="9"/>
        <v>#REF!</v>
      </c>
    </row>
    <row r="35" spans="1:35" ht="12.75" customHeight="1" x14ac:dyDescent="0.2">
      <c r="A35" s="38"/>
    </row>
    <row r="36" spans="1:35" x14ac:dyDescent="0.2">
      <c r="A36" s="5" t="s">
        <v>59</v>
      </c>
      <c r="B36" s="90">
        <v>1750</v>
      </c>
      <c r="C36" s="91">
        <v>2400</v>
      </c>
      <c r="D36" s="91">
        <v>2400</v>
      </c>
      <c r="E36" s="91">
        <v>2400</v>
      </c>
      <c r="F36" s="91">
        <v>2400</v>
      </c>
      <c r="G36" s="91">
        <v>2400</v>
      </c>
      <c r="H36" s="91">
        <v>2400</v>
      </c>
      <c r="I36" s="91">
        <v>2400</v>
      </c>
      <c r="J36" s="105">
        <v>2000</v>
      </c>
      <c r="K36" s="105">
        <v>2000</v>
      </c>
      <c r="L36" s="105">
        <v>2000</v>
      </c>
      <c r="M36" s="105">
        <v>2000</v>
      </c>
      <c r="N36" s="105">
        <v>2000</v>
      </c>
      <c r="O36" s="105">
        <v>2000</v>
      </c>
      <c r="P36" s="105">
        <v>2000</v>
      </c>
      <c r="Q36" s="105">
        <v>2000</v>
      </c>
      <c r="R36" s="105">
        <v>2000</v>
      </c>
      <c r="S36" s="105">
        <v>2000</v>
      </c>
      <c r="T36" s="105">
        <v>2000</v>
      </c>
      <c r="U36" s="105">
        <v>2000</v>
      </c>
      <c r="V36" s="105">
        <v>2000</v>
      </c>
      <c r="W36" s="105">
        <v>2000</v>
      </c>
      <c r="X36" s="105">
        <v>2000</v>
      </c>
      <c r="Y36" s="105">
        <v>2000</v>
      </c>
      <c r="Z36" s="105">
        <v>2000</v>
      </c>
      <c r="AA36" s="105">
        <v>2000</v>
      </c>
      <c r="AB36" s="105">
        <v>2000</v>
      </c>
      <c r="AC36" s="105">
        <v>2000</v>
      </c>
      <c r="AD36" s="105">
        <v>2000</v>
      </c>
      <c r="AE36" s="105">
        <v>2000</v>
      </c>
      <c r="AF36" s="105">
        <v>2000</v>
      </c>
      <c r="AG36" s="105">
        <v>2000</v>
      </c>
      <c r="AH36" s="105">
        <v>2000</v>
      </c>
      <c r="AI36" s="105">
        <v>2000</v>
      </c>
    </row>
    <row r="37" spans="1:35" x14ac:dyDescent="0.2">
      <c r="A37" s="5"/>
      <c r="B37" s="90">
        <f>B36*2</f>
        <v>3500</v>
      </c>
      <c r="C37" s="91">
        <f>C36*2</f>
        <v>4800</v>
      </c>
      <c r="D37" s="91">
        <f t="shared" ref="D37:I37" si="10">D36*2</f>
        <v>4800</v>
      </c>
      <c r="E37" s="91">
        <f t="shared" si="10"/>
        <v>4800</v>
      </c>
      <c r="F37" s="91">
        <f t="shared" si="10"/>
        <v>4800</v>
      </c>
      <c r="G37" s="91">
        <f t="shared" si="10"/>
        <v>4800</v>
      </c>
      <c r="H37" s="91">
        <f t="shared" si="10"/>
        <v>4800</v>
      </c>
      <c r="I37" s="91">
        <f t="shared" si="10"/>
        <v>4800</v>
      </c>
      <c r="J37" s="105">
        <f>J36*2</f>
        <v>4000</v>
      </c>
      <c r="K37" s="105">
        <f t="shared" ref="K37:AI37" si="11">K36*2</f>
        <v>4000</v>
      </c>
      <c r="L37" s="105">
        <f t="shared" si="11"/>
        <v>4000</v>
      </c>
      <c r="M37" s="105">
        <f t="shared" si="11"/>
        <v>4000</v>
      </c>
      <c r="N37" s="105">
        <f t="shared" si="11"/>
        <v>4000</v>
      </c>
      <c r="O37" s="105">
        <f t="shared" si="11"/>
        <v>4000</v>
      </c>
      <c r="P37" s="105">
        <f t="shared" si="11"/>
        <v>4000</v>
      </c>
      <c r="Q37" s="105">
        <f t="shared" si="11"/>
        <v>4000</v>
      </c>
      <c r="R37" s="105">
        <f t="shared" si="11"/>
        <v>4000</v>
      </c>
      <c r="S37" s="105">
        <f t="shared" si="11"/>
        <v>4000</v>
      </c>
      <c r="T37" s="105">
        <f t="shared" si="11"/>
        <v>4000</v>
      </c>
      <c r="U37" s="105">
        <f t="shared" si="11"/>
        <v>4000</v>
      </c>
      <c r="V37" s="105">
        <f t="shared" si="11"/>
        <v>4000</v>
      </c>
      <c r="W37" s="105">
        <f t="shared" si="11"/>
        <v>4000</v>
      </c>
      <c r="X37" s="105">
        <f t="shared" si="11"/>
        <v>4000</v>
      </c>
      <c r="Y37" s="105">
        <f t="shared" si="11"/>
        <v>4000</v>
      </c>
      <c r="Z37" s="105">
        <f t="shared" si="11"/>
        <v>4000</v>
      </c>
      <c r="AA37" s="105">
        <f t="shared" si="11"/>
        <v>4000</v>
      </c>
      <c r="AB37" s="105">
        <f t="shared" si="11"/>
        <v>4000</v>
      </c>
      <c r="AC37" s="105">
        <f t="shared" si="11"/>
        <v>4000</v>
      </c>
      <c r="AD37" s="105">
        <f t="shared" si="11"/>
        <v>4000</v>
      </c>
      <c r="AE37" s="105">
        <f t="shared" si="11"/>
        <v>4000</v>
      </c>
      <c r="AF37" s="105">
        <f t="shared" si="11"/>
        <v>4000</v>
      </c>
      <c r="AG37" s="105">
        <f t="shared" si="11"/>
        <v>4000</v>
      </c>
      <c r="AH37" s="105">
        <f t="shared" si="11"/>
        <v>4000</v>
      </c>
      <c r="AI37" s="105">
        <f t="shared" si="11"/>
        <v>4000</v>
      </c>
    </row>
    <row r="38" spans="1:35" x14ac:dyDescent="0.2">
      <c r="A38" s="32"/>
    </row>
    <row r="39" spans="1:35" x14ac:dyDescent="0.2">
      <c r="A39" s="33"/>
    </row>
    <row r="40" spans="1:35" x14ac:dyDescent="0.2">
      <c r="A40" s="33"/>
    </row>
    <row r="41" spans="1:35" ht="12" customHeight="1" x14ac:dyDescent="0.2">
      <c r="A41" s="37"/>
    </row>
    <row r="42" spans="1:35" x14ac:dyDescent="0.2">
      <c r="A42" s="33"/>
    </row>
    <row r="43" spans="1:35" x14ac:dyDescent="0.2">
      <c r="A43" s="5"/>
    </row>
    <row r="44" spans="1:35" x14ac:dyDescent="0.2">
      <c r="A44" s="34"/>
    </row>
    <row r="45" spans="1:35" ht="51" customHeight="1" x14ac:dyDescent="0.2">
      <c r="A45" s="26"/>
    </row>
  </sheetData>
  <pageMargins left="0.25" right="0.25"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7" workbookViewId="0">
      <selection activeCell="D31" sqref="D31"/>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J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ref="K28:L28" si="1">K4</f>
        <v>#REF!</v>
      </c>
      <c r="L28" s="24" t="e">
        <f t="shared" si="1"/>
        <v>#REF!</v>
      </c>
    </row>
    <row r="29" spans="1:12" x14ac:dyDescent="0.2">
      <c r="A29" s="20" t="s">
        <v>11</v>
      </c>
      <c r="B29" s="24" t="e">
        <f t="shared" ref="B29:J29" si="2">B5</f>
        <v>#REF!</v>
      </c>
      <c r="C29" s="24" t="e">
        <f t="shared" si="2"/>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ref="K29:L29" si="3">K5</f>
        <v>#REF!</v>
      </c>
      <c r="L29" s="24" t="e">
        <f t="shared" si="3"/>
        <v>#REF!</v>
      </c>
    </row>
    <row r="30" spans="1:12" x14ac:dyDescent="0.2">
      <c r="A30" s="17" t="s">
        <v>142</v>
      </c>
      <c r="B30" s="18"/>
      <c r="C30" s="18"/>
      <c r="D30" s="18"/>
      <c r="E30" s="18"/>
      <c r="F30" s="18"/>
      <c r="G30" s="18"/>
      <c r="H30" s="18"/>
      <c r="I30" s="18"/>
      <c r="J30" s="18"/>
      <c r="K30" s="18"/>
      <c r="L30" s="18"/>
    </row>
    <row r="31" spans="1:12" x14ac:dyDescent="0.2">
      <c r="A31" s="19">
        <v>1</v>
      </c>
      <c r="B31" s="87" t="e">
        <f t="shared" ref="B31:J31" si="4">B7*0.9</f>
        <v>#REF!</v>
      </c>
      <c r="C31" s="87" t="e">
        <f t="shared" si="4"/>
        <v>#REF!</v>
      </c>
      <c r="D31" s="87" t="e">
        <f t="shared" si="4"/>
        <v>#REF!</v>
      </c>
      <c r="E31" s="87" t="e">
        <f t="shared" si="4"/>
        <v>#REF!</v>
      </c>
      <c r="F31" s="87" t="e">
        <f t="shared" si="4"/>
        <v>#REF!</v>
      </c>
      <c r="G31" s="87" t="e">
        <f t="shared" si="4"/>
        <v>#REF!</v>
      </c>
      <c r="H31" s="87" t="e">
        <f t="shared" si="4"/>
        <v>#REF!</v>
      </c>
      <c r="I31" s="87" t="e">
        <f t="shared" si="4"/>
        <v>#REF!</v>
      </c>
      <c r="J31" s="87" t="e">
        <f t="shared" si="4"/>
        <v>#REF!</v>
      </c>
      <c r="K31" s="87" t="e">
        <f t="shared" ref="K31:L31" si="5">K7*0.9</f>
        <v>#REF!</v>
      </c>
      <c r="L31" s="87" t="e">
        <f t="shared" si="5"/>
        <v>#REF!</v>
      </c>
    </row>
    <row r="32" spans="1:12" x14ac:dyDescent="0.2">
      <c r="A32" s="19">
        <v>2</v>
      </c>
      <c r="B32" s="87" t="e">
        <f t="shared" ref="B32:J32" si="6">B8*0.9</f>
        <v>#REF!</v>
      </c>
      <c r="C32" s="87" t="e">
        <f t="shared" si="6"/>
        <v>#REF!</v>
      </c>
      <c r="D32" s="87" t="e">
        <f t="shared" si="6"/>
        <v>#REF!</v>
      </c>
      <c r="E32" s="87" t="e">
        <f t="shared" si="6"/>
        <v>#REF!</v>
      </c>
      <c r="F32" s="87" t="e">
        <f t="shared" si="6"/>
        <v>#REF!</v>
      </c>
      <c r="G32" s="87" t="e">
        <f t="shared" si="6"/>
        <v>#REF!</v>
      </c>
      <c r="H32" s="87" t="e">
        <f t="shared" si="6"/>
        <v>#REF!</v>
      </c>
      <c r="I32" s="87" t="e">
        <f t="shared" si="6"/>
        <v>#REF!</v>
      </c>
      <c r="J32" s="87" t="e">
        <f t="shared" si="6"/>
        <v>#REF!</v>
      </c>
      <c r="K32" s="87" t="e">
        <f t="shared" ref="K32:L32" si="7">K8*0.9</f>
        <v>#REF!</v>
      </c>
      <c r="L32" s="87" t="e">
        <f t="shared" si="7"/>
        <v>#REF!</v>
      </c>
    </row>
    <row r="33" spans="1:12" x14ac:dyDescent="0.2">
      <c r="A33" s="17" t="s">
        <v>143</v>
      </c>
      <c r="B33" s="87"/>
      <c r="C33" s="87"/>
      <c r="D33" s="87"/>
      <c r="E33" s="87"/>
      <c r="F33" s="87"/>
      <c r="G33" s="87"/>
      <c r="H33" s="87"/>
      <c r="I33" s="87"/>
      <c r="J33" s="87"/>
      <c r="K33" s="87"/>
      <c r="L33" s="87"/>
    </row>
    <row r="34" spans="1:12" x14ac:dyDescent="0.2">
      <c r="A34" s="19">
        <v>1</v>
      </c>
      <c r="B34" s="87" t="e">
        <f t="shared" ref="B34:J34" si="8">B10*0.9</f>
        <v>#REF!</v>
      </c>
      <c r="C34" s="87" t="e">
        <f t="shared" si="8"/>
        <v>#REF!</v>
      </c>
      <c r="D34" s="87" t="e">
        <f t="shared" si="8"/>
        <v>#REF!</v>
      </c>
      <c r="E34" s="87" t="e">
        <f t="shared" si="8"/>
        <v>#REF!</v>
      </c>
      <c r="F34" s="87" t="e">
        <f t="shared" si="8"/>
        <v>#REF!</v>
      </c>
      <c r="G34" s="87" t="e">
        <f t="shared" si="8"/>
        <v>#REF!</v>
      </c>
      <c r="H34" s="87" t="e">
        <f t="shared" si="8"/>
        <v>#REF!</v>
      </c>
      <c r="I34" s="87" t="e">
        <f t="shared" si="8"/>
        <v>#REF!</v>
      </c>
      <c r="J34" s="87" t="e">
        <f t="shared" si="8"/>
        <v>#REF!</v>
      </c>
      <c r="K34" s="87" t="e">
        <f t="shared" ref="K34:L34" si="9">K10*0.9</f>
        <v>#REF!</v>
      </c>
      <c r="L34" s="87" t="e">
        <f t="shared" si="9"/>
        <v>#REF!</v>
      </c>
    </row>
    <row r="35" spans="1:12" x14ac:dyDescent="0.2">
      <c r="A35" s="19">
        <v>2</v>
      </c>
      <c r="B35" s="87" t="e">
        <f t="shared" ref="B35:J35" si="10">B11*0.9</f>
        <v>#REF!</v>
      </c>
      <c r="C35" s="87" t="e">
        <f t="shared" si="10"/>
        <v>#REF!</v>
      </c>
      <c r="D35" s="87" t="e">
        <f t="shared" si="10"/>
        <v>#REF!</v>
      </c>
      <c r="E35" s="87" t="e">
        <f t="shared" si="10"/>
        <v>#REF!</v>
      </c>
      <c r="F35" s="87" t="e">
        <f t="shared" si="10"/>
        <v>#REF!</v>
      </c>
      <c r="G35" s="87" t="e">
        <f t="shared" si="10"/>
        <v>#REF!</v>
      </c>
      <c r="H35" s="87" t="e">
        <f t="shared" si="10"/>
        <v>#REF!</v>
      </c>
      <c r="I35" s="87" t="e">
        <f t="shared" si="10"/>
        <v>#REF!</v>
      </c>
      <c r="J35" s="87" t="e">
        <f t="shared" si="10"/>
        <v>#REF!</v>
      </c>
      <c r="K35" s="87" t="e">
        <f t="shared" ref="K35:L35" si="11">K11*0.9</f>
        <v>#REF!</v>
      </c>
      <c r="L35" s="87" t="e">
        <f t="shared" si="11"/>
        <v>#REF!</v>
      </c>
    </row>
    <row r="36" spans="1:12" x14ac:dyDescent="0.2">
      <c r="A36" s="17" t="s">
        <v>144</v>
      </c>
      <c r="B36" s="87"/>
      <c r="C36" s="87"/>
      <c r="D36" s="87"/>
      <c r="E36" s="87"/>
      <c r="F36" s="87"/>
      <c r="G36" s="87"/>
      <c r="H36" s="87"/>
      <c r="I36" s="87"/>
      <c r="J36" s="87"/>
      <c r="K36" s="87"/>
      <c r="L36" s="87"/>
    </row>
    <row r="37" spans="1:12" x14ac:dyDescent="0.2">
      <c r="A37" s="19">
        <v>1</v>
      </c>
      <c r="B37" s="87" t="e">
        <f t="shared" ref="B37:J37" si="12">B13*0.9</f>
        <v>#REF!</v>
      </c>
      <c r="C37" s="87" t="e">
        <f t="shared" si="12"/>
        <v>#REF!</v>
      </c>
      <c r="D37" s="87" t="e">
        <f t="shared" si="12"/>
        <v>#REF!</v>
      </c>
      <c r="E37" s="87" t="e">
        <f t="shared" si="12"/>
        <v>#REF!</v>
      </c>
      <c r="F37" s="87" t="e">
        <f t="shared" si="12"/>
        <v>#REF!</v>
      </c>
      <c r="G37" s="87" t="e">
        <f t="shared" si="12"/>
        <v>#REF!</v>
      </c>
      <c r="H37" s="87" t="e">
        <f t="shared" si="12"/>
        <v>#REF!</v>
      </c>
      <c r="I37" s="87" t="e">
        <f t="shared" si="12"/>
        <v>#REF!</v>
      </c>
      <c r="J37" s="87" t="e">
        <f t="shared" si="12"/>
        <v>#REF!</v>
      </c>
      <c r="K37" s="87" t="e">
        <f t="shared" ref="K37:L37" si="13">K13*0.9</f>
        <v>#REF!</v>
      </c>
      <c r="L37" s="87" t="e">
        <f t="shared" si="13"/>
        <v>#REF!</v>
      </c>
    </row>
    <row r="38" spans="1:12" x14ac:dyDescent="0.2">
      <c r="A38" s="19">
        <v>2</v>
      </c>
      <c r="B38" s="87" t="e">
        <f t="shared" ref="B38:J38" si="14">B14*0.9</f>
        <v>#REF!</v>
      </c>
      <c r="C38" s="87" t="e">
        <f t="shared" si="14"/>
        <v>#REF!</v>
      </c>
      <c r="D38" s="87" t="e">
        <f t="shared" si="14"/>
        <v>#REF!</v>
      </c>
      <c r="E38" s="87" t="e">
        <f t="shared" si="14"/>
        <v>#REF!</v>
      </c>
      <c r="F38" s="87" t="e">
        <f t="shared" si="14"/>
        <v>#REF!</v>
      </c>
      <c r="G38" s="87" t="e">
        <f t="shared" si="14"/>
        <v>#REF!</v>
      </c>
      <c r="H38" s="87" t="e">
        <f t="shared" si="14"/>
        <v>#REF!</v>
      </c>
      <c r="I38" s="87" t="e">
        <f t="shared" si="14"/>
        <v>#REF!</v>
      </c>
      <c r="J38" s="87" t="e">
        <f t="shared" si="14"/>
        <v>#REF!</v>
      </c>
      <c r="K38" s="87" t="e">
        <f t="shared" ref="K38:L38" si="15">K14*0.9</f>
        <v>#REF!</v>
      </c>
      <c r="L38" s="87" t="e">
        <f t="shared" si="15"/>
        <v>#REF!</v>
      </c>
    </row>
    <row r="39" spans="1:12" x14ac:dyDescent="0.2">
      <c r="A39" s="17" t="s">
        <v>4</v>
      </c>
      <c r="B39" s="87"/>
      <c r="C39" s="87"/>
      <c r="D39" s="87"/>
      <c r="E39" s="87"/>
      <c r="F39" s="87"/>
      <c r="G39" s="87"/>
      <c r="H39" s="87"/>
      <c r="I39" s="87"/>
      <c r="J39" s="87"/>
      <c r="K39" s="87"/>
      <c r="L39" s="87"/>
    </row>
    <row r="40" spans="1:12" x14ac:dyDescent="0.2">
      <c r="A40" s="19">
        <v>1</v>
      </c>
      <c r="B40" s="87" t="e">
        <f t="shared" ref="B40:J40" si="16">B16*0.9</f>
        <v>#REF!</v>
      </c>
      <c r="C40" s="87" t="e">
        <f t="shared" si="16"/>
        <v>#REF!</v>
      </c>
      <c r="D40" s="87" t="e">
        <f t="shared" si="16"/>
        <v>#REF!</v>
      </c>
      <c r="E40" s="87" t="e">
        <f t="shared" si="16"/>
        <v>#REF!</v>
      </c>
      <c r="F40" s="87" t="e">
        <f t="shared" si="16"/>
        <v>#REF!</v>
      </c>
      <c r="G40" s="87" t="e">
        <f t="shared" si="16"/>
        <v>#REF!</v>
      </c>
      <c r="H40" s="87" t="e">
        <f t="shared" si="16"/>
        <v>#REF!</v>
      </c>
      <c r="I40" s="87" t="e">
        <f t="shared" si="16"/>
        <v>#REF!</v>
      </c>
      <c r="J40" s="87" t="e">
        <f t="shared" si="16"/>
        <v>#REF!</v>
      </c>
      <c r="K40" s="87" t="e">
        <f t="shared" ref="K40:L40" si="17">K16*0.9</f>
        <v>#REF!</v>
      </c>
      <c r="L40" s="87" t="e">
        <f t="shared" si="17"/>
        <v>#REF!</v>
      </c>
    </row>
    <row r="41" spans="1:12" x14ac:dyDescent="0.2">
      <c r="A41" s="19">
        <v>2</v>
      </c>
      <c r="B41" s="87" t="e">
        <f t="shared" ref="B41:J41" si="18">B17*0.9</f>
        <v>#REF!</v>
      </c>
      <c r="C41" s="87" t="e">
        <f t="shared" si="18"/>
        <v>#REF!</v>
      </c>
      <c r="D41" s="87" t="e">
        <f t="shared" si="18"/>
        <v>#REF!</v>
      </c>
      <c r="E41" s="87" t="e">
        <f t="shared" si="18"/>
        <v>#REF!</v>
      </c>
      <c r="F41" s="87" t="e">
        <f t="shared" si="18"/>
        <v>#REF!</v>
      </c>
      <c r="G41" s="87" t="e">
        <f t="shared" si="18"/>
        <v>#REF!</v>
      </c>
      <c r="H41" s="87" t="e">
        <f t="shared" si="18"/>
        <v>#REF!</v>
      </c>
      <c r="I41" s="87" t="e">
        <f t="shared" si="18"/>
        <v>#REF!</v>
      </c>
      <c r="J41" s="87" t="e">
        <f t="shared" si="18"/>
        <v>#REF!</v>
      </c>
      <c r="K41" s="87" t="e">
        <f t="shared" ref="K41:L41" si="19">K17*0.9</f>
        <v>#REF!</v>
      </c>
      <c r="L41" s="87" t="e">
        <f t="shared" si="19"/>
        <v>#REF!</v>
      </c>
    </row>
    <row r="42" spans="1:12" x14ac:dyDescent="0.2">
      <c r="A42" s="17" t="s">
        <v>145</v>
      </c>
      <c r="B42" s="87"/>
      <c r="C42" s="87"/>
      <c r="D42" s="87"/>
      <c r="E42" s="87"/>
      <c r="F42" s="87"/>
      <c r="G42" s="87"/>
      <c r="H42" s="87"/>
      <c r="I42" s="87"/>
      <c r="J42" s="87"/>
      <c r="K42" s="87"/>
      <c r="L42" s="87"/>
    </row>
    <row r="43" spans="1:12" x14ac:dyDescent="0.2">
      <c r="A43" s="19">
        <v>1</v>
      </c>
      <c r="B43" s="87" t="e">
        <f t="shared" ref="B43:J43" si="20">B19*0.9</f>
        <v>#REF!</v>
      </c>
      <c r="C43" s="87" t="e">
        <f t="shared" si="20"/>
        <v>#REF!</v>
      </c>
      <c r="D43" s="87" t="e">
        <f t="shared" si="20"/>
        <v>#REF!</v>
      </c>
      <c r="E43" s="87" t="e">
        <f t="shared" si="20"/>
        <v>#REF!</v>
      </c>
      <c r="F43" s="87" t="e">
        <f t="shared" si="20"/>
        <v>#REF!</v>
      </c>
      <c r="G43" s="87" t="e">
        <f t="shared" si="20"/>
        <v>#REF!</v>
      </c>
      <c r="H43" s="87" t="e">
        <f t="shared" si="20"/>
        <v>#REF!</v>
      </c>
      <c r="I43" s="87" t="e">
        <f t="shared" si="20"/>
        <v>#REF!</v>
      </c>
      <c r="J43" s="87" t="e">
        <f t="shared" si="20"/>
        <v>#REF!</v>
      </c>
      <c r="K43" s="87" t="e">
        <f t="shared" ref="K43:L43" si="21">K19*0.9</f>
        <v>#REF!</v>
      </c>
      <c r="L43" s="87" t="e">
        <f t="shared" si="21"/>
        <v>#REF!</v>
      </c>
    </row>
    <row r="44" spans="1:12" x14ac:dyDescent="0.2">
      <c r="A44" s="19">
        <v>2</v>
      </c>
      <c r="B44" s="87" t="e">
        <f t="shared" ref="B44:J44" si="22">B20*0.9</f>
        <v>#REF!</v>
      </c>
      <c r="C44" s="87" t="e">
        <f t="shared" si="22"/>
        <v>#REF!</v>
      </c>
      <c r="D44" s="87" t="e">
        <f t="shared" si="22"/>
        <v>#REF!</v>
      </c>
      <c r="E44" s="87" t="e">
        <f t="shared" si="22"/>
        <v>#REF!</v>
      </c>
      <c r="F44" s="87" t="e">
        <f t="shared" si="22"/>
        <v>#REF!</v>
      </c>
      <c r="G44" s="87" t="e">
        <f t="shared" si="22"/>
        <v>#REF!</v>
      </c>
      <c r="H44" s="87" t="e">
        <f t="shared" si="22"/>
        <v>#REF!</v>
      </c>
      <c r="I44" s="87" t="e">
        <f t="shared" si="22"/>
        <v>#REF!</v>
      </c>
      <c r="J44" s="87" t="e">
        <f t="shared" si="22"/>
        <v>#REF!</v>
      </c>
      <c r="K44" s="87" t="e">
        <f t="shared" ref="K44:L44" si="23">K20*0.9</f>
        <v>#REF!</v>
      </c>
      <c r="L44" s="87" t="e">
        <f t="shared" si="23"/>
        <v>#REF!</v>
      </c>
    </row>
    <row r="45" spans="1:12" x14ac:dyDescent="0.2">
      <c r="A45" s="17" t="s">
        <v>5</v>
      </c>
      <c r="B45" s="87"/>
      <c r="C45" s="87"/>
      <c r="D45" s="87"/>
      <c r="E45" s="87"/>
      <c r="F45" s="87"/>
      <c r="G45" s="87"/>
      <c r="H45" s="87"/>
      <c r="I45" s="87"/>
      <c r="J45" s="87"/>
      <c r="K45" s="87"/>
      <c r="L45" s="87"/>
    </row>
    <row r="46" spans="1:12" x14ac:dyDescent="0.2">
      <c r="A46" s="19">
        <v>1</v>
      </c>
      <c r="B46" s="87" t="e">
        <f t="shared" ref="B46:J46" si="24">B22*0.9</f>
        <v>#REF!</v>
      </c>
      <c r="C46" s="87" t="e">
        <f t="shared" si="24"/>
        <v>#REF!</v>
      </c>
      <c r="D46" s="87" t="e">
        <f t="shared" si="24"/>
        <v>#REF!</v>
      </c>
      <c r="E46" s="87" t="e">
        <f t="shared" si="24"/>
        <v>#REF!</v>
      </c>
      <c r="F46" s="87" t="e">
        <f t="shared" si="24"/>
        <v>#REF!</v>
      </c>
      <c r="G46" s="87" t="e">
        <f t="shared" si="24"/>
        <v>#REF!</v>
      </c>
      <c r="H46" s="87" t="e">
        <f t="shared" si="24"/>
        <v>#REF!</v>
      </c>
      <c r="I46" s="87" t="e">
        <f t="shared" si="24"/>
        <v>#REF!</v>
      </c>
      <c r="J46" s="87" t="e">
        <f t="shared" si="24"/>
        <v>#REF!</v>
      </c>
      <c r="K46" s="87" t="e">
        <f t="shared" ref="K46:L46" si="25">K22*0.9</f>
        <v>#REF!</v>
      </c>
      <c r="L46" s="87" t="e">
        <f t="shared" si="25"/>
        <v>#REF!</v>
      </c>
    </row>
    <row r="47" spans="1:12" x14ac:dyDescent="0.2">
      <c r="A47" s="19">
        <v>2</v>
      </c>
      <c r="B47" s="87" t="e">
        <f t="shared" ref="B47:J47" si="26">B23*0.9</f>
        <v>#REF!</v>
      </c>
      <c r="C47" s="87" t="e">
        <f t="shared" si="26"/>
        <v>#REF!</v>
      </c>
      <c r="D47" s="87" t="e">
        <f t="shared" si="26"/>
        <v>#REF!</v>
      </c>
      <c r="E47" s="87" t="e">
        <f t="shared" si="26"/>
        <v>#REF!</v>
      </c>
      <c r="F47" s="87" t="e">
        <f t="shared" si="26"/>
        <v>#REF!</v>
      </c>
      <c r="G47" s="87" t="e">
        <f t="shared" si="26"/>
        <v>#REF!</v>
      </c>
      <c r="H47" s="87" t="e">
        <f t="shared" si="26"/>
        <v>#REF!</v>
      </c>
      <c r="I47" s="87" t="e">
        <f t="shared" si="26"/>
        <v>#REF!</v>
      </c>
      <c r="J47" s="87" t="e">
        <f t="shared" si="26"/>
        <v>#REF!</v>
      </c>
      <c r="K47" s="87" t="e">
        <f t="shared" ref="K47:L47" si="27">K23*0.9</f>
        <v>#REF!</v>
      </c>
      <c r="L47" s="87" t="e">
        <f t="shared" si="27"/>
        <v>#REF!</v>
      </c>
    </row>
    <row r="48" spans="1:12" x14ac:dyDescent="0.2">
      <c r="A48" s="17" t="s">
        <v>6</v>
      </c>
      <c r="B48" s="87"/>
      <c r="C48" s="87"/>
      <c r="D48" s="87"/>
      <c r="E48" s="87"/>
      <c r="F48" s="87"/>
      <c r="G48" s="87"/>
      <c r="H48" s="87"/>
      <c r="I48" s="87"/>
      <c r="J48" s="87"/>
      <c r="K48" s="87"/>
      <c r="L48" s="87"/>
    </row>
    <row r="49" spans="1:12" x14ac:dyDescent="0.2">
      <c r="A49" s="19" t="s">
        <v>1</v>
      </c>
      <c r="B49" s="87" t="e">
        <f t="shared" ref="B49:J49" si="28">B25*0.9</f>
        <v>#REF!</v>
      </c>
      <c r="C49" s="87" t="e">
        <f t="shared" si="28"/>
        <v>#REF!</v>
      </c>
      <c r="D49" s="87" t="e">
        <f t="shared" si="28"/>
        <v>#REF!</v>
      </c>
      <c r="E49" s="87" t="e">
        <f t="shared" si="28"/>
        <v>#REF!</v>
      </c>
      <c r="F49" s="87" t="e">
        <f t="shared" si="28"/>
        <v>#REF!</v>
      </c>
      <c r="G49" s="87" t="e">
        <f t="shared" si="28"/>
        <v>#REF!</v>
      </c>
      <c r="H49" s="87" t="e">
        <f t="shared" si="28"/>
        <v>#REF!</v>
      </c>
      <c r="I49" s="87" t="e">
        <f t="shared" si="28"/>
        <v>#REF!</v>
      </c>
      <c r="J49" s="87" t="e">
        <f t="shared" si="28"/>
        <v>#REF!</v>
      </c>
      <c r="K49" s="87" t="e">
        <f t="shared" ref="K49:L49" si="29">K25*0.9</f>
        <v>#REF!</v>
      </c>
      <c r="L49" s="87" t="e">
        <f t="shared" si="29"/>
        <v>#REF!</v>
      </c>
    </row>
    <row r="50" spans="1:12" x14ac:dyDescent="0.2">
      <c r="A50" s="14"/>
    </row>
    <row r="51" spans="1:12" ht="13.5" thickBot="1" x14ac:dyDescent="0.25">
      <c r="A51" s="21"/>
    </row>
    <row r="52" spans="1:12" ht="13.5" thickBot="1" x14ac:dyDescent="0.25">
      <c r="A52" s="156" t="s">
        <v>12</v>
      </c>
    </row>
    <row r="53" spans="1:12" x14ac:dyDescent="0.2">
      <c r="A53" s="22" t="s">
        <v>13</v>
      </c>
    </row>
    <row r="54" spans="1:12" x14ac:dyDescent="0.2">
      <c r="A54" s="22" t="s">
        <v>14</v>
      </c>
    </row>
    <row r="55" spans="1:12" ht="24" x14ac:dyDescent="0.2">
      <c r="A55" s="23" t="s">
        <v>18</v>
      </c>
    </row>
    <row r="56" spans="1:12" x14ac:dyDescent="0.2">
      <c r="A56" s="148" t="s">
        <v>122</v>
      </c>
    </row>
    <row r="57" spans="1:12" ht="13.5" thickBot="1" x14ac:dyDescent="0.25">
      <c r="A57" s="22"/>
    </row>
    <row r="58" spans="1:12" ht="13.5" thickBot="1" x14ac:dyDescent="0.25">
      <c r="A58" s="156" t="s">
        <v>97</v>
      </c>
    </row>
    <row r="59" spans="1:12" ht="13.5" thickBot="1" x14ac:dyDescent="0.25">
      <c r="A59" s="118" t="s">
        <v>153</v>
      </c>
    </row>
    <row r="60" spans="1:12" x14ac:dyDescent="0.2">
      <c r="A60" s="160" t="s">
        <v>154</v>
      </c>
    </row>
    <row r="61" spans="1:12" ht="24" hidden="1" x14ac:dyDescent="0.2">
      <c r="A61" s="138" t="s">
        <v>134</v>
      </c>
    </row>
    <row r="62" spans="1:12" hidden="1" x14ac:dyDescent="0.2">
      <c r="A62" s="169" t="s">
        <v>155</v>
      </c>
    </row>
    <row r="63" spans="1:12" ht="13.5" thickBot="1" x14ac:dyDescent="0.25">
      <c r="A63" s="136"/>
    </row>
    <row r="64" spans="1:12" ht="13.5" thickBot="1" x14ac:dyDescent="0.25">
      <c r="A64" s="156" t="s">
        <v>131</v>
      </c>
    </row>
    <row r="65" spans="1:1" x14ac:dyDescent="0.2">
      <c r="A65" s="137" t="s">
        <v>132</v>
      </c>
    </row>
    <row r="66" spans="1:1" x14ac:dyDescent="0.2">
      <c r="A66" s="137" t="s">
        <v>133</v>
      </c>
    </row>
    <row r="67" spans="1:1" ht="13.5" thickBot="1" x14ac:dyDescent="0.25">
      <c r="A67" s="137"/>
    </row>
    <row r="68" spans="1:1" x14ac:dyDescent="0.2">
      <c r="A68" s="117" t="s">
        <v>16</v>
      </c>
    </row>
    <row r="69" spans="1:1" ht="60" x14ac:dyDescent="0.2">
      <c r="A69" s="167" t="s">
        <v>39</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4" sqref="B4:L49"/>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L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row>
    <row r="29" spans="1:12" x14ac:dyDescent="0.2">
      <c r="A29" s="20" t="s">
        <v>11</v>
      </c>
      <c r="B29" s="24" t="e">
        <f t="shared" ref="B29:L29" si="1">B5</f>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row>
    <row r="30" spans="1:12" x14ac:dyDescent="0.2">
      <c r="A30" s="17" t="s">
        <v>142</v>
      </c>
      <c r="B30" s="18"/>
      <c r="C30" s="18"/>
      <c r="D30" s="18"/>
      <c r="E30" s="18"/>
      <c r="F30" s="18"/>
      <c r="G30" s="18"/>
      <c r="H30" s="18"/>
      <c r="I30" s="18"/>
      <c r="J30" s="18"/>
      <c r="K30" s="18"/>
      <c r="L30" s="18"/>
    </row>
    <row r="31" spans="1:12" x14ac:dyDescent="0.2">
      <c r="A31" s="19">
        <v>1</v>
      </c>
      <c r="B31" s="87" t="e">
        <f t="shared" ref="B31:L31" si="2">B7*0.87</f>
        <v>#REF!</v>
      </c>
      <c r="C31" s="87" t="e">
        <f t="shared" si="2"/>
        <v>#REF!</v>
      </c>
      <c r="D31" s="87" t="e">
        <f t="shared" si="2"/>
        <v>#REF!</v>
      </c>
      <c r="E31" s="87" t="e">
        <f t="shared" si="2"/>
        <v>#REF!</v>
      </c>
      <c r="F31" s="87" t="e">
        <f t="shared" si="2"/>
        <v>#REF!</v>
      </c>
      <c r="G31" s="87" t="e">
        <f t="shared" si="2"/>
        <v>#REF!</v>
      </c>
      <c r="H31" s="87" t="e">
        <f t="shared" si="2"/>
        <v>#REF!</v>
      </c>
      <c r="I31" s="87" t="e">
        <f t="shared" si="2"/>
        <v>#REF!</v>
      </c>
      <c r="J31" s="87" t="e">
        <f t="shared" si="2"/>
        <v>#REF!</v>
      </c>
      <c r="K31" s="87" t="e">
        <f t="shared" si="2"/>
        <v>#REF!</v>
      </c>
      <c r="L31" s="87" t="e">
        <f t="shared" si="2"/>
        <v>#REF!</v>
      </c>
    </row>
    <row r="32" spans="1:12" x14ac:dyDescent="0.2">
      <c r="A32" s="19">
        <v>2</v>
      </c>
      <c r="B32" s="87" t="e">
        <f t="shared" ref="B32:L32" si="3">B8*0.87</f>
        <v>#REF!</v>
      </c>
      <c r="C32" s="87" t="e">
        <f t="shared" si="3"/>
        <v>#REF!</v>
      </c>
      <c r="D32" s="87" t="e">
        <f t="shared" si="3"/>
        <v>#REF!</v>
      </c>
      <c r="E32" s="87" t="e">
        <f t="shared" si="3"/>
        <v>#REF!</v>
      </c>
      <c r="F32" s="87" t="e">
        <f t="shared" si="3"/>
        <v>#REF!</v>
      </c>
      <c r="G32" s="87" t="e">
        <f t="shared" si="3"/>
        <v>#REF!</v>
      </c>
      <c r="H32" s="87" t="e">
        <f t="shared" si="3"/>
        <v>#REF!</v>
      </c>
      <c r="I32" s="87" t="e">
        <f t="shared" si="3"/>
        <v>#REF!</v>
      </c>
      <c r="J32" s="87" t="e">
        <f t="shared" si="3"/>
        <v>#REF!</v>
      </c>
      <c r="K32" s="87" t="e">
        <f t="shared" si="3"/>
        <v>#REF!</v>
      </c>
      <c r="L32" s="87" t="e">
        <f t="shared" si="3"/>
        <v>#REF!</v>
      </c>
    </row>
    <row r="33" spans="1:12" x14ac:dyDescent="0.2">
      <c r="A33" s="17" t="s">
        <v>143</v>
      </c>
      <c r="B33" s="87"/>
      <c r="C33" s="87"/>
      <c r="D33" s="87"/>
      <c r="E33" s="87"/>
      <c r="F33" s="87"/>
      <c r="G33" s="87"/>
      <c r="H33" s="87"/>
      <c r="I33" s="87"/>
      <c r="J33" s="87"/>
      <c r="K33" s="87"/>
      <c r="L33" s="87"/>
    </row>
    <row r="34" spans="1:12" x14ac:dyDescent="0.2">
      <c r="A34" s="19">
        <v>1</v>
      </c>
      <c r="B34" s="87" t="e">
        <f t="shared" ref="B34:L34" si="4">B10*0.87</f>
        <v>#REF!</v>
      </c>
      <c r="C34" s="87" t="e">
        <f t="shared" si="4"/>
        <v>#REF!</v>
      </c>
      <c r="D34" s="87" t="e">
        <f t="shared" si="4"/>
        <v>#REF!</v>
      </c>
      <c r="E34" s="87" t="e">
        <f t="shared" si="4"/>
        <v>#REF!</v>
      </c>
      <c r="F34" s="87" t="e">
        <f t="shared" si="4"/>
        <v>#REF!</v>
      </c>
      <c r="G34" s="87" t="e">
        <f t="shared" si="4"/>
        <v>#REF!</v>
      </c>
      <c r="H34" s="87" t="e">
        <f t="shared" si="4"/>
        <v>#REF!</v>
      </c>
      <c r="I34" s="87" t="e">
        <f t="shared" si="4"/>
        <v>#REF!</v>
      </c>
      <c r="J34" s="87" t="e">
        <f t="shared" si="4"/>
        <v>#REF!</v>
      </c>
      <c r="K34" s="87" t="e">
        <f t="shared" si="4"/>
        <v>#REF!</v>
      </c>
      <c r="L34" s="87" t="e">
        <f t="shared" si="4"/>
        <v>#REF!</v>
      </c>
    </row>
    <row r="35" spans="1:12" x14ac:dyDescent="0.2">
      <c r="A35" s="19">
        <v>2</v>
      </c>
      <c r="B35" s="87" t="e">
        <f t="shared" ref="B35:L35" si="5">B11*0.87</f>
        <v>#REF!</v>
      </c>
      <c r="C35" s="87" t="e">
        <f t="shared" si="5"/>
        <v>#REF!</v>
      </c>
      <c r="D35" s="87" t="e">
        <f t="shared" si="5"/>
        <v>#REF!</v>
      </c>
      <c r="E35" s="87" t="e">
        <f t="shared" si="5"/>
        <v>#REF!</v>
      </c>
      <c r="F35" s="87" t="e">
        <f t="shared" si="5"/>
        <v>#REF!</v>
      </c>
      <c r="G35" s="87" t="e">
        <f t="shared" si="5"/>
        <v>#REF!</v>
      </c>
      <c r="H35" s="87" t="e">
        <f t="shared" si="5"/>
        <v>#REF!</v>
      </c>
      <c r="I35" s="87" t="e">
        <f t="shared" si="5"/>
        <v>#REF!</v>
      </c>
      <c r="J35" s="87" t="e">
        <f t="shared" si="5"/>
        <v>#REF!</v>
      </c>
      <c r="K35" s="87" t="e">
        <f t="shared" si="5"/>
        <v>#REF!</v>
      </c>
      <c r="L35" s="87" t="e">
        <f t="shared" si="5"/>
        <v>#REF!</v>
      </c>
    </row>
    <row r="36" spans="1:12" x14ac:dyDescent="0.2">
      <c r="A36" s="17" t="s">
        <v>144</v>
      </c>
      <c r="B36" s="87"/>
      <c r="C36" s="87"/>
      <c r="D36" s="87"/>
      <c r="E36" s="87"/>
      <c r="F36" s="87"/>
      <c r="G36" s="87"/>
      <c r="H36" s="87"/>
      <c r="I36" s="87"/>
      <c r="J36" s="87"/>
      <c r="K36" s="87"/>
      <c r="L36" s="87"/>
    </row>
    <row r="37" spans="1:12" x14ac:dyDescent="0.2">
      <c r="A37" s="19">
        <v>1</v>
      </c>
      <c r="B37" s="87" t="e">
        <f t="shared" ref="B37:L37" si="6">B13*0.87</f>
        <v>#REF!</v>
      </c>
      <c r="C37" s="87" t="e">
        <f t="shared" si="6"/>
        <v>#REF!</v>
      </c>
      <c r="D37" s="87" t="e">
        <f t="shared" si="6"/>
        <v>#REF!</v>
      </c>
      <c r="E37" s="87" t="e">
        <f t="shared" si="6"/>
        <v>#REF!</v>
      </c>
      <c r="F37" s="87" t="e">
        <f t="shared" si="6"/>
        <v>#REF!</v>
      </c>
      <c r="G37" s="87" t="e">
        <f t="shared" si="6"/>
        <v>#REF!</v>
      </c>
      <c r="H37" s="87" t="e">
        <f t="shared" si="6"/>
        <v>#REF!</v>
      </c>
      <c r="I37" s="87" t="e">
        <f t="shared" si="6"/>
        <v>#REF!</v>
      </c>
      <c r="J37" s="87" t="e">
        <f t="shared" si="6"/>
        <v>#REF!</v>
      </c>
      <c r="K37" s="87" t="e">
        <f t="shared" si="6"/>
        <v>#REF!</v>
      </c>
      <c r="L37" s="87" t="e">
        <f t="shared" si="6"/>
        <v>#REF!</v>
      </c>
    </row>
    <row r="38" spans="1:12" x14ac:dyDescent="0.2">
      <c r="A38" s="19">
        <v>2</v>
      </c>
      <c r="B38" s="87" t="e">
        <f t="shared" ref="B38:L38" si="7">B14*0.87</f>
        <v>#REF!</v>
      </c>
      <c r="C38" s="87" t="e">
        <f t="shared" si="7"/>
        <v>#REF!</v>
      </c>
      <c r="D38" s="87" t="e">
        <f t="shared" si="7"/>
        <v>#REF!</v>
      </c>
      <c r="E38" s="87" t="e">
        <f t="shared" si="7"/>
        <v>#REF!</v>
      </c>
      <c r="F38" s="87" t="e">
        <f t="shared" si="7"/>
        <v>#REF!</v>
      </c>
      <c r="G38" s="87" t="e">
        <f t="shared" si="7"/>
        <v>#REF!</v>
      </c>
      <c r="H38" s="87" t="e">
        <f t="shared" si="7"/>
        <v>#REF!</v>
      </c>
      <c r="I38" s="87" t="e">
        <f t="shared" si="7"/>
        <v>#REF!</v>
      </c>
      <c r="J38" s="87" t="e">
        <f t="shared" si="7"/>
        <v>#REF!</v>
      </c>
      <c r="K38" s="87" t="e">
        <f t="shared" si="7"/>
        <v>#REF!</v>
      </c>
      <c r="L38" s="87" t="e">
        <f t="shared" si="7"/>
        <v>#REF!</v>
      </c>
    </row>
    <row r="39" spans="1:12" x14ac:dyDescent="0.2">
      <c r="A39" s="17" t="s">
        <v>4</v>
      </c>
      <c r="B39" s="87"/>
      <c r="C39" s="87"/>
      <c r="D39" s="87"/>
      <c r="E39" s="87"/>
      <c r="F39" s="87"/>
      <c r="G39" s="87"/>
      <c r="H39" s="87"/>
      <c r="I39" s="87"/>
      <c r="J39" s="87"/>
      <c r="K39" s="87"/>
      <c r="L39" s="87"/>
    </row>
    <row r="40" spans="1:12" x14ac:dyDescent="0.2">
      <c r="A40" s="19">
        <v>1</v>
      </c>
      <c r="B40" s="87" t="e">
        <f t="shared" ref="B40:L40" si="8">B16*0.87</f>
        <v>#REF!</v>
      </c>
      <c r="C40" s="87" t="e">
        <f t="shared" si="8"/>
        <v>#REF!</v>
      </c>
      <c r="D40" s="87" t="e">
        <f t="shared" si="8"/>
        <v>#REF!</v>
      </c>
      <c r="E40" s="87" t="e">
        <f t="shared" si="8"/>
        <v>#REF!</v>
      </c>
      <c r="F40" s="87" t="e">
        <f t="shared" si="8"/>
        <v>#REF!</v>
      </c>
      <c r="G40" s="87" t="e">
        <f t="shared" si="8"/>
        <v>#REF!</v>
      </c>
      <c r="H40" s="87" t="e">
        <f t="shared" si="8"/>
        <v>#REF!</v>
      </c>
      <c r="I40" s="87" t="e">
        <f t="shared" si="8"/>
        <v>#REF!</v>
      </c>
      <c r="J40" s="87" t="e">
        <f t="shared" si="8"/>
        <v>#REF!</v>
      </c>
      <c r="K40" s="87" t="e">
        <f t="shared" si="8"/>
        <v>#REF!</v>
      </c>
      <c r="L40" s="87" t="e">
        <f t="shared" si="8"/>
        <v>#REF!</v>
      </c>
    </row>
    <row r="41" spans="1:12" x14ac:dyDescent="0.2">
      <c r="A41" s="19">
        <v>2</v>
      </c>
      <c r="B41" s="87" t="e">
        <f t="shared" ref="B41:L41" si="9">B17*0.87</f>
        <v>#REF!</v>
      </c>
      <c r="C41" s="87" t="e">
        <f t="shared" si="9"/>
        <v>#REF!</v>
      </c>
      <c r="D41" s="87" t="e">
        <f t="shared" si="9"/>
        <v>#REF!</v>
      </c>
      <c r="E41" s="87" t="e">
        <f t="shared" si="9"/>
        <v>#REF!</v>
      </c>
      <c r="F41" s="87" t="e">
        <f t="shared" si="9"/>
        <v>#REF!</v>
      </c>
      <c r="G41" s="87" t="e">
        <f t="shared" si="9"/>
        <v>#REF!</v>
      </c>
      <c r="H41" s="87" t="e">
        <f t="shared" si="9"/>
        <v>#REF!</v>
      </c>
      <c r="I41" s="87" t="e">
        <f t="shared" si="9"/>
        <v>#REF!</v>
      </c>
      <c r="J41" s="87" t="e">
        <f t="shared" si="9"/>
        <v>#REF!</v>
      </c>
      <c r="K41" s="87" t="e">
        <f t="shared" si="9"/>
        <v>#REF!</v>
      </c>
      <c r="L41" s="87" t="e">
        <f t="shared" si="9"/>
        <v>#REF!</v>
      </c>
    </row>
    <row r="42" spans="1:12" x14ac:dyDescent="0.2">
      <c r="A42" s="17" t="s">
        <v>145</v>
      </c>
      <c r="B42" s="87"/>
      <c r="C42" s="87"/>
      <c r="D42" s="87"/>
      <c r="E42" s="87"/>
      <c r="F42" s="87"/>
      <c r="G42" s="87"/>
      <c r="H42" s="87"/>
      <c r="I42" s="87"/>
      <c r="J42" s="87"/>
      <c r="K42" s="87"/>
      <c r="L42" s="87"/>
    </row>
    <row r="43" spans="1:12" x14ac:dyDescent="0.2">
      <c r="A43" s="19">
        <v>1</v>
      </c>
      <c r="B43" s="87" t="e">
        <f t="shared" ref="B43:L43" si="10">B19*0.87</f>
        <v>#REF!</v>
      </c>
      <c r="C43" s="87" t="e">
        <f t="shared" si="10"/>
        <v>#REF!</v>
      </c>
      <c r="D43" s="87" t="e">
        <f t="shared" si="10"/>
        <v>#REF!</v>
      </c>
      <c r="E43" s="87" t="e">
        <f t="shared" si="10"/>
        <v>#REF!</v>
      </c>
      <c r="F43" s="87" t="e">
        <f t="shared" si="10"/>
        <v>#REF!</v>
      </c>
      <c r="G43" s="87" t="e">
        <f t="shared" si="10"/>
        <v>#REF!</v>
      </c>
      <c r="H43" s="87" t="e">
        <f t="shared" si="10"/>
        <v>#REF!</v>
      </c>
      <c r="I43" s="87" t="e">
        <f t="shared" si="10"/>
        <v>#REF!</v>
      </c>
      <c r="J43" s="87" t="e">
        <f t="shared" si="10"/>
        <v>#REF!</v>
      </c>
      <c r="K43" s="87" t="e">
        <f t="shared" si="10"/>
        <v>#REF!</v>
      </c>
      <c r="L43" s="87" t="e">
        <f t="shared" si="10"/>
        <v>#REF!</v>
      </c>
    </row>
    <row r="44" spans="1:12" x14ac:dyDescent="0.2">
      <c r="A44" s="19">
        <v>2</v>
      </c>
      <c r="B44" s="87" t="e">
        <f t="shared" ref="B44:L44" si="11">B20*0.87</f>
        <v>#REF!</v>
      </c>
      <c r="C44" s="87" t="e">
        <f t="shared" si="11"/>
        <v>#REF!</v>
      </c>
      <c r="D44" s="87" t="e">
        <f t="shared" si="11"/>
        <v>#REF!</v>
      </c>
      <c r="E44" s="87" t="e">
        <f t="shared" si="11"/>
        <v>#REF!</v>
      </c>
      <c r="F44" s="87" t="e">
        <f t="shared" si="11"/>
        <v>#REF!</v>
      </c>
      <c r="G44" s="87" t="e">
        <f t="shared" si="11"/>
        <v>#REF!</v>
      </c>
      <c r="H44" s="87" t="e">
        <f t="shared" si="11"/>
        <v>#REF!</v>
      </c>
      <c r="I44" s="87" t="e">
        <f t="shared" si="11"/>
        <v>#REF!</v>
      </c>
      <c r="J44" s="87" t="e">
        <f t="shared" si="11"/>
        <v>#REF!</v>
      </c>
      <c r="K44" s="87" t="e">
        <f t="shared" si="11"/>
        <v>#REF!</v>
      </c>
      <c r="L44" s="87" t="e">
        <f t="shared" si="11"/>
        <v>#REF!</v>
      </c>
    </row>
    <row r="45" spans="1:12" x14ac:dyDescent="0.2">
      <c r="A45" s="17" t="s">
        <v>5</v>
      </c>
      <c r="B45" s="87"/>
      <c r="C45" s="87"/>
      <c r="D45" s="87"/>
      <c r="E45" s="87"/>
      <c r="F45" s="87"/>
      <c r="G45" s="87"/>
      <c r="H45" s="87"/>
      <c r="I45" s="87"/>
      <c r="J45" s="87"/>
      <c r="K45" s="87"/>
      <c r="L45" s="87"/>
    </row>
    <row r="46" spans="1:12" x14ac:dyDescent="0.2">
      <c r="A46" s="19">
        <v>1</v>
      </c>
      <c r="B46" s="87" t="e">
        <f t="shared" ref="B46:L46" si="12">B22*0.87</f>
        <v>#REF!</v>
      </c>
      <c r="C46" s="87" t="e">
        <f t="shared" si="12"/>
        <v>#REF!</v>
      </c>
      <c r="D46" s="87" t="e">
        <f t="shared" si="12"/>
        <v>#REF!</v>
      </c>
      <c r="E46" s="87" t="e">
        <f t="shared" si="12"/>
        <v>#REF!</v>
      </c>
      <c r="F46" s="87" t="e">
        <f t="shared" si="12"/>
        <v>#REF!</v>
      </c>
      <c r="G46" s="87" t="e">
        <f t="shared" si="12"/>
        <v>#REF!</v>
      </c>
      <c r="H46" s="87" t="e">
        <f t="shared" si="12"/>
        <v>#REF!</v>
      </c>
      <c r="I46" s="87" t="e">
        <f t="shared" si="12"/>
        <v>#REF!</v>
      </c>
      <c r="J46" s="87" t="e">
        <f t="shared" si="12"/>
        <v>#REF!</v>
      </c>
      <c r="K46" s="87" t="e">
        <f t="shared" si="12"/>
        <v>#REF!</v>
      </c>
      <c r="L46" s="87" t="e">
        <f t="shared" si="12"/>
        <v>#REF!</v>
      </c>
    </row>
    <row r="47" spans="1:12" x14ac:dyDescent="0.2">
      <c r="A47" s="19">
        <v>2</v>
      </c>
      <c r="B47" s="87" t="e">
        <f t="shared" ref="B47:L47" si="13">B23*0.87</f>
        <v>#REF!</v>
      </c>
      <c r="C47" s="87" t="e">
        <f t="shared" si="13"/>
        <v>#REF!</v>
      </c>
      <c r="D47" s="87" t="e">
        <f t="shared" si="13"/>
        <v>#REF!</v>
      </c>
      <c r="E47" s="87" t="e">
        <f t="shared" si="13"/>
        <v>#REF!</v>
      </c>
      <c r="F47" s="87" t="e">
        <f t="shared" si="13"/>
        <v>#REF!</v>
      </c>
      <c r="G47" s="87" t="e">
        <f t="shared" si="13"/>
        <v>#REF!</v>
      </c>
      <c r="H47" s="87" t="e">
        <f t="shared" si="13"/>
        <v>#REF!</v>
      </c>
      <c r="I47" s="87" t="e">
        <f t="shared" si="13"/>
        <v>#REF!</v>
      </c>
      <c r="J47" s="87" t="e">
        <f t="shared" si="13"/>
        <v>#REF!</v>
      </c>
      <c r="K47" s="87" t="e">
        <f t="shared" si="13"/>
        <v>#REF!</v>
      </c>
      <c r="L47" s="87" t="e">
        <f t="shared" si="13"/>
        <v>#REF!</v>
      </c>
    </row>
    <row r="48" spans="1:12" x14ac:dyDescent="0.2">
      <c r="A48" s="17" t="s">
        <v>6</v>
      </c>
      <c r="B48" s="87"/>
      <c r="C48" s="87"/>
      <c r="D48" s="87"/>
      <c r="E48" s="87"/>
      <c r="F48" s="87"/>
      <c r="G48" s="87"/>
      <c r="H48" s="87"/>
      <c r="I48" s="87"/>
      <c r="J48" s="87"/>
      <c r="K48" s="87"/>
      <c r="L48" s="87"/>
    </row>
    <row r="49" spans="1:12" x14ac:dyDescent="0.2">
      <c r="A49" s="19" t="s">
        <v>1</v>
      </c>
      <c r="B49" s="87" t="e">
        <f t="shared" ref="B49:L49" si="14">B25*0.87</f>
        <v>#REF!</v>
      </c>
      <c r="C49" s="87" t="e">
        <f t="shared" si="14"/>
        <v>#REF!</v>
      </c>
      <c r="D49" s="87" t="e">
        <f t="shared" si="14"/>
        <v>#REF!</v>
      </c>
      <c r="E49" s="87" t="e">
        <f t="shared" si="14"/>
        <v>#REF!</v>
      </c>
      <c r="F49" s="87" t="e">
        <f t="shared" si="14"/>
        <v>#REF!</v>
      </c>
      <c r="G49" s="87" t="e">
        <f t="shared" si="14"/>
        <v>#REF!</v>
      </c>
      <c r="H49" s="87" t="e">
        <f t="shared" si="14"/>
        <v>#REF!</v>
      </c>
      <c r="I49" s="87" t="e">
        <f t="shared" si="14"/>
        <v>#REF!</v>
      </c>
      <c r="J49" s="87" t="e">
        <f t="shared" si="14"/>
        <v>#REF!</v>
      </c>
      <c r="K49" s="87" t="e">
        <f t="shared" si="14"/>
        <v>#REF!</v>
      </c>
      <c r="L49" s="87" t="e">
        <f t="shared" si="14"/>
        <v>#REF!</v>
      </c>
    </row>
    <row r="50" spans="1:12" ht="13.5" thickBot="1" x14ac:dyDescent="0.25">
      <c r="A50" s="14"/>
    </row>
    <row r="51" spans="1:12" ht="13.5" thickBot="1" x14ac:dyDescent="0.25">
      <c r="A51" s="156" t="s">
        <v>12</v>
      </c>
    </row>
    <row r="52" spans="1:12" x14ac:dyDescent="0.2">
      <c r="A52" s="22" t="s">
        <v>13</v>
      </c>
    </row>
    <row r="53" spans="1:12" x14ac:dyDescent="0.2">
      <c r="A53" s="22" t="s">
        <v>14</v>
      </c>
    </row>
    <row r="54" spans="1:12" ht="24" x14ac:dyDescent="0.2">
      <c r="A54" s="23" t="s">
        <v>18</v>
      </c>
    </row>
    <row r="55" spans="1:12" x14ac:dyDescent="0.2">
      <c r="A55" s="148" t="s">
        <v>122</v>
      </c>
    </row>
    <row r="56" spans="1:12" ht="13.5" thickBot="1" x14ac:dyDescent="0.25">
      <c r="A56" s="22"/>
    </row>
    <row r="57" spans="1:12" ht="13.5" thickBot="1" x14ac:dyDescent="0.25">
      <c r="A57" s="156" t="s">
        <v>97</v>
      </c>
    </row>
    <row r="58" spans="1:12" ht="13.5" thickBot="1" x14ac:dyDescent="0.25">
      <c r="A58" s="118" t="s">
        <v>153</v>
      </c>
    </row>
    <row r="59" spans="1:12" x14ac:dyDescent="0.2">
      <c r="A59" s="160" t="s">
        <v>154</v>
      </c>
    </row>
    <row r="60" spans="1:12" ht="24" hidden="1" x14ac:dyDescent="0.2">
      <c r="A60" s="138" t="s">
        <v>134</v>
      </c>
    </row>
    <row r="61" spans="1:12" hidden="1" x14ac:dyDescent="0.2">
      <c r="A61" s="169" t="s">
        <v>155</v>
      </c>
    </row>
    <row r="62" spans="1:12" ht="13.5" thickBot="1" x14ac:dyDescent="0.25">
      <c r="A62" s="136"/>
    </row>
    <row r="63" spans="1:12" ht="13.5" thickBot="1" x14ac:dyDescent="0.25">
      <c r="A63" s="156" t="s">
        <v>131</v>
      </c>
    </row>
    <row r="64" spans="1:12" x14ac:dyDescent="0.2">
      <c r="A64" s="137" t="s">
        <v>132</v>
      </c>
    </row>
    <row r="65" spans="1:1" x14ac:dyDescent="0.2">
      <c r="A65" s="137" t="s">
        <v>133</v>
      </c>
    </row>
    <row r="66" spans="1:1" ht="13.5" thickBot="1" x14ac:dyDescent="0.25">
      <c r="A66" s="137"/>
    </row>
    <row r="67" spans="1:1" x14ac:dyDescent="0.2">
      <c r="A67" s="117" t="s">
        <v>16</v>
      </c>
    </row>
    <row r="68" spans="1:1" ht="60" x14ac:dyDescent="0.2">
      <c r="A68" s="167" t="s">
        <v>39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B4" sqref="B4:L25"/>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row>
    <row r="27" spans="1:12" ht="13.5" thickBot="1" x14ac:dyDescent="0.25">
      <c r="A27" s="21"/>
    </row>
    <row r="28" spans="1:12" ht="13.5" thickBot="1" x14ac:dyDescent="0.25">
      <c r="A28" s="156" t="s">
        <v>12</v>
      </c>
    </row>
    <row r="29" spans="1:12" x14ac:dyDescent="0.2">
      <c r="A29" s="22" t="s">
        <v>13</v>
      </c>
    </row>
    <row r="30" spans="1:12" x14ac:dyDescent="0.2">
      <c r="A30" s="22" t="s">
        <v>14</v>
      </c>
    </row>
    <row r="31" spans="1:12" ht="24" x14ac:dyDescent="0.2">
      <c r="A31" s="23" t="s">
        <v>18</v>
      </c>
    </row>
    <row r="32" spans="1:12" x14ac:dyDescent="0.2">
      <c r="A32" s="148" t="s">
        <v>122</v>
      </c>
    </row>
    <row r="33" spans="1:1" ht="13.5" thickBot="1" x14ac:dyDescent="0.25">
      <c r="A33" s="22"/>
    </row>
    <row r="34" spans="1:1" ht="13.5" thickBot="1" x14ac:dyDescent="0.25">
      <c r="A34" s="156" t="s">
        <v>97</v>
      </c>
    </row>
    <row r="35" spans="1:1" ht="13.5" thickBot="1" x14ac:dyDescent="0.25">
      <c r="A35" s="118" t="s">
        <v>153</v>
      </c>
    </row>
    <row r="36" spans="1:1" x14ac:dyDescent="0.2">
      <c r="A36" s="160" t="s">
        <v>154</v>
      </c>
    </row>
    <row r="37" spans="1:1" ht="24" hidden="1" x14ac:dyDescent="0.2">
      <c r="A37" s="138" t="s">
        <v>134</v>
      </c>
    </row>
    <row r="38" spans="1:1" ht="13.5" thickBot="1" x14ac:dyDescent="0.25">
      <c r="A38" s="136"/>
    </row>
    <row r="39" spans="1:1" ht="13.5" thickBot="1" x14ac:dyDescent="0.25">
      <c r="A39" s="156" t="s">
        <v>131</v>
      </c>
    </row>
    <row r="40" spans="1:1" x14ac:dyDescent="0.2">
      <c r="A40" s="137" t="s">
        <v>132</v>
      </c>
    </row>
    <row r="41" spans="1:1" x14ac:dyDescent="0.2">
      <c r="A41" s="137" t="s">
        <v>133</v>
      </c>
    </row>
    <row r="42" spans="1:1" ht="13.5" thickBot="1" x14ac:dyDescent="0.25">
      <c r="A42" s="137"/>
    </row>
    <row r="43" spans="1:1" x14ac:dyDescent="0.2">
      <c r="A43" s="117" t="s">
        <v>16</v>
      </c>
    </row>
    <row r="44" spans="1:1" ht="60" x14ac:dyDescent="0.2">
      <c r="A44" s="167" t="s">
        <v>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opLeftCell="A37" workbookViewId="0">
      <selection activeCell="A61" sqref="A61:XFD61"/>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row>
    <row r="5" spans="1:2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row>
    <row r="6" spans="1:21" x14ac:dyDescent="0.2">
      <c r="A6" s="17" t="s">
        <v>142</v>
      </c>
      <c r="B6" s="18"/>
      <c r="C6" s="18"/>
      <c r="D6" s="18"/>
      <c r="E6" s="18"/>
      <c r="F6" s="18"/>
      <c r="G6" s="18"/>
      <c r="H6" s="18"/>
      <c r="I6" s="18"/>
      <c r="J6" s="18"/>
      <c r="K6" s="18"/>
      <c r="L6" s="18"/>
      <c r="M6" s="18"/>
      <c r="N6" s="18"/>
      <c r="O6" s="18"/>
      <c r="P6" s="18"/>
      <c r="Q6" s="18"/>
      <c r="R6" s="18"/>
      <c r="S6" s="18"/>
      <c r="T6" s="18"/>
      <c r="U6" s="18"/>
    </row>
    <row r="7" spans="1:2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row>
    <row r="8" spans="1:2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row>
    <row r="11" spans="1:2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row>
    <row r="14" spans="1:2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row>
    <row r="17" spans="1:2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row>
    <row r="20" spans="1:2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row>
    <row r="23" spans="1:2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row>
    <row r="26" spans="1:21" x14ac:dyDescent="0.2">
      <c r="A26" s="41"/>
      <c r="B26" s="59"/>
      <c r="C26" s="59"/>
      <c r="D26" s="59"/>
      <c r="E26" s="59"/>
      <c r="F26" s="59"/>
      <c r="G26" s="59"/>
      <c r="H26" s="59"/>
      <c r="I26" s="59"/>
      <c r="J26" s="59"/>
      <c r="K26" s="59"/>
      <c r="L26" s="59"/>
      <c r="M26" s="59"/>
      <c r="N26" s="59"/>
      <c r="O26" s="59"/>
      <c r="P26" s="59"/>
      <c r="Q26" s="59"/>
      <c r="R26" s="59"/>
      <c r="S26" s="59"/>
      <c r="T26" s="59"/>
      <c r="U26" s="59"/>
    </row>
    <row r="27" spans="1:21" x14ac:dyDescent="0.2">
      <c r="A27" s="97" t="s">
        <v>60</v>
      </c>
      <c r="B27" s="151"/>
      <c r="C27" s="151"/>
      <c r="D27" s="151"/>
      <c r="E27" s="151"/>
      <c r="F27" s="151"/>
      <c r="G27" s="151"/>
      <c r="H27" s="151"/>
      <c r="I27" s="151"/>
      <c r="J27" s="151"/>
      <c r="K27" s="151"/>
      <c r="L27" s="151"/>
      <c r="M27" s="151"/>
      <c r="N27" s="151"/>
      <c r="O27" s="151"/>
      <c r="P27" s="151"/>
      <c r="Q27" s="151"/>
      <c r="R27" s="151"/>
      <c r="S27" s="151"/>
      <c r="T27" s="151"/>
      <c r="U27" s="151"/>
    </row>
    <row r="28" spans="1:21" x14ac:dyDescent="0.2">
      <c r="A28" s="25"/>
      <c r="B28" s="151"/>
      <c r="C28" s="151"/>
      <c r="D28" s="151"/>
      <c r="E28" s="151"/>
      <c r="F28" s="151"/>
      <c r="G28" s="151"/>
      <c r="H28" s="151"/>
      <c r="I28" s="151"/>
      <c r="J28" s="151"/>
      <c r="K28" s="151"/>
      <c r="L28" s="151"/>
      <c r="M28" s="151"/>
      <c r="N28" s="151"/>
      <c r="O28" s="151"/>
      <c r="P28" s="151"/>
      <c r="Q28" s="151"/>
      <c r="R28" s="151"/>
      <c r="S28" s="151"/>
      <c r="T28" s="151"/>
      <c r="U28" s="151"/>
    </row>
    <row r="29" spans="1:21" x14ac:dyDescent="0.2">
      <c r="A29" s="10" t="s">
        <v>11</v>
      </c>
      <c r="B29" s="24" t="e">
        <f t="shared" ref="B29" si="0">B4</f>
        <v>#REF!</v>
      </c>
      <c r="C29" s="24" t="e">
        <f t="shared" ref="C29:U29" si="1">C4</f>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row>
    <row r="30" spans="1:21" x14ac:dyDescent="0.2">
      <c r="A30" s="11"/>
      <c r="B30" s="24" t="e">
        <f t="shared" ref="B30" si="2">B5</f>
        <v>#REF!</v>
      </c>
      <c r="C30" s="24" t="e">
        <f t="shared" ref="C30:U30" si="3">C5</f>
        <v>#REF!</v>
      </c>
      <c r="D30" s="24" t="e">
        <f t="shared" si="3"/>
        <v>#REF!</v>
      </c>
      <c r="E30" s="24" t="e">
        <f t="shared" si="3"/>
        <v>#REF!</v>
      </c>
      <c r="F30" s="24" t="e">
        <f t="shared" si="3"/>
        <v>#REF!</v>
      </c>
      <c r="G30" s="24" t="e">
        <f t="shared" si="3"/>
        <v>#REF!</v>
      </c>
      <c r="H30" s="24" t="e">
        <f t="shared" si="3"/>
        <v>#REF!</v>
      </c>
      <c r="I30" s="24" t="e">
        <f t="shared" si="3"/>
        <v>#REF!</v>
      </c>
      <c r="J30" s="24" t="e">
        <f t="shared" si="3"/>
        <v>#REF!</v>
      </c>
      <c r="K30" s="24" t="e">
        <f t="shared" si="3"/>
        <v>#REF!</v>
      </c>
      <c r="L30" s="24" t="e">
        <f t="shared" si="3"/>
        <v>#REF!</v>
      </c>
      <c r="M30" s="24" t="e">
        <f t="shared" si="3"/>
        <v>#REF!</v>
      </c>
      <c r="N30" s="24" t="e">
        <f t="shared" si="3"/>
        <v>#REF!</v>
      </c>
      <c r="O30" s="24" t="e">
        <f t="shared" si="3"/>
        <v>#REF!</v>
      </c>
      <c r="P30" s="24" t="e">
        <f t="shared" si="3"/>
        <v>#REF!</v>
      </c>
      <c r="Q30" s="24" t="e">
        <f t="shared" si="3"/>
        <v>#REF!</v>
      </c>
      <c r="R30" s="24" t="e">
        <f t="shared" si="3"/>
        <v>#REF!</v>
      </c>
      <c r="S30" s="24" t="e">
        <f t="shared" si="3"/>
        <v>#REF!</v>
      </c>
      <c r="T30" s="24" t="e">
        <f t="shared" si="3"/>
        <v>#REF!</v>
      </c>
      <c r="U30" s="24" t="e">
        <f t="shared" si="3"/>
        <v>#REF!</v>
      </c>
    </row>
    <row r="31" spans="1:21" x14ac:dyDescent="0.2">
      <c r="A31" s="17" t="s">
        <v>142</v>
      </c>
      <c r="B31" s="124"/>
      <c r="C31" s="124"/>
      <c r="D31" s="124"/>
      <c r="E31" s="124"/>
      <c r="F31" s="124"/>
      <c r="G31" s="124"/>
      <c r="H31" s="124"/>
      <c r="I31" s="124"/>
      <c r="J31" s="124"/>
      <c r="K31" s="124"/>
      <c r="L31" s="124"/>
      <c r="M31" s="124"/>
      <c r="N31" s="124"/>
      <c r="O31" s="124"/>
      <c r="P31" s="124"/>
      <c r="Q31" s="124"/>
      <c r="R31" s="124"/>
      <c r="S31" s="124"/>
      <c r="T31" s="124"/>
      <c r="U31" s="124"/>
    </row>
    <row r="32" spans="1:21" x14ac:dyDescent="0.2">
      <c r="A32" s="19">
        <v>1</v>
      </c>
      <c r="B32" s="17" t="e">
        <f t="shared" ref="B32" si="4">B7*0.75</f>
        <v>#REF!</v>
      </c>
      <c r="C32" s="17" t="e">
        <f t="shared" ref="C32:U32" si="5">C7*0.75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row>
    <row r="33" spans="1:21" x14ac:dyDescent="0.2">
      <c r="A33" s="19">
        <v>2</v>
      </c>
      <c r="B33" s="17" t="e">
        <f t="shared" ref="B33" si="6">B8*0.75</f>
        <v>#REF!</v>
      </c>
      <c r="C33" s="17" t="e">
        <f t="shared" ref="C33:U33" si="7">C8*0.75</f>
        <v>#REF!</v>
      </c>
      <c r="D33" s="17" t="e">
        <f t="shared" si="7"/>
        <v>#REF!</v>
      </c>
      <c r="E33" s="17" t="e">
        <f t="shared" si="7"/>
        <v>#REF!</v>
      </c>
      <c r="F33" s="17" t="e">
        <f t="shared" si="7"/>
        <v>#REF!</v>
      </c>
      <c r="G33" s="17" t="e">
        <f t="shared" si="7"/>
        <v>#REF!</v>
      </c>
      <c r="H33" s="17" t="e">
        <f t="shared" si="7"/>
        <v>#REF!</v>
      </c>
      <c r="I33" s="17" t="e">
        <f t="shared" si="7"/>
        <v>#REF!</v>
      </c>
      <c r="J33" s="17" t="e">
        <f t="shared" si="7"/>
        <v>#REF!</v>
      </c>
      <c r="K33" s="17" t="e">
        <f t="shared" si="7"/>
        <v>#REF!</v>
      </c>
      <c r="L33" s="17" t="e">
        <f t="shared" si="7"/>
        <v>#REF!</v>
      </c>
      <c r="M33" s="17" t="e">
        <f t="shared" si="7"/>
        <v>#REF!</v>
      </c>
      <c r="N33" s="17" t="e">
        <f t="shared" si="7"/>
        <v>#REF!</v>
      </c>
      <c r="O33" s="17" t="e">
        <f t="shared" si="7"/>
        <v>#REF!</v>
      </c>
      <c r="P33" s="17" t="e">
        <f t="shared" si="7"/>
        <v>#REF!</v>
      </c>
      <c r="Q33" s="17" t="e">
        <f t="shared" si="7"/>
        <v>#REF!</v>
      </c>
      <c r="R33" s="17" t="e">
        <f t="shared" si="7"/>
        <v>#REF!</v>
      </c>
      <c r="S33" s="17" t="e">
        <f t="shared" si="7"/>
        <v>#REF!</v>
      </c>
      <c r="T33" s="17" t="e">
        <f t="shared" si="7"/>
        <v>#REF!</v>
      </c>
      <c r="U33" s="17" t="e">
        <f t="shared" si="7"/>
        <v>#REF!</v>
      </c>
    </row>
    <row r="34" spans="1:21" x14ac:dyDescent="0.2">
      <c r="A34" s="17" t="s">
        <v>143</v>
      </c>
      <c r="B34" s="17"/>
      <c r="C34" s="17"/>
      <c r="D34" s="17"/>
      <c r="E34" s="17"/>
      <c r="F34" s="17"/>
      <c r="G34" s="17"/>
      <c r="H34" s="17"/>
      <c r="I34" s="17"/>
      <c r="J34" s="17"/>
      <c r="K34" s="17"/>
      <c r="L34" s="17"/>
      <c r="M34" s="17"/>
      <c r="N34" s="17"/>
      <c r="O34" s="17"/>
      <c r="P34" s="17"/>
      <c r="Q34" s="17"/>
      <c r="R34" s="17"/>
      <c r="S34" s="17"/>
      <c r="T34" s="17"/>
      <c r="U34" s="17"/>
    </row>
    <row r="35" spans="1:21" x14ac:dyDescent="0.2">
      <c r="A35" s="19">
        <v>1</v>
      </c>
      <c r="B35" s="17" t="e">
        <f t="shared" ref="B35" si="8">B10*0.75</f>
        <v>#REF!</v>
      </c>
      <c r="C35" s="17" t="e">
        <f t="shared" ref="C35:U35" si="9">C10*0.75</f>
        <v>#REF!</v>
      </c>
      <c r="D35" s="17" t="e">
        <f t="shared" si="9"/>
        <v>#REF!</v>
      </c>
      <c r="E35" s="17" t="e">
        <f t="shared" si="9"/>
        <v>#REF!</v>
      </c>
      <c r="F35" s="17" t="e">
        <f t="shared" si="9"/>
        <v>#REF!</v>
      </c>
      <c r="G35" s="17" t="e">
        <f t="shared" si="9"/>
        <v>#REF!</v>
      </c>
      <c r="H35" s="17" t="e">
        <f t="shared" si="9"/>
        <v>#REF!</v>
      </c>
      <c r="I35" s="17" t="e">
        <f t="shared" si="9"/>
        <v>#REF!</v>
      </c>
      <c r="J35" s="17" t="e">
        <f t="shared" si="9"/>
        <v>#REF!</v>
      </c>
      <c r="K35" s="17" t="e">
        <f t="shared" si="9"/>
        <v>#REF!</v>
      </c>
      <c r="L35" s="17" t="e">
        <f t="shared" si="9"/>
        <v>#REF!</v>
      </c>
      <c r="M35" s="17" t="e">
        <f t="shared" si="9"/>
        <v>#REF!</v>
      </c>
      <c r="N35" s="17" t="e">
        <f t="shared" si="9"/>
        <v>#REF!</v>
      </c>
      <c r="O35" s="17" t="e">
        <f t="shared" si="9"/>
        <v>#REF!</v>
      </c>
      <c r="P35" s="17" t="e">
        <f t="shared" si="9"/>
        <v>#REF!</v>
      </c>
      <c r="Q35" s="17" t="e">
        <f t="shared" si="9"/>
        <v>#REF!</v>
      </c>
      <c r="R35" s="17" t="e">
        <f t="shared" si="9"/>
        <v>#REF!</v>
      </c>
      <c r="S35" s="17" t="e">
        <f t="shared" si="9"/>
        <v>#REF!</v>
      </c>
      <c r="T35" s="17" t="e">
        <f t="shared" si="9"/>
        <v>#REF!</v>
      </c>
      <c r="U35" s="17" t="e">
        <f t="shared" si="9"/>
        <v>#REF!</v>
      </c>
    </row>
    <row r="36" spans="1:21" x14ac:dyDescent="0.2">
      <c r="A36" s="19">
        <v>2</v>
      </c>
      <c r="B36" s="17" t="e">
        <f t="shared" ref="B36" si="10">B11*0.75</f>
        <v>#REF!</v>
      </c>
      <c r="C36" s="17" t="e">
        <f t="shared" ref="C36:U36" si="11">C11*0.75</f>
        <v>#REF!</v>
      </c>
      <c r="D36" s="17" t="e">
        <f t="shared" si="11"/>
        <v>#REF!</v>
      </c>
      <c r="E36" s="17" t="e">
        <f t="shared" si="11"/>
        <v>#REF!</v>
      </c>
      <c r="F36" s="17" t="e">
        <f t="shared" si="11"/>
        <v>#REF!</v>
      </c>
      <c r="G36" s="17" t="e">
        <f t="shared" si="11"/>
        <v>#REF!</v>
      </c>
      <c r="H36" s="17" t="e">
        <f t="shared" si="11"/>
        <v>#REF!</v>
      </c>
      <c r="I36" s="17" t="e">
        <f t="shared" si="11"/>
        <v>#REF!</v>
      </c>
      <c r="J36" s="17" t="e">
        <f t="shared" si="11"/>
        <v>#REF!</v>
      </c>
      <c r="K36" s="17" t="e">
        <f t="shared" si="11"/>
        <v>#REF!</v>
      </c>
      <c r="L36" s="17" t="e">
        <f t="shared" si="11"/>
        <v>#REF!</v>
      </c>
      <c r="M36" s="17" t="e">
        <f t="shared" si="11"/>
        <v>#REF!</v>
      </c>
      <c r="N36" s="17" t="e">
        <f t="shared" si="11"/>
        <v>#REF!</v>
      </c>
      <c r="O36" s="17" t="e">
        <f t="shared" si="11"/>
        <v>#REF!</v>
      </c>
      <c r="P36" s="17" t="e">
        <f t="shared" si="11"/>
        <v>#REF!</v>
      </c>
      <c r="Q36" s="17" t="e">
        <f t="shared" si="11"/>
        <v>#REF!</v>
      </c>
      <c r="R36" s="17" t="e">
        <f t="shared" si="11"/>
        <v>#REF!</v>
      </c>
      <c r="S36" s="17" t="e">
        <f t="shared" si="11"/>
        <v>#REF!</v>
      </c>
      <c r="T36" s="17" t="e">
        <f t="shared" si="11"/>
        <v>#REF!</v>
      </c>
      <c r="U36" s="17" t="e">
        <f t="shared" si="11"/>
        <v>#REF!</v>
      </c>
    </row>
    <row r="37" spans="1:21" x14ac:dyDescent="0.2">
      <c r="A37" s="17" t="s">
        <v>144</v>
      </c>
      <c r="B37" s="17"/>
      <c r="C37" s="17"/>
      <c r="D37" s="17"/>
      <c r="E37" s="17"/>
      <c r="F37" s="17"/>
      <c r="G37" s="17"/>
      <c r="H37" s="17"/>
      <c r="I37" s="17"/>
      <c r="J37" s="17"/>
      <c r="K37" s="17"/>
      <c r="L37" s="17"/>
      <c r="M37" s="17"/>
      <c r="N37" s="17"/>
      <c r="O37" s="17"/>
      <c r="P37" s="17"/>
      <c r="Q37" s="17"/>
      <c r="R37" s="17"/>
      <c r="S37" s="17"/>
      <c r="T37" s="17"/>
      <c r="U37" s="17"/>
    </row>
    <row r="38" spans="1:21" x14ac:dyDescent="0.2">
      <c r="A38" s="19">
        <v>1</v>
      </c>
      <c r="B38" s="17" t="e">
        <f t="shared" ref="B38" si="12">B13*0.75</f>
        <v>#REF!</v>
      </c>
      <c r="C38" s="17" t="e">
        <f t="shared" ref="C38:U38" si="13">C13*0.75</f>
        <v>#REF!</v>
      </c>
      <c r="D38" s="17" t="e">
        <f t="shared" si="13"/>
        <v>#REF!</v>
      </c>
      <c r="E38" s="17" t="e">
        <f t="shared" si="13"/>
        <v>#REF!</v>
      </c>
      <c r="F38" s="17" t="e">
        <f t="shared" si="13"/>
        <v>#REF!</v>
      </c>
      <c r="G38" s="17" t="e">
        <f t="shared" si="13"/>
        <v>#REF!</v>
      </c>
      <c r="H38" s="17" t="e">
        <f t="shared" si="13"/>
        <v>#REF!</v>
      </c>
      <c r="I38" s="17" t="e">
        <f t="shared" si="13"/>
        <v>#REF!</v>
      </c>
      <c r="J38" s="17" t="e">
        <f t="shared" si="13"/>
        <v>#REF!</v>
      </c>
      <c r="K38" s="17" t="e">
        <f t="shared" si="13"/>
        <v>#REF!</v>
      </c>
      <c r="L38" s="17" t="e">
        <f t="shared" si="13"/>
        <v>#REF!</v>
      </c>
      <c r="M38" s="17" t="e">
        <f t="shared" si="13"/>
        <v>#REF!</v>
      </c>
      <c r="N38" s="17" t="e">
        <f t="shared" si="13"/>
        <v>#REF!</v>
      </c>
      <c r="O38" s="17" t="e">
        <f t="shared" si="13"/>
        <v>#REF!</v>
      </c>
      <c r="P38" s="17" t="e">
        <f t="shared" si="13"/>
        <v>#REF!</v>
      </c>
      <c r="Q38" s="17" t="e">
        <f t="shared" si="13"/>
        <v>#REF!</v>
      </c>
      <c r="R38" s="17" t="e">
        <f t="shared" si="13"/>
        <v>#REF!</v>
      </c>
      <c r="S38" s="17" t="e">
        <f t="shared" si="13"/>
        <v>#REF!</v>
      </c>
      <c r="T38" s="17" t="e">
        <f t="shared" si="13"/>
        <v>#REF!</v>
      </c>
      <c r="U38" s="17" t="e">
        <f t="shared" si="13"/>
        <v>#REF!</v>
      </c>
    </row>
    <row r="39" spans="1:21" x14ac:dyDescent="0.2">
      <c r="A39" s="19">
        <v>2</v>
      </c>
      <c r="B39" s="17" t="e">
        <f t="shared" ref="B39" si="14">B14*0.75</f>
        <v>#REF!</v>
      </c>
      <c r="C39" s="17" t="e">
        <f t="shared" ref="C39:U39" si="15">C14*0.75</f>
        <v>#REF!</v>
      </c>
      <c r="D39" s="17" t="e">
        <f t="shared" si="15"/>
        <v>#REF!</v>
      </c>
      <c r="E39" s="17" t="e">
        <f t="shared" si="15"/>
        <v>#REF!</v>
      </c>
      <c r="F39" s="17" t="e">
        <f t="shared" si="15"/>
        <v>#REF!</v>
      </c>
      <c r="G39" s="17" t="e">
        <f t="shared" si="15"/>
        <v>#REF!</v>
      </c>
      <c r="H39" s="17" t="e">
        <f t="shared" si="15"/>
        <v>#REF!</v>
      </c>
      <c r="I39" s="17" t="e">
        <f t="shared" si="15"/>
        <v>#REF!</v>
      </c>
      <c r="J39" s="17" t="e">
        <f t="shared" si="15"/>
        <v>#REF!</v>
      </c>
      <c r="K39" s="17" t="e">
        <f t="shared" si="15"/>
        <v>#REF!</v>
      </c>
      <c r="L39" s="17" t="e">
        <f t="shared" si="15"/>
        <v>#REF!</v>
      </c>
      <c r="M39" s="17" t="e">
        <f t="shared" si="15"/>
        <v>#REF!</v>
      </c>
      <c r="N39" s="17" t="e">
        <f t="shared" si="15"/>
        <v>#REF!</v>
      </c>
      <c r="O39" s="17" t="e">
        <f t="shared" si="15"/>
        <v>#REF!</v>
      </c>
      <c r="P39" s="17" t="e">
        <f t="shared" si="15"/>
        <v>#REF!</v>
      </c>
      <c r="Q39" s="17" t="e">
        <f t="shared" si="15"/>
        <v>#REF!</v>
      </c>
      <c r="R39" s="17" t="e">
        <f t="shared" si="15"/>
        <v>#REF!</v>
      </c>
      <c r="S39" s="17" t="e">
        <f t="shared" si="15"/>
        <v>#REF!</v>
      </c>
      <c r="T39" s="17" t="e">
        <f t="shared" si="15"/>
        <v>#REF!</v>
      </c>
      <c r="U39" s="17" t="e">
        <f t="shared" si="15"/>
        <v>#REF!</v>
      </c>
    </row>
    <row r="40" spans="1:21" x14ac:dyDescent="0.2">
      <c r="A40" s="17" t="s">
        <v>4</v>
      </c>
      <c r="B40" s="17"/>
      <c r="C40" s="17"/>
      <c r="D40" s="17"/>
      <c r="E40" s="17"/>
      <c r="F40" s="17"/>
      <c r="G40" s="17"/>
      <c r="H40" s="17"/>
      <c r="I40" s="17"/>
      <c r="J40" s="17"/>
      <c r="K40" s="17"/>
      <c r="L40" s="17"/>
      <c r="M40" s="17"/>
      <c r="N40" s="17"/>
      <c r="O40" s="17"/>
      <c r="P40" s="17"/>
      <c r="Q40" s="17"/>
      <c r="R40" s="17"/>
      <c r="S40" s="17"/>
      <c r="T40" s="17"/>
      <c r="U40" s="17"/>
    </row>
    <row r="41" spans="1:21" x14ac:dyDescent="0.2">
      <c r="A41" s="19">
        <v>1</v>
      </c>
      <c r="B41" s="17" t="e">
        <f t="shared" ref="B41" si="16">B16*0.75</f>
        <v>#REF!</v>
      </c>
      <c r="C41" s="17" t="e">
        <f t="shared" ref="C41:U41" si="17">C16*0.75</f>
        <v>#REF!</v>
      </c>
      <c r="D41" s="17" t="e">
        <f t="shared" si="17"/>
        <v>#REF!</v>
      </c>
      <c r="E41" s="17" t="e">
        <f t="shared" si="17"/>
        <v>#REF!</v>
      </c>
      <c r="F41" s="17" t="e">
        <f t="shared" si="17"/>
        <v>#REF!</v>
      </c>
      <c r="G41" s="17" t="e">
        <f t="shared" si="17"/>
        <v>#REF!</v>
      </c>
      <c r="H41" s="17" t="e">
        <f t="shared" si="17"/>
        <v>#REF!</v>
      </c>
      <c r="I41" s="17" t="e">
        <f t="shared" si="17"/>
        <v>#REF!</v>
      </c>
      <c r="J41" s="17" t="e">
        <f t="shared" si="17"/>
        <v>#REF!</v>
      </c>
      <c r="K41" s="17" t="e">
        <f t="shared" si="17"/>
        <v>#REF!</v>
      </c>
      <c r="L41" s="17" t="e">
        <f t="shared" si="17"/>
        <v>#REF!</v>
      </c>
      <c r="M41" s="17" t="e">
        <f t="shared" si="17"/>
        <v>#REF!</v>
      </c>
      <c r="N41" s="17" t="e">
        <f t="shared" si="17"/>
        <v>#REF!</v>
      </c>
      <c r="O41" s="17" t="e">
        <f t="shared" si="17"/>
        <v>#REF!</v>
      </c>
      <c r="P41" s="17" t="e">
        <f t="shared" si="17"/>
        <v>#REF!</v>
      </c>
      <c r="Q41" s="17" t="e">
        <f t="shared" si="17"/>
        <v>#REF!</v>
      </c>
      <c r="R41" s="17" t="e">
        <f t="shared" si="17"/>
        <v>#REF!</v>
      </c>
      <c r="S41" s="17" t="e">
        <f t="shared" si="17"/>
        <v>#REF!</v>
      </c>
      <c r="T41" s="17" t="e">
        <f t="shared" si="17"/>
        <v>#REF!</v>
      </c>
      <c r="U41" s="17" t="e">
        <f t="shared" si="17"/>
        <v>#REF!</v>
      </c>
    </row>
    <row r="42" spans="1:21" x14ac:dyDescent="0.2">
      <c r="A42" s="19">
        <v>2</v>
      </c>
      <c r="B42" s="17" t="e">
        <f t="shared" ref="B42" si="18">B17*0.75</f>
        <v>#REF!</v>
      </c>
      <c r="C42" s="17" t="e">
        <f t="shared" ref="C42:U42" si="19">C17*0.75</f>
        <v>#REF!</v>
      </c>
      <c r="D42" s="17" t="e">
        <f t="shared" si="19"/>
        <v>#REF!</v>
      </c>
      <c r="E42" s="17" t="e">
        <f t="shared" si="19"/>
        <v>#REF!</v>
      </c>
      <c r="F42" s="17" t="e">
        <f t="shared" si="19"/>
        <v>#REF!</v>
      </c>
      <c r="G42" s="17" t="e">
        <f t="shared" si="19"/>
        <v>#REF!</v>
      </c>
      <c r="H42" s="17" t="e">
        <f t="shared" si="19"/>
        <v>#REF!</v>
      </c>
      <c r="I42" s="17" t="e">
        <f t="shared" si="19"/>
        <v>#REF!</v>
      </c>
      <c r="J42" s="17" t="e">
        <f t="shared" si="19"/>
        <v>#REF!</v>
      </c>
      <c r="K42" s="17" t="e">
        <f t="shared" si="19"/>
        <v>#REF!</v>
      </c>
      <c r="L42" s="17" t="e">
        <f t="shared" si="19"/>
        <v>#REF!</v>
      </c>
      <c r="M42" s="17" t="e">
        <f t="shared" si="19"/>
        <v>#REF!</v>
      </c>
      <c r="N42" s="17" t="e">
        <f t="shared" si="19"/>
        <v>#REF!</v>
      </c>
      <c r="O42" s="17" t="e">
        <f t="shared" si="19"/>
        <v>#REF!</v>
      </c>
      <c r="P42" s="17" t="e">
        <f t="shared" si="19"/>
        <v>#REF!</v>
      </c>
      <c r="Q42" s="17" t="e">
        <f t="shared" si="19"/>
        <v>#REF!</v>
      </c>
      <c r="R42" s="17" t="e">
        <f t="shared" si="19"/>
        <v>#REF!</v>
      </c>
      <c r="S42" s="17" t="e">
        <f t="shared" si="19"/>
        <v>#REF!</v>
      </c>
      <c r="T42" s="17" t="e">
        <f t="shared" si="19"/>
        <v>#REF!</v>
      </c>
      <c r="U42" s="17" t="e">
        <f t="shared" si="19"/>
        <v>#REF!</v>
      </c>
    </row>
    <row r="43" spans="1:21" x14ac:dyDescent="0.2">
      <c r="A43" s="17" t="s">
        <v>145</v>
      </c>
      <c r="B43" s="17"/>
      <c r="C43" s="17"/>
      <c r="D43" s="17"/>
      <c r="E43" s="17"/>
      <c r="F43" s="17"/>
      <c r="G43" s="17"/>
      <c r="H43" s="17"/>
      <c r="I43" s="17"/>
      <c r="J43" s="17"/>
      <c r="K43" s="17"/>
      <c r="L43" s="17"/>
      <c r="M43" s="17"/>
      <c r="N43" s="17"/>
      <c r="O43" s="17"/>
      <c r="P43" s="17"/>
      <c r="Q43" s="17"/>
      <c r="R43" s="17"/>
      <c r="S43" s="17"/>
      <c r="T43" s="17"/>
      <c r="U43" s="17"/>
    </row>
    <row r="44" spans="1:21" x14ac:dyDescent="0.2">
      <c r="A44" s="19">
        <v>1</v>
      </c>
      <c r="B44" s="17" t="e">
        <f t="shared" ref="B44" si="20">B19*0.75</f>
        <v>#REF!</v>
      </c>
      <c r="C44" s="17" t="e">
        <f t="shared" ref="C44:U44" si="21">C19*0.75</f>
        <v>#REF!</v>
      </c>
      <c r="D44" s="17" t="e">
        <f t="shared" si="21"/>
        <v>#REF!</v>
      </c>
      <c r="E44" s="17" t="e">
        <f t="shared" si="21"/>
        <v>#REF!</v>
      </c>
      <c r="F44" s="17" t="e">
        <f t="shared" si="21"/>
        <v>#REF!</v>
      </c>
      <c r="G44" s="17" t="e">
        <f t="shared" si="21"/>
        <v>#REF!</v>
      </c>
      <c r="H44" s="17" t="e">
        <f t="shared" si="21"/>
        <v>#REF!</v>
      </c>
      <c r="I44" s="17" t="e">
        <f t="shared" si="21"/>
        <v>#REF!</v>
      </c>
      <c r="J44" s="17" t="e">
        <f t="shared" si="21"/>
        <v>#REF!</v>
      </c>
      <c r="K44" s="17" t="e">
        <f t="shared" si="21"/>
        <v>#REF!</v>
      </c>
      <c r="L44" s="17" t="e">
        <f t="shared" si="21"/>
        <v>#REF!</v>
      </c>
      <c r="M44" s="17" t="e">
        <f t="shared" si="21"/>
        <v>#REF!</v>
      </c>
      <c r="N44" s="17" t="e">
        <f t="shared" si="21"/>
        <v>#REF!</v>
      </c>
      <c r="O44" s="17" t="e">
        <f t="shared" si="21"/>
        <v>#REF!</v>
      </c>
      <c r="P44" s="17" t="e">
        <f t="shared" si="21"/>
        <v>#REF!</v>
      </c>
      <c r="Q44" s="17" t="e">
        <f t="shared" si="21"/>
        <v>#REF!</v>
      </c>
      <c r="R44" s="17" t="e">
        <f t="shared" si="21"/>
        <v>#REF!</v>
      </c>
      <c r="S44" s="17" t="e">
        <f t="shared" si="21"/>
        <v>#REF!</v>
      </c>
      <c r="T44" s="17" t="e">
        <f t="shared" si="21"/>
        <v>#REF!</v>
      </c>
      <c r="U44" s="17" t="e">
        <f t="shared" si="21"/>
        <v>#REF!</v>
      </c>
    </row>
    <row r="45" spans="1:21" x14ac:dyDescent="0.2">
      <c r="A45" s="19">
        <v>2</v>
      </c>
      <c r="B45" s="17" t="e">
        <f t="shared" ref="B45" si="22">B20*0.75</f>
        <v>#REF!</v>
      </c>
      <c r="C45" s="17" t="e">
        <f t="shared" ref="C45:U45" si="23">C20*0.75</f>
        <v>#REF!</v>
      </c>
      <c r="D45" s="17" t="e">
        <f t="shared" si="23"/>
        <v>#REF!</v>
      </c>
      <c r="E45" s="17" t="e">
        <f t="shared" si="23"/>
        <v>#REF!</v>
      </c>
      <c r="F45" s="17" t="e">
        <f t="shared" si="23"/>
        <v>#REF!</v>
      </c>
      <c r="G45" s="17" t="e">
        <f t="shared" si="23"/>
        <v>#REF!</v>
      </c>
      <c r="H45" s="17" t="e">
        <f t="shared" si="23"/>
        <v>#REF!</v>
      </c>
      <c r="I45" s="17" t="e">
        <f t="shared" si="23"/>
        <v>#REF!</v>
      </c>
      <c r="J45" s="17" t="e">
        <f t="shared" si="23"/>
        <v>#REF!</v>
      </c>
      <c r="K45" s="17" t="e">
        <f t="shared" si="23"/>
        <v>#REF!</v>
      </c>
      <c r="L45" s="17" t="e">
        <f t="shared" si="23"/>
        <v>#REF!</v>
      </c>
      <c r="M45" s="17" t="e">
        <f t="shared" si="23"/>
        <v>#REF!</v>
      </c>
      <c r="N45" s="17" t="e">
        <f t="shared" si="23"/>
        <v>#REF!</v>
      </c>
      <c r="O45" s="17" t="e">
        <f t="shared" si="23"/>
        <v>#REF!</v>
      </c>
      <c r="P45" s="17" t="e">
        <f t="shared" si="23"/>
        <v>#REF!</v>
      </c>
      <c r="Q45" s="17" t="e">
        <f t="shared" si="23"/>
        <v>#REF!</v>
      </c>
      <c r="R45" s="17" t="e">
        <f t="shared" si="23"/>
        <v>#REF!</v>
      </c>
      <c r="S45" s="17" t="e">
        <f t="shared" si="23"/>
        <v>#REF!</v>
      </c>
      <c r="T45" s="17" t="e">
        <f t="shared" si="23"/>
        <v>#REF!</v>
      </c>
      <c r="U45" s="17" t="e">
        <f t="shared" si="23"/>
        <v>#REF!</v>
      </c>
    </row>
    <row r="46" spans="1:21" x14ac:dyDescent="0.2">
      <c r="A46" s="17" t="s">
        <v>5</v>
      </c>
      <c r="B46" s="17"/>
      <c r="C46" s="17"/>
      <c r="D46" s="17"/>
      <c r="E46" s="17"/>
      <c r="F46" s="17"/>
      <c r="G46" s="17"/>
      <c r="H46" s="17"/>
      <c r="I46" s="17"/>
      <c r="J46" s="17"/>
      <c r="K46" s="17"/>
      <c r="L46" s="17"/>
      <c r="M46" s="17"/>
      <c r="N46" s="17"/>
      <c r="O46" s="17"/>
      <c r="P46" s="17"/>
      <c r="Q46" s="17"/>
      <c r="R46" s="17"/>
      <c r="S46" s="17"/>
      <c r="T46" s="17"/>
      <c r="U46" s="17"/>
    </row>
    <row r="47" spans="1:21" x14ac:dyDescent="0.2">
      <c r="A47" s="19">
        <v>1</v>
      </c>
      <c r="B47" s="17" t="e">
        <f t="shared" ref="B47" si="24">B22*0.75</f>
        <v>#REF!</v>
      </c>
      <c r="C47" s="17" t="e">
        <f t="shared" ref="C47:U47" si="25">C22*0.75</f>
        <v>#REF!</v>
      </c>
      <c r="D47" s="17" t="e">
        <f t="shared" si="25"/>
        <v>#REF!</v>
      </c>
      <c r="E47" s="17" t="e">
        <f t="shared" si="25"/>
        <v>#REF!</v>
      </c>
      <c r="F47" s="17" t="e">
        <f t="shared" si="25"/>
        <v>#REF!</v>
      </c>
      <c r="G47" s="17" t="e">
        <f t="shared" si="25"/>
        <v>#REF!</v>
      </c>
      <c r="H47" s="17" t="e">
        <f t="shared" si="25"/>
        <v>#REF!</v>
      </c>
      <c r="I47" s="17" t="e">
        <f t="shared" si="25"/>
        <v>#REF!</v>
      </c>
      <c r="J47" s="17" t="e">
        <f t="shared" si="25"/>
        <v>#REF!</v>
      </c>
      <c r="K47" s="17" t="e">
        <f t="shared" si="25"/>
        <v>#REF!</v>
      </c>
      <c r="L47" s="17" t="e">
        <f t="shared" si="25"/>
        <v>#REF!</v>
      </c>
      <c r="M47" s="17" t="e">
        <f t="shared" si="25"/>
        <v>#REF!</v>
      </c>
      <c r="N47" s="17" t="e">
        <f t="shared" si="25"/>
        <v>#REF!</v>
      </c>
      <c r="O47" s="17" t="e">
        <f t="shared" si="25"/>
        <v>#REF!</v>
      </c>
      <c r="P47" s="17" t="e">
        <f t="shared" si="25"/>
        <v>#REF!</v>
      </c>
      <c r="Q47" s="17" t="e">
        <f t="shared" si="25"/>
        <v>#REF!</v>
      </c>
      <c r="R47" s="17" t="e">
        <f t="shared" si="25"/>
        <v>#REF!</v>
      </c>
      <c r="S47" s="17" t="e">
        <f t="shared" si="25"/>
        <v>#REF!</v>
      </c>
      <c r="T47" s="17" t="e">
        <f t="shared" si="25"/>
        <v>#REF!</v>
      </c>
      <c r="U47" s="17" t="e">
        <f t="shared" si="25"/>
        <v>#REF!</v>
      </c>
    </row>
    <row r="48" spans="1:21" x14ac:dyDescent="0.2">
      <c r="A48" s="19">
        <v>2</v>
      </c>
      <c r="B48" s="17" t="e">
        <f t="shared" ref="B48" si="26">B23*0.75</f>
        <v>#REF!</v>
      </c>
      <c r="C48" s="17" t="e">
        <f t="shared" ref="C48:U48" si="27">C23*0.75</f>
        <v>#REF!</v>
      </c>
      <c r="D48" s="17" t="e">
        <f t="shared" si="27"/>
        <v>#REF!</v>
      </c>
      <c r="E48" s="17" t="e">
        <f t="shared" si="27"/>
        <v>#REF!</v>
      </c>
      <c r="F48" s="17" t="e">
        <f t="shared" si="27"/>
        <v>#REF!</v>
      </c>
      <c r="G48" s="17" t="e">
        <f t="shared" si="27"/>
        <v>#REF!</v>
      </c>
      <c r="H48" s="17" t="e">
        <f t="shared" si="27"/>
        <v>#REF!</v>
      </c>
      <c r="I48" s="17" t="e">
        <f t="shared" si="27"/>
        <v>#REF!</v>
      </c>
      <c r="J48" s="17" t="e">
        <f t="shared" si="27"/>
        <v>#REF!</v>
      </c>
      <c r="K48" s="17" t="e">
        <f t="shared" si="27"/>
        <v>#REF!</v>
      </c>
      <c r="L48" s="17" t="e">
        <f t="shared" si="27"/>
        <v>#REF!</v>
      </c>
      <c r="M48" s="17" t="e">
        <f t="shared" si="27"/>
        <v>#REF!</v>
      </c>
      <c r="N48" s="17" t="e">
        <f t="shared" si="27"/>
        <v>#REF!</v>
      </c>
      <c r="O48" s="17" t="e">
        <f t="shared" si="27"/>
        <v>#REF!</v>
      </c>
      <c r="P48" s="17" t="e">
        <f t="shared" si="27"/>
        <v>#REF!</v>
      </c>
      <c r="Q48" s="17" t="e">
        <f t="shared" si="27"/>
        <v>#REF!</v>
      </c>
      <c r="R48" s="17" t="e">
        <f t="shared" si="27"/>
        <v>#REF!</v>
      </c>
      <c r="S48" s="17" t="e">
        <f t="shared" si="27"/>
        <v>#REF!</v>
      </c>
      <c r="T48" s="17" t="e">
        <f t="shared" si="27"/>
        <v>#REF!</v>
      </c>
      <c r="U48" s="17" t="e">
        <f t="shared" si="27"/>
        <v>#REF!</v>
      </c>
    </row>
    <row r="49" spans="1:21" x14ac:dyDescent="0.2">
      <c r="A49" s="17" t="s">
        <v>6</v>
      </c>
      <c r="B49" s="17"/>
      <c r="C49" s="17"/>
      <c r="D49" s="17"/>
      <c r="E49" s="17"/>
      <c r="F49" s="17"/>
      <c r="G49" s="17"/>
      <c r="H49" s="17"/>
      <c r="I49" s="17"/>
      <c r="J49" s="17"/>
      <c r="K49" s="17"/>
      <c r="L49" s="17"/>
      <c r="M49" s="17"/>
      <c r="N49" s="17"/>
      <c r="O49" s="17"/>
      <c r="P49" s="17"/>
      <c r="Q49" s="17"/>
      <c r="R49" s="17"/>
      <c r="S49" s="17"/>
      <c r="T49" s="17"/>
      <c r="U49" s="17"/>
    </row>
    <row r="50" spans="1:21" x14ac:dyDescent="0.2">
      <c r="A50" s="19" t="s">
        <v>1</v>
      </c>
      <c r="B50" s="17" t="e">
        <f t="shared" ref="B50" si="28">B25*0.75</f>
        <v>#REF!</v>
      </c>
      <c r="C50" s="17" t="e">
        <f t="shared" ref="C50:U50" si="29">C25*0.75</f>
        <v>#REF!</v>
      </c>
      <c r="D50" s="17" t="e">
        <f t="shared" si="29"/>
        <v>#REF!</v>
      </c>
      <c r="E50" s="17" t="e">
        <f t="shared" si="29"/>
        <v>#REF!</v>
      </c>
      <c r="F50" s="17" t="e">
        <f t="shared" si="29"/>
        <v>#REF!</v>
      </c>
      <c r="G50" s="17" t="e">
        <f t="shared" si="29"/>
        <v>#REF!</v>
      </c>
      <c r="H50" s="17" t="e">
        <f t="shared" si="29"/>
        <v>#REF!</v>
      </c>
      <c r="I50" s="17" t="e">
        <f t="shared" si="29"/>
        <v>#REF!</v>
      </c>
      <c r="J50" s="17" t="e">
        <f t="shared" si="29"/>
        <v>#REF!</v>
      </c>
      <c r="K50" s="17" t="e">
        <f t="shared" si="29"/>
        <v>#REF!</v>
      </c>
      <c r="L50" s="17" t="e">
        <f t="shared" si="29"/>
        <v>#REF!</v>
      </c>
      <c r="M50" s="17" t="e">
        <f t="shared" si="29"/>
        <v>#REF!</v>
      </c>
      <c r="N50" s="17" t="e">
        <f t="shared" si="29"/>
        <v>#REF!</v>
      </c>
      <c r="O50" s="17" t="e">
        <f t="shared" si="29"/>
        <v>#REF!</v>
      </c>
      <c r="P50" s="17" t="e">
        <f t="shared" si="29"/>
        <v>#REF!</v>
      </c>
      <c r="Q50" s="17" t="e">
        <f t="shared" si="29"/>
        <v>#REF!</v>
      </c>
      <c r="R50" s="17" t="e">
        <f t="shared" si="29"/>
        <v>#REF!</v>
      </c>
      <c r="S50" s="17" t="e">
        <f t="shared" si="29"/>
        <v>#REF!</v>
      </c>
      <c r="T50" s="17" t="e">
        <f t="shared" si="29"/>
        <v>#REF!</v>
      </c>
      <c r="U50" s="17" t="e">
        <f t="shared" si="29"/>
        <v>#REF!</v>
      </c>
    </row>
    <row r="51" spans="1:21" ht="13.5" thickBot="1" x14ac:dyDescent="0.25">
      <c r="A51" s="41"/>
    </row>
    <row r="52" spans="1:21" ht="13.5" thickBot="1" x14ac:dyDescent="0.25">
      <c r="A52" s="156" t="s">
        <v>12</v>
      </c>
    </row>
    <row r="53" spans="1:21" x14ac:dyDescent="0.2">
      <c r="A53" s="22" t="s">
        <v>13</v>
      </c>
    </row>
    <row r="54" spans="1:21" x14ac:dyDescent="0.2">
      <c r="A54" s="22" t="s">
        <v>14</v>
      </c>
    </row>
    <row r="55" spans="1:21" ht="24" x14ac:dyDescent="0.2">
      <c r="A55" s="23" t="s">
        <v>18</v>
      </c>
    </row>
    <row r="56" spans="1:21" x14ac:dyDescent="0.2">
      <c r="A56" s="148" t="s">
        <v>122</v>
      </c>
    </row>
    <row r="57" spans="1:21" ht="13.5" thickBot="1" x14ac:dyDescent="0.25">
      <c r="A57" s="148"/>
    </row>
    <row r="58" spans="1:21" ht="13.5" thickBot="1" x14ac:dyDescent="0.25">
      <c r="A58" s="156" t="s">
        <v>97</v>
      </c>
    </row>
    <row r="59" spans="1:21" ht="13.5" thickBot="1" x14ac:dyDescent="0.25">
      <c r="A59" s="183" t="s">
        <v>208</v>
      </c>
    </row>
    <row r="60" spans="1:21" ht="13.5" thickBot="1" x14ac:dyDescent="0.25">
      <c r="A60" s="184" t="s">
        <v>209</v>
      </c>
    </row>
    <row r="61" spans="1:21" ht="13.5" hidden="1" thickBot="1" x14ac:dyDescent="0.25">
      <c r="A61" s="166" t="s">
        <v>210</v>
      </c>
    </row>
    <row r="62" spans="1:21" x14ac:dyDescent="0.2">
      <c r="A62" s="117" t="s">
        <v>16</v>
      </c>
    </row>
    <row r="63" spans="1:21" ht="48" x14ac:dyDescent="0.2">
      <c r="A63" s="89" t="s">
        <v>40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6" sqref="A36:XFD36"/>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'AVIA 25'!B4</f>
        <v>#REF!</v>
      </c>
      <c r="C4" s="24" t="e">
        <f>'AVIA 25'!C4</f>
        <v>#REF!</v>
      </c>
      <c r="D4" s="24" t="e">
        <f>'AVIA 25'!D4</f>
        <v>#REF!</v>
      </c>
      <c r="E4" s="24" t="e">
        <f>'AVIA 25'!E4</f>
        <v>#REF!</v>
      </c>
      <c r="F4" s="24" t="e">
        <f>'AVIA 25'!F4</f>
        <v>#REF!</v>
      </c>
      <c r="G4" s="24" t="e">
        <f>'AVIA 25'!G4</f>
        <v>#REF!</v>
      </c>
      <c r="H4" s="24" t="e">
        <f>'AVIA 25'!H4</f>
        <v>#REF!</v>
      </c>
      <c r="I4" s="24" t="e">
        <f>'AVIA 25'!I4</f>
        <v>#REF!</v>
      </c>
      <c r="J4" s="24" t="e">
        <f>'AVIA 25'!J4</f>
        <v>#REF!</v>
      </c>
      <c r="K4" s="24" t="e">
        <f>'AVIA 25'!K4</f>
        <v>#REF!</v>
      </c>
      <c r="L4" s="24" t="e">
        <f>'AVIA 25'!L4</f>
        <v>#REF!</v>
      </c>
      <c r="M4" s="24" t="e">
        <f>'AVIA 25'!M4</f>
        <v>#REF!</v>
      </c>
      <c r="N4" s="24" t="e">
        <f>'AVIA 25'!N4</f>
        <v>#REF!</v>
      </c>
      <c r="O4" s="24" t="e">
        <f>'AVIA 25'!O4</f>
        <v>#REF!</v>
      </c>
      <c r="P4" s="24" t="e">
        <f>'AVIA 25'!P4</f>
        <v>#REF!</v>
      </c>
      <c r="Q4" s="24" t="e">
        <f>'AVIA 25'!Q4</f>
        <v>#REF!</v>
      </c>
      <c r="R4" s="24" t="e">
        <f>'AVIA 25'!R4</f>
        <v>#REF!</v>
      </c>
      <c r="S4" s="24" t="e">
        <f>'AVIA 25'!S4</f>
        <v>#REF!</v>
      </c>
      <c r="T4" s="24" t="e">
        <f>'AVIA 25'!T4</f>
        <v>#REF!</v>
      </c>
      <c r="U4" s="24" t="e">
        <f>'AVIA 25'!U4</f>
        <v>#REF!</v>
      </c>
    </row>
    <row r="5" spans="1:21" x14ac:dyDescent="0.2">
      <c r="A5" s="20" t="s">
        <v>11</v>
      </c>
      <c r="B5" s="24" t="e">
        <f>'AVIA 25'!B5</f>
        <v>#REF!</v>
      </c>
      <c r="C5" s="24" t="e">
        <f>'AVIA 25'!C5</f>
        <v>#REF!</v>
      </c>
      <c r="D5" s="24" t="e">
        <f>'AVIA 25'!D5</f>
        <v>#REF!</v>
      </c>
      <c r="E5" s="24" t="e">
        <f>'AVIA 25'!E5</f>
        <v>#REF!</v>
      </c>
      <c r="F5" s="24" t="e">
        <f>'AVIA 25'!F5</f>
        <v>#REF!</v>
      </c>
      <c r="G5" s="24" t="e">
        <f>'AVIA 25'!G5</f>
        <v>#REF!</v>
      </c>
      <c r="H5" s="24" t="e">
        <f>'AVIA 25'!H5</f>
        <v>#REF!</v>
      </c>
      <c r="I5" s="24" t="e">
        <f>'AVIA 25'!I5</f>
        <v>#REF!</v>
      </c>
      <c r="J5" s="24" t="e">
        <f>'AVIA 25'!J5</f>
        <v>#REF!</v>
      </c>
      <c r="K5" s="24" t="e">
        <f>'AVIA 25'!K5</f>
        <v>#REF!</v>
      </c>
      <c r="L5" s="24" t="e">
        <f>'AVIA 25'!L5</f>
        <v>#REF!</v>
      </c>
      <c r="M5" s="24" t="e">
        <f>'AVIA 25'!M5</f>
        <v>#REF!</v>
      </c>
      <c r="N5" s="24" t="e">
        <f>'AVIA 25'!N5</f>
        <v>#REF!</v>
      </c>
      <c r="O5" s="24" t="e">
        <f>'AVIA 25'!O5</f>
        <v>#REF!</v>
      </c>
      <c r="P5" s="24" t="e">
        <f>'AVIA 25'!P5</f>
        <v>#REF!</v>
      </c>
      <c r="Q5" s="24" t="e">
        <f>'AVIA 25'!Q5</f>
        <v>#REF!</v>
      </c>
      <c r="R5" s="24" t="e">
        <f>'AVIA 25'!R5</f>
        <v>#REF!</v>
      </c>
      <c r="S5" s="24" t="e">
        <f>'AVIA 25'!S5</f>
        <v>#REF!</v>
      </c>
      <c r="T5" s="24" t="e">
        <f>'AVIA 25'!T5</f>
        <v>#REF!</v>
      </c>
      <c r="U5" s="24" t="e">
        <f>'AVIA 25'!U5</f>
        <v>#REF!</v>
      </c>
    </row>
    <row r="6" spans="1:21" x14ac:dyDescent="0.2">
      <c r="A6" s="17" t="s">
        <v>142</v>
      </c>
      <c r="B6" s="124"/>
      <c r="C6" s="124"/>
      <c r="D6" s="124"/>
      <c r="E6" s="124"/>
      <c r="F6" s="124"/>
      <c r="G6" s="124"/>
      <c r="H6" s="124"/>
      <c r="I6" s="124"/>
      <c r="J6" s="124"/>
      <c r="K6" s="124"/>
      <c r="L6" s="124"/>
      <c r="M6" s="124"/>
      <c r="N6" s="124"/>
      <c r="O6" s="124"/>
      <c r="P6" s="124"/>
      <c r="Q6" s="124"/>
      <c r="R6" s="124"/>
      <c r="S6" s="124"/>
      <c r="T6" s="124"/>
      <c r="U6" s="124"/>
    </row>
    <row r="7" spans="1:21" x14ac:dyDescent="0.2">
      <c r="A7" s="19">
        <v>1</v>
      </c>
      <c r="B7" s="17" t="e">
        <f>'AVIA 25'!B7*0.88</f>
        <v>#REF!</v>
      </c>
      <c r="C7" s="17" t="e">
        <f>'AVIA 25'!C7*0.88</f>
        <v>#REF!</v>
      </c>
      <c r="D7" s="17" t="e">
        <f>'AVIA 25'!D7*0.88</f>
        <v>#REF!</v>
      </c>
      <c r="E7" s="17" t="e">
        <f>'AVIA 25'!E7*0.88</f>
        <v>#REF!</v>
      </c>
      <c r="F7" s="17" t="e">
        <f>'AVIA 25'!F7*0.88</f>
        <v>#REF!</v>
      </c>
      <c r="G7" s="17" t="e">
        <f>'AVIA 25'!G7*0.88</f>
        <v>#REF!</v>
      </c>
      <c r="H7" s="17" t="e">
        <f>'AVIA 25'!H7*0.88</f>
        <v>#REF!</v>
      </c>
      <c r="I7" s="17" t="e">
        <f>'AVIA 25'!I7*0.88</f>
        <v>#REF!</v>
      </c>
      <c r="J7" s="17" t="e">
        <f>'AVIA 25'!J7*0.88</f>
        <v>#REF!</v>
      </c>
      <c r="K7" s="17" t="e">
        <f>'AVIA 25'!K7*0.88</f>
        <v>#REF!</v>
      </c>
      <c r="L7" s="17" t="e">
        <f>'AVIA 25'!L7*0.88</f>
        <v>#REF!</v>
      </c>
      <c r="M7" s="17" t="e">
        <f>'AVIA 25'!M7*0.88</f>
        <v>#REF!</v>
      </c>
      <c r="N7" s="17" t="e">
        <f>'AVIA 25'!N7*0.88</f>
        <v>#REF!</v>
      </c>
      <c r="O7" s="17" t="e">
        <f>'AVIA 25'!O7*0.88</f>
        <v>#REF!</v>
      </c>
      <c r="P7" s="17" t="e">
        <f>'AVIA 25'!P7*0.88</f>
        <v>#REF!</v>
      </c>
      <c r="Q7" s="17" t="e">
        <f>'AVIA 25'!Q7*0.88</f>
        <v>#REF!</v>
      </c>
      <c r="R7" s="17" t="e">
        <f>'AVIA 25'!R7*0.88</f>
        <v>#REF!</v>
      </c>
      <c r="S7" s="17" t="e">
        <f>'AVIA 25'!S7*0.88</f>
        <v>#REF!</v>
      </c>
      <c r="T7" s="17" t="e">
        <f>'AVIA 25'!T7*0.88</f>
        <v>#REF!</v>
      </c>
      <c r="U7" s="17" t="e">
        <f>'AVIA 25'!U7*0.88</f>
        <v>#REF!</v>
      </c>
    </row>
    <row r="8" spans="1:21" x14ac:dyDescent="0.2">
      <c r="A8" s="19">
        <v>2</v>
      </c>
      <c r="B8" s="17" t="e">
        <f>'AVIA 25'!B8*0.88</f>
        <v>#REF!</v>
      </c>
      <c r="C8" s="17" t="e">
        <f>'AVIA 25'!C8*0.88</f>
        <v>#REF!</v>
      </c>
      <c r="D8" s="17" t="e">
        <f>'AVIA 25'!D8*0.88</f>
        <v>#REF!</v>
      </c>
      <c r="E8" s="17" t="e">
        <f>'AVIA 25'!E8*0.88</f>
        <v>#REF!</v>
      </c>
      <c r="F8" s="17" t="e">
        <f>'AVIA 25'!F8*0.88</f>
        <v>#REF!</v>
      </c>
      <c r="G8" s="17" t="e">
        <f>'AVIA 25'!G8*0.88</f>
        <v>#REF!</v>
      </c>
      <c r="H8" s="17" t="e">
        <f>'AVIA 25'!H8*0.88</f>
        <v>#REF!</v>
      </c>
      <c r="I8" s="17" t="e">
        <f>'AVIA 25'!I8*0.88</f>
        <v>#REF!</v>
      </c>
      <c r="J8" s="17" t="e">
        <f>'AVIA 25'!J8*0.88</f>
        <v>#REF!</v>
      </c>
      <c r="K8" s="17" t="e">
        <f>'AVIA 25'!K8*0.88</f>
        <v>#REF!</v>
      </c>
      <c r="L8" s="17" t="e">
        <f>'AVIA 25'!L8*0.88</f>
        <v>#REF!</v>
      </c>
      <c r="M8" s="17" t="e">
        <f>'AVIA 25'!M8*0.88</f>
        <v>#REF!</v>
      </c>
      <c r="N8" s="17" t="e">
        <f>'AVIA 25'!N8*0.88</f>
        <v>#REF!</v>
      </c>
      <c r="O8" s="17" t="e">
        <f>'AVIA 25'!O8*0.88</f>
        <v>#REF!</v>
      </c>
      <c r="P8" s="17" t="e">
        <f>'AVIA 25'!P8*0.88</f>
        <v>#REF!</v>
      </c>
      <c r="Q8" s="17" t="e">
        <f>'AVIA 25'!Q8*0.88</f>
        <v>#REF!</v>
      </c>
      <c r="R8" s="17" t="e">
        <f>'AVIA 25'!R8*0.88</f>
        <v>#REF!</v>
      </c>
      <c r="S8" s="17" t="e">
        <f>'AVIA 25'!S8*0.88</f>
        <v>#REF!</v>
      </c>
      <c r="T8" s="17" t="e">
        <f>'AVIA 25'!T8*0.88</f>
        <v>#REF!</v>
      </c>
      <c r="U8" s="17" t="e">
        <f>'AVIA 25'!U8*0.88</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'AVIA 25'!B10*0.88</f>
        <v>#REF!</v>
      </c>
      <c r="C10" s="17" t="e">
        <f>'AVIA 25'!C10*0.88</f>
        <v>#REF!</v>
      </c>
      <c r="D10" s="17" t="e">
        <f>'AVIA 25'!D10*0.88</f>
        <v>#REF!</v>
      </c>
      <c r="E10" s="17" t="e">
        <f>'AVIA 25'!E10*0.88</f>
        <v>#REF!</v>
      </c>
      <c r="F10" s="17" t="e">
        <f>'AVIA 25'!F10*0.88</f>
        <v>#REF!</v>
      </c>
      <c r="G10" s="17" t="e">
        <f>'AVIA 25'!G10*0.88</f>
        <v>#REF!</v>
      </c>
      <c r="H10" s="17" t="e">
        <f>'AVIA 25'!H10*0.88</f>
        <v>#REF!</v>
      </c>
      <c r="I10" s="17" t="e">
        <f>'AVIA 25'!I10*0.88</f>
        <v>#REF!</v>
      </c>
      <c r="J10" s="17" t="e">
        <f>'AVIA 25'!J10*0.88</f>
        <v>#REF!</v>
      </c>
      <c r="K10" s="17" t="e">
        <f>'AVIA 25'!K10*0.88</f>
        <v>#REF!</v>
      </c>
      <c r="L10" s="17" t="e">
        <f>'AVIA 25'!L10*0.88</f>
        <v>#REF!</v>
      </c>
      <c r="M10" s="17" t="e">
        <f>'AVIA 25'!M10*0.88</f>
        <v>#REF!</v>
      </c>
      <c r="N10" s="17" t="e">
        <f>'AVIA 25'!N10*0.88</f>
        <v>#REF!</v>
      </c>
      <c r="O10" s="17" t="e">
        <f>'AVIA 25'!O10*0.88</f>
        <v>#REF!</v>
      </c>
      <c r="P10" s="17" t="e">
        <f>'AVIA 25'!P10*0.88</f>
        <v>#REF!</v>
      </c>
      <c r="Q10" s="17" t="e">
        <f>'AVIA 25'!Q10*0.88</f>
        <v>#REF!</v>
      </c>
      <c r="R10" s="17" t="e">
        <f>'AVIA 25'!R10*0.88</f>
        <v>#REF!</v>
      </c>
      <c r="S10" s="17" t="e">
        <f>'AVIA 25'!S10*0.88</f>
        <v>#REF!</v>
      </c>
      <c r="T10" s="17" t="e">
        <f>'AVIA 25'!T10*0.88</f>
        <v>#REF!</v>
      </c>
      <c r="U10" s="17" t="e">
        <f>'AVIA 25'!U10*0.88</f>
        <v>#REF!</v>
      </c>
    </row>
    <row r="11" spans="1:21" x14ac:dyDescent="0.2">
      <c r="A11" s="19">
        <v>2</v>
      </c>
      <c r="B11" s="17" t="e">
        <f>'AVIA 25'!B11*0.88</f>
        <v>#REF!</v>
      </c>
      <c r="C11" s="17" t="e">
        <f>'AVIA 25'!C11*0.88</f>
        <v>#REF!</v>
      </c>
      <c r="D11" s="17" t="e">
        <f>'AVIA 25'!D11*0.88</f>
        <v>#REF!</v>
      </c>
      <c r="E11" s="17" t="e">
        <f>'AVIA 25'!E11*0.88</f>
        <v>#REF!</v>
      </c>
      <c r="F11" s="17" t="e">
        <f>'AVIA 25'!F11*0.88</f>
        <v>#REF!</v>
      </c>
      <c r="G11" s="17" t="e">
        <f>'AVIA 25'!G11*0.88</f>
        <v>#REF!</v>
      </c>
      <c r="H11" s="17" t="e">
        <f>'AVIA 25'!H11*0.88</f>
        <v>#REF!</v>
      </c>
      <c r="I11" s="17" t="e">
        <f>'AVIA 25'!I11*0.88</f>
        <v>#REF!</v>
      </c>
      <c r="J11" s="17" t="e">
        <f>'AVIA 25'!J11*0.88</f>
        <v>#REF!</v>
      </c>
      <c r="K11" s="17" t="e">
        <f>'AVIA 25'!K11*0.88</f>
        <v>#REF!</v>
      </c>
      <c r="L11" s="17" t="e">
        <f>'AVIA 25'!L11*0.88</f>
        <v>#REF!</v>
      </c>
      <c r="M11" s="17" t="e">
        <f>'AVIA 25'!M11*0.88</f>
        <v>#REF!</v>
      </c>
      <c r="N11" s="17" t="e">
        <f>'AVIA 25'!N11*0.88</f>
        <v>#REF!</v>
      </c>
      <c r="O11" s="17" t="e">
        <f>'AVIA 25'!O11*0.88</f>
        <v>#REF!</v>
      </c>
      <c r="P11" s="17" t="e">
        <f>'AVIA 25'!P11*0.88</f>
        <v>#REF!</v>
      </c>
      <c r="Q11" s="17" t="e">
        <f>'AVIA 25'!Q11*0.88</f>
        <v>#REF!</v>
      </c>
      <c r="R11" s="17" t="e">
        <f>'AVIA 25'!R11*0.88</f>
        <v>#REF!</v>
      </c>
      <c r="S11" s="17" t="e">
        <f>'AVIA 25'!S11*0.88</f>
        <v>#REF!</v>
      </c>
      <c r="T11" s="17" t="e">
        <f>'AVIA 25'!T11*0.88</f>
        <v>#REF!</v>
      </c>
      <c r="U11" s="17" t="e">
        <f>'AVIA 25'!U11*0.88</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'AVIA 25'!B13*0.88</f>
        <v>#REF!</v>
      </c>
      <c r="C13" s="17" t="e">
        <f>'AVIA 25'!C13*0.88</f>
        <v>#REF!</v>
      </c>
      <c r="D13" s="17" t="e">
        <f>'AVIA 25'!D13*0.88</f>
        <v>#REF!</v>
      </c>
      <c r="E13" s="17" t="e">
        <f>'AVIA 25'!E13*0.88</f>
        <v>#REF!</v>
      </c>
      <c r="F13" s="17" t="e">
        <f>'AVIA 25'!F13*0.88</f>
        <v>#REF!</v>
      </c>
      <c r="G13" s="17" t="e">
        <f>'AVIA 25'!G13*0.88</f>
        <v>#REF!</v>
      </c>
      <c r="H13" s="17" t="e">
        <f>'AVIA 25'!H13*0.88</f>
        <v>#REF!</v>
      </c>
      <c r="I13" s="17" t="e">
        <f>'AVIA 25'!I13*0.88</f>
        <v>#REF!</v>
      </c>
      <c r="J13" s="17" t="e">
        <f>'AVIA 25'!J13*0.88</f>
        <v>#REF!</v>
      </c>
      <c r="K13" s="17" t="e">
        <f>'AVIA 25'!K13*0.88</f>
        <v>#REF!</v>
      </c>
      <c r="L13" s="17" t="e">
        <f>'AVIA 25'!L13*0.88</f>
        <v>#REF!</v>
      </c>
      <c r="M13" s="17" t="e">
        <f>'AVIA 25'!M13*0.88</f>
        <v>#REF!</v>
      </c>
      <c r="N13" s="17" t="e">
        <f>'AVIA 25'!N13*0.88</f>
        <v>#REF!</v>
      </c>
      <c r="O13" s="17" t="e">
        <f>'AVIA 25'!O13*0.88</f>
        <v>#REF!</v>
      </c>
      <c r="P13" s="17" t="e">
        <f>'AVIA 25'!P13*0.88</f>
        <v>#REF!</v>
      </c>
      <c r="Q13" s="17" t="e">
        <f>'AVIA 25'!Q13*0.88</f>
        <v>#REF!</v>
      </c>
      <c r="R13" s="17" t="e">
        <f>'AVIA 25'!R13*0.88</f>
        <v>#REF!</v>
      </c>
      <c r="S13" s="17" t="e">
        <f>'AVIA 25'!S13*0.88</f>
        <v>#REF!</v>
      </c>
      <c r="T13" s="17" t="e">
        <f>'AVIA 25'!T13*0.88</f>
        <v>#REF!</v>
      </c>
      <c r="U13" s="17" t="e">
        <f>'AVIA 25'!U13*0.88</f>
        <v>#REF!</v>
      </c>
    </row>
    <row r="14" spans="1:21" x14ac:dyDescent="0.2">
      <c r="A14" s="19">
        <v>2</v>
      </c>
      <c r="B14" s="17" t="e">
        <f>'AVIA 25'!B14*0.88</f>
        <v>#REF!</v>
      </c>
      <c r="C14" s="17" t="e">
        <f>'AVIA 25'!C14*0.88</f>
        <v>#REF!</v>
      </c>
      <c r="D14" s="17" t="e">
        <f>'AVIA 25'!D14*0.88</f>
        <v>#REF!</v>
      </c>
      <c r="E14" s="17" t="e">
        <f>'AVIA 25'!E14*0.88</f>
        <v>#REF!</v>
      </c>
      <c r="F14" s="17" t="e">
        <f>'AVIA 25'!F14*0.88</f>
        <v>#REF!</v>
      </c>
      <c r="G14" s="17" t="e">
        <f>'AVIA 25'!G14*0.88</f>
        <v>#REF!</v>
      </c>
      <c r="H14" s="17" t="e">
        <f>'AVIA 25'!H14*0.88</f>
        <v>#REF!</v>
      </c>
      <c r="I14" s="17" t="e">
        <f>'AVIA 25'!I14*0.88</f>
        <v>#REF!</v>
      </c>
      <c r="J14" s="17" t="e">
        <f>'AVIA 25'!J14*0.88</f>
        <v>#REF!</v>
      </c>
      <c r="K14" s="17" t="e">
        <f>'AVIA 25'!K14*0.88</f>
        <v>#REF!</v>
      </c>
      <c r="L14" s="17" t="e">
        <f>'AVIA 25'!L14*0.88</f>
        <v>#REF!</v>
      </c>
      <c r="M14" s="17" t="e">
        <f>'AVIA 25'!M14*0.88</f>
        <v>#REF!</v>
      </c>
      <c r="N14" s="17" t="e">
        <f>'AVIA 25'!N14*0.88</f>
        <v>#REF!</v>
      </c>
      <c r="O14" s="17" t="e">
        <f>'AVIA 25'!O14*0.88</f>
        <v>#REF!</v>
      </c>
      <c r="P14" s="17" t="e">
        <f>'AVIA 25'!P14*0.88</f>
        <v>#REF!</v>
      </c>
      <c r="Q14" s="17" t="e">
        <f>'AVIA 25'!Q14*0.88</f>
        <v>#REF!</v>
      </c>
      <c r="R14" s="17" t="e">
        <f>'AVIA 25'!R14*0.88</f>
        <v>#REF!</v>
      </c>
      <c r="S14" s="17" t="e">
        <f>'AVIA 25'!S14*0.88</f>
        <v>#REF!</v>
      </c>
      <c r="T14" s="17" t="e">
        <f>'AVIA 25'!T14*0.88</f>
        <v>#REF!</v>
      </c>
      <c r="U14" s="17" t="e">
        <f>'AVIA 25'!U14*0.88</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'AVIA 25'!B16*0.88</f>
        <v>#REF!</v>
      </c>
      <c r="C16" s="17" t="e">
        <f>'AVIA 25'!C16*0.88</f>
        <v>#REF!</v>
      </c>
      <c r="D16" s="17" t="e">
        <f>'AVIA 25'!D16*0.88</f>
        <v>#REF!</v>
      </c>
      <c r="E16" s="17" t="e">
        <f>'AVIA 25'!E16*0.88</f>
        <v>#REF!</v>
      </c>
      <c r="F16" s="17" t="e">
        <f>'AVIA 25'!F16*0.88</f>
        <v>#REF!</v>
      </c>
      <c r="G16" s="17" t="e">
        <f>'AVIA 25'!G16*0.88</f>
        <v>#REF!</v>
      </c>
      <c r="H16" s="17" t="e">
        <f>'AVIA 25'!H16*0.88</f>
        <v>#REF!</v>
      </c>
      <c r="I16" s="17" t="e">
        <f>'AVIA 25'!I16*0.88</f>
        <v>#REF!</v>
      </c>
      <c r="J16" s="17" t="e">
        <f>'AVIA 25'!J16*0.88</f>
        <v>#REF!</v>
      </c>
      <c r="K16" s="17" t="e">
        <f>'AVIA 25'!K16*0.88</f>
        <v>#REF!</v>
      </c>
      <c r="L16" s="17" t="e">
        <f>'AVIA 25'!L16*0.88</f>
        <v>#REF!</v>
      </c>
      <c r="M16" s="17" t="e">
        <f>'AVIA 25'!M16*0.88</f>
        <v>#REF!</v>
      </c>
      <c r="N16" s="17" t="e">
        <f>'AVIA 25'!N16*0.88</f>
        <v>#REF!</v>
      </c>
      <c r="O16" s="17" t="e">
        <f>'AVIA 25'!O16*0.88</f>
        <v>#REF!</v>
      </c>
      <c r="P16" s="17" t="e">
        <f>'AVIA 25'!P16*0.88</f>
        <v>#REF!</v>
      </c>
      <c r="Q16" s="17" t="e">
        <f>'AVIA 25'!Q16*0.88</f>
        <v>#REF!</v>
      </c>
      <c r="R16" s="17" t="e">
        <f>'AVIA 25'!R16*0.88</f>
        <v>#REF!</v>
      </c>
      <c r="S16" s="17" t="e">
        <f>'AVIA 25'!S16*0.88</f>
        <v>#REF!</v>
      </c>
      <c r="T16" s="17" t="e">
        <f>'AVIA 25'!T16*0.88</f>
        <v>#REF!</v>
      </c>
      <c r="U16" s="17" t="e">
        <f>'AVIA 25'!U16*0.88</f>
        <v>#REF!</v>
      </c>
    </row>
    <row r="17" spans="1:21" x14ac:dyDescent="0.2">
      <c r="A17" s="19">
        <v>2</v>
      </c>
      <c r="B17" s="17" t="e">
        <f>'AVIA 25'!B17*0.88</f>
        <v>#REF!</v>
      </c>
      <c r="C17" s="17" t="e">
        <f>'AVIA 25'!C17*0.88</f>
        <v>#REF!</v>
      </c>
      <c r="D17" s="17" t="e">
        <f>'AVIA 25'!D17*0.88</f>
        <v>#REF!</v>
      </c>
      <c r="E17" s="17" t="e">
        <f>'AVIA 25'!E17*0.88</f>
        <v>#REF!</v>
      </c>
      <c r="F17" s="17" t="e">
        <f>'AVIA 25'!F17*0.88</f>
        <v>#REF!</v>
      </c>
      <c r="G17" s="17" t="e">
        <f>'AVIA 25'!G17*0.88</f>
        <v>#REF!</v>
      </c>
      <c r="H17" s="17" t="e">
        <f>'AVIA 25'!H17*0.88</f>
        <v>#REF!</v>
      </c>
      <c r="I17" s="17" t="e">
        <f>'AVIA 25'!I17*0.88</f>
        <v>#REF!</v>
      </c>
      <c r="J17" s="17" t="e">
        <f>'AVIA 25'!J17*0.88</f>
        <v>#REF!</v>
      </c>
      <c r="K17" s="17" t="e">
        <f>'AVIA 25'!K17*0.88</f>
        <v>#REF!</v>
      </c>
      <c r="L17" s="17" t="e">
        <f>'AVIA 25'!L17*0.88</f>
        <v>#REF!</v>
      </c>
      <c r="M17" s="17" t="e">
        <f>'AVIA 25'!M17*0.88</f>
        <v>#REF!</v>
      </c>
      <c r="N17" s="17" t="e">
        <f>'AVIA 25'!N17*0.88</f>
        <v>#REF!</v>
      </c>
      <c r="O17" s="17" t="e">
        <f>'AVIA 25'!O17*0.88</f>
        <v>#REF!</v>
      </c>
      <c r="P17" s="17" t="e">
        <f>'AVIA 25'!P17*0.88</f>
        <v>#REF!</v>
      </c>
      <c r="Q17" s="17" t="e">
        <f>'AVIA 25'!Q17*0.88</f>
        <v>#REF!</v>
      </c>
      <c r="R17" s="17" t="e">
        <f>'AVIA 25'!R17*0.88</f>
        <v>#REF!</v>
      </c>
      <c r="S17" s="17" t="e">
        <f>'AVIA 25'!S17*0.88</f>
        <v>#REF!</v>
      </c>
      <c r="T17" s="17" t="e">
        <f>'AVIA 25'!T17*0.88</f>
        <v>#REF!</v>
      </c>
      <c r="U17" s="17" t="e">
        <f>'AVIA 25'!U17*0.88</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'AVIA 25'!B19*0.88</f>
        <v>#REF!</v>
      </c>
      <c r="C19" s="17" t="e">
        <f>'AVIA 25'!C19*0.88</f>
        <v>#REF!</v>
      </c>
      <c r="D19" s="17" t="e">
        <f>'AVIA 25'!D19*0.88</f>
        <v>#REF!</v>
      </c>
      <c r="E19" s="17" t="e">
        <f>'AVIA 25'!E19*0.88</f>
        <v>#REF!</v>
      </c>
      <c r="F19" s="17" t="e">
        <f>'AVIA 25'!F19*0.88</f>
        <v>#REF!</v>
      </c>
      <c r="G19" s="17" t="e">
        <f>'AVIA 25'!G19*0.88</f>
        <v>#REF!</v>
      </c>
      <c r="H19" s="17" t="e">
        <f>'AVIA 25'!H19*0.88</f>
        <v>#REF!</v>
      </c>
      <c r="I19" s="17" t="e">
        <f>'AVIA 25'!I19*0.88</f>
        <v>#REF!</v>
      </c>
      <c r="J19" s="17" t="e">
        <f>'AVIA 25'!J19*0.88</f>
        <v>#REF!</v>
      </c>
      <c r="K19" s="17" t="e">
        <f>'AVIA 25'!K19*0.88</f>
        <v>#REF!</v>
      </c>
      <c r="L19" s="17" t="e">
        <f>'AVIA 25'!L19*0.88</f>
        <v>#REF!</v>
      </c>
      <c r="M19" s="17" t="e">
        <f>'AVIA 25'!M19*0.88</f>
        <v>#REF!</v>
      </c>
      <c r="N19" s="17" t="e">
        <f>'AVIA 25'!N19*0.88</f>
        <v>#REF!</v>
      </c>
      <c r="O19" s="17" t="e">
        <f>'AVIA 25'!O19*0.88</f>
        <v>#REF!</v>
      </c>
      <c r="P19" s="17" t="e">
        <f>'AVIA 25'!P19*0.88</f>
        <v>#REF!</v>
      </c>
      <c r="Q19" s="17" t="e">
        <f>'AVIA 25'!Q19*0.88</f>
        <v>#REF!</v>
      </c>
      <c r="R19" s="17" t="e">
        <f>'AVIA 25'!R19*0.88</f>
        <v>#REF!</v>
      </c>
      <c r="S19" s="17" t="e">
        <f>'AVIA 25'!S19*0.88</f>
        <v>#REF!</v>
      </c>
      <c r="T19" s="17" t="e">
        <f>'AVIA 25'!T19*0.88</f>
        <v>#REF!</v>
      </c>
      <c r="U19" s="17" t="e">
        <f>'AVIA 25'!U19*0.88</f>
        <v>#REF!</v>
      </c>
    </row>
    <row r="20" spans="1:21" x14ac:dyDescent="0.2">
      <c r="A20" s="19">
        <v>2</v>
      </c>
      <c r="B20" s="17" t="e">
        <f>'AVIA 25'!B20*0.88</f>
        <v>#REF!</v>
      </c>
      <c r="C20" s="17" t="e">
        <f>'AVIA 25'!C20*0.88</f>
        <v>#REF!</v>
      </c>
      <c r="D20" s="17" t="e">
        <f>'AVIA 25'!D20*0.88</f>
        <v>#REF!</v>
      </c>
      <c r="E20" s="17" t="e">
        <f>'AVIA 25'!E20*0.88</f>
        <v>#REF!</v>
      </c>
      <c r="F20" s="17" t="e">
        <f>'AVIA 25'!F20*0.88</f>
        <v>#REF!</v>
      </c>
      <c r="G20" s="17" t="e">
        <f>'AVIA 25'!G20*0.88</f>
        <v>#REF!</v>
      </c>
      <c r="H20" s="17" t="e">
        <f>'AVIA 25'!H20*0.88</f>
        <v>#REF!</v>
      </c>
      <c r="I20" s="17" t="e">
        <f>'AVIA 25'!I20*0.88</f>
        <v>#REF!</v>
      </c>
      <c r="J20" s="17" t="e">
        <f>'AVIA 25'!J20*0.88</f>
        <v>#REF!</v>
      </c>
      <c r="K20" s="17" t="e">
        <f>'AVIA 25'!K20*0.88</f>
        <v>#REF!</v>
      </c>
      <c r="L20" s="17" t="e">
        <f>'AVIA 25'!L20*0.88</f>
        <v>#REF!</v>
      </c>
      <c r="M20" s="17" t="e">
        <f>'AVIA 25'!M20*0.88</f>
        <v>#REF!</v>
      </c>
      <c r="N20" s="17" t="e">
        <f>'AVIA 25'!N20*0.88</f>
        <v>#REF!</v>
      </c>
      <c r="O20" s="17" t="e">
        <f>'AVIA 25'!O20*0.88</f>
        <v>#REF!</v>
      </c>
      <c r="P20" s="17" t="e">
        <f>'AVIA 25'!P20*0.88</f>
        <v>#REF!</v>
      </c>
      <c r="Q20" s="17" t="e">
        <f>'AVIA 25'!Q20*0.88</f>
        <v>#REF!</v>
      </c>
      <c r="R20" s="17" t="e">
        <f>'AVIA 25'!R20*0.88</f>
        <v>#REF!</v>
      </c>
      <c r="S20" s="17" t="e">
        <f>'AVIA 25'!S20*0.88</f>
        <v>#REF!</v>
      </c>
      <c r="T20" s="17" t="e">
        <f>'AVIA 25'!T20*0.88</f>
        <v>#REF!</v>
      </c>
      <c r="U20" s="17" t="e">
        <f>'AVIA 25'!U20*0.88</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'AVIA 25'!B22*0.88</f>
        <v>#REF!</v>
      </c>
      <c r="C22" s="17" t="e">
        <f>'AVIA 25'!C22*0.88</f>
        <v>#REF!</v>
      </c>
      <c r="D22" s="17" t="e">
        <f>'AVIA 25'!D22*0.88</f>
        <v>#REF!</v>
      </c>
      <c r="E22" s="17" t="e">
        <f>'AVIA 25'!E22*0.88</f>
        <v>#REF!</v>
      </c>
      <c r="F22" s="17" t="e">
        <f>'AVIA 25'!F22*0.88</f>
        <v>#REF!</v>
      </c>
      <c r="G22" s="17" t="e">
        <f>'AVIA 25'!G22*0.88</f>
        <v>#REF!</v>
      </c>
      <c r="H22" s="17" t="e">
        <f>'AVIA 25'!H22*0.88</f>
        <v>#REF!</v>
      </c>
      <c r="I22" s="17" t="e">
        <f>'AVIA 25'!I22*0.88</f>
        <v>#REF!</v>
      </c>
      <c r="J22" s="17" t="e">
        <f>'AVIA 25'!J22*0.88</f>
        <v>#REF!</v>
      </c>
      <c r="K22" s="17" t="e">
        <f>'AVIA 25'!K22*0.88</f>
        <v>#REF!</v>
      </c>
      <c r="L22" s="17" t="e">
        <f>'AVIA 25'!L22*0.88</f>
        <v>#REF!</v>
      </c>
      <c r="M22" s="17" t="e">
        <f>'AVIA 25'!M22*0.88</f>
        <v>#REF!</v>
      </c>
      <c r="N22" s="17" t="e">
        <f>'AVIA 25'!N22*0.88</f>
        <v>#REF!</v>
      </c>
      <c r="O22" s="17" t="e">
        <f>'AVIA 25'!O22*0.88</f>
        <v>#REF!</v>
      </c>
      <c r="P22" s="17" t="e">
        <f>'AVIA 25'!P22*0.88</f>
        <v>#REF!</v>
      </c>
      <c r="Q22" s="17" t="e">
        <f>'AVIA 25'!Q22*0.88</f>
        <v>#REF!</v>
      </c>
      <c r="R22" s="17" t="e">
        <f>'AVIA 25'!R22*0.88</f>
        <v>#REF!</v>
      </c>
      <c r="S22" s="17" t="e">
        <f>'AVIA 25'!S22*0.88</f>
        <v>#REF!</v>
      </c>
      <c r="T22" s="17" t="e">
        <f>'AVIA 25'!T22*0.88</f>
        <v>#REF!</v>
      </c>
      <c r="U22" s="17" t="e">
        <f>'AVIA 25'!U22*0.88</f>
        <v>#REF!</v>
      </c>
    </row>
    <row r="23" spans="1:21" x14ac:dyDescent="0.2">
      <c r="A23" s="19">
        <v>2</v>
      </c>
      <c r="B23" s="17" t="e">
        <f>'AVIA 25'!B23*0.88</f>
        <v>#REF!</v>
      </c>
      <c r="C23" s="17" t="e">
        <f>'AVIA 25'!C23*0.88</f>
        <v>#REF!</v>
      </c>
      <c r="D23" s="17" t="e">
        <f>'AVIA 25'!D23*0.88</f>
        <v>#REF!</v>
      </c>
      <c r="E23" s="17" t="e">
        <f>'AVIA 25'!E23*0.88</f>
        <v>#REF!</v>
      </c>
      <c r="F23" s="17" t="e">
        <f>'AVIA 25'!F23*0.88</f>
        <v>#REF!</v>
      </c>
      <c r="G23" s="17" t="e">
        <f>'AVIA 25'!G23*0.88</f>
        <v>#REF!</v>
      </c>
      <c r="H23" s="17" t="e">
        <f>'AVIA 25'!H23*0.88</f>
        <v>#REF!</v>
      </c>
      <c r="I23" s="17" t="e">
        <f>'AVIA 25'!I23*0.88</f>
        <v>#REF!</v>
      </c>
      <c r="J23" s="17" t="e">
        <f>'AVIA 25'!J23*0.88</f>
        <v>#REF!</v>
      </c>
      <c r="K23" s="17" t="e">
        <f>'AVIA 25'!K23*0.88</f>
        <v>#REF!</v>
      </c>
      <c r="L23" s="17" t="e">
        <f>'AVIA 25'!L23*0.88</f>
        <v>#REF!</v>
      </c>
      <c r="M23" s="17" t="e">
        <f>'AVIA 25'!M23*0.88</f>
        <v>#REF!</v>
      </c>
      <c r="N23" s="17" t="e">
        <f>'AVIA 25'!N23*0.88</f>
        <v>#REF!</v>
      </c>
      <c r="O23" s="17" t="e">
        <f>'AVIA 25'!O23*0.88</f>
        <v>#REF!</v>
      </c>
      <c r="P23" s="17" t="e">
        <f>'AVIA 25'!P23*0.88</f>
        <v>#REF!</v>
      </c>
      <c r="Q23" s="17" t="e">
        <f>'AVIA 25'!Q23*0.88</f>
        <v>#REF!</v>
      </c>
      <c r="R23" s="17" t="e">
        <f>'AVIA 25'!R23*0.88</f>
        <v>#REF!</v>
      </c>
      <c r="S23" s="17" t="e">
        <f>'AVIA 25'!S23*0.88</f>
        <v>#REF!</v>
      </c>
      <c r="T23" s="17" t="e">
        <f>'AVIA 25'!T23*0.88</f>
        <v>#REF!</v>
      </c>
      <c r="U23" s="17" t="e">
        <f>'AVIA 25'!U23*0.88</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'AVIA 25'!B25*0.88</f>
        <v>#REF!</v>
      </c>
      <c r="C25" s="17" t="e">
        <f>'AVIA 25'!C25*0.88</f>
        <v>#REF!</v>
      </c>
      <c r="D25" s="17" t="e">
        <f>'AVIA 25'!D25*0.88</f>
        <v>#REF!</v>
      </c>
      <c r="E25" s="17" t="e">
        <f>'AVIA 25'!E25*0.88</f>
        <v>#REF!</v>
      </c>
      <c r="F25" s="17" t="e">
        <f>'AVIA 25'!F25*0.88</f>
        <v>#REF!</v>
      </c>
      <c r="G25" s="17" t="e">
        <f>'AVIA 25'!G25*0.88</f>
        <v>#REF!</v>
      </c>
      <c r="H25" s="17" t="e">
        <f>'AVIA 25'!H25*0.88</f>
        <v>#REF!</v>
      </c>
      <c r="I25" s="17" t="e">
        <f>'AVIA 25'!I25*0.88</f>
        <v>#REF!</v>
      </c>
      <c r="J25" s="17" t="e">
        <f>'AVIA 25'!J25*0.88</f>
        <v>#REF!</v>
      </c>
      <c r="K25" s="17" t="e">
        <f>'AVIA 25'!K25*0.88</f>
        <v>#REF!</v>
      </c>
      <c r="L25" s="17" t="e">
        <f>'AVIA 25'!L25*0.88</f>
        <v>#REF!</v>
      </c>
      <c r="M25" s="17" t="e">
        <f>'AVIA 25'!M25*0.88</f>
        <v>#REF!</v>
      </c>
      <c r="N25" s="17" t="e">
        <f>'AVIA 25'!N25*0.88</f>
        <v>#REF!</v>
      </c>
      <c r="O25" s="17" t="e">
        <f>'AVIA 25'!O25*0.88</f>
        <v>#REF!</v>
      </c>
      <c r="P25" s="17" t="e">
        <f>'AVIA 25'!P25*0.88</f>
        <v>#REF!</v>
      </c>
      <c r="Q25" s="17" t="e">
        <f>'AVIA 25'!Q25*0.88</f>
        <v>#REF!</v>
      </c>
      <c r="R25" s="17" t="e">
        <f>'AVIA 25'!R25*0.88</f>
        <v>#REF!</v>
      </c>
      <c r="S25" s="17" t="e">
        <f>'AVIA 25'!S25*0.88</f>
        <v>#REF!</v>
      </c>
      <c r="T25" s="17" t="e">
        <f>'AVIA 25'!T25*0.88</f>
        <v>#REF!</v>
      </c>
      <c r="U25" s="17" t="e">
        <f>'AVIA 25'!U25*0.88</f>
        <v>#REF!</v>
      </c>
    </row>
    <row r="26" spans="1:21" ht="16.899999999999999" customHeight="1" thickBot="1" x14ac:dyDescent="0.25">
      <c r="A26" s="14"/>
    </row>
    <row r="27" spans="1:21" ht="13.5" thickBot="1" x14ac:dyDescent="0.25">
      <c r="A27" s="156" t="s">
        <v>12</v>
      </c>
    </row>
    <row r="28" spans="1:21" x14ac:dyDescent="0.2">
      <c r="A28" s="22" t="s">
        <v>13</v>
      </c>
    </row>
    <row r="29" spans="1:21" x14ac:dyDescent="0.2">
      <c r="A29" s="22" t="s">
        <v>14</v>
      </c>
    </row>
    <row r="30" spans="1:21" ht="24" x14ac:dyDescent="0.2">
      <c r="A30" s="23" t="s">
        <v>18</v>
      </c>
    </row>
    <row r="31" spans="1:21" x14ac:dyDescent="0.2">
      <c r="A31" s="148" t="s">
        <v>122</v>
      </c>
    </row>
    <row r="32" spans="1:21" ht="13.5" thickBot="1" x14ac:dyDescent="0.25">
      <c r="A32" s="148"/>
    </row>
    <row r="33" spans="1:1" ht="13.5" thickBot="1" x14ac:dyDescent="0.25">
      <c r="A33" s="156" t="s">
        <v>97</v>
      </c>
    </row>
    <row r="34" spans="1:1" ht="13.5" thickBot="1" x14ac:dyDescent="0.25">
      <c r="A34" s="183" t="s">
        <v>208</v>
      </c>
    </row>
    <row r="35" spans="1:1" ht="13.5" thickBot="1" x14ac:dyDescent="0.25">
      <c r="A35" s="184" t="s">
        <v>209</v>
      </c>
    </row>
    <row r="36" spans="1:1" ht="13.5" hidden="1" thickBot="1" x14ac:dyDescent="0.25">
      <c r="A36" s="166" t="s">
        <v>210</v>
      </c>
    </row>
    <row r="37" spans="1:1" x14ac:dyDescent="0.2">
      <c r="A37" s="117" t="s">
        <v>16</v>
      </c>
    </row>
    <row r="38" spans="1:1" ht="48" x14ac:dyDescent="0.2">
      <c r="A38" s="89" t="s">
        <v>40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90" zoomScaleNormal="90" workbookViewId="0">
      <selection activeCell="A48" sqref="A48:A79"/>
    </sheetView>
  </sheetViews>
  <sheetFormatPr defaultColWidth="8.7109375" defaultRowHeight="12.75" x14ac:dyDescent="0.2"/>
  <cols>
    <col min="1" max="1" width="72.5703125" style="9" customWidth="1"/>
    <col min="2" max="16384" width="8.7109375" style="9"/>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s="151" customFormat="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s="151" customFormat="1" x14ac:dyDescent="0.2">
      <c r="A23" s="41"/>
      <c r="B23" s="59"/>
      <c r="C23" s="59"/>
      <c r="D23" s="59"/>
      <c r="E23" s="59"/>
      <c r="F23" s="59"/>
      <c r="G23" s="59"/>
      <c r="H23" s="59"/>
      <c r="I23" s="59"/>
      <c r="J23" s="59"/>
      <c r="K23" s="59"/>
    </row>
    <row r="24" spans="1:11" s="151" customFormat="1" x14ac:dyDescent="0.2">
      <c r="A24" s="97" t="s">
        <v>60</v>
      </c>
    </row>
    <row r="25" spans="1:11" s="151" customFormat="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B6*0.9</f>
        <v>#REF!</v>
      </c>
      <c r="C29" s="17" t="e">
        <f t="shared" ref="C29:K29" si="5">C6*0.9</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B7*0.9</f>
        <v>#REF!</v>
      </c>
      <c r="C30" s="17" t="e">
        <f t="shared" ref="C30:K30" si="7">C7*0.9</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B9*0.9</f>
        <v>#REF!</v>
      </c>
      <c r="C32" s="17" t="e">
        <f t="shared" ref="C32:K32" si="9">C9*0.9</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B10*0.9</f>
        <v>#REF!</v>
      </c>
      <c r="C33" s="17" t="e">
        <f t="shared" ref="C33:K33" si="11">C10*0.9</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B12*0.9</f>
        <v>#REF!</v>
      </c>
      <c r="C35" s="17" t="e">
        <f t="shared" ref="C35:K35" si="13">C12*0.9</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B13*0.9</f>
        <v>#REF!</v>
      </c>
      <c r="C36" s="17" t="e">
        <f t="shared" ref="C36:K36" si="15">C13*0.9</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B15*0.9</f>
        <v>#REF!</v>
      </c>
      <c r="C38" s="17" t="e">
        <f t="shared" ref="C38:K38" si="17">C15*0.9</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B16*0.9</f>
        <v>#REF!</v>
      </c>
      <c r="C39" s="17" t="e">
        <f t="shared" ref="C39:K39" si="19">C16*0.9</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B18*0.9</f>
        <v>#REF!</v>
      </c>
      <c r="C41" s="17" t="e">
        <f t="shared" ref="C41:K41" si="21">C18*0.9</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B19*0.9</f>
        <v>#REF!</v>
      </c>
      <c r="C42" s="17" t="e">
        <f t="shared" ref="C42:K42" si="23">C19*0.9</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B21*0.9</f>
        <v>#REF!</v>
      </c>
      <c r="C44" s="17" t="e">
        <f t="shared" ref="C44:K44" si="25">C21*0.9</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B22*0.9</f>
        <v>#REF!</v>
      </c>
      <c r="C45" s="17" t="e">
        <f t="shared" ref="C45:K45" si="27">C22*0.9</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s="151" customFormat="1" x14ac:dyDescent="0.2">
      <c r="A46" s="41"/>
    </row>
    <row r="47" spans="1:11" s="151" customFormat="1" x14ac:dyDescent="0.2">
      <c r="A47" s="41"/>
    </row>
    <row r="48" spans="1:11" s="151" customFormat="1" ht="138" customHeight="1" x14ac:dyDescent="0.2">
      <c r="A48" s="172" t="s">
        <v>171</v>
      </c>
    </row>
    <row r="49" spans="1:1" s="151" customFormat="1" ht="13.5" thickBot="1" x14ac:dyDescent="0.25">
      <c r="A49" s="109" t="s">
        <v>24</v>
      </c>
    </row>
    <row r="50" spans="1:1" s="151" customFormat="1" ht="13.5" thickBot="1" x14ac:dyDescent="0.25">
      <c r="A50" s="180" t="s">
        <v>192</v>
      </c>
    </row>
    <row r="51" spans="1:1" s="151" customFormat="1" x14ac:dyDescent="0.2">
      <c r="A51" s="181" t="s">
        <v>193</v>
      </c>
    </row>
    <row r="52" spans="1:1" s="151" customFormat="1" x14ac:dyDescent="0.2">
      <c r="A52" s="62"/>
    </row>
    <row r="53" spans="1:1" s="151" customFormat="1" x14ac:dyDescent="0.2">
      <c r="A53" s="109" t="s">
        <v>12</v>
      </c>
    </row>
    <row r="54" spans="1:1" s="151" customFormat="1" x14ac:dyDescent="0.2">
      <c r="A54" s="22" t="s">
        <v>13</v>
      </c>
    </row>
    <row r="55" spans="1:1" s="151" customFormat="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72" t="s">
        <v>32</v>
      </c>
    </row>
    <row r="79" spans="1:1" ht="24" x14ac:dyDescent="0.2">
      <c r="A79" s="72" t="s">
        <v>33</v>
      </c>
    </row>
    <row r="80" spans="1:1" x14ac:dyDescent="0.2">
      <c r="A80" s="69"/>
    </row>
    <row r="81" spans="1:1" x14ac:dyDescent="0.2">
      <c r="A81" s="70"/>
    </row>
    <row r="82" spans="1:1" x14ac:dyDescent="0.2">
      <c r="A82" s="72"/>
    </row>
    <row r="83" spans="1:1" x14ac:dyDescent="0.2">
      <c r="A83" s="7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B3" sqref="B3:K47"/>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97" t="s">
        <v>60</v>
      </c>
    </row>
    <row r="25" spans="1:1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ROUNDUP(B6*0.87,)</f>
        <v>#REF!</v>
      </c>
      <c r="C29" s="17" t="e">
        <f t="shared" ref="C29:K29" si="5">ROUNDUP(C6*0.87,)</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ROUNDUP(B7*0.87,)</f>
        <v>#REF!</v>
      </c>
      <c r="C30" s="17" t="e">
        <f t="shared" ref="C30:K30" si="7">ROUNDUP(C7*0.87,)</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ROUNDUP(B9*0.87,)</f>
        <v>#REF!</v>
      </c>
      <c r="C32" s="17" t="e">
        <f t="shared" ref="C32:K32" si="9">ROUNDUP(C9*0.87,)</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ROUNDUP(B10*0.87,)</f>
        <v>#REF!</v>
      </c>
      <c r="C33" s="17" t="e">
        <f t="shared" ref="C33:K33" si="11">ROUNDUP(C10*0.87,)</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ROUNDUP(B12*0.87,)</f>
        <v>#REF!</v>
      </c>
      <c r="C35" s="17" t="e">
        <f t="shared" ref="C35:K35" si="13">ROUNDUP(C12*0.87,)</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ROUNDUP(B13*0.87,)</f>
        <v>#REF!</v>
      </c>
      <c r="C36" s="17" t="e">
        <f t="shared" ref="C36:K36" si="15">ROUNDUP(C13*0.87,)</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ROUNDUP(B15*0.87,)</f>
        <v>#REF!</v>
      </c>
      <c r="C38" s="17" t="e">
        <f t="shared" ref="C38:K38" si="17">ROUNDUP(C15*0.87,)</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ROUNDUP(B16*0.87,)</f>
        <v>#REF!</v>
      </c>
      <c r="C39" s="17" t="e">
        <f t="shared" ref="C39:K39" si="19">ROUNDUP(C16*0.87,)</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ROUNDUP(B18*0.87,)</f>
        <v>#REF!</v>
      </c>
      <c r="C41" s="17" t="e">
        <f t="shared" ref="C41:K41" si="21">ROUNDUP(C18*0.87,)</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ROUNDUP(B19*0.87,)</f>
        <v>#REF!</v>
      </c>
      <c r="C42" s="17" t="e">
        <f t="shared" ref="C42:K42" si="23">ROUNDUP(C19*0.87,)</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ROUNDUP(B21*0.87,)</f>
        <v>#REF!</v>
      </c>
      <c r="C44" s="17" t="e">
        <f t="shared" ref="C44:K44" si="25">ROUNDUP(C21*0.87,)</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ROUNDUP(B22*0.87,)</f>
        <v>#REF!</v>
      </c>
      <c r="C45" s="17" t="e">
        <f t="shared" ref="C45:K45" si="27">ROUNDUP(C22*0.87,)</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x14ac:dyDescent="0.2">
      <c r="A46" s="41"/>
      <c r="B46" s="59"/>
      <c r="C46" s="59"/>
      <c r="D46" s="59"/>
      <c r="E46" s="59"/>
      <c r="F46" s="59"/>
      <c r="G46" s="59"/>
      <c r="H46" s="59"/>
      <c r="I46" s="59"/>
      <c r="J46" s="59"/>
      <c r="K46" s="59"/>
    </row>
    <row r="47" spans="1:11" x14ac:dyDescent="0.2">
      <c r="A47" s="41"/>
    </row>
    <row r="48" spans="1:11" ht="139.15" customHeight="1" x14ac:dyDescent="0.2">
      <c r="A48" s="172" t="s">
        <v>171</v>
      </c>
    </row>
    <row r="49" spans="1:1" ht="13.5" thickBot="1" x14ac:dyDescent="0.25">
      <c r="A49" s="109" t="s">
        <v>24</v>
      </c>
    </row>
    <row r="50" spans="1:1" ht="13.5" thickBot="1" x14ac:dyDescent="0.25">
      <c r="A50" s="180" t="s">
        <v>192</v>
      </c>
    </row>
    <row r="51" spans="1:1" x14ac:dyDescent="0.2">
      <c r="A51" s="181" t="s">
        <v>193</v>
      </c>
    </row>
    <row r="52" spans="1:1" x14ac:dyDescent="0.2">
      <c r="A52" s="62"/>
    </row>
    <row r="53" spans="1:1" x14ac:dyDescent="0.2">
      <c r="A53" s="109" t="s">
        <v>12</v>
      </c>
    </row>
    <row r="54" spans="1:1" x14ac:dyDescent="0.2">
      <c r="A54" s="22" t="s">
        <v>13</v>
      </c>
    </row>
    <row r="55" spans="1: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154" t="s">
        <v>32</v>
      </c>
    </row>
    <row r="79" spans="1:1" ht="24" x14ac:dyDescent="0.2">
      <c r="A79" s="154" t="s">
        <v>33</v>
      </c>
    </row>
    <row r="80" spans="1:1" x14ac:dyDescent="0.2">
      <c r="A80" s="69"/>
    </row>
    <row r="81" spans="1:1" x14ac:dyDescent="0.2">
      <c r="A81" s="70"/>
    </row>
    <row r="82" spans="1:1" x14ac:dyDescent="0.2">
      <c r="A82" s="154"/>
    </row>
    <row r="83" spans="1:1" x14ac:dyDescent="0.2">
      <c r="A83" s="15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90" zoomScaleNormal="90" workbookViewId="0">
      <selection activeCell="B3" sqref="B3:K23"/>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41"/>
    </row>
    <row r="25" spans="1:11" ht="141" customHeight="1" x14ac:dyDescent="0.2">
      <c r="A25" s="172" t="s">
        <v>171</v>
      </c>
    </row>
    <row r="26" spans="1:11" ht="13.5" thickBot="1" x14ac:dyDescent="0.25">
      <c r="A26" s="109" t="s">
        <v>24</v>
      </c>
    </row>
    <row r="27" spans="1:11" ht="13.5" thickBot="1" x14ac:dyDescent="0.25">
      <c r="A27" s="180" t="s">
        <v>192</v>
      </c>
    </row>
    <row r="28" spans="1:11" x14ac:dyDescent="0.2">
      <c r="A28" s="181" t="s">
        <v>193</v>
      </c>
    </row>
    <row r="29" spans="1:11" x14ac:dyDescent="0.2">
      <c r="A29" s="62"/>
    </row>
    <row r="30" spans="1:11" x14ac:dyDescent="0.2">
      <c r="A30" s="109" t="s">
        <v>12</v>
      </c>
    </row>
    <row r="31" spans="1:11" x14ac:dyDescent="0.2">
      <c r="A31" s="22" t="s">
        <v>13</v>
      </c>
    </row>
    <row r="32" spans="1:11" x14ac:dyDescent="0.2">
      <c r="A32" s="22" t="s">
        <v>14</v>
      </c>
    </row>
    <row r="33" spans="1:1" ht="24" x14ac:dyDescent="0.2">
      <c r="A33" s="65" t="s">
        <v>18</v>
      </c>
    </row>
    <row r="34" spans="1:1" x14ac:dyDescent="0.2">
      <c r="A34" s="148" t="s">
        <v>122</v>
      </c>
    </row>
    <row r="35" spans="1:1" ht="24" x14ac:dyDescent="0.2">
      <c r="A35" s="182" t="s">
        <v>207</v>
      </c>
    </row>
    <row r="36" spans="1:1" x14ac:dyDescent="0.2">
      <c r="A36" s="52"/>
    </row>
    <row r="37" spans="1:1" ht="25.5" x14ac:dyDescent="0.2">
      <c r="A37" s="112" t="s">
        <v>99</v>
      </c>
    </row>
    <row r="38" spans="1:1" ht="42" x14ac:dyDescent="0.2">
      <c r="A38" s="95" t="s">
        <v>157</v>
      </c>
    </row>
    <row r="39" spans="1:1" ht="52.5" x14ac:dyDescent="0.2">
      <c r="A39" s="95" t="s">
        <v>158</v>
      </c>
    </row>
    <row r="40" spans="1:1" ht="21" x14ac:dyDescent="0.2">
      <c r="A40" s="95" t="s">
        <v>159</v>
      </c>
    </row>
    <row r="41" spans="1:1" ht="31.5" x14ac:dyDescent="0.2">
      <c r="A41" s="95" t="s">
        <v>160</v>
      </c>
    </row>
    <row r="42" spans="1:1" ht="31.5" x14ac:dyDescent="0.2">
      <c r="A42" s="95" t="s">
        <v>161</v>
      </c>
    </row>
    <row r="43" spans="1:1" ht="31.5" x14ac:dyDescent="0.2">
      <c r="A43" s="95" t="s">
        <v>162</v>
      </c>
    </row>
    <row r="44" spans="1:1" ht="21" x14ac:dyDescent="0.2">
      <c r="A44" s="95" t="s">
        <v>163</v>
      </c>
    </row>
    <row r="45" spans="1:1" ht="42" x14ac:dyDescent="0.2">
      <c r="A45" s="95" t="s">
        <v>164</v>
      </c>
    </row>
    <row r="46" spans="1:1" ht="31.5" x14ac:dyDescent="0.2">
      <c r="A46" s="95" t="s">
        <v>165</v>
      </c>
    </row>
    <row r="47" spans="1:1" ht="21" x14ac:dyDescent="0.2">
      <c r="A47" s="95" t="s">
        <v>166</v>
      </c>
    </row>
    <row r="48" spans="1:1" x14ac:dyDescent="0.2">
      <c r="A48" s="82"/>
    </row>
    <row r="49" spans="1:1" ht="42" x14ac:dyDescent="0.2">
      <c r="A49" s="88" t="s">
        <v>47</v>
      </c>
    </row>
    <row r="50" spans="1:1" ht="21" x14ac:dyDescent="0.2">
      <c r="A50" s="113" t="s">
        <v>48</v>
      </c>
    </row>
    <row r="51" spans="1:1" ht="53.25" x14ac:dyDescent="0.2">
      <c r="A51" s="85" t="s">
        <v>49</v>
      </c>
    </row>
    <row r="52" spans="1:1" ht="31.5" x14ac:dyDescent="0.2">
      <c r="A52" s="68" t="s">
        <v>50</v>
      </c>
    </row>
    <row r="53" spans="1:1" x14ac:dyDescent="0.2">
      <c r="A53" s="70"/>
    </row>
    <row r="54" spans="1:1" x14ac:dyDescent="0.2">
      <c r="A54" s="71" t="s">
        <v>16</v>
      </c>
    </row>
    <row r="55" spans="1:1" ht="24" x14ac:dyDescent="0.2">
      <c r="A55" s="154" t="s">
        <v>32</v>
      </c>
    </row>
    <row r="56" spans="1:1" ht="24" x14ac:dyDescent="0.2">
      <c r="A56" s="154" t="s">
        <v>33</v>
      </c>
    </row>
    <row r="57" spans="1:1" x14ac:dyDescent="0.2">
      <c r="A57" s="69"/>
    </row>
    <row r="58" spans="1:1" x14ac:dyDescent="0.2">
      <c r="A58" s="70"/>
    </row>
    <row r="59" spans="1:1" x14ac:dyDescent="0.2">
      <c r="A59" s="154"/>
    </row>
    <row r="60" spans="1:1" x14ac:dyDescent="0.2">
      <c r="A60" s="1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9" customWidth="1"/>
    <col min="2" max="16384" width="8.7109375" style="9"/>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c r="B5" s="151"/>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s="151" customFormat="1" x14ac:dyDescent="0.2">
      <c r="A18" s="19">
        <v>1</v>
      </c>
      <c r="B18" s="44" t="e">
        <f>'C завтраками| Bed and breakfast'!#REF!</f>
        <v>#REF!</v>
      </c>
    </row>
    <row r="19" spans="1:2" s="151" customFormat="1" x14ac:dyDescent="0.2">
      <c r="A19" s="19">
        <v>2</v>
      </c>
      <c r="B19" s="44" t="e">
        <f>'C завтраками| Bed and breakfast'!#REF!</f>
        <v>#REF!</v>
      </c>
    </row>
    <row r="20" spans="1:2" s="151" customFormat="1" x14ac:dyDescent="0.2">
      <c r="A20" s="17" t="s">
        <v>5</v>
      </c>
      <c r="B20" s="44"/>
    </row>
    <row r="21" spans="1:2" s="151" customFormat="1" x14ac:dyDescent="0.2">
      <c r="A21" s="19">
        <v>1</v>
      </c>
      <c r="B21" s="44" t="e">
        <f>'C завтраками| Bed and breakfast'!#REF!</f>
        <v>#REF!</v>
      </c>
    </row>
    <row r="22" spans="1:2" s="151" customFormat="1"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s="151" customFormat="1" x14ac:dyDescent="0.2">
      <c r="A25" s="177"/>
    </row>
    <row r="26" spans="1:2" x14ac:dyDescent="0.2">
      <c r="A26" s="122" t="s">
        <v>60</v>
      </c>
      <c r="B26" s="151"/>
    </row>
    <row r="27" spans="1:2" x14ac:dyDescent="0.2">
      <c r="A27" s="25"/>
      <c r="B27" s="24" t="e">
        <f t="shared" ref="B27" si="0">B3</f>
        <v>#REF!</v>
      </c>
    </row>
    <row r="28" spans="1:2" x14ac:dyDescent="0.2">
      <c r="A28" s="10" t="s">
        <v>11</v>
      </c>
      <c r="B28" s="24" t="e">
        <f t="shared" ref="B28" si="1">B4</f>
        <v>#REF!</v>
      </c>
    </row>
    <row r="29" spans="1:2" x14ac:dyDescent="0.2">
      <c r="A29" s="17" t="s">
        <v>142</v>
      </c>
      <c r="B29" s="151"/>
    </row>
    <row r="30" spans="1:2" x14ac:dyDescent="0.2">
      <c r="A30" s="19">
        <v>1</v>
      </c>
      <c r="B30" s="44" t="e">
        <f t="shared" ref="B30" si="2">B6*0.85</f>
        <v>#REF!</v>
      </c>
    </row>
    <row r="31" spans="1:2" x14ac:dyDescent="0.2">
      <c r="A31" s="19">
        <v>2</v>
      </c>
      <c r="B31" s="44" t="e">
        <f t="shared" ref="B31" si="3">B7*0.85</f>
        <v>#REF!</v>
      </c>
    </row>
    <row r="32" spans="1:2" x14ac:dyDescent="0.2">
      <c r="A32" s="17" t="s">
        <v>143</v>
      </c>
      <c r="B32" s="44"/>
    </row>
    <row r="33" spans="1:2" x14ac:dyDescent="0.2">
      <c r="A33" s="19">
        <v>1</v>
      </c>
      <c r="B33" s="44" t="e">
        <f t="shared" ref="B33" si="4">B9*0.85</f>
        <v>#REF!</v>
      </c>
    </row>
    <row r="34" spans="1:2" x14ac:dyDescent="0.2">
      <c r="A34" s="19">
        <v>2</v>
      </c>
      <c r="B34" s="44" t="e">
        <f t="shared" ref="B34" si="5">B10*0.85</f>
        <v>#REF!</v>
      </c>
    </row>
    <row r="35" spans="1:2" x14ac:dyDescent="0.2">
      <c r="A35" s="17" t="s">
        <v>144</v>
      </c>
      <c r="B35" s="44"/>
    </row>
    <row r="36" spans="1:2" x14ac:dyDescent="0.2">
      <c r="A36" s="19">
        <v>1</v>
      </c>
      <c r="B36" s="44" t="e">
        <f t="shared" ref="B36" si="6">B12*0.85</f>
        <v>#REF!</v>
      </c>
    </row>
    <row r="37" spans="1:2" x14ac:dyDescent="0.2">
      <c r="A37" s="19">
        <v>2</v>
      </c>
      <c r="B37" s="44" t="e">
        <f t="shared" ref="B37" si="7">B13*0.85</f>
        <v>#REF!</v>
      </c>
    </row>
    <row r="38" spans="1:2" x14ac:dyDescent="0.2">
      <c r="A38" s="17" t="s">
        <v>4</v>
      </c>
      <c r="B38" s="44"/>
    </row>
    <row r="39" spans="1:2" x14ac:dyDescent="0.2">
      <c r="A39" s="19">
        <v>1</v>
      </c>
      <c r="B39" s="44" t="e">
        <f t="shared" ref="B39" si="8">B15*0.85</f>
        <v>#REF!</v>
      </c>
    </row>
    <row r="40" spans="1:2" x14ac:dyDescent="0.2">
      <c r="A40" s="19">
        <v>2</v>
      </c>
      <c r="B40" s="44" t="e">
        <f t="shared" ref="B40" si="9">B16*0.85</f>
        <v>#REF!</v>
      </c>
    </row>
    <row r="41" spans="1:2" x14ac:dyDescent="0.2">
      <c r="A41" s="17" t="s">
        <v>145</v>
      </c>
      <c r="B41" s="44"/>
    </row>
    <row r="42" spans="1:2" x14ac:dyDescent="0.2">
      <c r="A42" s="19">
        <v>1</v>
      </c>
      <c r="B42" s="44" t="e">
        <f t="shared" ref="B42" si="10">B18*0.85</f>
        <v>#REF!</v>
      </c>
    </row>
    <row r="43" spans="1:2" s="151" customFormat="1" x14ac:dyDescent="0.2">
      <c r="A43" s="19">
        <v>2</v>
      </c>
      <c r="B43" s="44" t="e">
        <f t="shared" ref="B43" si="11">B19*0.85</f>
        <v>#REF!</v>
      </c>
    </row>
    <row r="44" spans="1:2" s="151" customFormat="1" x14ac:dyDescent="0.2">
      <c r="A44" s="17" t="s">
        <v>5</v>
      </c>
      <c r="B44" s="44"/>
    </row>
    <row r="45" spans="1:2" s="151" customFormat="1" x14ac:dyDescent="0.2">
      <c r="A45" s="19">
        <v>1</v>
      </c>
      <c r="B45" s="44" t="e">
        <f t="shared" ref="B45" si="12">B21*0.85</f>
        <v>#REF!</v>
      </c>
    </row>
    <row r="46" spans="1:2" s="151" customFormat="1" x14ac:dyDescent="0.2">
      <c r="A46" s="19">
        <v>2</v>
      </c>
      <c r="B46" s="44" t="e">
        <f t="shared" ref="B46" si="13">B22*0.85</f>
        <v>#REF!</v>
      </c>
    </row>
    <row r="47" spans="1:2" s="151" customFormat="1" x14ac:dyDescent="0.2">
      <c r="A47" s="17" t="s">
        <v>6</v>
      </c>
      <c r="B47" s="44"/>
    </row>
    <row r="48" spans="1:2" x14ac:dyDescent="0.2">
      <c r="A48" s="19" t="s">
        <v>1</v>
      </c>
      <c r="B48" s="44" t="e">
        <f t="shared" ref="B48" si="14">B24*0.85</f>
        <v>#REF!</v>
      </c>
    </row>
    <row r="49" spans="1:2" s="151" customFormat="1" x14ac:dyDescent="0.2">
      <c r="A49" s="41"/>
    </row>
    <row r="50" spans="1:2" ht="165" x14ac:dyDescent="0.2">
      <c r="A50" s="133" t="s">
        <v>176</v>
      </c>
      <c r="B50" s="151"/>
    </row>
    <row r="51" spans="1:2" x14ac:dyDescent="0.2">
      <c r="A51" s="119" t="s">
        <v>24</v>
      </c>
    </row>
    <row r="52" spans="1:2" x14ac:dyDescent="0.2">
      <c r="A52" s="50" t="s">
        <v>177</v>
      </c>
    </row>
    <row r="53" spans="1:2" x14ac:dyDescent="0.2">
      <c r="A53" s="50" t="s">
        <v>178</v>
      </c>
    </row>
    <row r="54" spans="1:2" x14ac:dyDescent="0.2">
      <c r="A54" s="4"/>
    </row>
    <row r="55" spans="1:2" x14ac:dyDescent="0.2">
      <c r="A55" s="119" t="s">
        <v>12</v>
      </c>
    </row>
    <row r="57" spans="1:2" x14ac:dyDescent="0.2">
      <c r="A57" s="48" t="s">
        <v>28</v>
      </c>
    </row>
    <row r="58" spans="1:2" x14ac:dyDescent="0.2">
      <c r="A58" s="48" t="s">
        <v>29</v>
      </c>
    </row>
    <row r="59" spans="1:2" x14ac:dyDescent="0.2">
      <c r="A59" s="48" t="s">
        <v>30</v>
      </c>
    </row>
    <row r="60" spans="1:2" x14ac:dyDescent="0.2">
      <c r="A60" s="48" t="s">
        <v>31</v>
      </c>
    </row>
    <row r="61" spans="1:2" x14ac:dyDescent="0.2">
      <c r="A61" s="51" t="s">
        <v>190</v>
      </c>
    </row>
    <row r="62" spans="1:2" x14ac:dyDescent="0.2">
      <c r="A62" s="51" t="s">
        <v>189</v>
      </c>
    </row>
    <row r="63" spans="1:2" ht="31.5" x14ac:dyDescent="0.2">
      <c r="A63" s="120" t="s">
        <v>103</v>
      </c>
    </row>
    <row r="64" spans="1:2"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72" t="s">
        <v>32</v>
      </c>
    </row>
    <row r="82" spans="1:1" ht="24" x14ac:dyDescent="0.2">
      <c r="A82" s="72" t="s">
        <v>33</v>
      </c>
    </row>
    <row r="83" spans="1:1" x14ac:dyDescent="0.2">
      <c r="A83" s="53"/>
    </row>
    <row r="84" spans="1:1" x14ac:dyDescent="0.2">
      <c r="A84" s="54"/>
    </row>
    <row r="85" spans="1:1" x14ac:dyDescent="0.2">
      <c r="A85" s="5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B6*0.82</f>
        <v>#REF!</v>
      </c>
    </row>
    <row r="31" spans="1:2" x14ac:dyDescent="0.2">
      <c r="A31" s="19">
        <v>2</v>
      </c>
      <c r="B31" s="44" t="e">
        <f t="shared" ref="B31" si="3">B7*0.82</f>
        <v>#REF!</v>
      </c>
    </row>
    <row r="32" spans="1:2" x14ac:dyDescent="0.2">
      <c r="A32" s="17" t="s">
        <v>143</v>
      </c>
      <c r="B32" s="44"/>
    </row>
    <row r="33" spans="1:2" x14ac:dyDescent="0.2">
      <c r="A33" s="19">
        <v>1</v>
      </c>
      <c r="B33" s="44" t="e">
        <f t="shared" ref="B33" si="4">B9*0.82</f>
        <v>#REF!</v>
      </c>
    </row>
    <row r="34" spans="1:2" x14ac:dyDescent="0.2">
      <c r="A34" s="19">
        <v>2</v>
      </c>
      <c r="B34" s="44" t="e">
        <f t="shared" ref="B34" si="5">B10*0.82</f>
        <v>#REF!</v>
      </c>
    </row>
    <row r="35" spans="1:2" x14ac:dyDescent="0.2">
      <c r="A35" s="17" t="s">
        <v>144</v>
      </c>
      <c r="B35" s="44"/>
    </row>
    <row r="36" spans="1:2" x14ac:dyDescent="0.2">
      <c r="A36" s="19">
        <v>1</v>
      </c>
      <c r="B36" s="44" t="e">
        <f t="shared" ref="B36" si="6">B12*0.82</f>
        <v>#REF!</v>
      </c>
    </row>
    <row r="37" spans="1:2" x14ac:dyDescent="0.2">
      <c r="A37" s="19">
        <v>2</v>
      </c>
      <c r="B37" s="44" t="e">
        <f t="shared" ref="B37" si="7">B13*0.82</f>
        <v>#REF!</v>
      </c>
    </row>
    <row r="38" spans="1:2" x14ac:dyDescent="0.2">
      <c r="A38" s="17" t="s">
        <v>4</v>
      </c>
      <c r="B38" s="44"/>
    </row>
    <row r="39" spans="1:2" x14ac:dyDescent="0.2">
      <c r="A39" s="19">
        <v>1</v>
      </c>
      <c r="B39" s="44" t="e">
        <f t="shared" ref="B39" si="8">B15*0.82</f>
        <v>#REF!</v>
      </c>
    </row>
    <row r="40" spans="1:2" x14ac:dyDescent="0.2">
      <c r="A40" s="19">
        <v>2</v>
      </c>
      <c r="B40" s="44" t="e">
        <f t="shared" ref="B40" si="9">B16*0.82</f>
        <v>#REF!</v>
      </c>
    </row>
    <row r="41" spans="1:2" x14ac:dyDescent="0.2">
      <c r="A41" s="17" t="s">
        <v>145</v>
      </c>
      <c r="B41" s="44"/>
    </row>
    <row r="42" spans="1:2" x14ac:dyDescent="0.2">
      <c r="A42" s="19">
        <v>1</v>
      </c>
      <c r="B42" s="44" t="e">
        <f t="shared" ref="B42" si="10">B18*0.82</f>
        <v>#REF!</v>
      </c>
    </row>
    <row r="43" spans="1:2" x14ac:dyDescent="0.2">
      <c r="A43" s="19">
        <v>2</v>
      </c>
      <c r="B43" s="44" t="e">
        <f t="shared" ref="B43" si="11">B19*0.82</f>
        <v>#REF!</v>
      </c>
    </row>
    <row r="44" spans="1:2" x14ac:dyDescent="0.2">
      <c r="A44" s="17" t="s">
        <v>5</v>
      </c>
      <c r="B44" s="44"/>
    </row>
    <row r="45" spans="1:2" x14ac:dyDescent="0.2">
      <c r="A45" s="19">
        <v>1</v>
      </c>
      <c r="B45" s="44" t="e">
        <f t="shared" ref="B45" si="12">B21*0.82</f>
        <v>#REF!</v>
      </c>
    </row>
    <row r="46" spans="1:2" x14ac:dyDescent="0.2">
      <c r="A46" s="19">
        <v>2</v>
      </c>
      <c r="B46" s="44" t="e">
        <f t="shared" ref="B46" si="13">B22*0.82</f>
        <v>#REF!</v>
      </c>
    </row>
    <row r="47" spans="1:2" x14ac:dyDescent="0.2">
      <c r="A47" s="17" t="s">
        <v>6</v>
      </c>
      <c r="B47" s="44"/>
    </row>
    <row r="48" spans="1:2" x14ac:dyDescent="0.2">
      <c r="A48" s="19" t="s">
        <v>1</v>
      </c>
      <c r="B48" s="44" t="e">
        <f t="shared" ref="B48" si="14">B24*0.82</f>
        <v>#REF!</v>
      </c>
    </row>
    <row r="49" spans="1:1" x14ac:dyDescent="0.2">
      <c r="A49" s="41"/>
    </row>
    <row r="50" spans="1:1" ht="165" x14ac:dyDescent="0.2">
      <c r="A50" s="176" t="s">
        <v>176</v>
      </c>
    </row>
    <row r="51" spans="1:1" x14ac:dyDescent="0.2">
      <c r="A51" s="119" t="s">
        <v>24</v>
      </c>
    </row>
    <row r="52" spans="1:1" x14ac:dyDescent="0.2">
      <c r="A52" s="50" t="s">
        <v>177</v>
      </c>
    </row>
    <row r="53" spans="1:1" x14ac:dyDescent="0.2">
      <c r="A53" s="50" t="s">
        <v>178</v>
      </c>
    </row>
    <row r="54" spans="1:1" x14ac:dyDescent="0.2">
      <c r="A54" s="144"/>
    </row>
    <row r="55" spans="1:1" x14ac:dyDescent="0.2">
      <c r="A55" s="119" t="s">
        <v>12</v>
      </c>
    </row>
    <row r="57" spans="1:1" x14ac:dyDescent="0.2">
      <c r="A57" s="48" t="s">
        <v>28</v>
      </c>
    </row>
    <row r="58" spans="1:1" x14ac:dyDescent="0.2">
      <c r="A58" s="48" t="s">
        <v>29</v>
      </c>
    </row>
    <row r="59" spans="1:1" x14ac:dyDescent="0.2">
      <c r="A59" s="48" t="s">
        <v>30</v>
      </c>
    </row>
    <row r="60" spans="1:1" x14ac:dyDescent="0.2">
      <c r="A60" s="48" t="s">
        <v>31</v>
      </c>
    </row>
    <row r="61" spans="1:1" x14ac:dyDescent="0.2">
      <c r="A61" s="51" t="s">
        <v>190</v>
      </c>
    </row>
    <row r="62" spans="1:1" x14ac:dyDescent="0.2">
      <c r="A62" s="51" t="s">
        <v>189</v>
      </c>
    </row>
    <row r="63" spans="1:1" ht="31.5" x14ac:dyDescent="0.2">
      <c r="A63" s="120" t="s">
        <v>103</v>
      </c>
    </row>
    <row r="64" spans="1:1"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154" t="s">
        <v>32</v>
      </c>
    </row>
    <row r="82" spans="1:1" ht="24" x14ac:dyDescent="0.2">
      <c r="A82" s="154" t="s">
        <v>33</v>
      </c>
    </row>
    <row r="83" spans="1:1" x14ac:dyDescent="0.2">
      <c r="A83" s="53"/>
    </row>
    <row r="84" spans="1:1" x14ac:dyDescent="0.2">
      <c r="A84" s="54"/>
    </row>
    <row r="85" spans="1:1" x14ac:dyDescent="0.2">
      <c r="A85" s="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41"/>
    </row>
    <row r="27" spans="1:2" ht="165" x14ac:dyDescent="0.2">
      <c r="A27" s="176" t="s">
        <v>176</v>
      </c>
    </row>
    <row r="28" spans="1:2" x14ac:dyDescent="0.2">
      <c r="A28" s="119" t="s">
        <v>24</v>
      </c>
    </row>
    <row r="29" spans="1:2" x14ac:dyDescent="0.2">
      <c r="A29" s="50" t="s">
        <v>177</v>
      </c>
    </row>
    <row r="30" spans="1:2" x14ac:dyDescent="0.2">
      <c r="A30" s="50" t="s">
        <v>178</v>
      </c>
    </row>
    <row r="31" spans="1:2" x14ac:dyDescent="0.2">
      <c r="A31" s="144"/>
    </row>
    <row r="32" spans="1:2" x14ac:dyDescent="0.2">
      <c r="A32" s="119" t="s">
        <v>12</v>
      </c>
    </row>
    <row r="34" spans="1:1" x14ac:dyDescent="0.2">
      <c r="A34" s="48" t="s">
        <v>28</v>
      </c>
    </row>
    <row r="35" spans="1:1" x14ac:dyDescent="0.2">
      <c r="A35" s="48" t="s">
        <v>29</v>
      </c>
    </row>
    <row r="36" spans="1:1" x14ac:dyDescent="0.2">
      <c r="A36" s="48" t="s">
        <v>30</v>
      </c>
    </row>
    <row r="37" spans="1:1" x14ac:dyDescent="0.2">
      <c r="A37" s="48" t="s">
        <v>31</v>
      </c>
    </row>
    <row r="38" spans="1:1" x14ac:dyDescent="0.2">
      <c r="A38" s="51" t="s">
        <v>190</v>
      </c>
    </row>
    <row r="39" spans="1:1" x14ac:dyDescent="0.2">
      <c r="A39" s="51" t="s">
        <v>189</v>
      </c>
    </row>
    <row r="40" spans="1:1" ht="31.5" x14ac:dyDescent="0.2">
      <c r="A40" s="120" t="s">
        <v>103</v>
      </c>
    </row>
    <row r="41" spans="1:1" ht="52.5" x14ac:dyDescent="0.2">
      <c r="A41" s="178" t="s">
        <v>179</v>
      </c>
    </row>
    <row r="42" spans="1:1" ht="31.5" x14ac:dyDescent="0.2">
      <c r="A42" s="178" t="s">
        <v>180</v>
      </c>
    </row>
    <row r="43" spans="1:1" ht="31.5" x14ac:dyDescent="0.2">
      <c r="A43" s="178" t="s">
        <v>181</v>
      </c>
    </row>
    <row r="44" spans="1:1" ht="31.5" x14ac:dyDescent="0.2">
      <c r="A44" s="178" t="s">
        <v>182</v>
      </c>
    </row>
    <row r="45" spans="1:1" ht="42" x14ac:dyDescent="0.2">
      <c r="A45" s="178" t="s">
        <v>183</v>
      </c>
    </row>
    <row r="46" spans="1:1" ht="31.5" x14ac:dyDescent="0.2">
      <c r="A46" s="178" t="s">
        <v>184</v>
      </c>
    </row>
    <row r="47" spans="1:1" ht="34.5" x14ac:dyDescent="0.2">
      <c r="A47" s="178" t="s">
        <v>185</v>
      </c>
    </row>
    <row r="48" spans="1:1" ht="23.25" x14ac:dyDescent="0.2">
      <c r="A48" s="178" t="s">
        <v>186</v>
      </c>
    </row>
    <row r="49" spans="1:1" ht="42" x14ac:dyDescent="0.2">
      <c r="A49" s="178" t="s">
        <v>187</v>
      </c>
    </row>
    <row r="50" spans="1:1" ht="31.5" x14ac:dyDescent="0.2">
      <c r="A50" s="178" t="s">
        <v>188</v>
      </c>
    </row>
    <row r="51" spans="1:1" ht="42" x14ac:dyDescent="0.2">
      <c r="A51" s="88" t="s">
        <v>47</v>
      </c>
    </row>
    <row r="52" spans="1:1" ht="63" hidden="1" x14ac:dyDescent="0.2">
      <c r="A52" s="126" t="s">
        <v>115</v>
      </c>
    </row>
    <row r="53" spans="1:1" ht="21" x14ac:dyDescent="0.2">
      <c r="A53" s="113" t="s">
        <v>48</v>
      </c>
    </row>
    <row r="54" spans="1:1" ht="53.25" x14ac:dyDescent="0.2">
      <c r="A54" s="85" t="s">
        <v>49</v>
      </c>
    </row>
    <row r="55" spans="1:1" ht="31.5" x14ac:dyDescent="0.2">
      <c r="A55" s="68" t="s">
        <v>50</v>
      </c>
    </row>
    <row r="56" spans="1:1" x14ac:dyDescent="0.2">
      <c r="A56" s="70"/>
    </row>
    <row r="57" spans="1:1" x14ac:dyDescent="0.2">
      <c r="A57" s="71" t="s">
        <v>16</v>
      </c>
    </row>
    <row r="58" spans="1:1" ht="24" x14ac:dyDescent="0.2">
      <c r="A58" s="154" t="s">
        <v>32</v>
      </c>
    </row>
    <row r="59" spans="1:1" ht="24" x14ac:dyDescent="0.2">
      <c r="A59" s="154" t="s">
        <v>33</v>
      </c>
    </row>
    <row r="60" spans="1:1" x14ac:dyDescent="0.2">
      <c r="A60" s="53"/>
    </row>
    <row r="61" spans="1:1" x14ac:dyDescent="0.2">
      <c r="A61" s="54"/>
    </row>
    <row r="62" spans="1:1" x14ac:dyDescent="0.2">
      <c r="A62" s="54"/>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B6*0.87</f>
        <v>#REF!</v>
      </c>
    </row>
    <row r="31" spans="1:2" x14ac:dyDescent="0.2">
      <c r="A31" s="19">
        <v>2</v>
      </c>
      <c r="B31" s="44" t="e">
        <f t="shared" ref="B31" si="3">B7*0.87</f>
        <v>#REF!</v>
      </c>
    </row>
    <row r="32" spans="1:2" x14ac:dyDescent="0.2">
      <c r="A32" s="17" t="s">
        <v>143</v>
      </c>
      <c r="B32" s="44"/>
    </row>
    <row r="33" spans="1:2" x14ac:dyDescent="0.2">
      <c r="A33" s="19">
        <v>1</v>
      </c>
      <c r="B33" s="44" t="e">
        <f t="shared" ref="B33" si="4">B9*0.87</f>
        <v>#REF!</v>
      </c>
    </row>
    <row r="34" spans="1:2" x14ac:dyDescent="0.2">
      <c r="A34" s="19">
        <v>2</v>
      </c>
      <c r="B34" s="44" t="e">
        <f t="shared" ref="B34" si="5">B10*0.87</f>
        <v>#REF!</v>
      </c>
    </row>
    <row r="35" spans="1:2" x14ac:dyDescent="0.2">
      <c r="A35" s="17" t="s">
        <v>144</v>
      </c>
      <c r="B35" s="44"/>
    </row>
    <row r="36" spans="1:2" x14ac:dyDescent="0.2">
      <c r="A36" s="19">
        <v>1</v>
      </c>
      <c r="B36" s="44" t="e">
        <f t="shared" ref="B36" si="6">B12*0.87</f>
        <v>#REF!</v>
      </c>
    </row>
    <row r="37" spans="1:2" x14ac:dyDescent="0.2">
      <c r="A37" s="19">
        <v>2</v>
      </c>
      <c r="B37" s="44" t="e">
        <f t="shared" ref="B37" si="7">B13*0.87</f>
        <v>#REF!</v>
      </c>
    </row>
    <row r="38" spans="1:2" x14ac:dyDescent="0.2">
      <c r="A38" s="17" t="s">
        <v>4</v>
      </c>
      <c r="B38" s="44"/>
    </row>
    <row r="39" spans="1:2" x14ac:dyDescent="0.2">
      <c r="A39" s="19">
        <v>1</v>
      </c>
      <c r="B39" s="44" t="e">
        <f t="shared" ref="B39" si="8">B15*0.87</f>
        <v>#REF!</v>
      </c>
    </row>
    <row r="40" spans="1:2" x14ac:dyDescent="0.2">
      <c r="A40" s="19">
        <v>2</v>
      </c>
      <c r="B40" s="44" t="e">
        <f t="shared" ref="B40" si="9">B16*0.87</f>
        <v>#REF!</v>
      </c>
    </row>
    <row r="41" spans="1:2" x14ac:dyDescent="0.2">
      <c r="A41" s="17" t="s">
        <v>145</v>
      </c>
      <c r="B41" s="44"/>
    </row>
    <row r="42" spans="1:2" x14ac:dyDescent="0.2">
      <c r="A42" s="19">
        <v>1</v>
      </c>
      <c r="B42" s="44" t="e">
        <f t="shared" ref="B42" si="10">B18*0.87</f>
        <v>#REF!</v>
      </c>
    </row>
    <row r="43" spans="1:2" x14ac:dyDescent="0.2">
      <c r="A43" s="19">
        <v>2</v>
      </c>
      <c r="B43" s="44" t="e">
        <f t="shared" ref="B43" si="11">B19*0.87</f>
        <v>#REF!</v>
      </c>
    </row>
    <row r="44" spans="1:2" x14ac:dyDescent="0.2">
      <c r="A44" s="17" t="s">
        <v>5</v>
      </c>
      <c r="B44" s="44"/>
    </row>
    <row r="45" spans="1:2" x14ac:dyDescent="0.2">
      <c r="A45" s="19">
        <v>1</v>
      </c>
      <c r="B45" s="44" t="e">
        <f t="shared" ref="B45" si="12">B21*0.87</f>
        <v>#REF!</v>
      </c>
    </row>
    <row r="46" spans="1:2" x14ac:dyDescent="0.2">
      <c r="A46" s="19">
        <v>2</v>
      </c>
      <c r="B46" s="44" t="e">
        <f t="shared" ref="B46" si="13">B22*0.87</f>
        <v>#REF!</v>
      </c>
    </row>
    <row r="47" spans="1:2" x14ac:dyDescent="0.2">
      <c r="A47" s="17" t="s">
        <v>6</v>
      </c>
      <c r="B47" s="44"/>
    </row>
    <row r="48" spans="1:2" x14ac:dyDescent="0.2">
      <c r="A48" s="19" t="s">
        <v>1</v>
      </c>
      <c r="B48" s="44" t="e">
        <f t="shared" ref="B48" si="14">B24*0.87</f>
        <v>#REF!</v>
      </c>
    </row>
    <row r="49" spans="1:1" x14ac:dyDescent="0.2">
      <c r="A49" s="41"/>
    </row>
    <row r="50" spans="1:1" ht="165" x14ac:dyDescent="0.2">
      <c r="A50" s="179" t="s">
        <v>195</v>
      </c>
    </row>
    <row r="51" spans="1:1" x14ac:dyDescent="0.2">
      <c r="A51" s="119" t="s">
        <v>24</v>
      </c>
    </row>
    <row r="52" spans="1:1" x14ac:dyDescent="0.2">
      <c r="A52" s="50" t="s">
        <v>196</v>
      </c>
    </row>
    <row r="53" spans="1:1" x14ac:dyDescent="0.2">
      <c r="A53" s="50" t="s">
        <v>197</v>
      </c>
    </row>
    <row r="54" spans="1:1" x14ac:dyDescent="0.2">
      <c r="A54" s="144"/>
    </row>
    <row r="55" spans="1:1" x14ac:dyDescent="0.2">
      <c r="A55" s="119" t="s">
        <v>12</v>
      </c>
    </row>
    <row r="56" spans="1:1" x14ac:dyDescent="0.2">
      <c r="A56" s="48" t="s">
        <v>28</v>
      </c>
    </row>
    <row r="57" spans="1:1" x14ac:dyDescent="0.2">
      <c r="A57" s="48" t="s">
        <v>205</v>
      </c>
    </row>
    <row r="58" spans="1:1" x14ac:dyDescent="0.2">
      <c r="A58" s="48" t="s">
        <v>206</v>
      </c>
    </row>
    <row r="59" spans="1:1" x14ac:dyDescent="0.2">
      <c r="A59" s="48" t="s">
        <v>30</v>
      </c>
    </row>
    <row r="60" spans="1:1" x14ac:dyDescent="0.2">
      <c r="A60" s="48" t="s">
        <v>31</v>
      </c>
    </row>
    <row r="61" spans="1:1" ht="21" x14ac:dyDescent="0.2">
      <c r="A61" s="120" t="s">
        <v>198</v>
      </c>
    </row>
    <row r="62" spans="1:1" ht="42" x14ac:dyDescent="0.2">
      <c r="A62" s="178" t="s">
        <v>199</v>
      </c>
    </row>
    <row r="63" spans="1:1" x14ac:dyDescent="0.2">
      <c r="A63" s="178" t="s">
        <v>200</v>
      </c>
    </row>
    <row r="64" spans="1:1" ht="31.5" x14ac:dyDescent="0.2">
      <c r="A64" s="178" t="s">
        <v>201</v>
      </c>
    </row>
    <row r="65" spans="1:1" ht="21" x14ac:dyDescent="0.2">
      <c r="A65" s="178" t="s">
        <v>202</v>
      </c>
    </row>
    <row r="66" spans="1:1" ht="31.5" x14ac:dyDescent="0.2">
      <c r="A66" s="178" t="s">
        <v>203</v>
      </c>
    </row>
    <row r="67" spans="1:1" ht="42" x14ac:dyDescent="0.2">
      <c r="A67" s="88" t="s">
        <v>47</v>
      </c>
    </row>
    <row r="68" spans="1:1" ht="63" hidden="1" x14ac:dyDescent="0.2">
      <c r="A68" s="126" t="s">
        <v>115</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3"/>
    </row>
    <row r="77" spans="1:1" x14ac:dyDescent="0.2">
      <c r="A77" s="54"/>
    </row>
    <row r="78" spans="1:1" x14ac:dyDescent="0.2">
      <c r="A78" s="54"/>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ht="165" x14ac:dyDescent="0.2">
      <c r="A25" s="179" t="s">
        <v>195</v>
      </c>
    </row>
    <row r="26" spans="1:2" x14ac:dyDescent="0.2">
      <c r="A26" s="119" t="s">
        <v>24</v>
      </c>
    </row>
    <row r="27" spans="1:2" x14ac:dyDescent="0.2">
      <c r="A27" s="50" t="s">
        <v>196</v>
      </c>
    </row>
    <row r="28" spans="1:2" x14ac:dyDescent="0.2">
      <c r="A28" s="50" t="s">
        <v>197</v>
      </c>
    </row>
    <row r="29" spans="1:2" x14ac:dyDescent="0.2">
      <c r="A29" s="144"/>
    </row>
    <row r="30" spans="1:2" x14ac:dyDescent="0.2">
      <c r="A30" s="119" t="s">
        <v>12</v>
      </c>
    </row>
    <row r="31" spans="1:2" x14ac:dyDescent="0.2">
      <c r="A31" s="48" t="s">
        <v>28</v>
      </c>
    </row>
    <row r="32" spans="1:2" x14ac:dyDescent="0.2">
      <c r="A32" s="48" t="s">
        <v>205</v>
      </c>
    </row>
    <row r="33" spans="1:1" x14ac:dyDescent="0.2">
      <c r="A33" s="48" t="s">
        <v>206</v>
      </c>
    </row>
    <row r="34" spans="1:1" x14ac:dyDescent="0.2">
      <c r="A34" s="48" t="s">
        <v>30</v>
      </c>
    </row>
    <row r="35" spans="1:1" x14ac:dyDescent="0.2">
      <c r="A35" s="48" t="s">
        <v>31</v>
      </c>
    </row>
    <row r="36" spans="1:1" ht="21" x14ac:dyDescent="0.2">
      <c r="A36" s="120" t="s">
        <v>198</v>
      </c>
    </row>
    <row r="37" spans="1:1" ht="42" x14ac:dyDescent="0.2">
      <c r="A37" s="178" t="s">
        <v>199</v>
      </c>
    </row>
    <row r="38" spans="1:1" x14ac:dyDescent="0.2">
      <c r="A38" s="178" t="s">
        <v>200</v>
      </c>
    </row>
    <row r="39" spans="1:1" ht="31.5" x14ac:dyDescent="0.2">
      <c r="A39" s="178" t="s">
        <v>201</v>
      </c>
    </row>
    <row r="40" spans="1:1" ht="21" x14ac:dyDescent="0.2">
      <c r="A40" s="178" t="s">
        <v>202</v>
      </c>
    </row>
    <row r="41" spans="1:1" ht="31.5" x14ac:dyDescent="0.2">
      <c r="A41" s="178" t="s">
        <v>203</v>
      </c>
    </row>
    <row r="42" spans="1:1" ht="42" x14ac:dyDescent="0.2">
      <c r="A42" s="88" t="s">
        <v>47</v>
      </c>
    </row>
    <row r="43" spans="1:1" ht="63" hidden="1" x14ac:dyDescent="0.2">
      <c r="A43" s="126" t="s">
        <v>115</v>
      </c>
    </row>
    <row r="44" spans="1:1" ht="21" x14ac:dyDescent="0.2">
      <c r="A44" s="113" t="s">
        <v>48</v>
      </c>
    </row>
    <row r="45" spans="1:1" ht="53.25" x14ac:dyDescent="0.2">
      <c r="A45" s="85" t="s">
        <v>204</v>
      </c>
    </row>
    <row r="46" spans="1:1" ht="31.5" x14ac:dyDescent="0.2">
      <c r="A46" s="68" t="s">
        <v>50</v>
      </c>
    </row>
    <row r="47" spans="1:1" x14ac:dyDescent="0.2">
      <c r="A47" s="70"/>
    </row>
    <row r="48" spans="1:1" x14ac:dyDescent="0.2">
      <c r="A48" s="71" t="s">
        <v>16</v>
      </c>
    </row>
    <row r="49" spans="1:1" ht="24" x14ac:dyDescent="0.2">
      <c r="A49" s="154" t="s">
        <v>32</v>
      </c>
    </row>
    <row r="50" spans="1:1" ht="24" x14ac:dyDescent="0.2">
      <c r="A50" s="154" t="s">
        <v>33</v>
      </c>
    </row>
    <row r="51" spans="1:1" x14ac:dyDescent="0.2">
      <c r="A51" s="53"/>
    </row>
    <row r="52" spans="1:1" x14ac:dyDescent="0.2">
      <c r="A52" s="54"/>
    </row>
    <row r="53" spans="1:1" x14ac:dyDescent="0.2">
      <c r="A53" s="5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90" zoomScaleNormal="90" workbookViewId="0">
      <selection activeCell="B1" sqref="B1:D1048576"/>
    </sheetView>
  </sheetViews>
  <sheetFormatPr defaultColWidth="8.7109375" defaultRowHeight="12.75" x14ac:dyDescent="0.2"/>
  <cols>
    <col min="1" max="1" width="72.5703125" style="9" customWidth="1"/>
    <col min="2" max="2" width="9.7109375" style="9" bestFit="1" customWidth="1"/>
    <col min="3" max="16384" width="8.7109375" style="9"/>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c r="B6" s="151"/>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s="151" customFormat="1" x14ac:dyDescent="0.2">
      <c r="A20" s="19">
        <v>2</v>
      </c>
      <c r="B20" s="44" t="e">
        <f>'C завтраками| Bed and breakfast'!#REF!*0.9</f>
        <v>#REF!</v>
      </c>
    </row>
    <row r="21" spans="1:2" s="151" customFormat="1" x14ac:dyDescent="0.2">
      <c r="A21" s="17" t="s">
        <v>5</v>
      </c>
      <c r="B21" s="44"/>
    </row>
    <row r="22" spans="1:2" s="151" customFormat="1" x14ac:dyDescent="0.2">
      <c r="A22" s="19">
        <v>1</v>
      </c>
      <c r="B22" s="44" t="e">
        <f>'C завтраками| Bed and breakfast'!#REF!*0.9</f>
        <v>#REF!</v>
      </c>
    </row>
    <row r="23" spans="1:2" s="151" customFormat="1" x14ac:dyDescent="0.2">
      <c r="A23" s="19">
        <v>2</v>
      </c>
      <c r="B23" s="44" t="e">
        <f>'C завтраками| Bed and breakfast'!#REF!*0.9</f>
        <v>#REF!</v>
      </c>
    </row>
    <row r="24" spans="1:2" s="151" customFormat="1" x14ac:dyDescent="0.2">
      <c r="A24" s="17" t="s">
        <v>6</v>
      </c>
      <c r="B24" s="44"/>
    </row>
    <row r="25" spans="1:2" s="151" customFormat="1" x14ac:dyDescent="0.2">
      <c r="A25" s="19" t="s">
        <v>1</v>
      </c>
      <c r="B25" s="44" t="e">
        <f>'C завтраками| Bed and breakfast'!#REF!*0.9</f>
        <v>#REF!</v>
      </c>
    </row>
    <row r="26" spans="1:2" s="151" customFormat="1" ht="21.6" customHeight="1" x14ac:dyDescent="0.2">
      <c r="A26" s="41"/>
      <c r="B26" s="187"/>
    </row>
    <row r="27" spans="1:2" x14ac:dyDescent="0.2">
      <c r="A27" s="122" t="s">
        <v>60</v>
      </c>
      <c r="B27" s="151"/>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c r="B30" s="151"/>
    </row>
    <row r="31" spans="1:2" x14ac:dyDescent="0.2">
      <c r="A31" s="19">
        <v>1</v>
      </c>
      <c r="B31" s="44" t="e">
        <f t="shared" ref="B31" si="2">ROUND(B7*0.9,)</f>
        <v>#REF!</v>
      </c>
    </row>
    <row r="32" spans="1:2" x14ac:dyDescent="0.2">
      <c r="A32" s="19">
        <v>2</v>
      </c>
      <c r="B32" s="44" t="e">
        <f t="shared" ref="B32" si="3">ROUND(B8*0.9,)</f>
        <v>#REF!</v>
      </c>
    </row>
    <row r="33" spans="1:2" x14ac:dyDescent="0.2">
      <c r="A33" s="17" t="s">
        <v>143</v>
      </c>
      <c r="B33" s="44"/>
    </row>
    <row r="34" spans="1:2" x14ac:dyDescent="0.2">
      <c r="A34" s="19">
        <v>1</v>
      </c>
      <c r="B34" s="44" t="e">
        <f t="shared" ref="B34" si="4">ROUND(B10*0.9,)</f>
        <v>#REF!</v>
      </c>
    </row>
    <row r="35" spans="1:2" x14ac:dyDescent="0.2">
      <c r="A35" s="19">
        <v>2</v>
      </c>
      <c r="B35" s="44" t="e">
        <f t="shared" ref="B35" si="5">ROUND(B11*0.9,)</f>
        <v>#REF!</v>
      </c>
    </row>
    <row r="36" spans="1:2" x14ac:dyDescent="0.2">
      <c r="A36" s="17" t="s">
        <v>144</v>
      </c>
      <c r="B36" s="44"/>
    </row>
    <row r="37" spans="1:2" x14ac:dyDescent="0.2">
      <c r="A37" s="19">
        <v>1</v>
      </c>
      <c r="B37" s="44" t="e">
        <f t="shared" ref="B37" si="6">ROUND(B13*0.9,)</f>
        <v>#REF!</v>
      </c>
    </row>
    <row r="38" spans="1:2" x14ac:dyDescent="0.2">
      <c r="A38" s="19">
        <v>2</v>
      </c>
      <c r="B38" s="44" t="e">
        <f t="shared" ref="B38" si="7">ROUND(B14*0.9,)</f>
        <v>#REF!</v>
      </c>
    </row>
    <row r="39" spans="1:2" x14ac:dyDescent="0.2">
      <c r="A39" s="17" t="s">
        <v>4</v>
      </c>
      <c r="B39" s="44"/>
    </row>
    <row r="40" spans="1:2" x14ac:dyDescent="0.2">
      <c r="A40" s="19">
        <v>1</v>
      </c>
      <c r="B40" s="44" t="e">
        <f t="shared" ref="B40" si="8">ROUND(B16*0.9,)</f>
        <v>#REF!</v>
      </c>
    </row>
    <row r="41" spans="1:2" x14ac:dyDescent="0.2">
      <c r="A41" s="19">
        <v>2</v>
      </c>
      <c r="B41" s="44" t="e">
        <f t="shared" ref="B41" si="9">ROUND(B17*0.9,)</f>
        <v>#REF!</v>
      </c>
    </row>
    <row r="42" spans="1:2" x14ac:dyDescent="0.2">
      <c r="A42" s="17" t="s">
        <v>145</v>
      </c>
      <c r="B42" s="44"/>
    </row>
    <row r="43" spans="1:2" x14ac:dyDescent="0.2">
      <c r="A43" s="19">
        <v>1</v>
      </c>
      <c r="B43" s="44" t="e">
        <f t="shared" ref="B43" si="10">ROUND(B19*0.9,)</f>
        <v>#REF!</v>
      </c>
    </row>
    <row r="44" spans="1:2" s="151" customFormat="1" x14ac:dyDescent="0.2">
      <c r="A44" s="19">
        <v>2</v>
      </c>
      <c r="B44" s="44" t="e">
        <f t="shared" ref="B44" si="11">ROUND(B20*0.9,)</f>
        <v>#REF!</v>
      </c>
    </row>
    <row r="45" spans="1:2" s="151" customFormat="1" x14ac:dyDescent="0.2">
      <c r="A45" s="17" t="s">
        <v>5</v>
      </c>
      <c r="B45" s="44"/>
    </row>
    <row r="46" spans="1:2" s="151" customFormat="1" x14ac:dyDescent="0.2">
      <c r="A46" s="19">
        <v>1</v>
      </c>
      <c r="B46" s="44" t="e">
        <f t="shared" ref="B46" si="12">ROUND(B22*0.9,)</f>
        <v>#REF!</v>
      </c>
    </row>
    <row r="47" spans="1:2" s="151" customFormat="1" x14ac:dyDescent="0.2">
      <c r="A47" s="19">
        <v>2</v>
      </c>
      <c r="B47" s="44" t="e">
        <f t="shared" ref="B47" si="13">ROUND(B23*0.9,)</f>
        <v>#REF!</v>
      </c>
    </row>
    <row r="48" spans="1:2" s="151" customFormat="1" x14ac:dyDescent="0.2">
      <c r="A48" s="17" t="s">
        <v>6</v>
      </c>
      <c r="B48" s="44"/>
    </row>
    <row r="49" spans="1:2" s="151" customFormat="1" x14ac:dyDescent="0.2">
      <c r="A49" s="19" t="s">
        <v>1</v>
      </c>
      <c r="B49" s="44" t="e">
        <f t="shared" ref="B49" si="14">ROUND(B25*0.9,)</f>
        <v>#REF!</v>
      </c>
    </row>
    <row r="50" spans="1:2" s="151" customFormat="1" x14ac:dyDescent="0.2">
      <c r="A50" s="19"/>
      <c r="B50" s="187"/>
    </row>
    <row r="51" spans="1:2" ht="158.44999999999999" customHeight="1" x14ac:dyDescent="0.2">
      <c r="A51" s="133"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33.75"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row r="82" spans="1:1" x14ac:dyDescent="0.2">
      <c r="A82" s="151"/>
    </row>
    <row r="83" spans="1:1" x14ac:dyDescent="0.2">
      <c r="A83" s="151"/>
    </row>
    <row r="84" spans="1:1" x14ac:dyDescent="0.2">
      <c r="A84" s="151"/>
    </row>
    <row r="85" spans="1:1" x14ac:dyDescent="0.2">
      <c r="A85" s="15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21.6" customHeight="1" x14ac:dyDescent="0.2">
      <c r="A26" s="41"/>
      <c r="B26" s="187"/>
    </row>
    <row r="27" spans="1:2" x14ac:dyDescent="0.2">
      <c r="A27" s="122" t="s">
        <v>60</v>
      </c>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row>
    <row r="31" spans="1:2" x14ac:dyDescent="0.2">
      <c r="A31" s="19">
        <v>1</v>
      </c>
      <c r="B31" s="44" t="e">
        <f t="shared" ref="B31" si="2">ROUND(B7*0.87,)</f>
        <v>#REF!</v>
      </c>
    </row>
    <row r="32" spans="1:2" x14ac:dyDescent="0.2">
      <c r="A32" s="19">
        <v>2</v>
      </c>
      <c r="B32" s="44" t="e">
        <f t="shared" ref="B32" si="3">ROUND(B8*0.87,)</f>
        <v>#REF!</v>
      </c>
    </row>
    <row r="33" spans="1:2" x14ac:dyDescent="0.2">
      <c r="A33" s="17" t="s">
        <v>143</v>
      </c>
      <c r="B33" s="44"/>
    </row>
    <row r="34" spans="1:2" x14ac:dyDescent="0.2">
      <c r="A34" s="19">
        <v>1</v>
      </c>
      <c r="B34" s="44" t="e">
        <f t="shared" ref="B34" si="4">ROUND(B10*0.87,)</f>
        <v>#REF!</v>
      </c>
    </row>
    <row r="35" spans="1:2" x14ac:dyDescent="0.2">
      <c r="A35" s="19">
        <v>2</v>
      </c>
      <c r="B35" s="44" t="e">
        <f t="shared" ref="B35" si="5">ROUND(B11*0.87,)</f>
        <v>#REF!</v>
      </c>
    </row>
    <row r="36" spans="1:2" x14ac:dyDescent="0.2">
      <c r="A36" s="17" t="s">
        <v>144</v>
      </c>
      <c r="B36" s="44"/>
    </row>
    <row r="37" spans="1:2" x14ac:dyDescent="0.2">
      <c r="A37" s="19">
        <v>1</v>
      </c>
      <c r="B37" s="44" t="e">
        <f t="shared" ref="B37" si="6">ROUND(B13*0.87,)</f>
        <v>#REF!</v>
      </c>
    </row>
    <row r="38" spans="1:2" x14ac:dyDescent="0.2">
      <c r="A38" s="19">
        <v>2</v>
      </c>
      <c r="B38" s="44" t="e">
        <f t="shared" ref="B38" si="7">ROUND(B14*0.87,)</f>
        <v>#REF!</v>
      </c>
    </row>
    <row r="39" spans="1:2" x14ac:dyDescent="0.2">
      <c r="A39" s="17" t="s">
        <v>4</v>
      </c>
      <c r="B39" s="44"/>
    </row>
    <row r="40" spans="1:2" x14ac:dyDescent="0.2">
      <c r="A40" s="19">
        <v>1</v>
      </c>
      <c r="B40" s="44" t="e">
        <f t="shared" ref="B40" si="8">ROUND(B16*0.87,)</f>
        <v>#REF!</v>
      </c>
    </row>
    <row r="41" spans="1:2" x14ac:dyDescent="0.2">
      <c r="A41" s="19">
        <v>2</v>
      </c>
      <c r="B41" s="44" t="e">
        <f t="shared" ref="B41" si="9">ROUND(B17*0.87,)</f>
        <v>#REF!</v>
      </c>
    </row>
    <row r="42" spans="1:2" x14ac:dyDescent="0.2">
      <c r="A42" s="17" t="s">
        <v>145</v>
      </c>
      <c r="B42" s="44"/>
    </row>
    <row r="43" spans="1:2" x14ac:dyDescent="0.2">
      <c r="A43" s="19">
        <v>1</v>
      </c>
      <c r="B43" s="44" t="e">
        <f t="shared" ref="B43" si="10">ROUND(B19*0.87,)</f>
        <v>#REF!</v>
      </c>
    </row>
    <row r="44" spans="1:2" x14ac:dyDescent="0.2">
      <c r="A44" s="19">
        <v>2</v>
      </c>
      <c r="B44" s="44" t="e">
        <f t="shared" ref="B44" si="11">ROUND(B20*0.87,)</f>
        <v>#REF!</v>
      </c>
    </row>
    <row r="45" spans="1:2" x14ac:dyDescent="0.2">
      <c r="A45" s="17" t="s">
        <v>5</v>
      </c>
      <c r="B45" s="44"/>
    </row>
    <row r="46" spans="1:2" x14ac:dyDescent="0.2">
      <c r="A46" s="19">
        <v>1</v>
      </c>
      <c r="B46" s="44" t="e">
        <f t="shared" ref="B46" si="12">ROUND(B22*0.87,)</f>
        <v>#REF!</v>
      </c>
    </row>
    <row r="47" spans="1:2" x14ac:dyDescent="0.2">
      <c r="A47" s="19">
        <v>2</v>
      </c>
      <c r="B47" s="44" t="e">
        <f t="shared" ref="B47" si="13">ROUND(B23*0.87,)</f>
        <v>#REF!</v>
      </c>
    </row>
    <row r="48" spans="1:2" x14ac:dyDescent="0.2">
      <c r="A48" s="17" t="s">
        <v>6</v>
      </c>
      <c r="B48" s="44"/>
    </row>
    <row r="49" spans="1:2" x14ac:dyDescent="0.2">
      <c r="A49" s="19" t="s">
        <v>1</v>
      </c>
      <c r="B49" s="44" t="e">
        <f t="shared" ref="B49" si="14">ROUND(B25*0.87,)</f>
        <v>#REF!</v>
      </c>
    </row>
    <row r="50" spans="1:2" x14ac:dyDescent="0.2">
      <c r="A50" s="19"/>
    </row>
    <row r="51" spans="1:2" ht="158.44999999999999" customHeight="1" x14ac:dyDescent="0.2">
      <c r="A51" s="186"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76.5" customHeight="1"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158.44999999999999" customHeight="1" x14ac:dyDescent="0.2">
      <c r="A26" s="186" t="s">
        <v>215</v>
      </c>
    </row>
    <row r="27" spans="1:2" x14ac:dyDescent="0.2">
      <c r="A27" s="119" t="s">
        <v>24</v>
      </c>
    </row>
    <row r="28" spans="1:2" x14ac:dyDescent="0.2">
      <c r="A28" s="61" t="s">
        <v>213</v>
      </c>
    </row>
    <row r="29" spans="1:2" x14ac:dyDescent="0.2">
      <c r="A29" s="61" t="s">
        <v>214</v>
      </c>
    </row>
    <row r="30" spans="1:2" x14ac:dyDescent="0.2">
      <c r="A30" s="62"/>
    </row>
    <row r="31" spans="1:2" x14ac:dyDescent="0.2">
      <c r="A31" s="119" t="s">
        <v>12</v>
      </c>
    </row>
    <row r="33" spans="1:1" x14ac:dyDescent="0.2">
      <c r="A33" s="63" t="s">
        <v>34</v>
      </c>
    </row>
    <row r="34" spans="1:1" x14ac:dyDescent="0.2">
      <c r="A34" s="64" t="s">
        <v>13</v>
      </c>
    </row>
    <row r="35" spans="1:1" x14ac:dyDescent="0.2">
      <c r="A35" s="64" t="s">
        <v>14</v>
      </c>
    </row>
    <row r="36" spans="1:1" ht="24" x14ac:dyDescent="0.2">
      <c r="A36" s="65" t="s">
        <v>18</v>
      </c>
    </row>
    <row r="37" spans="1:1" x14ac:dyDescent="0.2">
      <c r="A37" s="148" t="s">
        <v>122</v>
      </c>
    </row>
    <row r="38" spans="1:1" ht="24" x14ac:dyDescent="0.2">
      <c r="A38" s="65" t="s">
        <v>207</v>
      </c>
    </row>
    <row r="39" spans="1:1" x14ac:dyDescent="0.2">
      <c r="A39" s="52"/>
    </row>
    <row r="40" spans="1:1" ht="25.5" x14ac:dyDescent="0.2">
      <c r="A40" s="134" t="s">
        <v>125</v>
      </c>
    </row>
    <row r="41" spans="1:1" ht="45" x14ac:dyDescent="0.2">
      <c r="A41" s="188" t="s">
        <v>211</v>
      </c>
    </row>
    <row r="42" spans="1:1" ht="22.5" x14ac:dyDescent="0.2">
      <c r="A42" s="188" t="s">
        <v>212</v>
      </c>
    </row>
    <row r="43" spans="1:1" ht="76.5" customHeight="1" x14ac:dyDescent="0.2">
      <c r="A43" s="188" t="s">
        <v>216</v>
      </c>
    </row>
    <row r="44" spans="1:1" ht="22.5" x14ac:dyDescent="0.2">
      <c r="A44" s="188" t="s">
        <v>217</v>
      </c>
    </row>
    <row r="45" spans="1:1" ht="22.5" x14ac:dyDescent="0.2">
      <c r="A45" s="188" t="s">
        <v>218</v>
      </c>
    </row>
    <row r="46" spans="1:1" ht="33.75" x14ac:dyDescent="0.2">
      <c r="A46" s="188" t="s">
        <v>219</v>
      </c>
    </row>
    <row r="47" spans="1:1" ht="33.75" x14ac:dyDescent="0.2">
      <c r="A47" s="188" t="s">
        <v>220</v>
      </c>
    </row>
    <row r="48" spans="1:1" ht="42" x14ac:dyDescent="0.2">
      <c r="A48" s="88" t="s">
        <v>47</v>
      </c>
    </row>
    <row r="49" spans="1:1" ht="21" x14ac:dyDescent="0.2">
      <c r="A49" s="113" t="s">
        <v>48</v>
      </c>
    </row>
    <row r="50" spans="1:1" ht="53.25" x14ac:dyDescent="0.2">
      <c r="A50" s="85" t="s">
        <v>49</v>
      </c>
    </row>
    <row r="51" spans="1:1" ht="31.5" x14ac:dyDescent="0.2">
      <c r="A51" s="68" t="s">
        <v>50</v>
      </c>
    </row>
    <row r="52" spans="1:1" x14ac:dyDescent="0.2">
      <c r="A52" s="70"/>
    </row>
    <row r="53" spans="1:1" x14ac:dyDescent="0.2">
      <c r="A53" s="71" t="s">
        <v>16</v>
      </c>
    </row>
    <row r="54" spans="1:1" ht="24" x14ac:dyDescent="0.2">
      <c r="A54" s="154" t="s">
        <v>32</v>
      </c>
    </row>
    <row r="55" spans="1:1" ht="24" x14ac:dyDescent="0.2">
      <c r="A55" s="154" t="s">
        <v>33</v>
      </c>
    </row>
    <row r="56" spans="1:1" x14ac:dyDescent="0.2">
      <c r="A56" s="6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46"/>
  <sheetViews>
    <sheetView zoomScale="90" zoomScaleNormal="90" workbookViewId="0">
      <pane xSplit="1" topLeftCell="B1" activePane="topRight" state="frozen"/>
      <selection activeCell="E71" sqref="E71"/>
      <selection pane="topRight" activeCell="E71" sqref="E71"/>
    </sheetView>
  </sheetViews>
  <sheetFormatPr defaultColWidth="9" defaultRowHeight="11.25" x14ac:dyDescent="0.2"/>
  <cols>
    <col min="1" max="1" width="67.85546875" style="204" customWidth="1"/>
    <col min="2" max="29" width="9" style="204"/>
    <col min="30" max="35" width="9" style="204" customWidth="1"/>
    <col min="36" max="16384" width="9" style="204"/>
  </cols>
  <sheetData>
    <row r="1" spans="1:49" x14ac:dyDescent="0.2">
      <c r="A1" s="207" t="s">
        <v>191</v>
      </c>
    </row>
    <row r="2" spans="1:49" x14ac:dyDescent="0.2">
      <c r="A2" s="208" t="s">
        <v>8</v>
      </c>
    </row>
    <row r="3" spans="1:49" x14ac:dyDescent="0.2">
      <c r="A3" s="209" t="s">
        <v>60</v>
      </c>
    </row>
    <row r="4" spans="1:49" s="206" customFormat="1" ht="23.45" customHeight="1" x14ac:dyDescent="0.2">
      <c r="A4" s="210" t="s">
        <v>11</v>
      </c>
      <c r="B4" s="201">
        <f>'нетто 18'!B28</f>
        <v>45770</v>
      </c>
      <c r="C4" s="201">
        <f>'нетто 18'!C28</f>
        <v>45776</v>
      </c>
      <c r="D4" s="201">
        <f>'нетто 18'!D28</f>
        <v>45778</v>
      </c>
      <c r="E4" s="201">
        <f>'нетто 18'!E28</f>
        <v>45779</v>
      </c>
      <c r="F4" s="201">
        <f>'нетто 18'!F28</f>
        <v>45781</v>
      </c>
      <c r="G4" s="201">
        <f>'нетто 18'!G28</f>
        <v>45787</v>
      </c>
      <c r="H4" s="201">
        <f>'нетто 18'!H28</f>
        <v>45788</v>
      </c>
      <c r="I4" s="201">
        <f>'нетто 18'!I28</f>
        <v>45793</v>
      </c>
      <c r="J4" s="201">
        <f>'нетто 18'!J28</f>
        <v>45798</v>
      </c>
      <c r="K4" s="201">
        <f>'нетто 18'!K28</f>
        <v>45800</v>
      </c>
      <c r="L4" s="201">
        <f>'нетто 18'!L28</f>
        <v>45802</v>
      </c>
      <c r="M4" s="201">
        <f>'нетто 18'!M28</f>
        <v>45808</v>
      </c>
      <c r="N4" s="201">
        <f>'нетто 18'!N28</f>
        <v>45809</v>
      </c>
      <c r="O4" s="201">
        <f>'нетто 18'!O28</f>
        <v>45810</v>
      </c>
      <c r="P4" s="201">
        <f>'нетто 18'!P28</f>
        <v>45815</v>
      </c>
      <c r="Q4" s="201">
        <f>'нетто 18'!Q28</f>
        <v>45817</v>
      </c>
      <c r="R4" s="201">
        <f>'нетто 18'!R28</f>
        <v>45820</v>
      </c>
      <c r="S4" s="201">
        <f>'нетто 18'!S28</f>
        <v>45821</v>
      </c>
      <c r="T4" s="201">
        <f>'нетто 18'!T28</f>
        <v>45823</v>
      </c>
      <c r="U4" s="201">
        <f>'нетто 18'!U28</f>
        <v>45831</v>
      </c>
      <c r="V4" s="201">
        <f>'нетто 18'!V28</f>
        <v>45836</v>
      </c>
      <c r="W4" s="201">
        <f>'нетто 18'!W28</f>
        <v>45839</v>
      </c>
      <c r="X4" s="201">
        <f>'нетто 18'!X28</f>
        <v>45849</v>
      </c>
      <c r="Y4" s="201">
        <f>'нетто 18'!Y28</f>
        <v>45852</v>
      </c>
      <c r="Z4" s="201">
        <f>'нетто 18'!Z28</f>
        <v>45855</v>
      </c>
      <c r="AA4" s="201">
        <f>'нетто 18'!AA28</f>
        <v>45856</v>
      </c>
      <c r="AB4" s="201">
        <f>'нетто 18'!AB28</f>
        <v>45858</v>
      </c>
      <c r="AC4" s="201">
        <f>'нетто 18'!AC28</f>
        <v>45859</v>
      </c>
      <c r="AD4" s="201">
        <f>'нетто 18'!AD28</f>
        <v>45861</v>
      </c>
      <c r="AE4" s="201">
        <f>'нетто 18'!AE28</f>
        <v>45863</v>
      </c>
      <c r="AF4" s="201">
        <f>'нетто 18'!AF28</f>
        <v>45867</v>
      </c>
      <c r="AG4" s="201">
        <f>'нетто 18'!AG28</f>
        <v>45870</v>
      </c>
      <c r="AH4" s="201">
        <f>'нетто 18'!AH28</f>
        <v>45872</v>
      </c>
      <c r="AI4" s="201">
        <f>'нетто 18'!AI28</f>
        <v>45877</v>
      </c>
      <c r="AJ4" s="201">
        <f>'нетто 18'!AJ28</f>
        <v>45879</v>
      </c>
      <c r="AK4" s="201">
        <f>'нетто 18'!AK28</f>
        <v>45884</v>
      </c>
      <c r="AL4" s="201">
        <f>'нетто 18'!AL28</f>
        <v>45886</v>
      </c>
      <c r="AM4" s="201">
        <f>'нетто 18'!AM28</f>
        <v>45888</v>
      </c>
      <c r="AN4" s="201">
        <f>'нетто 18'!AN28</f>
        <v>45891</v>
      </c>
      <c r="AO4" s="201">
        <f>'нетто 18'!AO28</f>
        <v>45893</v>
      </c>
      <c r="AP4" s="201">
        <f>'нетто 18'!AP28</f>
        <v>45901</v>
      </c>
      <c r="AQ4" s="201">
        <f>'нетто 18'!AQ28</f>
        <v>45905</v>
      </c>
      <c r="AR4" s="201">
        <f>'нетто 18'!AR28</f>
        <v>45908</v>
      </c>
      <c r="AS4" s="201">
        <f>'нетто 18'!AS28</f>
        <v>45912</v>
      </c>
      <c r="AT4" s="201">
        <f>'нетто 18'!AT28</f>
        <v>45914</v>
      </c>
      <c r="AU4" s="201">
        <f>'нетто 18'!AU28</f>
        <v>45921</v>
      </c>
      <c r="AV4" s="201">
        <f>'нетто 18'!AV28</f>
        <v>45926</v>
      </c>
      <c r="AW4" s="201">
        <f>'нетто 18'!AW28</f>
        <v>45928</v>
      </c>
    </row>
    <row r="5" spans="1:49" s="206" customFormat="1" ht="23.45" customHeight="1" x14ac:dyDescent="0.2">
      <c r="A5" s="210"/>
      <c r="B5" s="201">
        <f>'нетто 18'!B29</f>
        <v>45775</v>
      </c>
      <c r="C5" s="201">
        <f>'нетто 18'!C29</f>
        <v>45777</v>
      </c>
      <c r="D5" s="201">
        <f>'нетто 18'!D29</f>
        <v>45778</v>
      </c>
      <c r="E5" s="201">
        <f>'нетто 18'!E29</f>
        <v>45780</v>
      </c>
      <c r="F5" s="201">
        <f>'нетто 18'!F29</f>
        <v>45786</v>
      </c>
      <c r="G5" s="201">
        <f>'нетто 18'!G29</f>
        <v>45787</v>
      </c>
      <c r="H5" s="201">
        <f>'нетто 18'!H29</f>
        <v>45792</v>
      </c>
      <c r="I5" s="201">
        <f>'нетто 18'!I29</f>
        <v>45797</v>
      </c>
      <c r="J5" s="201">
        <f>'нетто 18'!J29</f>
        <v>45799</v>
      </c>
      <c r="K5" s="201">
        <f>'нетто 18'!K29</f>
        <v>45801</v>
      </c>
      <c r="L5" s="201">
        <f>'нетто 18'!L29</f>
        <v>45807</v>
      </c>
      <c r="M5" s="201">
        <f>'нетто 18'!M29</f>
        <v>45808</v>
      </c>
      <c r="N5" s="201">
        <f>'нетто 18'!N29</f>
        <v>45809</v>
      </c>
      <c r="O5" s="201">
        <f>'нетто 18'!O29</f>
        <v>45814</v>
      </c>
      <c r="P5" s="201">
        <f>'нетто 18'!P29</f>
        <v>45816</v>
      </c>
      <c r="Q5" s="201">
        <f>'нетто 18'!Q29</f>
        <v>45819</v>
      </c>
      <c r="R5" s="201">
        <f>'нетто 18'!R29</f>
        <v>45820</v>
      </c>
      <c r="S5" s="201">
        <f>'нетто 18'!S29</f>
        <v>45822</v>
      </c>
      <c r="T5" s="201">
        <f>'нетто 18'!T29</f>
        <v>45830</v>
      </c>
      <c r="U5" s="201">
        <f>'нетто 18'!U29</f>
        <v>45835</v>
      </c>
      <c r="V5" s="201">
        <f>'нетто 18'!V29</f>
        <v>45838</v>
      </c>
      <c r="W5" s="201">
        <f>'нетто 18'!W29</f>
        <v>45848</v>
      </c>
      <c r="X5" s="201">
        <f>'нетто 18'!X29</f>
        <v>45851</v>
      </c>
      <c r="Y5" s="201">
        <f>'нетто 18'!Y29</f>
        <v>45854</v>
      </c>
      <c r="Z5" s="201">
        <f>'нетто 18'!Z29</f>
        <v>45855</v>
      </c>
      <c r="AA5" s="201">
        <f>'нетто 18'!AA29</f>
        <v>45857</v>
      </c>
      <c r="AB5" s="201">
        <f>'нетто 18'!AB29</f>
        <v>45858</v>
      </c>
      <c r="AC5" s="201">
        <f>'нетто 18'!AC29</f>
        <v>45860</v>
      </c>
      <c r="AD5" s="201">
        <f>'нетто 18'!AD29</f>
        <v>45862</v>
      </c>
      <c r="AE5" s="201">
        <f>'нетто 18'!AE29</f>
        <v>45866</v>
      </c>
      <c r="AF5" s="201">
        <f>'нетто 18'!AF29</f>
        <v>45869</v>
      </c>
      <c r="AG5" s="201">
        <f>'нетто 18'!AG29</f>
        <v>45871</v>
      </c>
      <c r="AH5" s="201">
        <f>'нетто 18'!AH29</f>
        <v>45876</v>
      </c>
      <c r="AI5" s="201">
        <f>'нетто 18'!AI29</f>
        <v>45878</v>
      </c>
      <c r="AJ5" s="201">
        <f>'нетто 18'!AJ29</f>
        <v>45883</v>
      </c>
      <c r="AK5" s="201">
        <f>'нетто 18'!AK29</f>
        <v>45885</v>
      </c>
      <c r="AL5" s="201">
        <f>'нетто 18'!AL29</f>
        <v>45887</v>
      </c>
      <c r="AM5" s="201">
        <f>'нетто 18'!AM29</f>
        <v>45890</v>
      </c>
      <c r="AN5" s="201">
        <f>'нетто 18'!AN29</f>
        <v>45892</v>
      </c>
      <c r="AO5" s="201">
        <f>'нетто 18'!AO29</f>
        <v>45900</v>
      </c>
      <c r="AP5" s="201">
        <f>'нетто 18'!AP29</f>
        <v>45904</v>
      </c>
      <c r="AQ5" s="201">
        <f>'нетто 18'!AQ29</f>
        <v>45907</v>
      </c>
      <c r="AR5" s="201">
        <f>'нетто 18'!AR29</f>
        <v>45910</v>
      </c>
      <c r="AS5" s="201">
        <f>'нетто 18'!AS29</f>
        <v>45913</v>
      </c>
      <c r="AT5" s="201">
        <f>'нетто 18'!AT29</f>
        <v>45920</v>
      </c>
      <c r="AU5" s="201">
        <f>'нетто 18'!AU29</f>
        <v>45925</v>
      </c>
      <c r="AV5" s="201">
        <f>'нетто 18'!AV29</f>
        <v>45927</v>
      </c>
      <c r="AW5" s="201">
        <f>'нетто 18'!AW29</f>
        <v>45930</v>
      </c>
    </row>
    <row r="6" spans="1:49" s="202" customFormat="1" ht="11.1" customHeight="1" x14ac:dyDescent="0.2">
      <c r="A6" s="203" t="s">
        <v>142</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row>
    <row r="7" spans="1:49" s="202" customFormat="1" ht="11.1" customHeight="1" x14ac:dyDescent="0.2">
      <c r="A7" s="211">
        <v>1</v>
      </c>
      <c r="B7" s="203">
        <f>'нетто 18'!B31+25</f>
        <v>9209</v>
      </c>
      <c r="C7" s="203">
        <f>'нетто 18'!C31+25</f>
        <v>9209</v>
      </c>
      <c r="D7" s="203">
        <f>'нетто 18'!D31+25</f>
        <v>12899</v>
      </c>
      <c r="E7" s="203">
        <f>'нетто 18'!E31+25</f>
        <v>12899</v>
      </c>
      <c r="F7" s="203">
        <f>'нетто 18'!F31+25</f>
        <v>10931</v>
      </c>
      <c r="G7" s="203">
        <f>'нетто 18'!G31+25</f>
        <v>9373</v>
      </c>
      <c r="H7" s="203">
        <f>'нетто 18'!H31+25</f>
        <v>8799</v>
      </c>
      <c r="I7" s="203">
        <f>'нетто 18'!I31+25</f>
        <v>8799</v>
      </c>
      <c r="J7" s="203">
        <f>'нетто 18'!J31+25</f>
        <v>9373</v>
      </c>
      <c r="K7" s="203">
        <f>'нетто 18'!K31+25</f>
        <v>8799</v>
      </c>
      <c r="L7" s="203">
        <f>'нетто 18'!L31+25</f>
        <v>8799</v>
      </c>
      <c r="M7" s="203">
        <f>'нетто 18'!M31+25</f>
        <v>12899</v>
      </c>
      <c r="N7" s="203">
        <f>'нетто 18'!N31+25</f>
        <v>12899</v>
      </c>
      <c r="O7" s="203">
        <f>'нетто 18'!O31+25</f>
        <v>12899</v>
      </c>
      <c r="P7" s="203">
        <f>'нетто 18'!P31+25</f>
        <v>12899</v>
      </c>
      <c r="Q7" s="203">
        <f>'нетто 18'!Q31+25</f>
        <v>8799</v>
      </c>
      <c r="R7" s="203">
        <f>'нетто 18'!R31+25</f>
        <v>10931</v>
      </c>
      <c r="S7" s="203">
        <f>'нетто 18'!S31+25</f>
        <v>11915</v>
      </c>
      <c r="T7" s="203">
        <f>'нетто 18'!T31+25</f>
        <v>9947</v>
      </c>
      <c r="U7" s="203">
        <f>'нетто 18'!U31+25</f>
        <v>15277</v>
      </c>
      <c r="V7" s="203">
        <f>'нетто 18'!V31+25</f>
        <v>9947</v>
      </c>
      <c r="W7" s="203">
        <f>'нетто 18'!W31+25</f>
        <v>12899</v>
      </c>
      <c r="X7" s="203">
        <f>'нетто 18'!X31+25</f>
        <v>9947</v>
      </c>
      <c r="Y7" s="203">
        <f>'нетто 18'!Y31+25</f>
        <v>12899</v>
      </c>
      <c r="Z7" s="203">
        <f>'нетто 18'!Z31+25</f>
        <v>12899</v>
      </c>
      <c r="AA7" s="203">
        <f>'нетто 18'!AA31+25</f>
        <v>12899</v>
      </c>
      <c r="AB7" s="203">
        <f>'нетто 18'!AB31+25</f>
        <v>11915</v>
      </c>
      <c r="AC7" s="203">
        <f>'нетто 18'!AC31+25</f>
        <v>12899</v>
      </c>
      <c r="AD7" s="203">
        <f>'нетто 18'!AD31+25</f>
        <v>11915</v>
      </c>
      <c r="AE7" s="203">
        <f>'нетто 18'!AE31+25</f>
        <v>16671</v>
      </c>
      <c r="AF7" s="203">
        <f>'нетто 18'!AF31+25</f>
        <v>11915</v>
      </c>
      <c r="AG7" s="203">
        <f>'нетто 18'!AG31+25</f>
        <v>12899</v>
      </c>
      <c r="AH7" s="203">
        <f>'нетто 18'!AH31+25</f>
        <v>12899</v>
      </c>
      <c r="AI7" s="203">
        <f>'нетто 18'!AI31+25</f>
        <v>12899</v>
      </c>
      <c r="AJ7" s="203">
        <f>'нетто 18'!AJ31+25</f>
        <v>11915</v>
      </c>
      <c r="AK7" s="203">
        <f>'нетто 18'!AK31+25</f>
        <v>12899</v>
      </c>
      <c r="AL7" s="203">
        <f>'нетто 18'!AL31+25</f>
        <v>11915</v>
      </c>
      <c r="AM7" s="203">
        <f>'нетто 18'!AM31+25</f>
        <v>10931</v>
      </c>
      <c r="AN7" s="203">
        <f>'нетто 18'!AN31+25</f>
        <v>9947</v>
      </c>
      <c r="AO7" s="203">
        <f>'нетто 18'!AO31+25</f>
        <v>9947</v>
      </c>
      <c r="AP7" s="203">
        <f>'нетто 18'!AP31+25</f>
        <v>9947</v>
      </c>
      <c r="AQ7" s="203">
        <f>'нетто 18'!AQ31+25</f>
        <v>10931</v>
      </c>
      <c r="AR7" s="203">
        <f>'нетто 18'!AR31+25</f>
        <v>11915</v>
      </c>
      <c r="AS7" s="203">
        <f>'нетто 18'!AS31+25</f>
        <v>11915</v>
      </c>
      <c r="AT7" s="203">
        <f>'нетто 18'!AT31+25</f>
        <v>10931</v>
      </c>
      <c r="AU7" s="203">
        <f>'нетто 18'!AU31+25</f>
        <v>9947</v>
      </c>
      <c r="AV7" s="203">
        <f>'нетто 18'!AV31+25</f>
        <v>11915</v>
      </c>
      <c r="AW7" s="203">
        <f>'нетто 18'!AW31+25</f>
        <v>9947</v>
      </c>
    </row>
    <row r="8" spans="1:49" s="202" customFormat="1" ht="11.1" customHeight="1" x14ac:dyDescent="0.2">
      <c r="A8" s="211">
        <v>2</v>
      </c>
      <c r="B8" s="203">
        <f>'нетто 18'!B32+25</f>
        <v>10849</v>
      </c>
      <c r="C8" s="203">
        <f>'нетто 18'!C32+25</f>
        <v>10849</v>
      </c>
      <c r="D8" s="203">
        <f>'нетто 18'!D32+25</f>
        <v>14744</v>
      </c>
      <c r="E8" s="203">
        <f>'нетто 18'!E32+25</f>
        <v>14744</v>
      </c>
      <c r="F8" s="203">
        <f>'нетто 18'!F32+25</f>
        <v>12776</v>
      </c>
      <c r="G8" s="203">
        <f>'нетто 18'!G32+25</f>
        <v>11218</v>
      </c>
      <c r="H8" s="203">
        <f>'нетто 18'!H32+25</f>
        <v>10644</v>
      </c>
      <c r="I8" s="203">
        <f>'нетто 18'!I32+25</f>
        <v>10644</v>
      </c>
      <c r="J8" s="203">
        <f>'нетто 18'!J32+25</f>
        <v>11218</v>
      </c>
      <c r="K8" s="203">
        <f>'нетто 18'!K32+25</f>
        <v>10644</v>
      </c>
      <c r="L8" s="203">
        <f>'нетто 18'!L32+25</f>
        <v>10644</v>
      </c>
      <c r="M8" s="203">
        <f>'нетто 18'!M32+25</f>
        <v>14744</v>
      </c>
      <c r="N8" s="203">
        <f>'нетто 18'!N32+25</f>
        <v>14744</v>
      </c>
      <c r="O8" s="203">
        <f>'нетто 18'!O32+25</f>
        <v>14744</v>
      </c>
      <c r="P8" s="203">
        <f>'нетто 18'!P32+25</f>
        <v>14744</v>
      </c>
      <c r="Q8" s="203">
        <f>'нетто 18'!Q32+25</f>
        <v>10644</v>
      </c>
      <c r="R8" s="203">
        <f>'нетто 18'!R32+25</f>
        <v>12776</v>
      </c>
      <c r="S8" s="203">
        <f>'нетто 18'!S32+25</f>
        <v>13760</v>
      </c>
      <c r="T8" s="203">
        <f>'нетто 18'!T32+25</f>
        <v>11792</v>
      </c>
      <c r="U8" s="203">
        <f>'нетто 18'!U32+25</f>
        <v>17122</v>
      </c>
      <c r="V8" s="203">
        <f>'нетто 18'!V32+25</f>
        <v>11792</v>
      </c>
      <c r="W8" s="203">
        <f>'нетто 18'!W32+25</f>
        <v>14744</v>
      </c>
      <c r="X8" s="203">
        <f>'нетто 18'!X32+25</f>
        <v>11792</v>
      </c>
      <c r="Y8" s="203">
        <f>'нетто 18'!Y32+25</f>
        <v>14744</v>
      </c>
      <c r="Z8" s="203">
        <f>'нетто 18'!Z32+25</f>
        <v>14744</v>
      </c>
      <c r="AA8" s="203">
        <f>'нетто 18'!AA32+25</f>
        <v>14744</v>
      </c>
      <c r="AB8" s="203">
        <f>'нетто 18'!AB32+25</f>
        <v>13760</v>
      </c>
      <c r="AC8" s="203">
        <f>'нетто 18'!AC32+25</f>
        <v>14744</v>
      </c>
      <c r="AD8" s="203">
        <f>'нетто 18'!AD32+25</f>
        <v>13760</v>
      </c>
      <c r="AE8" s="203">
        <f>'нетто 18'!AE32+25</f>
        <v>18516</v>
      </c>
      <c r="AF8" s="203">
        <f>'нетто 18'!AF32+25</f>
        <v>13760</v>
      </c>
      <c r="AG8" s="203">
        <f>'нетто 18'!AG32+25</f>
        <v>14744</v>
      </c>
      <c r="AH8" s="203">
        <f>'нетто 18'!AH32+25</f>
        <v>14744</v>
      </c>
      <c r="AI8" s="203">
        <f>'нетто 18'!AI32+25</f>
        <v>14744</v>
      </c>
      <c r="AJ8" s="203">
        <f>'нетто 18'!AJ32+25</f>
        <v>13760</v>
      </c>
      <c r="AK8" s="203">
        <f>'нетто 18'!AK32+25</f>
        <v>14744</v>
      </c>
      <c r="AL8" s="203">
        <f>'нетто 18'!AL32+25</f>
        <v>13760</v>
      </c>
      <c r="AM8" s="203">
        <f>'нетто 18'!AM32+25</f>
        <v>12776</v>
      </c>
      <c r="AN8" s="203">
        <f>'нетто 18'!AN32+25</f>
        <v>11792</v>
      </c>
      <c r="AO8" s="203">
        <f>'нетто 18'!AO32+25</f>
        <v>11792</v>
      </c>
      <c r="AP8" s="203">
        <f>'нетто 18'!AP32+25</f>
        <v>11792</v>
      </c>
      <c r="AQ8" s="203">
        <f>'нетто 18'!AQ32+25</f>
        <v>12776</v>
      </c>
      <c r="AR8" s="203">
        <f>'нетто 18'!AR32+25</f>
        <v>13760</v>
      </c>
      <c r="AS8" s="203">
        <f>'нетто 18'!AS32+25</f>
        <v>13760</v>
      </c>
      <c r="AT8" s="203">
        <f>'нетто 18'!AT32+25</f>
        <v>12776</v>
      </c>
      <c r="AU8" s="203">
        <f>'нетто 18'!AU32+25</f>
        <v>11792</v>
      </c>
      <c r="AV8" s="203">
        <f>'нетто 18'!AV32+25</f>
        <v>13760</v>
      </c>
      <c r="AW8" s="203">
        <f>'нетто 18'!AW32+25</f>
        <v>11792</v>
      </c>
    </row>
    <row r="9" spans="1:49" s="202" customFormat="1" ht="11.1" customHeight="1" x14ac:dyDescent="0.2">
      <c r="A9" s="203" t="s">
        <v>143</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row>
    <row r="10" spans="1:49" s="202" customFormat="1" ht="11.1" customHeight="1" x14ac:dyDescent="0.2">
      <c r="A10" s="211">
        <v>1</v>
      </c>
      <c r="B10" s="203">
        <f>'нетто 18'!B34+25</f>
        <v>10029</v>
      </c>
      <c r="C10" s="203">
        <f>'нетто 18'!C34+25</f>
        <v>10029</v>
      </c>
      <c r="D10" s="203">
        <f>'нетто 18'!D34+25</f>
        <v>13719</v>
      </c>
      <c r="E10" s="203">
        <f>'нетто 18'!E34+25</f>
        <v>13719</v>
      </c>
      <c r="F10" s="203">
        <f>'нетто 18'!F34+25</f>
        <v>11751</v>
      </c>
      <c r="G10" s="203">
        <f>'нетто 18'!G34+25</f>
        <v>10193</v>
      </c>
      <c r="H10" s="203">
        <f>'нетто 18'!H34+25</f>
        <v>9619</v>
      </c>
      <c r="I10" s="203">
        <f>'нетто 18'!I34+25</f>
        <v>9619</v>
      </c>
      <c r="J10" s="203">
        <f>'нетто 18'!J34+25</f>
        <v>10193</v>
      </c>
      <c r="K10" s="203">
        <f>'нетто 18'!K34+25</f>
        <v>9619</v>
      </c>
      <c r="L10" s="203">
        <f>'нетто 18'!L34+25</f>
        <v>9619</v>
      </c>
      <c r="M10" s="203">
        <f>'нетто 18'!M34+25</f>
        <v>13719</v>
      </c>
      <c r="N10" s="203">
        <f>'нетто 18'!N34+25</f>
        <v>13719</v>
      </c>
      <c r="O10" s="203">
        <f>'нетто 18'!O34+25</f>
        <v>13719</v>
      </c>
      <c r="P10" s="203">
        <f>'нетто 18'!P34+25</f>
        <v>13719</v>
      </c>
      <c r="Q10" s="203">
        <f>'нетто 18'!Q34+25</f>
        <v>9619</v>
      </c>
      <c r="R10" s="203">
        <f>'нетто 18'!R34+25</f>
        <v>11751</v>
      </c>
      <c r="S10" s="203">
        <f>'нетто 18'!S34+25</f>
        <v>12735</v>
      </c>
      <c r="T10" s="203">
        <f>'нетто 18'!T34+25</f>
        <v>10767</v>
      </c>
      <c r="U10" s="203">
        <f>'нетто 18'!U34+25</f>
        <v>16097</v>
      </c>
      <c r="V10" s="203">
        <f>'нетто 18'!V34+25</f>
        <v>10767</v>
      </c>
      <c r="W10" s="203">
        <f>'нетто 18'!W34+25</f>
        <v>13719</v>
      </c>
      <c r="X10" s="203">
        <f>'нетто 18'!X34+25</f>
        <v>10767</v>
      </c>
      <c r="Y10" s="203">
        <f>'нетто 18'!Y34+25</f>
        <v>13719</v>
      </c>
      <c r="Z10" s="203">
        <f>'нетто 18'!Z34+25</f>
        <v>13719</v>
      </c>
      <c r="AA10" s="203">
        <f>'нетто 18'!AA34+25</f>
        <v>13719</v>
      </c>
      <c r="AB10" s="203">
        <f>'нетто 18'!AB34+25</f>
        <v>12735</v>
      </c>
      <c r="AC10" s="203">
        <f>'нетто 18'!AC34+25</f>
        <v>13719</v>
      </c>
      <c r="AD10" s="203">
        <f>'нетто 18'!AD34+25</f>
        <v>12735</v>
      </c>
      <c r="AE10" s="203">
        <f>'нетто 18'!AE34+25</f>
        <v>17491</v>
      </c>
      <c r="AF10" s="203">
        <f>'нетто 18'!AF34+25</f>
        <v>12735</v>
      </c>
      <c r="AG10" s="203">
        <f>'нетто 18'!AG34+25</f>
        <v>13719</v>
      </c>
      <c r="AH10" s="203">
        <f>'нетто 18'!AH34+25</f>
        <v>13719</v>
      </c>
      <c r="AI10" s="203">
        <f>'нетто 18'!AI34+25</f>
        <v>13719</v>
      </c>
      <c r="AJ10" s="203">
        <f>'нетто 18'!AJ34+25</f>
        <v>12735</v>
      </c>
      <c r="AK10" s="203">
        <f>'нетто 18'!AK34+25</f>
        <v>13719</v>
      </c>
      <c r="AL10" s="203">
        <f>'нетто 18'!AL34+25</f>
        <v>12735</v>
      </c>
      <c r="AM10" s="203">
        <f>'нетто 18'!AM34+25</f>
        <v>11751</v>
      </c>
      <c r="AN10" s="203">
        <f>'нетто 18'!AN34+25</f>
        <v>10767</v>
      </c>
      <c r="AO10" s="203">
        <f>'нетто 18'!AO34+25</f>
        <v>10767</v>
      </c>
      <c r="AP10" s="203">
        <f>'нетто 18'!AP34+25</f>
        <v>10767</v>
      </c>
      <c r="AQ10" s="203">
        <f>'нетто 18'!AQ34+25</f>
        <v>11751</v>
      </c>
      <c r="AR10" s="203">
        <f>'нетто 18'!AR34+25</f>
        <v>12735</v>
      </c>
      <c r="AS10" s="203">
        <f>'нетто 18'!AS34+25</f>
        <v>12735</v>
      </c>
      <c r="AT10" s="203">
        <f>'нетто 18'!AT34+25</f>
        <v>11751</v>
      </c>
      <c r="AU10" s="203">
        <f>'нетто 18'!AU34+25</f>
        <v>10767</v>
      </c>
      <c r="AV10" s="203">
        <f>'нетто 18'!AV34+25</f>
        <v>12735</v>
      </c>
      <c r="AW10" s="203">
        <f>'нетто 18'!AW34+25</f>
        <v>10767</v>
      </c>
    </row>
    <row r="11" spans="1:49" s="202" customFormat="1" ht="11.1" customHeight="1" x14ac:dyDescent="0.2">
      <c r="A11" s="211">
        <v>2</v>
      </c>
      <c r="B11" s="203">
        <f>'нетто 18'!B35+25</f>
        <v>11669</v>
      </c>
      <c r="C11" s="203">
        <f>'нетто 18'!C35+25</f>
        <v>11669</v>
      </c>
      <c r="D11" s="203">
        <f>'нетто 18'!D35+25</f>
        <v>15564</v>
      </c>
      <c r="E11" s="203">
        <f>'нетто 18'!E35+25</f>
        <v>15564</v>
      </c>
      <c r="F11" s="203">
        <f>'нетто 18'!F35+25</f>
        <v>13596</v>
      </c>
      <c r="G11" s="203">
        <f>'нетто 18'!G35+25</f>
        <v>12038</v>
      </c>
      <c r="H11" s="203">
        <f>'нетто 18'!H35+25</f>
        <v>11464</v>
      </c>
      <c r="I11" s="203">
        <f>'нетто 18'!I35+25</f>
        <v>11464</v>
      </c>
      <c r="J11" s="203">
        <f>'нетто 18'!J35+25</f>
        <v>12038</v>
      </c>
      <c r="K11" s="203">
        <f>'нетто 18'!K35+25</f>
        <v>11464</v>
      </c>
      <c r="L11" s="203">
        <f>'нетто 18'!L35+25</f>
        <v>11464</v>
      </c>
      <c r="M11" s="203">
        <f>'нетто 18'!M35+25</f>
        <v>15564</v>
      </c>
      <c r="N11" s="203">
        <f>'нетто 18'!N35+25</f>
        <v>15564</v>
      </c>
      <c r="O11" s="203">
        <f>'нетто 18'!O35+25</f>
        <v>15564</v>
      </c>
      <c r="P11" s="203">
        <f>'нетто 18'!P35+25</f>
        <v>15564</v>
      </c>
      <c r="Q11" s="203">
        <f>'нетто 18'!Q35+25</f>
        <v>11464</v>
      </c>
      <c r="R11" s="203">
        <f>'нетто 18'!R35+25</f>
        <v>13596</v>
      </c>
      <c r="S11" s="203">
        <f>'нетто 18'!S35+25</f>
        <v>14580</v>
      </c>
      <c r="T11" s="203">
        <f>'нетто 18'!T35+25</f>
        <v>12612</v>
      </c>
      <c r="U11" s="203">
        <f>'нетто 18'!U35+25</f>
        <v>17942</v>
      </c>
      <c r="V11" s="203">
        <f>'нетто 18'!V35+25</f>
        <v>12612</v>
      </c>
      <c r="W11" s="203">
        <f>'нетто 18'!W35+25</f>
        <v>15564</v>
      </c>
      <c r="X11" s="203">
        <f>'нетто 18'!X35+25</f>
        <v>12612</v>
      </c>
      <c r="Y11" s="203">
        <f>'нетто 18'!Y35+25</f>
        <v>15564</v>
      </c>
      <c r="Z11" s="203">
        <f>'нетто 18'!Z35+25</f>
        <v>15564</v>
      </c>
      <c r="AA11" s="203">
        <f>'нетто 18'!AA35+25</f>
        <v>15564</v>
      </c>
      <c r="AB11" s="203">
        <f>'нетто 18'!AB35+25</f>
        <v>14580</v>
      </c>
      <c r="AC11" s="203">
        <f>'нетто 18'!AC35+25</f>
        <v>15564</v>
      </c>
      <c r="AD11" s="203">
        <f>'нетто 18'!AD35+25</f>
        <v>14580</v>
      </c>
      <c r="AE11" s="203">
        <f>'нетто 18'!AE35+25</f>
        <v>19336</v>
      </c>
      <c r="AF11" s="203">
        <f>'нетто 18'!AF35+25</f>
        <v>14580</v>
      </c>
      <c r="AG11" s="203">
        <f>'нетто 18'!AG35+25</f>
        <v>15564</v>
      </c>
      <c r="AH11" s="203">
        <f>'нетто 18'!AH35+25</f>
        <v>15564</v>
      </c>
      <c r="AI11" s="203">
        <f>'нетто 18'!AI35+25</f>
        <v>15564</v>
      </c>
      <c r="AJ11" s="203">
        <f>'нетто 18'!AJ35+25</f>
        <v>14580</v>
      </c>
      <c r="AK11" s="203">
        <f>'нетто 18'!AK35+25</f>
        <v>15564</v>
      </c>
      <c r="AL11" s="203">
        <f>'нетто 18'!AL35+25</f>
        <v>14580</v>
      </c>
      <c r="AM11" s="203">
        <f>'нетто 18'!AM35+25</f>
        <v>13596</v>
      </c>
      <c r="AN11" s="203">
        <f>'нетто 18'!AN35+25</f>
        <v>12612</v>
      </c>
      <c r="AO11" s="203">
        <f>'нетто 18'!AO35+25</f>
        <v>12612</v>
      </c>
      <c r="AP11" s="203">
        <f>'нетто 18'!AP35+25</f>
        <v>12612</v>
      </c>
      <c r="AQ11" s="203">
        <f>'нетто 18'!AQ35+25</f>
        <v>13596</v>
      </c>
      <c r="AR11" s="203">
        <f>'нетто 18'!AR35+25</f>
        <v>14580</v>
      </c>
      <c r="AS11" s="203">
        <f>'нетто 18'!AS35+25</f>
        <v>14580</v>
      </c>
      <c r="AT11" s="203">
        <f>'нетто 18'!AT35+25</f>
        <v>13596</v>
      </c>
      <c r="AU11" s="203">
        <f>'нетто 18'!AU35+25</f>
        <v>12612</v>
      </c>
      <c r="AV11" s="203">
        <f>'нетто 18'!AV35+25</f>
        <v>14580</v>
      </c>
      <c r="AW11" s="203">
        <f>'нетто 18'!AW35+25</f>
        <v>12612</v>
      </c>
    </row>
    <row r="12" spans="1:49" s="202" customFormat="1" ht="11.1" customHeight="1" x14ac:dyDescent="0.2">
      <c r="A12" s="203" t="s">
        <v>144</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row>
    <row r="13" spans="1:49" s="202" customFormat="1" ht="11.1" customHeight="1" x14ac:dyDescent="0.2">
      <c r="A13" s="211">
        <v>1</v>
      </c>
      <c r="B13" s="203">
        <f>'нетто 18'!B37+25</f>
        <v>10849</v>
      </c>
      <c r="C13" s="203">
        <f>'нетто 18'!C37+25</f>
        <v>10849</v>
      </c>
      <c r="D13" s="203">
        <f>'нетто 18'!D37+25</f>
        <v>14539</v>
      </c>
      <c r="E13" s="203">
        <f>'нетто 18'!E37+25</f>
        <v>14539</v>
      </c>
      <c r="F13" s="203">
        <f>'нетто 18'!F37+25</f>
        <v>12571</v>
      </c>
      <c r="G13" s="203">
        <f>'нетто 18'!G37+25</f>
        <v>11013</v>
      </c>
      <c r="H13" s="203">
        <f>'нетто 18'!H37+25</f>
        <v>10439</v>
      </c>
      <c r="I13" s="203">
        <f>'нетто 18'!I37+25</f>
        <v>10439</v>
      </c>
      <c r="J13" s="203">
        <f>'нетто 18'!J37+25</f>
        <v>11013</v>
      </c>
      <c r="K13" s="203">
        <f>'нетто 18'!K37+25</f>
        <v>10439</v>
      </c>
      <c r="L13" s="203">
        <f>'нетто 18'!L37+25</f>
        <v>10439</v>
      </c>
      <c r="M13" s="203">
        <f>'нетто 18'!M37+25</f>
        <v>14539</v>
      </c>
      <c r="N13" s="203">
        <f>'нетто 18'!N37+25</f>
        <v>14539</v>
      </c>
      <c r="O13" s="203">
        <f>'нетто 18'!O37+25</f>
        <v>14539</v>
      </c>
      <c r="P13" s="203">
        <f>'нетто 18'!P37+25</f>
        <v>14539</v>
      </c>
      <c r="Q13" s="203">
        <f>'нетто 18'!Q37+25</f>
        <v>10439</v>
      </c>
      <c r="R13" s="203">
        <f>'нетто 18'!R37+25</f>
        <v>12571</v>
      </c>
      <c r="S13" s="203">
        <f>'нетто 18'!S37+25</f>
        <v>13555</v>
      </c>
      <c r="T13" s="203">
        <f>'нетто 18'!T37+25</f>
        <v>11587</v>
      </c>
      <c r="U13" s="203">
        <f>'нетто 18'!U37+25</f>
        <v>16917</v>
      </c>
      <c r="V13" s="203">
        <f>'нетто 18'!V37+25</f>
        <v>11587</v>
      </c>
      <c r="W13" s="203">
        <f>'нетто 18'!W37+25</f>
        <v>14539</v>
      </c>
      <c r="X13" s="203">
        <f>'нетто 18'!X37+25</f>
        <v>11587</v>
      </c>
      <c r="Y13" s="203">
        <f>'нетто 18'!Y37+25</f>
        <v>14539</v>
      </c>
      <c r="Z13" s="203">
        <f>'нетто 18'!Z37+25</f>
        <v>14539</v>
      </c>
      <c r="AA13" s="203">
        <f>'нетто 18'!AA37+25</f>
        <v>14539</v>
      </c>
      <c r="AB13" s="203">
        <f>'нетто 18'!AB37+25</f>
        <v>13555</v>
      </c>
      <c r="AC13" s="203">
        <f>'нетто 18'!AC37+25</f>
        <v>14539</v>
      </c>
      <c r="AD13" s="203">
        <f>'нетто 18'!AD37+25</f>
        <v>13555</v>
      </c>
      <c r="AE13" s="203">
        <f>'нетто 18'!AE37+25</f>
        <v>18311</v>
      </c>
      <c r="AF13" s="203">
        <f>'нетто 18'!AF37+25</f>
        <v>13555</v>
      </c>
      <c r="AG13" s="203">
        <f>'нетто 18'!AG37+25</f>
        <v>14539</v>
      </c>
      <c r="AH13" s="203">
        <f>'нетто 18'!AH37+25</f>
        <v>14539</v>
      </c>
      <c r="AI13" s="203">
        <f>'нетто 18'!AI37+25</f>
        <v>14539</v>
      </c>
      <c r="AJ13" s="203">
        <f>'нетто 18'!AJ37+25</f>
        <v>13555</v>
      </c>
      <c r="AK13" s="203">
        <f>'нетто 18'!AK37+25</f>
        <v>14539</v>
      </c>
      <c r="AL13" s="203">
        <f>'нетто 18'!AL37+25</f>
        <v>13555</v>
      </c>
      <c r="AM13" s="203">
        <f>'нетто 18'!AM37+25</f>
        <v>12571</v>
      </c>
      <c r="AN13" s="203">
        <f>'нетто 18'!AN37+25</f>
        <v>11587</v>
      </c>
      <c r="AO13" s="203">
        <f>'нетто 18'!AO37+25</f>
        <v>11587</v>
      </c>
      <c r="AP13" s="203">
        <f>'нетто 18'!AP37+25</f>
        <v>11587</v>
      </c>
      <c r="AQ13" s="203">
        <f>'нетто 18'!AQ37+25</f>
        <v>12571</v>
      </c>
      <c r="AR13" s="203">
        <f>'нетто 18'!AR37+25</f>
        <v>13555</v>
      </c>
      <c r="AS13" s="203">
        <f>'нетто 18'!AS37+25</f>
        <v>13555</v>
      </c>
      <c r="AT13" s="203">
        <f>'нетто 18'!AT37+25</f>
        <v>12571</v>
      </c>
      <c r="AU13" s="203">
        <f>'нетто 18'!AU37+25</f>
        <v>11587</v>
      </c>
      <c r="AV13" s="203">
        <f>'нетто 18'!AV37+25</f>
        <v>13555</v>
      </c>
      <c r="AW13" s="203">
        <f>'нетто 18'!AW37+25</f>
        <v>11587</v>
      </c>
    </row>
    <row r="14" spans="1:49" s="202" customFormat="1" ht="11.1" customHeight="1" x14ac:dyDescent="0.2">
      <c r="A14" s="211">
        <v>2</v>
      </c>
      <c r="B14" s="203">
        <f>'нетто 18'!B38+25</f>
        <v>12489</v>
      </c>
      <c r="C14" s="203">
        <f>'нетто 18'!C38+25</f>
        <v>12489</v>
      </c>
      <c r="D14" s="203">
        <f>'нетто 18'!D38+25</f>
        <v>16384</v>
      </c>
      <c r="E14" s="203">
        <f>'нетто 18'!E38+25</f>
        <v>16384</v>
      </c>
      <c r="F14" s="203">
        <f>'нетто 18'!F38+25</f>
        <v>14416</v>
      </c>
      <c r="G14" s="203">
        <f>'нетто 18'!G38+25</f>
        <v>12858</v>
      </c>
      <c r="H14" s="203">
        <f>'нетто 18'!H38+25</f>
        <v>12284</v>
      </c>
      <c r="I14" s="203">
        <f>'нетто 18'!I38+25</f>
        <v>12284</v>
      </c>
      <c r="J14" s="203">
        <f>'нетто 18'!J38+25</f>
        <v>12858</v>
      </c>
      <c r="K14" s="203">
        <f>'нетто 18'!K38+25</f>
        <v>12284</v>
      </c>
      <c r="L14" s="203">
        <f>'нетто 18'!L38+25</f>
        <v>12284</v>
      </c>
      <c r="M14" s="203">
        <f>'нетто 18'!M38+25</f>
        <v>16384</v>
      </c>
      <c r="N14" s="203">
        <f>'нетто 18'!N38+25</f>
        <v>16384</v>
      </c>
      <c r="O14" s="203">
        <f>'нетто 18'!O38+25</f>
        <v>16384</v>
      </c>
      <c r="P14" s="203">
        <f>'нетто 18'!P38+25</f>
        <v>16384</v>
      </c>
      <c r="Q14" s="203">
        <f>'нетто 18'!Q38+25</f>
        <v>12284</v>
      </c>
      <c r="R14" s="203">
        <f>'нетто 18'!R38+25</f>
        <v>14416</v>
      </c>
      <c r="S14" s="203">
        <f>'нетто 18'!S38+25</f>
        <v>15400</v>
      </c>
      <c r="T14" s="203">
        <f>'нетто 18'!T38+25</f>
        <v>13432</v>
      </c>
      <c r="U14" s="203">
        <f>'нетто 18'!U38+25</f>
        <v>18762</v>
      </c>
      <c r="V14" s="203">
        <f>'нетто 18'!V38+25</f>
        <v>13432</v>
      </c>
      <c r="W14" s="203">
        <f>'нетто 18'!W38+25</f>
        <v>16384</v>
      </c>
      <c r="X14" s="203">
        <f>'нетто 18'!X38+25</f>
        <v>13432</v>
      </c>
      <c r="Y14" s="203">
        <f>'нетто 18'!Y38+25</f>
        <v>16384</v>
      </c>
      <c r="Z14" s="203">
        <f>'нетто 18'!Z38+25</f>
        <v>16384</v>
      </c>
      <c r="AA14" s="203">
        <f>'нетто 18'!AA38+25</f>
        <v>16384</v>
      </c>
      <c r="AB14" s="203">
        <f>'нетто 18'!AB38+25</f>
        <v>15400</v>
      </c>
      <c r="AC14" s="203">
        <f>'нетто 18'!AC38+25</f>
        <v>16384</v>
      </c>
      <c r="AD14" s="203">
        <f>'нетто 18'!AD38+25</f>
        <v>15400</v>
      </c>
      <c r="AE14" s="203">
        <f>'нетто 18'!AE38+25</f>
        <v>20156</v>
      </c>
      <c r="AF14" s="203">
        <f>'нетто 18'!AF38+25</f>
        <v>15400</v>
      </c>
      <c r="AG14" s="203">
        <f>'нетто 18'!AG38+25</f>
        <v>16384</v>
      </c>
      <c r="AH14" s="203">
        <f>'нетто 18'!AH38+25</f>
        <v>16384</v>
      </c>
      <c r="AI14" s="203">
        <f>'нетто 18'!AI38+25</f>
        <v>16384</v>
      </c>
      <c r="AJ14" s="203">
        <f>'нетто 18'!AJ38+25</f>
        <v>15400</v>
      </c>
      <c r="AK14" s="203">
        <f>'нетто 18'!AK38+25</f>
        <v>16384</v>
      </c>
      <c r="AL14" s="203">
        <f>'нетто 18'!AL38+25</f>
        <v>15400</v>
      </c>
      <c r="AM14" s="203">
        <f>'нетто 18'!AM38+25</f>
        <v>14416</v>
      </c>
      <c r="AN14" s="203">
        <f>'нетто 18'!AN38+25</f>
        <v>13432</v>
      </c>
      <c r="AO14" s="203">
        <f>'нетто 18'!AO38+25</f>
        <v>13432</v>
      </c>
      <c r="AP14" s="203">
        <f>'нетто 18'!AP38+25</f>
        <v>13432</v>
      </c>
      <c r="AQ14" s="203">
        <f>'нетто 18'!AQ38+25</f>
        <v>14416</v>
      </c>
      <c r="AR14" s="203">
        <f>'нетто 18'!AR38+25</f>
        <v>15400</v>
      </c>
      <c r="AS14" s="203">
        <f>'нетто 18'!AS38+25</f>
        <v>15400</v>
      </c>
      <c r="AT14" s="203">
        <f>'нетто 18'!AT38+25</f>
        <v>14416</v>
      </c>
      <c r="AU14" s="203">
        <f>'нетто 18'!AU38+25</f>
        <v>13432</v>
      </c>
      <c r="AV14" s="203">
        <f>'нетто 18'!AV38+25</f>
        <v>15400</v>
      </c>
      <c r="AW14" s="203">
        <f>'нетто 18'!AW38+25</f>
        <v>13432</v>
      </c>
    </row>
    <row r="15" spans="1:49" s="202" customFormat="1" ht="11.1" customHeight="1" x14ac:dyDescent="0.2">
      <c r="A15" s="203" t="s">
        <v>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row>
    <row r="16" spans="1:49" s="202" customFormat="1" ht="11.1" customHeight="1" x14ac:dyDescent="0.2">
      <c r="A16" s="211">
        <v>1</v>
      </c>
      <c r="B16" s="203">
        <f>'нетто 18'!B40+25</f>
        <v>11669</v>
      </c>
      <c r="C16" s="203">
        <f>'нетто 18'!C40+25</f>
        <v>11669</v>
      </c>
      <c r="D16" s="203">
        <f>'нетто 18'!D40+25</f>
        <v>15359</v>
      </c>
      <c r="E16" s="203">
        <f>'нетто 18'!E40+25</f>
        <v>15359</v>
      </c>
      <c r="F16" s="203">
        <f>'нетто 18'!F40+25</f>
        <v>13391</v>
      </c>
      <c r="G16" s="203">
        <f>'нетто 18'!G40+25</f>
        <v>11833</v>
      </c>
      <c r="H16" s="203">
        <f>'нетто 18'!H40+25</f>
        <v>11259</v>
      </c>
      <c r="I16" s="203">
        <f>'нетто 18'!I40+25</f>
        <v>11259</v>
      </c>
      <c r="J16" s="203">
        <f>'нетто 18'!J40+25</f>
        <v>11833</v>
      </c>
      <c r="K16" s="203">
        <f>'нетто 18'!K40+25</f>
        <v>11259</v>
      </c>
      <c r="L16" s="203">
        <f>'нетто 18'!L40+25</f>
        <v>11259</v>
      </c>
      <c r="M16" s="203">
        <f>'нетто 18'!M40+25</f>
        <v>15359</v>
      </c>
      <c r="N16" s="203">
        <f>'нетто 18'!N40+25</f>
        <v>15359</v>
      </c>
      <c r="O16" s="203">
        <f>'нетто 18'!O40+25</f>
        <v>15359</v>
      </c>
      <c r="P16" s="203">
        <f>'нетто 18'!P40+25</f>
        <v>15359</v>
      </c>
      <c r="Q16" s="203">
        <f>'нетто 18'!Q40+25</f>
        <v>11259</v>
      </c>
      <c r="R16" s="203">
        <f>'нетто 18'!R40+25</f>
        <v>13391</v>
      </c>
      <c r="S16" s="203">
        <f>'нетто 18'!S40+25</f>
        <v>14375</v>
      </c>
      <c r="T16" s="203">
        <f>'нетто 18'!T40+25</f>
        <v>12407</v>
      </c>
      <c r="U16" s="203">
        <f>'нетто 18'!U40+25</f>
        <v>17737</v>
      </c>
      <c r="V16" s="203">
        <f>'нетто 18'!V40+25</f>
        <v>12407</v>
      </c>
      <c r="W16" s="203">
        <f>'нетто 18'!W40+25</f>
        <v>15359</v>
      </c>
      <c r="X16" s="203">
        <f>'нетто 18'!X40+25</f>
        <v>12407</v>
      </c>
      <c r="Y16" s="203">
        <f>'нетто 18'!Y40+25</f>
        <v>15359</v>
      </c>
      <c r="Z16" s="203">
        <f>'нетто 18'!Z40+25</f>
        <v>15359</v>
      </c>
      <c r="AA16" s="203">
        <f>'нетто 18'!AA40+25</f>
        <v>15359</v>
      </c>
      <c r="AB16" s="203">
        <f>'нетто 18'!AB40+25</f>
        <v>14375</v>
      </c>
      <c r="AC16" s="203">
        <f>'нетто 18'!AC40+25</f>
        <v>15359</v>
      </c>
      <c r="AD16" s="203">
        <f>'нетто 18'!AD40+25</f>
        <v>14375</v>
      </c>
      <c r="AE16" s="203">
        <f>'нетто 18'!AE40+25</f>
        <v>19131</v>
      </c>
      <c r="AF16" s="203">
        <f>'нетто 18'!AF40+25</f>
        <v>14375</v>
      </c>
      <c r="AG16" s="203">
        <f>'нетто 18'!AG40+25</f>
        <v>15359</v>
      </c>
      <c r="AH16" s="203">
        <f>'нетто 18'!AH40+25</f>
        <v>15359</v>
      </c>
      <c r="AI16" s="203">
        <f>'нетто 18'!AI40+25</f>
        <v>15359</v>
      </c>
      <c r="AJ16" s="203">
        <f>'нетто 18'!AJ40+25</f>
        <v>14375</v>
      </c>
      <c r="AK16" s="203">
        <f>'нетто 18'!AK40+25</f>
        <v>15359</v>
      </c>
      <c r="AL16" s="203">
        <f>'нетто 18'!AL40+25</f>
        <v>14375</v>
      </c>
      <c r="AM16" s="203">
        <f>'нетто 18'!AM40+25</f>
        <v>13391</v>
      </c>
      <c r="AN16" s="203">
        <f>'нетто 18'!AN40+25</f>
        <v>12407</v>
      </c>
      <c r="AO16" s="203">
        <f>'нетто 18'!AO40+25</f>
        <v>12407</v>
      </c>
      <c r="AP16" s="203">
        <f>'нетто 18'!AP40+25</f>
        <v>12407</v>
      </c>
      <c r="AQ16" s="203">
        <f>'нетто 18'!AQ40+25</f>
        <v>13391</v>
      </c>
      <c r="AR16" s="203">
        <f>'нетто 18'!AR40+25</f>
        <v>14375</v>
      </c>
      <c r="AS16" s="203">
        <f>'нетто 18'!AS40+25</f>
        <v>14375</v>
      </c>
      <c r="AT16" s="203">
        <f>'нетто 18'!AT40+25</f>
        <v>13391</v>
      </c>
      <c r="AU16" s="203">
        <f>'нетто 18'!AU40+25</f>
        <v>12407</v>
      </c>
      <c r="AV16" s="203">
        <f>'нетто 18'!AV40+25</f>
        <v>14375</v>
      </c>
      <c r="AW16" s="203">
        <f>'нетто 18'!AW40+25</f>
        <v>12407</v>
      </c>
    </row>
    <row r="17" spans="1:49" s="202" customFormat="1" ht="11.1" customHeight="1" x14ac:dyDescent="0.2">
      <c r="A17" s="211">
        <v>2</v>
      </c>
      <c r="B17" s="203">
        <f>'нетто 18'!B41+25</f>
        <v>13309</v>
      </c>
      <c r="C17" s="203">
        <f>'нетто 18'!C41+25</f>
        <v>13309</v>
      </c>
      <c r="D17" s="203">
        <f>'нетто 18'!D41+25</f>
        <v>17204</v>
      </c>
      <c r="E17" s="203">
        <f>'нетто 18'!E41+25</f>
        <v>17204</v>
      </c>
      <c r="F17" s="203">
        <f>'нетто 18'!F41+25</f>
        <v>15236</v>
      </c>
      <c r="G17" s="203">
        <f>'нетто 18'!G41+25</f>
        <v>13678</v>
      </c>
      <c r="H17" s="203">
        <f>'нетто 18'!H41+25</f>
        <v>13104</v>
      </c>
      <c r="I17" s="203">
        <f>'нетто 18'!I41+25</f>
        <v>13104</v>
      </c>
      <c r="J17" s="203">
        <f>'нетто 18'!J41+25</f>
        <v>13678</v>
      </c>
      <c r="K17" s="203">
        <f>'нетто 18'!K41+25</f>
        <v>13104</v>
      </c>
      <c r="L17" s="203">
        <f>'нетто 18'!L41+25</f>
        <v>13104</v>
      </c>
      <c r="M17" s="203">
        <f>'нетто 18'!M41+25</f>
        <v>17204</v>
      </c>
      <c r="N17" s="203">
        <f>'нетто 18'!N41+25</f>
        <v>17204</v>
      </c>
      <c r="O17" s="203">
        <f>'нетто 18'!O41+25</f>
        <v>17204</v>
      </c>
      <c r="P17" s="203">
        <f>'нетто 18'!P41+25</f>
        <v>17204</v>
      </c>
      <c r="Q17" s="203">
        <f>'нетто 18'!Q41+25</f>
        <v>13104</v>
      </c>
      <c r="R17" s="203">
        <f>'нетто 18'!R41+25</f>
        <v>15236</v>
      </c>
      <c r="S17" s="203">
        <f>'нетто 18'!S41+25</f>
        <v>16220</v>
      </c>
      <c r="T17" s="203">
        <f>'нетто 18'!T41+25</f>
        <v>14252</v>
      </c>
      <c r="U17" s="203">
        <f>'нетто 18'!U41+25</f>
        <v>19582</v>
      </c>
      <c r="V17" s="203">
        <f>'нетто 18'!V41+25</f>
        <v>14252</v>
      </c>
      <c r="W17" s="203">
        <f>'нетто 18'!W41+25</f>
        <v>17204</v>
      </c>
      <c r="X17" s="203">
        <f>'нетто 18'!X41+25</f>
        <v>14252</v>
      </c>
      <c r="Y17" s="203">
        <f>'нетто 18'!Y41+25</f>
        <v>17204</v>
      </c>
      <c r="Z17" s="203">
        <f>'нетто 18'!Z41+25</f>
        <v>17204</v>
      </c>
      <c r="AA17" s="203">
        <f>'нетто 18'!AA41+25</f>
        <v>17204</v>
      </c>
      <c r="AB17" s="203">
        <f>'нетто 18'!AB41+25</f>
        <v>16220</v>
      </c>
      <c r="AC17" s="203">
        <f>'нетто 18'!AC41+25</f>
        <v>17204</v>
      </c>
      <c r="AD17" s="203">
        <f>'нетто 18'!AD41+25</f>
        <v>16220</v>
      </c>
      <c r="AE17" s="203">
        <f>'нетто 18'!AE41+25</f>
        <v>20976</v>
      </c>
      <c r="AF17" s="203">
        <f>'нетто 18'!AF41+25</f>
        <v>16220</v>
      </c>
      <c r="AG17" s="203">
        <f>'нетто 18'!AG41+25</f>
        <v>17204</v>
      </c>
      <c r="AH17" s="203">
        <f>'нетто 18'!AH41+25</f>
        <v>17204</v>
      </c>
      <c r="AI17" s="203">
        <f>'нетто 18'!AI41+25</f>
        <v>17204</v>
      </c>
      <c r="AJ17" s="203">
        <f>'нетто 18'!AJ41+25</f>
        <v>16220</v>
      </c>
      <c r="AK17" s="203">
        <f>'нетто 18'!AK41+25</f>
        <v>17204</v>
      </c>
      <c r="AL17" s="203">
        <f>'нетто 18'!AL41+25</f>
        <v>16220</v>
      </c>
      <c r="AM17" s="203">
        <f>'нетто 18'!AM41+25</f>
        <v>15236</v>
      </c>
      <c r="AN17" s="203">
        <f>'нетто 18'!AN41+25</f>
        <v>14252</v>
      </c>
      <c r="AO17" s="203">
        <f>'нетто 18'!AO41+25</f>
        <v>14252</v>
      </c>
      <c r="AP17" s="203">
        <f>'нетто 18'!AP41+25</f>
        <v>14252</v>
      </c>
      <c r="AQ17" s="203">
        <f>'нетто 18'!AQ41+25</f>
        <v>15236</v>
      </c>
      <c r="AR17" s="203">
        <f>'нетто 18'!AR41+25</f>
        <v>16220</v>
      </c>
      <c r="AS17" s="203">
        <f>'нетто 18'!AS41+25</f>
        <v>16220</v>
      </c>
      <c r="AT17" s="203">
        <f>'нетто 18'!AT41+25</f>
        <v>15236</v>
      </c>
      <c r="AU17" s="203">
        <f>'нетто 18'!AU41+25</f>
        <v>14252</v>
      </c>
      <c r="AV17" s="203">
        <f>'нетто 18'!AV41+25</f>
        <v>16220</v>
      </c>
      <c r="AW17" s="203">
        <f>'нетто 18'!AW41+25</f>
        <v>14252</v>
      </c>
    </row>
    <row r="18" spans="1:49" s="202" customFormat="1" ht="11.1" customHeight="1" x14ac:dyDescent="0.2">
      <c r="A18" s="203" t="s">
        <v>145</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row>
    <row r="19" spans="1:49" s="202" customFormat="1" ht="11.1" customHeight="1" x14ac:dyDescent="0.2">
      <c r="A19" s="211">
        <v>1</v>
      </c>
      <c r="B19" s="203">
        <f>'нетто 18'!B43+25</f>
        <v>12489</v>
      </c>
      <c r="C19" s="203">
        <f>'нетто 18'!C43+25</f>
        <v>12489</v>
      </c>
      <c r="D19" s="203">
        <f>'нетто 18'!D43+25</f>
        <v>16999</v>
      </c>
      <c r="E19" s="203">
        <f>'нетто 18'!E43+25</f>
        <v>16999</v>
      </c>
      <c r="F19" s="203">
        <f>'нетто 18'!F43+25</f>
        <v>15031</v>
      </c>
      <c r="G19" s="203">
        <f>'нетто 18'!G43+25</f>
        <v>13473</v>
      </c>
      <c r="H19" s="203">
        <f>'нетто 18'!H43+25</f>
        <v>12899</v>
      </c>
      <c r="I19" s="203">
        <f>'нетто 18'!I43+25</f>
        <v>12899</v>
      </c>
      <c r="J19" s="203">
        <f>'нетто 18'!J43+25</f>
        <v>13473</v>
      </c>
      <c r="K19" s="203">
        <f>'нетто 18'!K43+25</f>
        <v>12899</v>
      </c>
      <c r="L19" s="203">
        <f>'нетто 18'!L43+25</f>
        <v>12899</v>
      </c>
      <c r="M19" s="203">
        <f>'нетто 18'!M43+25</f>
        <v>16999</v>
      </c>
      <c r="N19" s="203">
        <f>'нетто 18'!N43+25</f>
        <v>16999</v>
      </c>
      <c r="O19" s="203">
        <f>'нетто 18'!O43+25</f>
        <v>16999</v>
      </c>
      <c r="P19" s="203">
        <f>'нетто 18'!P43+25</f>
        <v>16999</v>
      </c>
      <c r="Q19" s="203">
        <f>'нетто 18'!Q43+25</f>
        <v>12899</v>
      </c>
      <c r="R19" s="203">
        <f>'нетто 18'!R43+25</f>
        <v>15031</v>
      </c>
      <c r="S19" s="203">
        <f>'нетто 18'!S43+25</f>
        <v>16015</v>
      </c>
      <c r="T19" s="203">
        <f>'нетто 18'!T43+25</f>
        <v>14047</v>
      </c>
      <c r="U19" s="203">
        <f>'нетто 18'!U43+25</f>
        <v>19377</v>
      </c>
      <c r="V19" s="203">
        <f>'нетто 18'!V43+25</f>
        <v>14047</v>
      </c>
      <c r="W19" s="203">
        <f>'нетто 18'!W43+25</f>
        <v>16999</v>
      </c>
      <c r="X19" s="203">
        <f>'нетто 18'!X43+25</f>
        <v>14047</v>
      </c>
      <c r="Y19" s="203">
        <f>'нетто 18'!Y43+25</f>
        <v>16999</v>
      </c>
      <c r="Z19" s="203">
        <f>'нетто 18'!Z43+25</f>
        <v>16999</v>
      </c>
      <c r="AA19" s="203">
        <f>'нетто 18'!AA43+25</f>
        <v>16999</v>
      </c>
      <c r="AB19" s="203">
        <f>'нетто 18'!AB43+25</f>
        <v>16015</v>
      </c>
      <c r="AC19" s="203">
        <f>'нетто 18'!AC43+25</f>
        <v>16999</v>
      </c>
      <c r="AD19" s="203">
        <f>'нетто 18'!AD43+25</f>
        <v>16015</v>
      </c>
      <c r="AE19" s="203">
        <f>'нетто 18'!AE43+25</f>
        <v>20771</v>
      </c>
      <c r="AF19" s="203">
        <f>'нетто 18'!AF43+25</f>
        <v>16015</v>
      </c>
      <c r="AG19" s="203">
        <f>'нетто 18'!AG43+25</f>
        <v>16999</v>
      </c>
      <c r="AH19" s="203">
        <f>'нетто 18'!AH43+25</f>
        <v>16999</v>
      </c>
      <c r="AI19" s="203">
        <f>'нетто 18'!AI43+25</f>
        <v>16999</v>
      </c>
      <c r="AJ19" s="203">
        <f>'нетто 18'!AJ43+25</f>
        <v>16015</v>
      </c>
      <c r="AK19" s="203">
        <f>'нетто 18'!AK43+25</f>
        <v>16999</v>
      </c>
      <c r="AL19" s="203">
        <f>'нетто 18'!AL43+25</f>
        <v>16015</v>
      </c>
      <c r="AM19" s="203">
        <f>'нетто 18'!AM43+25</f>
        <v>15031</v>
      </c>
      <c r="AN19" s="203">
        <f>'нетто 18'!AN43+25</f>
        <v>14047</v>
      </c>
      <c r="AO19" s="203">
        <f>'нетто 18'!AO43+25</f>
        <v>14047</v>
      </c>
      <c r="AP19" s="203">
        <f>'нетто 18'!AP43+25</f>
        <v>14047</v>
      </c>
      <c r="AQ19" s="203">
        <f>'нетто 18'!AQ43+25</f>
        <v>15031</v>
      </c>
      <c r="AR19" s="203">
        <f>'нетто 18'!AR43+25</f>
        <v>16015</v>
      </c>
      <c r="AS19" s="203">
        <f>'нетто 18'!AS43+25</f>
        <v>16015</v>
      </c>
      <c r="AT19" s="203">
        <f>'нетто 18'!AT43+25</f>
        <v>15031</v>
      </c>
      <c r="AU19" s="203">
        <f>'нетто 18'!AU43+25</f>
        <v>14047</v>
      </c>
      <c r="AV19" s="203">
        <f>'нетто 18'!AV43+25</f>
        <v>16015</v>
      </c>
      <c r="AW19" s="203">
        <f>'нетто 18'!AW43+25</f>
        <v>14047</v>
      </c>
    </row>
    <row r="20" spans="1:49" s="202" customFormat="1" ht="11.1" customHeight="1" x14ac:dyDescent="0.2">
      <c r="A20" s="211">
        <v>2</v>
      </c>
      <c r="B20" s="203">
        <f>'нетто 18'!B44+25</f>
        <v>14129</v>
      </c>
      <c r="C20" s="203">
        <f>'нетто 18'!C44+25</f>
        <v>14129</v>
      </c>
      <c r="D20" s="203">
        <f>'нетто 18'!D44+25</f>
        <v>18844</v>
      </c>
      <c r="E20" s="203">
        <f>'нетто 18'!E44+25</f>
        <v>18844</v>
      </c>
      <c r="F20" s="203">
        <f>'нетто 18'!F44+25</f>
        <v>16876</v>
      </c>
      <c r="G20" s="203">
        <f>'нетто 18'!G44+25</f>
        <v>15318</v>
      </c>
      <c r="H20" s="203">
        <f>'нетто 18'!H44+25</f>
        <v>14744</v>
      </c>
      <c r="I20" s="203">
        <f>'нетто 18'!I44+25</f>
        <v>14744</v>
      </c>
      <c r="J20" s="203">
        <f>'нетто 18'!J44+25</f>
        <v>15318</v>
      </c>
      <c r="K20" s="203">
        <f>'нетто 18'!K44+25</f>
        <v>14744</v>
      </c>
      <c r="L20" s="203">
        <f>'нетто 18'!L44+25</f>
        <v>14744</v>
      </c>
      <c r="M20" s="203">
        <f>'нетто 18'!M44+25</f>
        <v>18844</v>
      </c>
      <c r="N20" s="203">
        <f>'нетто 18'!N44+25</f>
        <v>18844</v>
      </c>
      <c r="O20" s="203">
        <f>'нетто 18'!O44+25</f>
        <v>18844</v>
      </c>
      <c r="P20" s="203">
        <f>'нетто 18'!P44+25</f>
        <v>18844</v>
      </c>
      <c r="Q20" s="203">
        <f>'нетто 18'!Q44+25</f>
        <v>14744</v>
      </c>
      <c r="R20" s="203">
        <f>'нетто 18'!R44+25</f>
        <v>16876</v>
      </c>
      <c r="S20" s="203">
        <f>'нетто 18'!S44+25</f>
        <v>17860</v>
      </c>
      <c r="T20" s="203">
        <f>'нетто 18'!T44+25</f>
        <v>15892</v>
      </c>
      <c r="U20" s="203">
        <f>'нетто 18'!U44+25</f>
        <v>21222</v>
      </c>
      <c r="V20" s="203">
        <f>'нетто 18'!V44+25</f>
        <v>15892</v>
      </c>
      <c r="W20" s="203">
        <f>'нетто 18'!W44+25</f>
        <v>18844</v>
      </c>
      <c r="X20" s="203">
        <f>'нетто 18'!X44+25</f>
        <v>15892</v>
      </c>
      <c r="Y20" s="203">
        <f>'нетто 18'!Y44+25</f>
        <v>18844</v>
      </c>
      <c r="Z20" s="203">
        <f>'нетто 18'!Z44+25</f>
        <v>18844</v>
      </c>
      <c r="AA20" s="203">
        <f>'нетто 18'!AA44+25</f>
        <v>18844</v>
      </c>
      <c r="AB20" s="203">
        <f>'нетто 18'!AB44+25</f>
        <v>17860</v>
      </c>
      <c r="AC20" s="203">
        <f>'нетто 18'!AC44+25</f>
        <v>18844</v>
      </c>
      <c r="AD20" s="203">
        <f>'нетто 18'!AD44+25</f>
        <v>17860</v>
      </c>
      <c r="AE20" s="203">
        <f>'нетто 18'!AE44+25</f>
        <v>22616</v>
      </c>
      <c r="AF20" s="203">
        <f>'нетто 18'!AF44+25</f>
        <v>17860</v>
      </c>
      <c r="AG20" s="203">
        <f>'нетто 18'!AG44+25</f>
        <v>18844</v>
      </c>
      <c r="AH20" s="203">
        <f>'нетто 18'!AH44+25</f>
        <v>18844</v>
      </c>
      <c r="AI20" s="203">
        <f>'нетто 18'!AI44+25</f>
        <v>18844</v>
      </c>
      <c r="AJ20" s="203">
        <f>'нетто 18'!AJ44+25</f>
        <v>17860</v>
      </c>
      <c r="AK20" s="203">
        <f>'нетто 18'!AK44+25</f>
        <v>18844</v>
      </c>
      <c r="AL20" s="203">
        <f>'нетто 18'!AL44+25</f>
        <v>17860</v>
      </c>
      <c r="AM20" s="203">
        <f>'нетто 18'!AM44+25</f>
        <v>16876</v>
      </c>
      <c r="AN20" s="203">
        <f>'нетто 18'!AN44+25</f>
        <v>15892</v>
      </c>
      <c r="AO20" s="203">
        <f>'нетто 18'!AO44+25</f>
        <v>15892</v>
      </c>
      <c r="AP20" s="203">
        <f>'нетто 18'!AP44+25</f>
        <v>15892</v>
      </c>
      <c r="AQ20" s="203">
        <f>'нетто 18'!AQ44+25</f>
        <v>16876</v>
      </c>
      <c r="AR20" s="203">
        <f>'нетто 18'!AR44+25</f>
        <v>17860</v>
      </c>
      <c r="AS20" s="203">
        <f>'нетто 18'!AS44+25</f>
        <v>17860</v>
      </c>
      <c r="AT20" s="203">
        <f>'нетто 18'!AT44+25</f>
        <v>16876</v>
      </c>
      <c r="AU20" s="203">
        <f>'нетто 18'!AU44+25</f>
        <v>15892</v>
      </c>
      <c r="AV20" s="203">
        <f>'нетто 18'!AV44+25</f>
        <v>17860</v>
      </c>
      <c r="AW20" s="203">
        <f>'нетто 18'!AW44+25</f>
        <v>15892</v>
      </c>
    </row>
    <row r="21" spans="1:49" s="202" customFormat="1" ht="11.1" customHeight="1" x14ac:dyDescent="0.2">
      <c r="A21" s="203" t="s">
        <v>5</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row>
    <row r="22" spans="1:49" s="202" customFormat="1" ht="11.1" customHeight="1" x14ac:dyDescent="0.2">
      <c r="A22" s="211">
        <v>1</v>
      </c>
      <c r="B22" s="203">
        <f>'нетто 18'!B46+25</f>
        <v>16589</v>
      </c>
      <c r="C22" s="203">
        <f>'нетто 18'!C46+25</f>
        <v>16589</v>
      </c>
      <c r="D22" s="203">
        <f>'нетто 18'!D46+25</f>
        <v>25199</v>
      </c>
      <c r="E22" s="203">
        <f>'нетто 18'!E46+25</f>
        <v>25199</v>
      </c>
      <c r="F22" s="203">
        <f>'нетто 18'!F46+25</f>
        <v>23231</v>
      </c>
      <c r="G22" s="203">
        <f>'нетто 18'!G46+25</f>
        <v>21673</v>
      </c>
      <c r="H22" s="203">
        <f>'нетто 18'!H46+25</f>
        <v>21099</v>
      </c>
      <c r="I22" s="203">
        <f>'нетто 18'!I46+25</f>
        <v>21099</v>
      </c>
      <c r="J22" s="203">
        <f>'нетто 18'!J46+25</f>
        <v>21673</v>
      </c>
      <c r="K22" s="203">
        <f>'нетто 18'!K46+25</f>
        <v>21099</v>
      </c>
      <c r="L22" s="203">
        <f>'нетто 18'!L46+25</f>
        <v>21099</v>
      </c>
      <c r="M22" s="203">
        <f>'нетто 18'!M46+25</f>
        <v>25199</v>
      </c>
      <c r="N22" s="203">
        <f>'нетто 18'!N46+25</f>
        <v>25199</v>
      </c>
      <c r="O22" s="203">
        <f>'нетто 18'!O46+25</f>
        <v>25199</v>
      </c>
      <c r="P22" s="203">
        <f>'нетто 18'!P46+25</f>
        <v>25199</v>
      </c>
      <c r="Q22" s="203">
        <f>'нетто 18'!Q46+25</f>
        <v>21099</v>
      </c>
      <c r="R22" s="203">
        <f>'нетто 18'!R46+25</f>
        <v>23231</v>
      </c>
      <c r="S22" s="203">
        <f>'нетто 18'!S46+25</f>
        <v>24215</v>
      </c>
      <c r="T22" s="203">
        <f>'нетто 18'!T46+25</f>
        <v>22247</v>
      </c>
      <c r="U22" s="203">
        <f>'нетто 18'!U46+25</f>
        <v>27577</v>
      </c>
      <c r="V22" s="203">
        <f>'нетто 18'!V46+25</f>
        <v>22247</v>
      </c>
      <c r="W22" s="203">
        <f>'нетто 18'!W46+25</f>
        <v>25199</v>
      </c>
      <c r="X22" s="203">
        <f>'нетто 18'!X46+25</f>
        <v>22247</v>
      </c>
      <c r="Y22" s="203">
        <f>'нетто 18'!Y46+25</f>
        <v>25199</v>
      </c>
      <c r="Z22" s="203">
        <f>'нетто 18'!Z46+25</f>
        <v>25199</v>
      </c>
      <c r="AA22" s="203">
        <f>'нетто 18'!AA46+25</f>
        <v>25199</v>
      </c>
      <c r="AB22" s="203">
        <f>'нетто 18'!AB46+25</f>
        <v>24215</v>
      </c>
      <c r="AC22" s="203">
        <f>'нетто 18'!AC46+25</f>
        <v>25199</v>
      </c>
      <c r="AD22" s="203">
        <f>'нетто 18'!AD46+25</f>
        <v>24215</v>
      </c>
      <c r="AE22" s="203">
        <f>'нетто 18'!AE46+25</f>
        <v>28971</v>
      </c>
      <c r="AF22" s="203">
        <f>'нетто 18'!AF46+25</f>
        <v>24215</v>
      </c>
      <c r="AG22" s="203">
        <f>'нетто 18'!AG46+25</f>
        <v>25199</v>
      </c>
      <c r="AH22" s="203">
        <f>'нетто 18'!AH46+25</f>
        <v>25199</v>
      </c>
      <c r="AI22" s="203">
        <f>'нетто 18'!AI46+25</f>
        <v>25199</v>
      </c>
      <c r="AJ22" s="203">
        <f>'нетто 18'!AJ46+25</f>
        <v>24215</v>
      </c>
      <c r="AK22" s="203">
        <f>'нетто 18'!AK46+25</f>
        <v>25199</v>
      </c>
      <c r="AL22" s="203">
        <f>'нетто 18'!AL46+25</f>
        <v>24215</v>
      </c>
      <c r="AM22" s="203">
        <f>'нетто 18'!AM46+25</f>
        <v>23231</v>
      </c>
      <c r="AN22" s="203">
        <f>'нетто 18'!AN46+25</f>
        <v>22247</v>
      </c>
      <c r="AO22" s="203">
        <f>'нетто 18'!AO46+25</f>
        <v>22247</v>
      </c>
      <c r="AP22" s="203">
        <f>'нетто 18'!AP46+25</f>
        <v>22247</v>
      </c>
      <c r="AQ22" s="203">
        <f>'нетто 18'!AQ46+25</f>
        <v>23231</v>
      </c>
      <c r="AR22" s="203">
        <f>'нетто 18'!AR46+25</f>
        <v>24215</v>
      </c>
      <c r="AS22" s="203">
        <f>'нетто 18'!AS46+25</f>
        <v>24215</v>
      </c>
      <c r="AT22" s="203">
        <f>'нетто 18'!AT46+25</f>
        <v>23231</v>
      </c>
      <c r="AU22" s="203">
        <f>'нетто 18'!AU46+25</f>
        <v>22247</v>
      </c>
      <c r="AV22" s="203">
        <f>'нетто 18'!AV46+25</f>
        <v>24215</v>
      </c>
      <c r="AW22" s="203">
        <f>'нетто 18'!AW46+25</f>
        <v>22247</v>
      </c>
    </row>
    <row r="23" spans="1:49" s="202" customFormat="1" ht="11.1" customHeight="1" x14ac:dyDescent="0.2">
      <c r="A23" s="211">
        <v>2</v>
      </c>
      <c r="B23" s="203">
        <f>'нетто 18'!B47+25</f>
        <v>18229</v>
      </c>
      <c r="C23" s="203">
        <f>'нетто 18'!C47+25</f>
        <v>18229</v>
      </c>
      <c r="D23" s="203">
        <f>'нетто 18'!D47+25</f>
        <v>27044</v>
      </c>
      <c r="E23" s="203">
        <f>'нетто 18'!E47+25</f>
        <v>27044</v>
      </c>
      <c r="F23" s="203">
        <f>'нетто 18'!F47+25</f>
        <v>25076</v>
      </c>
      <c r="G23" s="203">
        <f>'нетто 18'!G47+25</f>
        <v>23518</v>
      </c>
      <c r="H23" s="203">
        <f>'нетто 18'!H47+25</f>
        <v>22944</v>
      </c>
      <c r="I23" s="203">
        <f>'нетто 18'!I47+25</f>
        <v>22944</v>
      </c>
      <c r="J23" s="203">
        <f>'нетто 18'!J47+25</f>
        <v>23518</v>
      </c>
      <c r="K23" s="203">
        <f>'нетто 18'!K47+25</f>
        <v>22944</v>
      </c>
      <c r="L23" s="203">
        <f>'нетто 18'!L47+25</f>
        <v>22944</v>
      </c>
      <c r="M23" s="203">
        <f>'нетто 18'!M47+25</f>
        <v>27044</v>
      </c>
      <c r="N23" s="203">
        <f>'нетто 18'!N47+25</f>
        <v>27044</v>
      </c>
      <c r="O23" s="203">
        <f>'нетто 18'!O47+25</f>
        <v>27044</v>
      </c>
      <c r="P23" s="203">
        <f>'нетто 18'!P47+25</f>
        <v>27044</v>
      </c>
      <c r="Q23" s="203">
        <f>'нетто 18'!Q47+25</f>
        <v>22944</v>
      </c>
      <c r="R23" s="203">
        <f>'нетто 18'!R47+25</f>
        <v>25076</v>
      </c>
      <c r="S23" s="203">
        <f>'нетто 18'!S47+25</f>
        <v>26060</v>
      </c>
      <c r="T23" s="203">
        <f>'нетто 18'!T47+25</f>
        <v>24092</v>
      </c>
      <c r="U23" s="203">
        <f>'нетто 18'!U47+25</f>
        <v>29422</v>
      </c>
      <c r="V23" s="203">
        <f>'нетто 18'!V47+25</f>
        <v>24092</v>
      </c>
      <c r="W23" s="203">
        <f>'нетто 18'!W47+25</f>
        <v>27044</v>
      </c>
      <c r="X23" s="203">
        <f>'нетто 18'!X47+25</f>
        <v>24092</v>
      </c>
      <c r="Y23" s="203">
        <f>'нетто 18'!Y47+25</f>
        <v>27044</v>
      </c>
      <c r="Z23" s="203">
        <f>'нетто 18'!Z47+25</f>
        <v>27044</v>
      </c>
      <c r="AA23" s="203">
        <f>'нетто 18'!AA47+25</f>
        <v>27044</v>
      </c>
      <c r="AB23" s="203">
        <f>'нетто 18'!AB47+25</f>
        <v>26060</v>
      </c>
      <c r="AC23" s="203">
        <f>'нетто 18'!AC47+25</f>
        <v>27044</v>
      </c>
      <c r="AD23" s="203">
        <f>'нетто 18'!AD47+25</f>
        <v>26060</v>
      </c>
      <c r="AE23" s="203">
        <f>'нетто 18'!AE47+25</f>
        <v>30816</v>
      </c>
      <c r="AF23" s="203">
        <f>'нетто 18'!AF47+25</f>
        <v>26060</v>
      </c>
      <c r="AG23" s="203">
        <f>'нетто 18'!AG47+25</f>
        <v>27044</v>
      </c>
      <c r="AH23" s="203">
        <f>'нетто 18'!AH47+25</f>
        <v>27044</v>
      </c>
      <c r="AI23" s="203">
        <f>'нетто 18'!AI47+25</f>
        <v>27044</v>
      </c>
      <c r="AJ23" s="203">
        <f>'нетто 18'!AJ47+25</f>
        <v>26060</v>
      </c>
      <c r="AK23" s="203">
        <f>'нетто 18'!AK47+25</f>
        <v>27044</v>
      </c>
      <c r="AL23" s="203">
        <f>'нетто 18'!AL47+25</f>
        <v>26060</v>
      </c>
      <c r="AM23" s="203">
        <f>'нетто 18'!AM47+25</f>
        <v>25076</v>
      </c>
      <c r="AN23" s="203">
        <f>'нетто 18'!AN47+25</f>
        <v>24092</v>
      </c>
      <c r="AO23" s="203">
        <f>'нетто 18'!AO47+25</f>
        <v>24092</v>
      </c>
      <c r="AP23" s="203">
        <f>'нетто 18'!AP47+25</f>
        <v>24092</v>
      </c>
      <c r="AQ23" s="203">
        <f>'нетто 18'!AQ47+25</f>
        <v>25076</v>
      </c>
      <c r="AR23" s="203">
        <f>'нетто 18'!AR47+25</f>
        <v>26060</v>
      </c>
      <c r="AS23" s="203">
        <f>'нетто 18'!AS47+25</f>
        <v>26060</v>
      </c>
      <c r="AT23" s="203">
        <f>'нетто 18'!AT47+25</f>
        <v>25076</v>
      </c>
      <c r="AU23" s="203">
        <f>'нетто 18'!AU47+25</f>
        <v>24092</v>
      </c>
      <c r="AV23" s="203">
        <f>'нетто 18'!AV47+25</f>
        <v>26060</v>
      </c>
      <c r="AW23" s="203">
        <f>'нетто 18'!AW47+25</f>
        <v>24092</v>
      </c>
    </row>
    <row r="24" spans="1:49" s="202" customFormat="1" ht="11.1" customHeight="1" x14ac:dyDescent="0.2">
      <c r="A24" s="203" t="s">
        <v>6</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row>
    <row r="25" spans="1:49" s="202" customFormat="1" ht="11.1" customHeight="1" x14ac:dyDescent="0.2">
      <c r="A25" s="211" t="s">
        <v>1</v>
      </c>
      <c r="B25" s="203">
        <f>'нетто 18'!B49+25</f>
        <v>90225</v>
      </c>
      <c r="C25" s="203">
        <f>'нетто 18'!C49+25</f>
        <v>90225</v>
      </c>
      <c r="D25" s="203">
        <f>'нетто 18'!D49+25</f>
        <v>102525</v>
      </c>
      <c r="E25" s="203">
        <f>'нетто 18'!E49+25</f>
        <v>102525</v>
      </c>
      <c r="F25" s="203">
        <f>'нетто 18'!F49+25</f>
        <v>102525</v>
      </c>
      <c r="G25" s="203">
        <f>'нетто 18'!G49+25</f>
        <v>102525</v>
      </c>
      <c r="H25" s="203">
        <f>'нетто 18'!H49+25</f>
        <v>102525</v>
      </c>
      <c r="I25" s="203">
        <f>'нетто 18'!I49+25</f>
        <v>102525</v>
      </c>
      <c r="J25" s="203">
        <f>'нетто 18'!J49+25</f>
        <v>102525</v>
      </c>
      <c r="K25" s="203">
        <f>'нетто 18'!K49+25</f>
        <v>102525</v>
      </c>
      <c r="L25" s="203">
        <f>'нетто 18'!L49+25</f>
        <v>102525</v>
      </c>
      <c r="M25" s="203">
        <f>'нетто 18'!M49+25</f>
        <v>102525</v>
      </c>
      <c r="N25" s="203">
        <f>'нетто 18'!N49+25</f>
        <v>102525</v>
      </c>
      <c r="O25" s="203">
        <f>'нетто 18'!O49+25</f>
        <v>102525</v>
      </c>
      <c r="P25" s="203">
        <f>'нетто 18'!P49+25</f>
        <v>102525</v>
      </c>
      <c r="Q25" s="203">
        <f>'нетто 18'!Q49+25</f>
        <v>102525</v>
      </c>
      <c r="R25" s="203">
        <f>'нетто 18'!R49+25</f>
        <v>102525</v>
      </c>
      <c r="S25" s="203">
        <f>'нетто 18'!S49+25</f>
        <v>102525</v>
      </c>
      <c r="T25" s="203">
        <f>'нетто 18'!T49+25</f>
        <v>102525</v>
      </c>
      <c r="U25" s="203">
        <f>'нетто 18'!U49+25</f>
        <v>102525</v>
      </c>
      <c r="V25" s="203">
        <f>'нетто 18'!V49+25</f>
        <v>102525</v>
      </c>
      <c r="W25" s="203">
        <f>'нетто 18'!W49+25</f>
        <v>102525</v>
      </c>
      <c r="X25" s="203">
        <f>'нетто 18'!X49+25</f>
        <v>102525</v>
      </c>
      <c r="Y25" s="203">
        <f>'нетто 18'!Y49+25</f>
        <v>102525</v>
      </c>
      <c r="Z25" s="203">
        <f>'нетто 18'!Z49+25</f>
        <v>102525</v>
      </c>
      <c r="AA25" s="203">
        <f>'нетто 18'!AA49+25</f>
        <v>102525</v>
      </c>
      <c r="AB25" s="203">
        <f>'нетто 18'!AB49+25</f>
        <v>102525</v>
      </c>
      <c r="AC25" s="203">
        <f>'нетто 18'!AC49+25</f>
        <v>102525</v>
      </c>
      <c r="AD25" s="203">
        <f>'нетто 18'!AD49+25</f>
        <v>102525</v>
      </c>
      <c r="AE25" s="203">
        <f>'нетто 18'!AE49+25</f>
        <v>102525</v>
      </c>
      <c r="AF25" s="203">
        <f>'нетто 18'!AF49+25</f>
        <v>102525</v>
      </c>
      <c r="AG25" s="203">
        <f>'нетто 18'!AG49+25</f>
        <v>102525</v>
      </c>
      <c r="AH25" s="203">
        <f>'нетто 18'!AH49+25</f>
        <v>102525</v>
      </c>
      <c r="AI25" s="203">
        <f>'нетто 18'!AI49+25</f>
        <v>102525</v>
      </c>
      <c r="AJ25" s="203">
        <f>'нетто 18'!AJ49+25</f>
        <v>102525</v>
      </c>
      <c r="AK25" s="203">
        <f>'нетто 18'!AK49+25</f>
        <v>102525</v>
      </c>
      <c r="AL25" s="203">
        <f>'нетто 18'!AL49+25</f>
        <v>102525</v>
      </c>
      <c r="AM25" s="203">
        <f>'нетто 18'!AM49+25</f>
        <v>102525</v>
      </c>
      <c r="AN25" s="203">
        <f>'нетто 18'!AN49+25</f>
        <v>102525</v>
      </c>
      <c r="AO25" s="203">
        <f>'нетто 18'!AO49+25</f>
        <v>102525</v>
      </c>
      <c r="AP25" s="203">
        <f>'нетто 18'!AP49+25</f>
        <v>102525</v>
      </c>
      <c r="AQ25" s="203">
        <f>'нетто 18'!AQ49+25</f>
        <v>102525</v>
      </c>
      <c r="AR25" s="203">
        <f>'нетто 18'!AR49+25</f>
        <v>102525</v>
      </c>
      <c r="AS25" s="203">
        <f>'нетто 18'!AS49+25</f>
        <v>102525</v>
      </c>
      <c r="AT25" s="203">
        <f>'нетто 18'!AT49+25</f>
        <v>102525</v>
      </c>
      <c r="AU25" s="203">
        <f>'нетто 18'!AU49+25</f>
        <v>102525</v>
      </c>
      <c r="AV25" s="203">
        <f>'нетто 18'!AV49+25</f>
        <v>102525</v>
      </c>
      <c r="AW25" s="203">
        <f>'нетто 18'!AW49+25</f>
        <v>102525</v>
      </c>
    </row>
    <row r="26" spans="1:49" ht="22.5" x14ac:dyDescent="0.2">
      <c r="A26" s="212" t="s">
        <v>121</v>
      </c>
    </row>
    <row r="27" spans="1:49" ht="12" hidden="1" thickBot="1" x14ac:dyDescent="0.25">
      <c r="A27" s="213" t="s">
        <v>147</v>
      </c>
    </row>
    <row r="28" spans="1:49" hidden="1" x14ac:dyDescent="0.2">
      <c r="A28" s="214" t="s">
        <v>146</v>
      </c>
    </row>
    <row r="29" spans="1:49" ht="21.75" hidden="1" x14ac:dyDescent="0.2">
      <c r="A29" s="215" t="s">
        <v>149</v>
      </c>
    </row>
    <row r="30" spans="1:49" ht="21.75" hidden="1" x14ac:dyDescent="0.2">
      <c r="A30" s="216" t="s">
        <v>150</v>
      </c>
    </row>
    <row r="31" spans="1:49" hidden="1" x14ac:dyDescent="0.2">
      <c r="A31" s="215" t="s">
        <v>148</v>
      </c>
    </row>
    <row r="32" spans="1:49" hidden="1" x14ac:dyDescent="0.2">
      <c r="A32" s="217" t="s">
        <v>170</v>
      </c>
    </row>
    <row r="33" spans="1:1" x14ac:dyDescent="0.2">
      <c r="A33" s="218" t="s">
        <v>12</v>
      </c>
    </row>
    <row r="34" spans="1:1" x14ac:dyDescent="0.2">
      <c r="A34" s="219" t="s">
        <v>13</v>
      </c>
    </row>
    <row r="35" spans="1:1" x14ac:dyDescent="0.2">
      <c r="A35" s="219" t="s">
        <v>14</v>
      </c>
    </row>
    <row r="36" spans="1:1" ht="22.5" x14ac:dyDescent="0.2">
      <c r="A36" s="220" t="s">
        <v>18</v>
      </c>
    </row>
    <row r="37" spans="1:1" x14ac:dyDescent="0.2">
      <c r="A37" s="221" t="s">
        <v>122</v>
      </c>
    </row>
    <row r="38" spans="1:1" x14ac:dyDescent="0.2">
      <c r="A38" s="219"/>
    </row>
    <row r="39" spans="1:1" hidden="1" x14ac:dyDescent="0.2">
      <c r="A39" s="222" t="s">
        <v>16</v>
      </c>
    </row>
    <row r="40" spans="1:1" ht="67.5" hidden="1" x14ac:dyDescent="0.2">
      <c r="A40" s="223" t="s">
        <v>255</v>
      </c>
    </row>
    <row r="41" spans="1:1" hidden="1" x14ac:dyDescent="0.2"/>
    <row r="42" spans="1:1" hidden="1" x14ac:dyDescent="0.2">
      <c r="A42" s="224" t="s">
        <v>24</v>
      </c>
    </row>
    <row r="43" spans="1:1" hidden="1" x14ac:dyDescent="0.2">
      <c r="A43" s="225" t="s">
        <v>256</v>
      </c>
    </row>
    <row r="44" spans="1:1" hidden="1" x14ac:dyDescent="0.2">
      <c r="A44" s="226" t="s">
        <v>257</v>
      </c>
    </row>
    <row r="45" spans="1:1" ht="21.75" customHeight="1" thickBot="1" x14ac:dyDescent="0.25">
      <c r="A45" s="222" t="s">
        <v>16</v>
      </c>
    </row>
    <row r="46" spans="1:1" ht="159" customHeight="1" thickBot="1" x14ac:dyDescent="0.25">
      <c r="A46" s="227" t="s">
        <v>258</v>
      </c>
    </row>
  </sheetData>
  <pageMargins left="0.25" right="0.25" top="0.75" bottom="0.75" header="0.3" footer="0.3"/>
  <pageSetup scale="5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70"/>
  <sheetViews>
    <sheetView topLeftCell="A17" zoomScale="90" zoomScaleNormal="90" workbookViewId="0">
      <pane xSplit="1" topLeftCell="B1" activePane="topRight" state="frozen"/>
      <selection activeCell="E71" sqref="E71"/>
      <selection pane="topRight" activeCell="E71" sqref="E71"/>
    </sheetView>
  </sheetViews>
  <sheetFormatPr defaultColWidth="9" defaultRowHeight="11.25" x14ac:dyDescent="0.2"/>
  <cols>
    <col min="1" max="1" width="67.85546875" style="204" customWidth="1"/>
    <col min="2" max="29" width="9" style="204"/>
    <col min="30" max="35" width="9" style="204" customWidth="1"/>
    <col min="36" max="16384" width="9" style="204"/>
  </cols>
  <sheetData>
    <row r="1" spans="1:49" x14ac:dyDescent="0.2">
      <c r="A1" s="207" t="s">
        <v>191</v>
      </c>
    </row>
    <row r="2" spans="1:49" x14ac:dyDescent="0.2">
      <c r="A2" s="208" t="s">
        <v>8</v>
      </c>
    </row>
    <row r="3" spans="1:49" x14ac:dyDescent="0.2">
      <c r="A3" s="207"/>
    </row>
    <row r="4" spans="1:49" ht="26.1" customHeight="1" x14ac:dyDescent="0.2">
      <c r="A4" s="228" t="s">
        <v>9</v>
      </c>
      <c r="B4" s="201">
        <f>'C завтраками| Bed and breakfast'!B4</f>
        <v>45770</v>
      </c>
      <c r="C4" s="201">
        <f>'C завтраками| Bed and breakfast'!C4</f>
        <v>45776</v>
      </c>
      <c r="D4" s="201">
        <f>'C завтраками| Bed and breakfast'!D4</f>
        <v>45778</v>
      </c>
      <c r="E4" s="201">
        <f>'C завтраками| Bed and breakfast'!E4</f>
        <v>45779</v>
      </c>
      <c r="F4" s="201">
        <f>'C завтраками| Bed and breakfast'!F4</f>
        <v>45781</v>
      </c>
      <c r="G4" s="201">
        <f>'C завтраками| Bed and breakfast'!G4</f>
        <v>45787</v>
      </c>
      <c r="H4" s="201">
        <f>'C завтраками| Bed and breakfast'!H4</f>
        <v>45788</v>
      </c>
      <c r="I4" s="201">
        <f>'C завтраками| Bed and breakfast'!I4</f>
        <v>45793</v>
      </c>
      <c r="J4" s="201">
        <f>'C завтраками| Bed and breakfast'!J4</f>
        <v>45798</v>
      </c>
      <c r="K4" s="201">
        <f>'C завтраками| Bed and breakfast'!K4</f>
        <v>45800</v>
      </c>
      <c r="L4" s="201">
        <f>'C завтраками| Bed and breakfast'!L4</f>
        <v>45802</v>
      </c>
      <c r="M4" s="201">
        <f>'C завтраками| Bed and breakfast'!M4</f>
        <v>45808</v>
      </c>
      <c r="N4" s="201">
        <f>'C завтраками| Bed and breakfast'!N4</f>
        <v>45809</v>
      </c>
      <c r="O4" s="201">
        <f>'C завтраками| Bed and breakfast'!O4</f>
        <v>45810</v>
      </c>
      <c r="P4" s="201">
        <f>'C завтраками| Bed and breakfast'!P4</f>
        <v>45815</v>
      </c>
      <c r="Q4" s="201">
        <f>'C завтраками| Bed and breakfast'!Q4</f>
        <v>45817</v>
      </c>
      <c r="R4" s="201">
        <f>'C завтраками| Bed and breakfast'!R4</f>
        <v>45820</v>
      </c>
      <c r="S4" s="201">
        <f>'C завтраками| Bed and breakfast'!S4</f>
        <v>45821</v>
      </c>
      <c r="T4" s="201">
        <f>'C завтраками| Bed and breakfast'!T4</f>
        <v>45823</v>
      </c>
      <c r="U4" s="201">
        <f>'C завтраками| Bed and breakfast'!U4</f>
        <v>45831</v>
      </c>
      <c r="V4" s="201">
        <f>'C завтраками| Bed and breakfast'!V4</f>
        <v>45836</v>
      </c>
      <c r="W4" s="201">
        <f>'C завтраками| Bed and breakfast'!W4</f>
        <v>45839</v>
      </c>
      <c r="X4" s="201">
        <f>'C завтраками| Bed and breakfast'!X4</f>
        <v>45849</v>
      </c>
      <c r="Y4" s="201">
        <f>'C завтраками| Bed and breakfast'!Y4</f>
        <v>45852</v>
      </c>
      <c r="Z4" s="201">
        <f>'C завтраками| Bed and breakfast'!Z4</f>
        <v>45855</v>
      </c>
      <c r="AA4" s="201">
        <f>'C завтраками| Bed and breakfast'!AA4</f>
        <v>45856</v>
      </c>
      <c r="AB4" s="201">
        <f>'C завтраками| Bed and breakfast'!AB4</f>
        <v>45858</v>
      </c>
      <c r="AC4" s="201">
        <f>'C завтраками| Bed and breakfast'!AC4</f>
        <v>45859</v>
      </c>
      <c r="AD4" s="201">
        <f>'C завтраками| Bed and breakfast'!AD4</f>
        <v>45861</v>
      </c>
      <c r="AE4" s="201">
        <f>'C завтраками| Bed and breakfast'!AE4</f>
        <v>45863</v>
      </c>
      <c r="AF4" s="201">
        <f>'C завтраками| Bed and breakfast'!AF4</f>
        <v>45867</v>
      </c>
      <c r="AG4" s="201">
        <f>'C завтраками| Bed and breakfast'!AG4</f>
        <v>45870</v>
      </c>
      <c r="AH4" s="201">
        <f>'C завтраками| Bed and breakfast'!AH4</f>
        <v>45872</v>
      </c>
      <c r="AI4" s="201">
        <f>'C завтраками| Bed and breakfast'!AI4</f>
        <v>45877</v>
      </c>
      <c r="AJ4" s="201">
        <f>'C завтраками| Bed and breakfast'!AJ4</f>
        <v>45879</v>
      </c>
      <c r="AK4" s="201">
        <f>'C завтраками| Bed and breakfast'!AK4</f>
        <v>45884</v>
      </c>
      <c r="AL4" s="201">
        <f>'C завтраками| Bed and breakfast'!AL4</f>
        <v>45886</v>
      </c>
      <c r="AM4" s="201">
        <f>'C завтраками| Bed and breakfast'!AM4</f>
        <v>45888</v>
      </c>
      <c r="AN4" s="201">
        <f>'C завтраками| Bed and breakfast'!AN4</f>
        <v>45891</v>
      </c>
      <c r="AO4" s="201">
        <f>'C завтраками| Bed and breakfast'!AO4</f>
        <v>45893</v>
      </c>
      <c r="AP4" s="201">
        <f>'C завтраками| Bed and breakfast'!AP4</f>
        <v>45901</v>
      </c>
      <c r="AQ4" s="201">
        <f>'C завтраками| Bed and breakfast'!AQ4</f>
        <v>45905</v>
      </c>
      <c r="AR4" s="201">
        <f>'C завтраками| Bed and breakfast'!AR4</f>
        <v>45908</v>
      </c>
      <c r="AS4" s="201">
        <f>'C завтраками| Bed and breakfast'!AS4</f>
        <v>45912</v>
      </c>
      <c r="AT4" s="201">
        <f>'C завтраками| Bed and breakfast'!AT4</f>
        <v>45914</v>
      </c>
      <c r="AU4" s="201">
        <f>'C завтраками| Bed and breakfast'!AU4</f>
        <v>45921</v>
      </c>
      <c r="AV4" s="201">
        <f>'C завтраками| Bed and breakfast'!AV4</f>
        <v>45926</v>
      </c>
      <c r="AW4" s="201">
        <f>'C завтраками| Bed and breakfast'!AW4</f>
        <v>45928</v>
      </c>
    </row>
    <row r="5" spans="1:49" s="206" customFormat="1" ht="22.35" customHeight="1" x14ac:dyDescent="0.2">
      <c r="A5" s="210" t="s">
        <v>11</v>
      </c>
      <c r="B5" s="201">
        <f>'C завтраками| Bed and breakfast'!B5</f>
        <v>45775</v>
      </c>
      <c r="C5" s="201">
        <f>'C завтраками| Bed and breakfast'!C5</f>
        <v>45777</v>
      </c>
      <c r="D5" s="201">
        <f>'C завтраками| Bed and breakfast'!D5</f>
        <v>45778</v>
      </c>
      <c r="E5" s="201">
        <f>'C завтраками| Bed and breakfast'!E5</f>
        <v>45780</v>
      </c>
      <c r="F5" s="201">
        <f>'C завтраками| Bed and breakfast'!F5</f>
        <v>45786</v>
      </c>
      <c r="G5" s="201">
        <f>'C завтраками| Bed and breakfast'!G5</f>
        <v>45787</v>
      </c>
      <c r="H5" s="201">
        <f>'C завтраками| Bed and breakfast'!H5</f>
        <v>45792</v>
      </c>
      <c r="I5" s="201">
        <f>'C завтраками| Bed and breakfast'!I5</f>
        <v>45797</v>
      </c>
      <c r="J5" s="201">
        <f>'C завтраками| Bed and breakfast'!J5</f>
        <v>45799</v>
      </c>
      <c r="K5" s="201">
        <f>'C завтраками| Bed and breakfast'!K5</f>
        <v>45801</v>
      </c>
      <c r="L5" s="201">
        <f>'C завтраками| Bed and breakfast'!L5</f>
        <v>45807</v>
      </c>
      <c r="M5" s="201">
        <f>'C завтраками| Bed and breakfast'!M5</f>
        <v>45808</v>
      </c>
      <c r="N5" s="201">
        <f>'C завтраками| Bed and breakfast'!N5</f>
        <v>45809</v>
      </c>
      <c r="O5" s="201">
        <f>'C завтраками| Bed and breakfast'!O5</f>
        <v>45814</v>
      </c>
      <c r="P5" s="201">
        <f>'C завтраками| Bed and breakfast'!P5</f>
        <v>45816</v>
      </c>
      <c r="Q5" s="201">
        <f>'C завтраками| Bed and breakfast'!Q5</f>
        <v>45819</v>
      </c>
      <c r="R5" s="201">
        <f>'C завтраками| Bed and breakfast'!R5</f>
        <v>45820</v>
      </c>
      <c r="S5" s="201">
        <f>'C завтраками| Bed and breakfast'!S5</f>
        <v>45822</v>
      </c>
      <c r="T5" s="201">
        <f>'C завтраками| Bed and breakfast'!T5</f>
        <v>45830</v>
      </c>
      <c r="U5" s="201">
        <f>'C завтраками| Bed and breakfast'!U5</f>
        <v>45835</v>
      </c>
      <c r="V5" s="201">
        <f>'C завтраками| Bed and breakfast'!V5</f>
        <v>45838</v>
      </c>
      <c r="W5" s="201">
        <f>'C завтраками| Bed and breakfast'!W5</f>
        <v>45848</v>
      </c>
      <c r="X5" s="201">
        <f>'C завтраками| Bed and breakfast'!X5</f>
        <v>45851</v>
      </c>
      <c r="Y5" s="201">
        <f>'C завтраками| Bed and breakfast'!Y5</f>
        <v>45854</v>
      </c>
      <c r="Z5" s="201">
        <f>'C завтраками| Bed and breakfast'!Z5</f>
        <v>45855</v>
      </c>
      <c r="AA5" s="201">
        <f>'C завтраками| Bed and breakfast'!AA5</f>
        <v>45857</v>
      </c>
      <c r="AB5" s="201">
        <f>'C завтраками| Bed and breakfast'!AB5</f>
        <v>45858</v>
      </c>
      <c r="AC5" s="201">
        <f>'C завтраками| Bed and breakfast'!AC5</f>
        <v>45860</v>
      </c>
      <c r="AD5" s="201">
        <f>'C завтраками| Bed and breakfast'!AD5</f>
        <v>45862</v>
      </c>
      <c r="AE5" s="201">
        <f>'C завтраками| Bed and breakfast'!AE5</f>
        <v>45866</v>
      </c>
      <c r="AF5" s="201">
        <f>'C завтраками| Bed and breakfast'!AF5</f>
        <v>45869</v>
      </c>
      <c r="AG5" s="201">
        <f>'C завтраками| Bed and breakfast'!AG5</f>
        <v>45871</v>
      </c>
      <c r="AH5" s="201">
        <f>'C завтраками| Bed and breakfast'!AH5</f>
        <v>45876</v>
      </c>
      <c r="AI5" s="201">
        <f>'C завтраками| Bed and breakfast'!AI5</f>
        <v>45878</v>
      </c>
      <c r="AJ5" s="201">
        <f>'C завтраками| Bed and breakfast'!AJ5</f>
        <v>45883</v>
      </c>
      <c r="AK5" s="201">
        <f>'C завтраками| Bed and breakfast'!AK5</f>
        <v>45885</v>
      </c>
      <c r="AL5" s="201">
        <f>'C завтраками| Bed and breakfast'!AL5</f>
        <v>45887</v>
      </c>
      <c r="AM5" s="201">
        <f>'C завтраками| Bed and breakfast'!AM5</f>
        <v>45890</v>
      </c>
      <c r="AN5" s="201">
        <f>'C завтраками| Bed and breakfast'!AN5</f>
        <v>45892</v>
      </c>
      <c r="AO5" s="201">
        <f>'C завтраками| Bed and breakfast'!AO5</f>
        <v>45900</v>
      </c>
      <c r="AP5" s="201">
        <f>'C завтраками| Bed and breakfast'!AP5</f>
        <v>45904</v>
      </c>
      <c r="AQ5" s="201">
        <f>'C завтраками| Bed and breakfast'!AQ5</f>
        <v>45907</v>
      </c>
      <c r="AR5" s="201">
        <f>'C завтраками| Bed and breakfast'!AR5</f>
        <v>45910</v>
      </c>
      <c r="AS5" s="201">
        <f>'C завтраками| Bed and breakfast'!AS5</f>
        <v>45913</v>
      </c>
      <c r="AT5" s="201">
        <f>'C завтраками| Bed and breakfast'!AT5</f>
        <v>45920</v>
      </c>
      <c r="AU5" s="201">
        <f>'C завтраками| Bed and breakfast'!AU5</f>
        <v>45925</v>
      </c>
      <c r="AV5" s="201">
        <f>'C завтраками| Bed and breakfast'!AV5</f>
        <v>45927</v>
      </c>
      <c r="AW5" s="201">
        <f>'C завтраками| Bed and breakfast'!AW5</f>
        <v>45930</v>
      </c>
    </row>
    <row r="6" spans="1:49" s="202" customFormat="1" ht="10.35" customHeight="1" x14ac:dyDescent="0.2">
      <c r="A6" s="203" t="s">
        <v>142</v>
      </c>
    </row>
    <row r="7" spans="1:49" s="202" customFormat="1" ht="10.35" customHeight="1" x14ac:dyDescent="0.2">
      <c r="A7" s="211">
        <v>1</v>
      </c>
      <c r="B7" s="203">
        <f>'C завтраками| Bed and breakfast'!B7</f>
        <v>11200</v>
      </c>
      <c r="C7" s="203">
        <f>'C завтраками| Bed and breakfast'!C7</f>
        <v>11200</v>
      </c>
      <c r="D7" s="203">
        <f>'C завтраками| Bed and breakfast'!D7</f>
        <v>15700</v>
      </c>
      <c r="E7" s="203">
        <f>'C завтраками| Bed and breakfast'!E7</f>
        <v>15700</v>
      </c>
      <c r="F7" s="203">
        <f>'C завтраками| Bed and breakfast'!F7</f>
        <v>13300</v>
      </c>
      <c r="G7" s="203">
        <f>'C завтраками| Bed and breakfast'!G7</f>
        <v>11400</v>
      </c>
      <c r="H7" s="203">
        <f>'C завтраками| Bed and breakfast'!H7</f>
        <v>10700</v>
      </c>
      <c r="I7" s="203">
        <f>'C завтраками| Bed and breakfast'!I7</f>
        <v>10700</v>
      </c>
      <c r="J7" s="203">
        <f>'C завтраками| Bed and breakfast'!J7</f>
        <v>11400</v>
      </c>
      <c r="K7" s="203">
        <f>'C завтраками| Bed and breakfast'!K7</f>
        <v>10700</v>
      </c>
      <c r="L7" s="203">
        <f>'C завтраками| Bed and breakfast'!L7</f>
        <v>10700</v>
      </c>
      <c r="M7" s="203">
        <f>'C завтраками| Bed and breakfast'!M7</f>
        <v>15700</v>
      </c>
      <c r="N7" s="203">
        <f>'C завтраками| Bed and breakfast'!N7</f>
        <v>15700</v>
      </c>
      <c r="O7" s="203">
        <f>'C завтраками| Bed and breakfast'!O7</f>
        <v>15700</v>
      </c>
      <c r="P7" s="203">
        <f>'C завтраками| Bed and breakfast'!P7</f>
        <v>15700</v>
      </c>
      <c r="Q7" s="203">
        <f>'C завтраками| Bed and breakfast'!Q7</f>
        <v>10700</v>
      </c>
      <c r="R7" s="203">
        <f>'C завтраками| Bed and breakfast'!R7</f>
        <v>13300</v>
      </c>
      <c r="S7" s="203">
        <f>'C завтраками| Bed and breakfast'!S7</f>
        <v>14500</v>
      </c>
      <c r="T7" s="203">
        <f>'C завтраками| Bed and breakfast'!T7</f>
        <v>12100</v>
      </c>
      <c r="U7" s="203">
        <f>'C завтраками| Bed and breakfast'!U7</f>
        <v>18600</v>
      </c>
      <c r="V7" s="203">
        <f>'C завтраками| Bed and breakfast'!V7</f>
        <v>12100</v>
      </c>
      <c r="W7" s="203">
        <f>'C завтраками| Bed and breakfast'!W7</f>
        <v>15700</v>
      </c>
      <c r="X7" s="203">
        <f>'C завтраками| Bed and breakfast'!X7</f>
        <v>12100</v>
      </c>
      <c r="Y7" s="203">
        <f>'C завтраками| Bed and breakfast'!Y7</f>
        <v>15700</v>
      </c>
      <c r="Z7" s="203">
        <f>'C завтраками| Bed and breakfast'!Z7</f>
        <v>15700</v>
      </c>
      <c r="AA7" s="203">
        <f>'C завтраками| Bed and breakfast'!AA7</f>
        <v>15700</v>
      </c>
      <c r="AB7" s="203">
        <f>'C завтраками| Bed and breakfast'!AB7</f>
        <v>14500</v>
      </c>
      <c r="AC7" s="203">
        <f>'C завтраками| Bed and breakfast'!AC7</f>
        <v>15700</v>
      </c>
      <c r="AD7" s="203">
        <f>'C завтраками| Bed and breakfast'!AD7</f>
        <v>14500</v>
      </c>
      <c r="AE7" s="203">
        <f>'C завтраками| Bed and breakfast'!AE7</f>
        <v>20300</v>
      </c>
      <c r="AF7" s="203">
        <f>'C завтраками| Bed and breakfast'!AF7</f>
        <v>14500</v>
      </c>
      <c r="AG7" s="203">
        <f>'C завтраками| Bed and breakfast'!AG7</f>
        <v>15700</v>
      </c>
      <c r="AH7" s="203">
        <f>'C завтраками| Bed and breakfast'!AH7</f>
        <v>15700</v>
      </c>
      <c r="AI7" s="203">
        <f>'C завтраками| Bed and breakfast'!AI7</f>
        <v>15700</v>
      </c>
      <c r="AJ7" s="203">
        <f>'C завтраками| Bed and breakfast'!AJ7</f>
        <v>14500</v>
      </c>
      <c r="AK7" s="203">
        <f>'C завтраками| Bed and breakfast'!AK7</f>
        <v>15700</v>
      </c>
      <c r="AL7" s="203">
        <f>'C завтраками| Bed and breakfast'!AL7</f>
        <v>14500</v>
      </c>
      <c r="AM7" s="203">
        <f>'C завтраками| Bed and breakfast'!AM7</f>
        <v>13300</v>
      </c>
      <c r="AN7" s="203">
        <f>'C завтраками| Bed and breakfast'!AN7</f>
        <v>12100</v>
      </c>
      <c r="AO7" s="203">
        <f>'C завтраками| Bed and breakfast'!AO7</f>
        <v>12100</v>
      </c>
      <c r="AP7" s="203">
        <f>'C завтраками| Bed and breakfast'!AP7</f>
        <v>12100</v>
      </c>
      <c r="AQ7" s="203">
        <f>'C завтраками| Bed and breakfast'!AQ7</f>
        <v>13300</v>
      </c>
      <c r="AR7" s="203">
        <f>'C завтраками| Bed and breakfast'!AR7</f>
        <v>14500</v>
      </c>
      <c r="AS7" s="203">
        <f>'C завтраками| Bed and breakfast'!AS7</f>
        <v>14500</v>
      </c>
      <c r="AT7" s="203">
        <f>'C завтраками| Bed and breakfast'!AT7</f>
        <v>13300</v>
      </c>
      <c r="AU7" s="203">
        <f>'C завтраками| Bed and breakfast'!AU7</f>
        <v>12100</v>
      </c>
      <c r="AV7" s="203">
        <f>'C завтраками| Bed and breakfast'!AV7</f>
        <v>14500</v>
      </c>
      <c r="AW7" s="203">
        <f>'C завтраками| Bed and breakfast'!AW7</f>
        <v>12100</v>
      </c>
    </row>
    <row r="8" spans="1:49" s="202" customFormat="1" ht="10.35" customHeight="1" x14ac:dyDescent="0.2">
      <c r="A8" s="211">
        <v>2</v>
      </c>
      <c r="B8" s="203">
        <f>'C завтраками| Bed and breakfast'!B8</f>
        <v>13200</v>
      </c>
      <c r="C8" s="203">
        <f>'C завтраками| Bed and breakfast'!C8</f>
        <v>13200</v>
      </c>
      <c r="D8" s="203">
        <f>'C завтраками| Bed and breakfast'!D8</f>
        <v>17950</v>
      </c>
      <c r="E8" s="203">
        <f>'C завтраками| Bed and breakfast'!E8</f>
        <v>17950</v>
      </c>
      <c r="F8" s="203">
        <f>'C завтраками| Bed and breakfast'!F8</f>
        <v>15550</v>
      </c>
      <c r="G8" s="203">
        <f>'C завтраками| Bed and breakfast'!G8</f>
        <v>13650</v>
      </c>
      <c r="H8" s="203">
        <f>'C завтраками| Bed and breakfast'!H8</f>
        <v>12950</v>
      </c>
      <c r="I8" s="203">
        <f>'C завтраками| Bed and breakfast'!I8</f>
        <v>12950</v>
      </c>
      <c r="J8" s="203">
        <f>'C завтраками| Bed and breakfast'!J8</f>
        <v>13650</v>
      </c>
      <c r="K8" s="203">
        <f>'C завтраками| Bed and breakfast'!K8</f>
        <v>12950</v>
      </c>
      <c r="L8" s="203">
        <f>'C завтраками| Bed and breakfast'!L8</f>
        <v>12950</v>
      </c>
      <c r="M8" s="203">
        <f>'C завтраками| Bed and breakfast'!M8</f>
        <v>17950</v>
      </c>
      <c r="N8" s="203">
        <f>'C завтраками| Bed and breakfast'!N8</f>
        <v>17950</v>
      </c>
      <c r="O8" s="203">
        <f>'C завтраками| Bed and breakfast'!O8</f>
        <v>17950</v>
      </c>
      <c r="P8" s="203">
        <f>'C завтраками| Bed and breakfast'!P8</f>
        <v>17950</v>
      </c>
      <c r="Q8" s="203">
        <f>'C завтраками| Bed and breakfast'!Q8</f>
        <v>12950</v>
      </c>
      <c r="R8" s="203">
        <f>'C завтраками| Bed and breakfast'!R8</f>
        <v>15550</v>
      </c>
      <c r="S8" s="203">
        <f>'C завтраками| Bed and breakfast'!S8</f>
        <v>16750</v>
      </c>
      <c r="T8" s="203">
        <f>'C завтраками| Bed and breakfast'!T8</f>
        <v>14350</v>
      </c>
      <c r="U8" s="203">
        <f>'C завтраками| Bed and breakfast'!U8</f>
        <v>20850</v>
      </c>
      <c r="V8" s="203">
        <f>'C завтраками| Bed and breakfast'!V8</f>
        <v>14350</v>
      </c>
      <c r="W8" s="203">
        <f>'C завтраками| Bed and breakfast'!W8</f>
        <v>17950</v>
      </c>
      <c r="X8" s="203">
        <f>'C завтраками| Bed and breakfast'!X8</f>
        <v>14350</v>
      </c>
      <c r="Y8" s="203">
        <f>'C завтраками| Bed and breakfast'!Y8</f>
        <v>17950</v>
      </c>
      <c r="Z8" s="203">
        <f>'C завтраками| Bed and breakfast'!Z8</f>
        <v>17950</v>
      </c>
      <c r="AA8" s="203">
        <f>'C завтраками| Bed and breakfast'!AA8</f>
        <v>17950</v>
      </c>
      <c r="AB8" s="203">
        <f>'C завтраками| Bed and breakfast'!AB8</f>
        <v>16750</v>
      </c>
      <c r="AC8" s="203">
        <f>'C завтраками| Bed and breakfast'!AC8</f>
        <v>17950</v>
      </c>
      <c r="AD8" s="203">
        <f>'C завтраками| Bed and breakfast'!AD8</f>
        <v>16750</v>
      </c>
      <c r="AE8" s="203">
        <f>'C завтраками| Bed and breakfast'!AE8</f>
        <v>22550</v>
      </c>
      <c r="AF8" s="203">
        <f>'C завтраками| Bed and breakfast'!AF8</f>
        <v>16750</v>
      </c>
      <c r="AG8" s="203">
        <f>'C завтраками| Bed and breakfast'!AG8</f>
        <v>17950</v>
      </c>
      <c r="AH8" s="203">
        <f>'C завтраками| Bed and breakfast'!AH8</f>
        <v>17950</v>
      </c>
      <c r="AI8" s="203">
        <f>'C завтраками| Bed and breakfast'!AI8</f>
        <v>17950</v>
      </c>
      <c r="AJ8" s="203">
        <f>'C завтраками| Bed and breakfast'!AJ8</f>
        <v>16750</v>
      </c>
      <c r="AK8" s="203">
        <f>'C завтраками| Bed and breakfast'!AK8</f>
        <v>17950</v>
      </c>
      <c r="AL8" s="203">
        <f>'C завтраками| Bed and breakfast'!AL8</f>
        <v>16750</v>
      </c>
      <c r="AM8" s="203">
        <f>'C завтраками| Bed and breakfast'!AM8</f>
        <v>15550</v>
      </c>
      <c r="AN8" s="203">
        <f>'C завтраками| Bed and breakfast'!AN8</f>
        <v>14350</v>
      </c>
      <c r="AO8" s="203">
        <f>'C завтраками| Bed and breakfast'!AO8</f>
        <v>14350</v>
      </c>
      <c r="AP8" s="203">
        <f>'C завтраками| Bed and breakfast'!AP8</f>
        <v>14350</v>
      </c>
      <c r="AQ8" s="203">
        <f>'C завтраками| Bed and breakfast'!AQ8</f>
        <v>15550</v>
      </c>
      <c r="AR8" s="203">
        <f>'C завтраками| Bed and breakfast'!AR8</f>
        <v>16750</v>
      </c>
      <c r="AS8" s="203">
        <f>'C завтраками| Bed and breakfast'!AS8</f>
        <v>16750</v>
      </c>
      <c r="AT8" s="203">
        <f>'C завтраками| Bed and breakfast'!AT8</f>
        <v>15550</v>
      </c>
      <c r="AU8" s="203">
        <f>'C завтраками| Bed and breakfast'!AU8</f>
        <v>14350</v>
      </c>
      <c r="AV8" s="203">
        <f>'C завтраками| Bed and breakfast'!AV8</f>
        <v>16750</v>
      </c>
      <c r="AW8" s="203">
        <f>'C завтраками| Bed and breakfast'!AW8</f>
        <v>14350</v>
      </c>
    </row>
    <row r="9" spans="1:49" s="202" customFormat="1" ht="10.35" customHeight="1" x14ac:dyDescent="0.2">
      <c r="A9" s="203" t="s">
        <v>143</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row>
    <row r="10" spans="1:49" s="202" customFormat="1" ht="10.35" customHeight="1" x14ac:dyDescent="0.2">
      <c r="A10" s="211">
        <v>1</v>
      </c>
      <c r="B10" s="203">
        <f>'C завтраками| Bed and breakfast'!B10</f>
        <v>12200</v>
      </c>
      <c r="C10" s="203">
        <f>'C завтраками| Bed and breakfast'!C10</f>
        <v>12200</v>
      </c>
      <c r="D10" s="203">
        <f>'C завтраками| Bed and breakfast'!D10</f>
        <v>16700</v>
      </c>
      <c r="E10" s="203">
        <f>'C завтраками| Bed and breakfast'!E10</f>
        <v>16700</v>
      </c>
      <c r="F10" s="203">
        <f>'C завтраками| Bed and breakfast'!F10</f>
        <v>14300</v>
      </c>
      <c r="G10" s="203">
        <f>'C завтраками| Bed and breakfast'!G10</f>
        <v>12400</v>
      </c>
      <c r="H10" s="203">
        <f>'C завтраками| Bed and breakfast'!H10</f>
        <v>11700</v>
      </c>
      <c r="I10" s="203">
        <f>'C завтраками| Bed and breakfast'!I10</f>
        <v>11700</v>
      </c>
      <c r="J10" s="203">
        <f>'C завтраками| Bed and breakfast'!J10</f>
        <v>12400</v>
      </c>
      <c r="K10" s="203">
        <f>'C завтраками| Bed and breakfast'!K10</f>
        <v>11700</v>
      </c>
      <c r="L10" s="203">
        <f>'C завтраками| Bed and breakfast'!L10</f>
        <v>11700</v>
      </c>
      <c r="M10" s="203">
        <f>'C завтраками| Bed and breakfast'!M10</f>
        <v>16700</v>
      </c>
      <c r="N10" s="203">
        <f>'C завтраками| Bed and breakfast'!N10</f>
        <v>16700</v>
      </c>
      <c r="O10" s="203">
        <f>'C завтраками| Bed and breakfast'!O10</f>
        <v>16700</v>
      </c>
      <c r="P10" s="203">
        <f>'C завтраками| Bed and breakfast'!P10</f>
        <v>16700</v>
      </c>
      <c r="Q10" s="203">
        <f>'C завтраками| Bed and breakfast'!Q10</f>
        <v>11700</v>
      </c>
      <c r="R10" s="203">
        <f>'C завтраками| Bed and breakfast'!R10</f>
        <v>14300</v>
      </c>
      <c r="S10" s="203">
        <f>'C завтраками| Bed and breakfast'!S10</f>
        <v>15500</v>
      </c>
      <c r="T10" s="203">
        <f>'C завтраками| Bed and breakfast'!T10</f>
        <v>13100</v>
      </c>
      <c r="U10" s="203">
        <f>'C завтраками| Bed and breakfast'!U10</f>
        <v>19600</v>
      </c>
      <c r="V10" s="203">
        <f>'C завтраками| Bed and breakfast'!V10</f>
        <v>13100</v>
      </c>
      <c r="W10" s="203">
        <f>'C завтраками| Bed and breakfast'!W10</f>
        <v>16700</v>
      </c>
      <c r="X10" s="203">
        <f>'C завтраками| Bed and breakfast'!X10</f>
        <v>13100</v>
      </c>
      <c r="Y10" s="203">
        <f>'C завтраками| Bed and breakfast'!Y10</f>
        <v>16700</v>
      </c>
      <c r="Z10" s="203">
        <f>'C завтраками| Bed and breakfast'!Z10</f>
        <v>16700</v>
      </c>
      <c r="AA10" s="203">
        <f>'C завтраками| Bed and breakfast'!AA10</f>
        <v>16700</v>
      </c>
      <c r="AB10" s="203">
        <f>'C завтраками| Bed and breakfast'!AB10</f>
        <v>15500</v>
      </c>
      <c r="AC10" s="203">
        <f>'C завтраками| Bed and breakfast'!AC10</f>
        <v>16700</v>
      </c>
      <c r="AD10" s="203">
        <f>'C завтраками| Bed and breakfast'!AD10</f>
        <v>15500</v>
      </c>
      <c r="AE10" s="203">
        <f>'C завтраками| Bed and breakfast'!AE10</f>
        <v>21300</v>
      </c>
      <c r="AF10" s="203">
        <f>'C завтраками| Bed and breakfast'!AF10</f>
        <v>15500</v>
      </c>
      <c r="AG10" s="203">
        <f>'C завтраками| Bed and breakfast'!AG10</f>
        <v>16700</v>
      </c>
      <c r="AH10" s="203">
        <f>'C завтраками| Bed and breakfast'!AH10</f>
        <v>16700</v>
      </c>
      <c r="AI10" s="203">
        <f>'C завтраками| Bed and breakfast'!AI10</f>
        <v>16700</v>
      </c>
      <c r="AJ10" s="203">
        <f>'C завтраками| Bed and breakfast'!AJ10</f>
        <v>15500</v>
      </c>
      <c r="AK10" s="203">
        <f>'C завтраками| Bed and breakfast'!AK10</f>
        <v>16700</v>
      </c>
      <c r="AL10" s="203">
        <f>'C завтраками| Bed and breakfast'!AL10</f>
        <v>15500</v>
      </c>
      <c r="AM10" s="203">
        <f>'C завтраками| Bed and breakfast'!AM10</f>
        <v>14300</v>
      </c>
      <c r="AN10" s="203">
        <f>'C завтраками| Bed and breakfast'!AN10</f>
        <v>13100</v>
      </c>
      <c r="AO10" s="203">
        <f>'C завтраками| Bed and breakfast'!AO10</f>
        <v>13100</v>
      </c>
      <c r="AP10" s="203">
        <f>'C завтраками| Bed and breakfast'!AP10</f>
        <v>13100</v>
      </c>
      <c r="AQ10" s="203">
        <f>'C завтраками| Bed and breakfast'!AQ10</f>
        <v>14300</v>
      </c>
      <c r="AR10" s="203">
        <f>'C завтраками| Bed and breakfast'!AR10</f>
        <v>15500</v>
      </c>
      <c r="AS10" s="203">
        <f>'C завтраками| Bed and breakfast'!AS10</f>
        <v>15500</v>
      </c>
      <c r="AT10" s="203">
        <f>'C завтраками| Bed and breakfast'!AT10</f>
        <v>14300</v>
      </c>
      <c r="AU10" s="203">
        <f>'C завтраками| Bed and breakfast'!AU10</f>
        <v>13100</v>
      </c>
      <c r="AV10" s="203">
        <f>'C завтраками| Bed and breakfast'!AV10</f>
        <v>15500</v>
      </c>
      <c r="AW10" s="203">
        <f>'C завтраками| Bed and breakfast'!AW10</f>
        <v>13100</v>
      </c>
    </row>
    <row r="11" spans="1:49" s="202" customFormat="1" x14ac:dyDescent="0.2">
      <c r="A11" s="211">
        <v>2</v>
      </c>
      <c r="B11" s="203">
        <f>'C завтраками| Bed and breakfast'!B11</f>
        <v>14200</v>
      </c>
      <c r="C11" s="203">
        <f>'C завтраками| Bed and breakfast'!C11</f>
        <v>14200</v>
      </c>
      <c r="D11" s="203">
        <f>'C завтраками| Bed and breakfast'!D11</f>
        <v>18950</v>
      </c>
      <c r="E11" s="203">
        <f>'C завтраками| Bed and breakfast'!E11</f>
        <v>18950</v>
      </c>
      <c r="F11" s="203">
        <f>'C завтраками| Bed and breakfast'!F11</f>
        <v>16550</v>
      </c>
      <c r="G11" s="203">
        <f>'C завтраками| Bed and breakfast'!G11</f>
        <v>14650</v>
      </c>
      <c r="H11" s="203">
        <f>'C завтраками| Bed and breakfast'!H11</f>
        <v>13950</v>
      </c>
      <c r="I11" s="203">
        <f>'C завтраками| Bed and breakfast'!I11</f>
        <v>13950</v>
      </c>
      <c r="J11" s="203">
        <f>'C завтраками| Bed and breakfast'!J11</f>
        <v>14650</v>
      </c>
      <c r="K11" s="203">
        <f>'C завтраками| Bed and breakfast'!K11</f>
        <v>13950</v>
      </c>
      <c r="L11" s="203">
        <f>'C завтраками| Bed and breakfast'!L11</f>
        <v>13950</v>
      </c>
      <c r="M11" s="203">
        <f>'C завтраками| Bed and breakfast'!M11</f>
        <v>18950</v>
      </c>
      <c r="N11" s="203">
        <f>'C завтраками| Bed and breakfast'!N11</f>
        <v>18950</v>
      </c>
      <c r="O11" s="203">
        <f>'C завтраками| Bed and breakfast'!O11</f>
        <v>18950</v>
      </c>
      <c r="P11" s="203">
        <f>'C завтраками| Bed and breakfast'!P11</f>
        <v>18950</v>
      </c>
      <c r="Q11" s="203">
        <f>'C завтраками| Bed and breakfast'!Q11</f>
        <v>13950</v>
      </c>
      <c r="R11" s="203">
        <f>'C завтраками| Bed and breakfast'!R11</f>
        <v>16550</v>
      </c>
      <c r="S11" s="203">
        <f>'C завтраками| Bed and breakfast'!S11</f>
        <v>17750</v>
      </c>
      <c r="T11" s="203">
        <f>'C завтраками| Bed and breakfast'!T11</f>
        <v>15350</v>
      </c>
      <c r="U11" s="203">
        <f>'C завтраками| Bed and breakfast'!U11</f>
        <v>21850</v>
      </c>
      <c r="V11" s="203">
        <f>'C завтраками| Bed and breakfast'!V11</f>
        <v>15350</v>
      </c>
      <c r="W11" s="203">
        <f>'C завтраками| Bed and breakfast'!W11</f>
        <v>18950</v>
      </c>
      <c r="X11" s="203">
        <f>'C завтраками| Bed and breakfast'!X11</f>
        <v>15350</v>
      </c>
      <c r="Y11" s="203">
        <f>'C завтраками| Bed and breakfast'!Y11</f>
        <v>18950</v>
      </c>
      <c r="Z11" s="203">
        <f>'C завтраками| Bed and breakfast'!Z11</f>
        <v>18950</v>
      </c>
      <c r="AA11" s="203">
        <f>'C завтраками| Bed and breakfast'!AA11</f>
        <v>18950</v>
      </c>
      <c r="AB11" s="203">
        <f>'C завтраками| Bed and breakfast'!AB11</f>
        <v>17750</v>
      </c>
      <c r="AC11" s="203">
        <f>'C завтраками| Bed and breakfast'!AC11</f>
        <v>18950</v>
      </c>
      <c r="AD11" s="203">
        <f>'C завтраками| Bed and breakfast'!AD11</f>
        <v>17750</v>
      </c>
      <c r="AE11" s="203">
        <f>'C завтраками| Bed and breakfast'!AE11</f>
        <v>23550</v>
      </c>
      <c r="AF11" s="203">
        <f>'C завтраками| Bed and breakfast'!AF11</f>
        <v>17750</v>
      </c>
      <c r="AG11" s="203">
        <f>'C завтраками| Bed and breakfast'!AG11</f>
        <v>18950</v>
      </c>
      <c r="AH11" s="203">
        <f>'C завтраками| Bed and breakfast'!AH11</f>
        <v>18950</v>
      </c>
      <c r="AI11" s="203">
        <f>'C завтраками| Bed and breakfast'!AI11</f>
        <v>18950</v>
      </c>
      <c r="AJ11" s="203">
        <f>'C завтраками| Bed and breakfast'!AJ11</f>
        <v>17750</v>
      </c>
      <c r="AK11" s="203">
        <f>'C завтраками| Bed and breakfast'!AK11</f>
        <v>18950</v>
      </c>
      <c r="AL11" s="203">
        <f>'C завтраками| Bed and breakfast'!AL11</f>
        <v>17750</v>
      </c>
      <c r="AM11" s="203">
        <f>'C завтраками| Bed and breakfast'!AM11</f>
        <v>16550</v>
      </c>
      <c r="AN11" s="203">
        <f>'C завтраками| Bed and breakfast'!AN11</f>
        <v>15350</v>
      </c>
      <c r="AO11" s="203">
        <f>'C завтраками| Bed and breakfast'!AO11</f>
        <v>15350</v>
      </c>
      <c r="AP11" s="203">
        <f>'C завтраками| Bed and breakfast'!AP11</f>
        <v>15350</v>
      </c>
      <c r="AQ11" s="203">
        <f>'C завтраками| Bed and breakfast'!AQ11</f>
        <v>16550</v>
      </c>
      <c r="AR11" s="203">
        <f>'C завтраками| Bed and breakfast'!AR11</f>
        <v>17750</v>
      </c>
      <c r="AS11" s="203">
        <f>'C завтраками| Bed and breakfast'!AS11</f>
        <v>17750</v>
      </c>
      <c r="AT11" s="203">
        <f>'C завтраками| Bed and breakfast'!AT11</f>
        <v>16550</v>
      </c>
      <c r="AU11" s="203">
        <f>'C завтраками| Bed and breakfast'!AU11</f>
        <v>15350</v>
      </c>
      <c r="AV11" s="203">
        <f>'C завтраками| Bed and breakfast'!AV11</f>
        <v>17750</v>
      </c>
      <c r="AW11" s="203">
        <f>'C завтраками| Bed and breakfast'!AW11</f>
        <v>15350</v>
      </c>
    </row>
    <row r="12" spans="1:49" s="202" customFormat="1" ht="10.9" customHeight="1" x14ac:dyDescent="0.2">
      <c r="A12" s="203" t="s">
        <v>144</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row>
    <row r="13" spans="1:49" s="202" customFormat="1" ht="11.45" customHeight="1" x14ac:dyDescent="0.2">
      <c r="A13" s="211">
        <v>1</v>
      </c>
      <c r="B13" s="203">
        <f>'C завтраками| Bed and breakfast'!B13</f>
        <v>13200</v>
      </c>
      <c r="C13" s="203">
        <f>'C завтраками| Bed and breakfast'!C13</f>
        <v>13200</v>
      </c>
      <c r="D13" s="203">
        <f>'C завтраками| Bed and breakfast'!D13</f>
        <v>17700</v>
      </c>
      <c r="E13" s="203">
        <f>'C завтраками| Bed and breakfast'!E13</f>
        <v>17700</v>
      </c>
      <c r="F13" s="203">
        <f>'C завтраками| Bed and breakfast'!F13</f>
        <v>15300</v>
      </c>
      <c r="G13" s="203">
        <f>'C завтраками| Bed and breakfast'!G13</f>
        <v>13400</v>
      </c>
      <c r="H13" s="203">
        <f>'C завтраками| Bed and breakfast'!H13</f>
        <v>12700</v>
      </c>
      <c r="I13" s="203">
        <f>'C завтраками| Bed and breakfast'!I13</f>
        <v>12700</v>
      </c>
      <c r="J13" s="203">
        <f>'C завтраками| Bed and breakfast'!J13</f>
        <v>13400</v>
      </c>
      <c r="K13" s="203">
        <f>'C завтраками| Bed and breakfast'!K13</f>
        <v>12700</v>
      </c>
      <c r="L13" s="203">
        <f>'C завтраками| Bed and breakfast'!L13</f>
        <v>12700</v>
      </c>
      <c r="M13" s="203">
        <f>'C завтраками| Bed and breakfast'!M13</f>
        <v>17700</v>
      </c>
      <c r="N13" s="203">
        <f>'C завтраками| Bed and breakfast'!N13</f>
        <v>17700</v>
      </c>
      <c r="O13" s="203">
        <f>'C завтраками| Bed and breakfast'!O13</f>
        <v>17700</v>
      </c>
      <c r="P13" s="203">
        <f>'C завтраками| Bed and breakfast'!P13</f>
        <v>17700</v>
      </c>
      <c r="Q13" s="203">
        <f>'C завтраками| Bed and breakfast'!Q13</f>
        <v>12700</v>
      </c>
      <c r="R13" s="203">
        <f>'C завтраками| Bed and breakfast'!R13</f>
        <v>15300</v>
      </c>
      <c r="S13" s="203">
        <f>'C завтраками| Bed and breakfast'!S13</f>
        <v>16500</v>
      </c>
      <c r="T13" s="203">
        <f>'C завтраками| Bed and breakfast'!T13</f>
        <v>14100</v>
      </c>
      <c r="U13" s="203">
        <f>'C завтраками| Bed and breakfast'!U13</f>
        <v>20600</v>
      </c>
      <c r="V13" s="203">
        <f>'C завтраками| Bed and breakfast'!V13</f>
        <v>14100</v>
      </c>
      <c r="W13" s="203">
        <f>'C завтраками| Bed and breakfast'!W13</f>
        <v>17700</v>
      </c>
      <c r="X13" s="203">
        <f>'C завтраками| Bed and breakfast'!X13</f>
        <v>14100</v>
      </c>
      <c r="Y13" s="203">
        <f>'C завтраками| Bed and breakfast'!Y13</f>
        <v>17700</v>
      </c>
      <c r="Z13" s="203">
        <f>'C завтраками| Bed and breakfast'!Z13</f>
        <v>17700</v>
      </c>
      <c r="AA13" s="203">
        <f>'C завтраками| Bed and breakfast'!AA13</f>
        <v>17700</v>
      </c>
      <c r="AB13" s="203">
        <f>'C завтраками| Bed and breakfast'!AB13</f>
        <v>16500</v>
      </c>
      <c r="AC13" s="203">
        <f>'C завтраками| Bed and breakfast'!AC13</f>
        <v>17700</v>
      </c>
      <c r="AD13" s="203">
        <f>'C завтраками| Bed and breakfast'!AD13</f>
        <v>16500</v>
      </c>
      <c r="AE13" s="203">
        <f>'C завтраками| Bed and breakfast'!AE13</f>
        <v>22300</v>
      </c>
      <c r="AF13" s="203">
        <f>'C завтраками| Bed and breakfast'!AF13</f>
        <v>16500</v>
      </c>
      <c r="AG13" s="203">
        <f>'C завтраками| Bed and breakfast'!AG13</f>
        <v>17700</v>
      </c>
      <c r="AH13" s="203">
        <f>'C завтраками| Bed and breakfast'!AH13</f>
        <v>17700</v>
      </c>
      <c r="AI13" s="203">
        <f>'C завтраками| Bed and breakfast'!AI13</f>
        <v>17700</v>
      </c>
      <c r="AJ13" s="203">
        <f>'C завтраками| Bed and breakfast'!AJ13</f>
        <v>16500</v>
      </c>
      <c r="AK13" s="203">
        <f>'C завтраками| Bed and breakfast'!AK13</f>
        <v>17700</v>
      </c>
      <c r="AL13" s="203">
        <f>'C завтраками| Bed and breakfast'!AL13</f>
        <v>16500</v>
      </c>
      <c r="AM13" s="203">
        <f>'C завтраками| Bed and breakfast'!AM13</f>
        <v>15300</v>
      </c>
      <c r="AN13" s="203">
        <f>'C завтраками| Bed and breakfast'!AN13</f>
        <v>14100</v>
      </c>
      <c r="AO13" s="203">
        <f>'C завтраками| Bed and breakfast'!AO13</f>
        <v>14100</v>
      </c>
      <c r="AP13" s="203">
        <f>'C завтраками| Bed and breakfast'!AP13</f>
        <v>14100</v>
      </c>
      <c r="AQ13" s="203">
        <f>'C завтраками| Bed and breakfast'!AQ13</f>
        <v>15300</v>
      </c>
      <c r="AR13" s="203">
        <f>'C завтраками| Bed and breakfast'!AR13</f>
        <v>16500</v>
      </c>
      <c r="AS13" s="203">
        <f>'C завтраками| Bed and breakfast'!AS13</f>
        <v>16500</v>
      </c>
      <c r="AT13" s="203">
        <f>'C завтраками| Bed and breakfast'!AT13</f>
        <v>15300</v>
      </c>
      <c r="AU13" s="203">
        <f>'C завтраками| Bed and breakfast'!AU13</f>
        <v>14100</v>
      </c>
      <c r="AV13" s="203">
        <f>'C завтраками| Bed and breakfast'!AV13</f>
        <v>16500</v>
      </c>
      <c r="AW13" s="203">
        <f>'C завтраками| Bed and breakfast'!AW13</f>
        <v>14100</v>
      </c>
    </row>
    <row r="14" spans="1:49" s="202" customFormat="1" x14ac:dyDescent="0.2">
      <c r="A14" s="211">
        <v>2</v>
      </c>
      <c r="B14" s="203">
        <f>'C завтраками| Bed and breakfast'!B14</f>
        <v>15200</v>
      </c>
      <c r="C14" s="203">
        <f>'C завтраками| Bed and breakfast'!C14</f>
        <v>15200</v>
      </c>
      <c r="D14" s="203">
        <f>'C завтраками| Bed and breakfast'!D14</f>
        <v>19950</v>
      </c>
      <c r="E14" s="203">
        <f>'C завтраками| Bed and breakfast'!E14</f>
        <v>19950</v>
      </c>
      <c r="F14" s="203">
        <f>'C завтраками| Bed and breakfast'!F14</f>
        <v>17550</v>
      </c>
      <c r="G14" s="203">
        <f>'C завтраками| Bed and breakfast'!G14</f>
        <v>15650</v>
      </c>
      <c r="H14" s="203">
        <f>'C завтраками| Bed and breakfast'!H14</f>
        <v>14950</v>
      </c>
      <c r="I14" s="203">
        <f>'C завтраками| Bed and breakfast'!I14</f>
        <v>14950</v>
      </c>
      <c r="J14" s="203">
        <f>'C завтраками| Bed and breakfast'!J14</f>
        <v>15650</v>
      </c>
      <c r="K14" s="203">
        <f>'C завтраками| Bed and breakfast'!K14</f>
        <v>14950</v>
      </c>
      <c r="L14" s="203">
        <f>'C завтраками| Bed and breakfast'!L14</f>
        <v>14950</v>
      </c>
      <c r="M14" s="203">
        <f>'C завтраками| Bed and breakfast'!M14</f>
        <v>19950</v>
      </c>
      <c r="N14" s="203">
        <f>'C завтраками| Bed and breakfast'!N14</f>
        <v>19950</v>
      </c>
      <c r="O14" s="203">
        <f>'C завтраками| Bed and breakfast'!O14</f>
        <v>19950</v>
      </c>
      <c r="P14" s="203">
        <f>'C завтраками| Bed and breakfast'!P14</f>
        <v>19950</v>
      </c>
      <c r="Q14" s="203">
        <f>'C завтраками| Bed and breakfast'!Q14</f>
        <v>14950</v>
      </c>
      <c r="R14" s="203">
        <f>'C завтраками| Bed and breakfast'!R14</f>
        <v>17550</v>
      </c>
      <c r="S14" s="203">
        <f>'C завтраками| Bed and breakfast'!S14</f>
        <v>18750</v>
      </c>
      <c r="T14" s="203">
        <f>'C завтраками| Bed and breakfast'!T14</f>
        <v>16350</v>
      </c>
      <c r="U14" s="203">
        <f>'C завтраками| Bed and breakfast'!U14</f>
        <v>22850</v>
      </c>
      <c r="V14" s="203">
        <f>'C завтраками| Bed and breakfast'!V14</f>
        <v>16350</v>
      </c>
      <c r="W14" s="203">
        <f>'C завтраками| Bed and breakfast'!W14</f>
        <v>19950</v>
      </c>
      <c r="X14" s="203">
        <f>'C завтраками| Bed and breakfast'!X14</f>
        <v>16350</v>
      </c>
      <c r="Y14" s="203">
        <f>'C завтраками| Bed and breakfast'!Y14</f>
        <v>19950</v>
      </c>
      <c r="Z14" s="203">
        <f>'C завтраками| Bed and breakfast'!Z14</f>
        <v>19950</v>
      </c>
      <c r="AA14" s="203">
        <f>'C завтраками| Bed and breakfast'!AA14</f>
        <v>19950</v>
      </c>
      <c r="AB14" s="203">
        <f>'C завтраками| Bed and breakfast'!AB14</f>
        <v>18750</v>
      </c>
      <c r="AC14" s="203">
        <f>'C завтраками| Bed and breakfast'!AC14</f>
        <v>19950</v>
      </c>
      <c r="AD14" s="203">
        <f>'C завтраками| Bed and breakfast'!AD14</f>
        <v>18750</v>
      </c>
      <c r="AE14" s="203">
        <f>'C завтраками| Bed and breakfast'!AE14</f>
        <v>24550</v>
      </c>
      <c r="AF14" s="203">
        <f>'C завтраками| Bed and breakfast'!AF14</f>
        <v>18750</v>
      </c>
      <c r="AG14" s="203">
        <f>'C завтраками| Bed and breakfast'!AG14</f>
        <v>19950</v>
      </c>
      <c r="AH14" s="203">
        <f>'C завтраками| Bed and breakfast'!AH14</f>
        <v>19950</v>
      </c>
      <c r="AI14" s="203">
        <f>'C завтраками| Bed and breakfast'!AI14</f>
        <v>19950</v>
      </c>
      <c r="AJ14" s="203">
        <f>'C завтраками| Bed and breakfast'!AJ14</f>
        <v>18750</v>
      </c>
      <c r="AK14" s="203">
        <f>'C завтраками| Bed and breakfast'!AK14</f>
        <v>19950</v>
      </c>
      <c r="AL14" s="203">
        <f>'C завтраками| Bed and breakfast'!AL14</f>
        <v>18750</v>
      </c>
      <c r="AM14" s="203">
        <f>'C завтраками| Bed and breakfast'!AM14</f>
        <v>17550</v>
      </c>
      <c r="AN14" s="203">
        <f>'C завтраками| Bed and breakfast'!AN14</f>
        <v>16350</v>
      </c>
      <c r="AO14" s="203">
        <f>'C завтраками| Bed and breakfast'!AO14</f>
        <v>16350</v>
      </c>
      <c r="AP14" s="203">
        <f>'C завтраками| Bed and breakfast'!AP14</f>
        <v>16350</v>
      </c>
      <c r="AQ14" s="203">
        <f>'C завтраками| Bed and breakfast'!AQ14</f>
        <v>17550</v>
      </c>
      <c r="AR14" s="203">
        <f>'C завтраками| Bed and breakfast'!AR14</f>
        <v>18750</v>
      </c>
      <c r="AS14" s="203">
        <f>'C завтраками| Bed and breakfast'!AS14</f>
        <v>18750</v>
      </c>
      <c r="AT14" s="203">
        <f>'C завтраками| Bed and breakfast'!AT14</f>
        <v>17550</v>
      </c>
      <c r="AU14" s="203">
        <f>'C завтраками| Bed and breakfast'!AU14</f>
        <v>16350</v>
      </c>
      <c r="AV14" s="203">
        <f>'C завтраками| Bed and breakfast'!AV14</f>
        <v>18750</v>
      </c>
      <c r="AW14" s="203">
        <f>'C завтраками| Bed and breakfast'!AW14</f>
        <v>16350</v>
      </c>
    </row>
    <row r="15" spans="1:49" s="202" customFormat="1" ht="10.35" customHeight="1" x14ac:dyDescent="0.2">
      <c r="A15" s="203" t="s">
        <v>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row>
    <row r="16" spans="1:49" s="202" customFormat="1" ht="10.35" customHeight="1" x14ac:dyDescent="0.2">
      <c r="A16" s="211">
        <v>1</v>
      </c>
      <c r="B16" s="203">
        <f>'C завтраками| Bed and breakfast'!B16</f>
        <v>14200</v>
      </c>
      <c r="C16" s="203">
        <f>'C завтраками| Bed and breakfast'!C16</f>
        <v>14200</v>
      </c>
      <c r="D16" s="203">
        <f>'C завтраками| Bed and breakfast'!D16</f>
        <v>18700</v>
      </c>
      <c r="E16" s="203">
        <f>'C завтраками| Bed and breakfast'!E16</f>
        <v>18700</v>
      </c>
      <c r="F16" s="203">
        <f>'C завтраками| Bed and breakfast'!F16</f>
        <v>16300</v>
      </c>
      <c r="G16" s="203">
        <f>'C завтраками| Bed and breakfast'!G16</f>
        <v>14400</v>
      </c>
      <c r="H16" s="203">
        <f>'C завтраками| Bed and breakfast'!H16</f>
        <v>13700</v>
      </c>
      <c r="I16" s="203">
        <f>'C завтраками| Bed and breakfast'!I16</f>
        <v>13700</v>
      </c>
      <c r="J16" s="203">
        <f>'C завтраками| Bed and breakfast'!J16</f>
        <v>14400</v>
      </c>
      <c r="K16" s="203">
        <f>'C завтраками| Bed and breakfast'!K16</f>
        <v>13700</v>
      </c>
      <c r="L16" s="203">
        <f>'C завтраками| Bed and breakfast'!L16</f>
        <v>13700</v>
      </c>
      <c r="M16" s="203">
        <f>'C завтраками| Bed and breakfast'!M16</f>
        <v>18700</v>
      </c>
      <c r="N16" s="203">
        <f>'C завтраками| Bed and breakfast'!N16</f>
        <v>18700</v>
      </c>
      <c r="O16" s="203">
        <f>'C завтраками| Bed and breakfast'!O16</f>
        <v>18700</v>
      </c>
      <c r="P16" s="203">
        <f>'C завтраками| Bed and breakfast'!P16</f>
        <v>18700</v>
      </c>
      <c r="Q16" s="203">
        <f>'C завтраками| Bed and breakfast'!Q16</f>
        <v>13700</v>
      </c>
      <c r="R16" s="203">
        <f>'C завтраками| Bed and breakfast'!R16</f>
        <v>16300</v>
      </c>
      <c r="S16" s="203">
        <f>'C завтраками| Bed and breakfast'!S16</f>
        <v>17500</v>
      </c>
      <c r="T16" s="203">
        <f>'C завтраками| Bed and breakfast'!T16</f>
        <v>15100</v>
      </c>
      <c r="U16" s="203">
        <f>'C завтраками| Bed and breakfast'!U16</f>
        <v>21600</v>
      </c>
      <c r="V16" s="203">
        <f>'C завтраками| Bed and breakfast'!V16</f>
        <v>15100</v>
      </c>
      <c r="W16" s="203">
        <f>'C завтраками| Bed and breakfast'!W16</f>
        <v>18700</v>
      </c>
      <c r="X16" s="203">
        <f>'C завтраками| Bed and breakfast'!X16</f>
        <v>15100</v>
      </c>
      <c r="Y16" s="203">
        <f>'C завтраками| Bed and breakfast'!Y16</f>
        <v>18700</v>
      </c>
      <c r="Z16" s="203">
        <f>'C завтраками| Bed and breakfast'!Z16</f>
        <v>18700</v>
      </c>
      <c r="AA16" s="203">
        <f>'C завтраками| Bed and breakfast'!AA16</f>
        <v>18700</v>
      </c>
      <c r="AB16" s="203">
        <f>'C завтраками| Bed and breakfast'!AB16</f>
        <v>17500</v>
      </c>
      <c r="AC16" s="203">
        <f>'C завтраками| Bed and breakfast'!AC16</f>
        <v>18700</v>
      </c>
      <c r="AD16" s="203">
        <f>'C завтраками| Bed and breakfast'!AD16</f>
        <v>17500</v>
      </c>
      <c r="AE16" s="203">
        <f>'C завтраками| Bed and breakfast'!AE16</f>
        <v>23300</v>
      </c>
      <c r="AF16" s="203">
        <f>'C завтраками| Bed and breakfast'!AF16</f>
        <v>17500</v>
      </c>
      <c r="AG16" s="203">
        <f>'C завтраками| Bed and breakfast'!AG16</f>
        <v>18700</v>
      </c>
      <c r="AH16" s="203">
        <f>'C завтраками| Bed and breakfast'!AH16</f>
        <v>18700</v>
      </c>
      <c r="AI16" s="203">
        <f>'C завтраками| Bed and breakfast'!AI16</f>
        <v>18700</v>
      </c>
      <c r="AJ16" s="203">
        <f>'C завтраками| Bed and breakfast'!AJ16</f>
        <v>17500</v>
      </c>
      <c r="AK16" s="203">
        <f>'C завтраками| Bed and breakfast'!AK16</f>
        <v>18700</v>
      </c>
      <c r="AL16" s="203">
        <f>'C завтраками| Bed and breakfast'!AL16</f>
        <v>17500</v>
      </c>
      <c r="AM16" s="203">
        <f>'C завтраками| Bed and breakfast'!AM16</f>
        <v>16300</v>
      </c>
      <c r="AN16" s="203">
        <f>'C завтраками| Bed and breakfast'!AN16</f>
        <v>15100</v>
      </c>
      <c r="AO16" s="203">
        <f>'C завтраками| Bed and breakfast'!AO16</f>
        <v>15100</v>
      </c>
      <c r="AP16" s="203">
        <f>'C завтраками| Bed and breakfast'!AP16</f>
        <v>15100</v>
      </c>
      <c r="AQ16" s="203">
        <f>'C завтраками| Bed and breakfast'!AQ16</f>
        <v>16300</v>
      </c>
      <c r="AR16" s="203">
        <f>'C завтраками| Bed and breakfast'!AR16</f>
        <v>17500</v>
      </c>
      <c r="AS16" s="203">
        <f>'C завтраками| Bed and breakfast'!AS16</f>
        <v>17500</v>
      </c>
      <c r="AT16" s="203">
        <f>'C завтраками| Bed and breakfast'!AT16</f>
        <v>16300</v>
      </c>
      <c r="AU16" s="203">
        <f>'C завтраками| Bed and breakfast'!AU16</f>
        <v>15100</v>
      </c>
      <c r="AV16" s="203">
        <f>'C завтраками| Bed and breakfast'!AV16</f>
        <v>17500</v>
      </c>
      <c r="AW16" s="203">
        <f>'C завтраками| Bed and breakfast'!AW16</f>
        <v>15100</v>
      </c>
    </row>
    <row r="17" spans="1:49" s="202" customFormat="1" ht="10.35" customHeight="1" x14ac:dyDescent="0.2">
      <c r="A17" s="211">
        <v>2</v>
      </c>
      <c r="B17" s="203">
        <f>'C завтраками| Bed and breakfast'!B17</f>
        <v>16200</v>
      </c>
      <c r="C17" s="203">
        <f>'C завтраками| Bed and breakfast'!C17</f>
        <v>16200</v>
      </c>
      <c r="D17" s="203">
        <f>'C завтраками| Bed and breakfast'!D17</f>
        <v>20950</v>
      </c>
      <c r="E17" s="203">
        <f>'C завтраками| Bed and breakfast'!E17</f>
        <v>20950</v>
      </c>
      <c r="F17" s="203">
        <f>'C завтраками| Bed and breakfast'!F17</f>
        <v>18550</v>
      </c>
      <c r="G17" s="203">
        <f>'C завтраками| Bed and breakfast'!G17</f>
        <v>16650</v>
      </c>
      <c r="H17" s="203">
        <f>'C завтраками| Bed and breakfast'!H17</f>
        <v>15950</v>
      </c>
      <c r="I17" s="203">
        <f>'C завтраками| Bed and breakfast'!I17</f>
        <v>15950</v>
      </c>
      <c r="J17" s="203">
        <f>'C завтраками| Bed and breakfast'!J17</f>
        <v>16650</v>
      </c>
      <c r="K17" s="203">
        <f>'C завтраками| Bed and breakfast'!K17</f>
        <v>15950</v>
      </c>
      <c r="L17" s="203">
        <f>'C завтраками| Bed and breakfast'!L17</f>
        <v>15950</v>
      </c>
      <c r="M17" s="203">
        <f>'C завтраками| Bed and breakfast'!M17</f>
        <v>20950</v>
      </c>
      <c r="N17" s="203">
        <f>'C завтраками| Bed and breakfast'!N17</f>
        <v>20950</v>
      </c>
      <c r="O17" s="203">
        <f>'C завтраками| Bed and breakfast'!O17</f>
        <v>20950</v>
      </c>
      <c r="P17" s="203">
        <f>'C завтраками| Bed and breakfast'!P17</f>
        <v>20950</v>
      </c>
      <c r="Q17" s="203">
        <f>'C завтраками| Bed and breakfast'!Q17</f>
        <v>15950</v>
      </c>
      <c r="R17" s="203">
        <f>'C завтраками| Bed and breakfast'!R17</f>
        <v>18550</v>
      </c>
      <c r="S17" s="203">
        <f>'C завтраками| Bed and breakfast'!S17</f>
        <v>19750</v>
      </c>
      <c r="T17" s="203">
        <f>'C завтраками| Bed and breakfast'!T17</f>
        <v>17350</v>
      </c>
      <c r="U17" s="203">
        <f>'C завтраками| Bed and breakfast'!U17</f>
        <v>23850</v>
      </c>
      <c r="V17" s="203">
        <f>'C завтраками| Bed and breakfast'!V17</f>
        <v>17350</v>
      </c>
      <c r="W17" s="203">
        <f>'C завтраками| Bed and breakfast'!W17</f>
        <v>20950</v>
      </c>
      <c r="X17" s="203">
        <f>'C завтраками| Bed and breakfast'!X17</f>
        <v>17350</v>
      </c>
      <c r="Y17" s="203">
        <f>'C завтраками| Bed and breakfast'!Y17</f>
        <v>20950</v>
      </c>
      <c r="Z17" s="203">
        <f>'C завтраками| Bed and breakfast'!Z17</f>
        <v>20950</v>
      </c>
      <c r="AA17" s="203">
        <f>'C завтраками| Bed and breakfast'!AA17</f>
        <v>20950</v>
      </c>
      <c r="AB17" s="203">
        <f>'C завтраками| Bed and breakfast'!AB17</f>
        <v>19750</v>
      </c>
      <c r="AC17" s="203">
        <f>'C завтраками| Bed and breakfast'!AC17</f>
        <v>20950</v>
      </c>
      <c r="AD17" s="203">
        <f>'C завтраками| Bed and breakfast'!AD17</f>
        <v>19750</v>
      </c>
      <c r="AE17" s="203">
        <f>'C завтраками| Bed and breakfast'!AE17</f>
        <v>25550</v>
      </c>
      <c r="AF17" s="203">
        <f>'C завтраками| Bed and breakfast'!AF17</f>
        <v>19750</v>
      </c>
      <c r="AG17" s="203">
        <f>'C завтраками| Bed and breakfast'!AG17</f>
        <v>20950</v>
      </c>
      <c r="AH17" s="203">
        <f>'C завтраками| Bed and breakfast'!AH17</f>
        <v>20950</v>
      </c>
      <c r="AI17" s="203">
        <f>'C завтраками| Bed and breakfast'!AI17</f>
        <v>20950</v>
      </c>
      <c r="AJ17" s="203">
        <f>'C завтраками| Bed and breakfast'!AJ17</f>
        <v>19750</v>
      </c>
      <c r="AK17" s="203">
        <f>'C завтраками| Bed and breakfast'!AK17</f>
        <v>20950</v>
      </c>
      <c r="AL17" s="203">
        <f>'C завтраками| Bed and breakfast'!AL17</f>
        <v>19750</v>
      </c>
      <c r="AM17" s="203">
        <f>'C завтраками| Bed and breakfast'!AM17</f>
        <v>18550</v>
      </c>
      <c r="AN17" s="203">
        <f>'C завтраками| Bed and breakfast'!AN17</f>
        <v>17350</v>
      </c>
      <c r="AO17" s="203">
        <f>'C завтраками| Bed and breakfast'!AO17</f>
        <v>17350</v>
      </c>
      <c r="AP17" s="203">
        <f>'C завтраками| Bed and breakfast'!AP17</f>
        <v>17350</v>
      </c>
      <c r="AQ17" s="203">
        <f>'C завтраками| Bed and breakfast'!AQ17</f>
        <v>18550</v>
      </c>
      <c r="AR17" s="203">
        <f>'C завтраками| Bed and breakfast'!AR17</f>
        <v>19750</v>
      </c>
      <c r="AS17" s="203">
        <f>'C завтраками| Bed and breakfast'!AS17</f>
        <v>19750</v>
      </c>
      <c r="AT17" s="203">
        <f>'C завтраками| Bed and breakfast'!AT17</f>
        <v>18550</v>
      </c>
      <c r="AU17" s="203">
        <f>'C завтраками| Bed and breakfast'!AU17</f>
        <v>17350</v>
      </c>
      <c r="AV17" s="203">
        <f>'C завтраками| Bed and breakfast'!AV17</f>
        <v>19750</v>
      </c>
      <c r="AW17" s="203">
        <f>'C завтраками| Bed and breakfast'!AW17</f>
        <v>17350</v>
      </c>
    </row>
    <row r="18" spans="1:49" s="202" customFormat="1" ht="10.35" customHeight="1" x14ac:dyDescent="0.2">
      <c r="A18" s="203" t="s">
        <v>145</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row>
    <row r="19" spans="1:49" s="202" customFormat="1" ht="10.35" customHeight="1" x14ac:dyDescent="0.2">
      <c r="A19" s="211">
        <v>1</v>
      </c>
      <c r="B19" s="203">
        <f>'C завтраками| Bed and breakfast'!B19</f>
        <v>15200</v>
      </c>
      <c r="C19" s="203">
        <f>'C завтраками| Bed and breakfast'!C19</f>
        <v>15200</v>
      </c>
      <c r="D19" s="203">
        <f>'C завтраками| Bed and breakfast'!D19</f>
        <v>20700</v>
      </c>
      <c r="E19" s="203">
        <f>'C завтраками| Bed and breakfast'!E19</f>
        <v>20700</v>
      </c>
      <c r="F19" s="203">
        <f>'C завтраками| Bed and breakfast'!F19</f>
        <v>18300</v>
      </c>
      <c r="G19" s="203">
        <f>'C завтраками| Bed and breakfast'!G19</f>
        <v>16400</v>
      </c>
      <c r="H19" s="203">
        <f>'C завтраками| Bed and breakfast'!H19</f>
        <v>15700</v>
      </c>
      <c r="I19" s="203">
        <f>'C завтраками| Bed and breakfast'!I19</f>
        <v>15700</v>
      </c>
      <c r="J19" s="203">
        <f>'C завтраками| Bed and breakfast'!J19</f>
        <v>16400</v>
      </c>
      <c r="K19" s="203">
        <f>'C завтраками| Bed and breakfast'!K19</f>
        <v>15700</v>
      </c>
      <c r="L19" s="203">
        <f>'C завтраками| Bed and breakfast'!L19</f>
        <v>15700</v>
      </c>
      <c r="M19" s="203">
        <f>'C завтраками| Bed and breakfast'!M19</f>
        <v>20700</v>
      </c>
      <c r="N19" s="203">
        <f>'C завтраками| Bed and breakfast'!N19</f>
        <v>20700</v>
      </c>
      <c r="O19" s="203">
        <f>'C завтраками| Bed and breakfast'!O19</f>
        <v>20700</v>
      </c>
      <c r="P19" s="203">
        <f>'C завтраками| Bed and breakfast'!P19</f>
        <v>20700</v>
      </c>
      <c r="Q19" s="203">
        <f>'C завтраками| Bed and breakfast'!Q19</f>
        <v>15700</v>
      </c>
      <c r="R19" s="203">
        <f>'C завтраками| Bed and breakfast'!R19</f>
        <v>18300</v>
      </c>
      <c r="S19" s="203">
        <f>'C завтраками| Bed and breakfast'!S19</f>
        <v>19500</v>
      </c>
      <c r="T19" s="203">
        <f>'C завтраками| Bed and breakfast'!T19</f>
        <v>17100</v>
      </c>
      <c r="U19" s="203">
        <f>'C завтраками| Bed and breakfast'!U19</f>
        <v>23600</v>
      </c>
      <c r="V19" s="203">
        <f>'C завтраками| Bed and breakfast'!V19</f>
        <v>17100</v>
      </c>
      <c r="W19" s="203">
        <f>'C завтраками| Bed and breakfast'!W19</f>
        <v>20700</v>
      </c>
      <c r="X19" s="203">
        <f>'C завтраками| Bed and breakfast'!X19</f>
        <v>17100</v>
      </c>
      <c r="Y19" s="203">
        <f>'C завтраками| Bed and breakfast'!Y19</f>
        <v>20700</v>
      </c>
      <c r="Z19" s="203">
        <f>'C завтраками| Bed and breakfast'!Z19</f>
        <v>20700</v>
      </c>
      <c r="AA19" s="203">
        <f>'C завтраками| Bed and breakfast'!AA19</f>
        <v>20700</v>
      </c>
      <c r="AB19" s="203">
        <f>'C завтраками| Bed and breakfast'!AB19</f>
        <v>19500</v>
      </c>
      <c r="AC19" s="203">
        <f>'C завтраками| Bed and breakfast'!AC19</f>
        <v>20700</v>
      </c>
      <c r="AD19" s="203">
        <f>'C завтраками| Bed and breakfast'!AD19</f>
        <v>19500</v>
      </c>
      <c r="AE19" s="203">
        <f>'C завтраками| Bed and breakfast'!AE19</f>
        <v>25300</v>
      </c>
      <c r="AF19" s="203">
        <f>'C завтраками| Bed and breakfast'!AF19</f>
        <v>19500</v>
      </c>
      <c r="AG19" s="203">
        <f>'C завтраками| Bed and breakfast'!AG19</f>
        <v>20700</v>
      </c>
      <c r="AH19" s="203">
        <f>'C завтраками| Bed and breakfast'!AH19</f>
        <v>20700</v>
      </c>
      <c r="AI19" s="203">
        <f>'C завтраками| Bed and breakfast'!AI19</f>
        <v>20700</v>
      </c>
      <c r="AJ19" s="203">
        <f>'C завтраками| Bed and breakfast'!AJ19</f>
        <v>19500</v>
      </c>
      <c r="AK19" s="203">
        <f>'C завтраками| Bed and breakfast'!AK19</f>
        <v>20700</v>
      </c>
      <c r="AL19" s="203">
        <f>'C завтраками| Bed and breakfast'!AL19</f>
        <v>19500</v>
      </c>
      <c r="AM19" s="203">
        <f>'C завтраками| Bed and breakfast'!AM19</f>
        <v>18300</v>
      </c>
      <c r="AN19" s="203">
        <f>'C завтраками| Bed and breakfast'!AN19</f>
        <v>17100</v>
      </c>
      <c r="AO19" s="203">
        <f>'C завтраками| Bed and breakfast'!AO19</f>
        <v>17100</v>
      </c>
      <c r="AP19" s="203">
        <f>'C завтраками| Bed and breakfast'!AP19</f>
        <v>17100</v>
      </c>
      <c r="AQ19" s="203">
        <f>'C завтраками| Bed and breakfast'!AQ19</f>
        <v>18300</v>
      </c>
      <c r="AR19" s="203">
        <f>'C завтраками| Bed and breakfast'!AR19</f>
        <v>19500</v>
      </c>
      <c r="AS19" s="203">
        <f>'C завтраками| Bed and breakfast'!AS19</f>
        <v>19500</v>
      </c>
      <c r="AT19" s="203">
        <f>'C завтраками| Bed and breakfast'!AT19</f>
        <v>18300</v>
      </c>
      <c r="AU19" s="203">
        <f>'C завтраками| Bed and breakfast'!AU19</f>
        <v>17100</v>
      </c>
      <c r="AV19" s="203">
        <f>'C завтраками| Bed and breakfast'!AV19</f>
        <v>19500</v>
      </c>
      <c r="AW19" s="203">
        <f>'C завтраками| Bed and breakfast'!AW19</f>
        <v>17100</v>
      </c>
    </row>
    <row r="20" spans="1:49" s="202" customFormat="1" ht="10.35" customHeight="1" x14ac:dyDescent="0.2">
      <c r="A20" s="211">
        <v>2</v>
      </c>
      <c r="B20" s="203">
        <f>'C завтраками| Bed and breakfast'!B20</f>
        <v>17200</v>
      </c>
      <c r="C20" s="203">
        <f>'C завтраками| Bed and breakfast'!C20</f>
        <v>17200</v>
      </c>
      <c r="D20" s="203">
        <f>'C завтраками| Bed and breakfast'!D20</f>
        <v>22950</v>
      </c>
      <c r="E20" s="203">
        <f>'C завтраками| Bed and breakfast'!E20</f>
        <v>22950</v>
      </c>
      <c r="F20" s="203">
        <f>'C завтраками| Bed and breakfast'!F20</f>
        <v>20550</v>
      </c>
      <c r="G20" s="203">
        <f>'C завтраками| Bed and breakfast'!G20</f>
        <v>18650</v>
      </c>
      <c r="H20" s="203">
        <f>'C завтраками| Bed and breakfast'!H20</f>
        <v>17950</v>
      </c>
      <c r="I20" s="203">
        <f>'C завтраками| Bed and breakfast'!I20</f>
        <v>17950</v>
      </c>
      <c r="J20" s="203">
        <f>'C завтраками| Bed and breakfast'!J20</f>
        <v>18650</v>
      </c>
      <c r="K20" s="203">
        <f>'C завтраками| Bed and breakfast'!K20</f>
        <v>17950</v>
      </c>
      <c r="L20" s="203">
        <f>'C завтраками| Bed and breakfast'!L20</f>
        <v>17950</v>
      </c>
      <c r="M20" s="203">
        <f>'C завтраками| Bed and breakfast'!M20</f>
        <v>22950</v>
      </c>
      <c r="N20" s="203">
        <f>'C завтраками| Bed and breakfast'!N20</f>
        <v>22950</v>
      </c>
      <c r="O20" s="203">
        <f>'C завтраками| Bed and breakfast'!O20</f>
        <v>22950</v>
      </c>
      <c r="P20" s="203">
        <f>'C завтраками| Bed and breakfast'!P20</f>
        <v>22950</v>
      </c>
      <c r="Q20" s="203">
        <f>'C завтраками| Bed and breakfast'!Q20</f>
        <v>17950</v>
      </c>
      <c r="R20" s="203">
        <f>'C завтраками| Bed and breakfast'!R20</f>
        <v>20550</v>
      </c>
      <c r="S20" s="203">
        <f>'C завтраками| Bed and breakfast'!S20</f>
        <v>21750</v>
      </c>
      <c r="T20" s="203">
        <f>'C завтраками| Bed and breakfast'!T20</f>
        <v>19350</v>
      </c>
      <c r="U20" s="203">
        <f>'C завтраками| Bed and breakfast'!U20</f>
        <v>25850</v>
      </c>
      <c r="V20" s="203">
        <f>'C завтраками| Bed and breakfast'!V20</f>
        <v>19350</v>
      </c>
      <c r="W20" s="203">
        <f>'C завтраками| Bed and breakfast'!W20</f>
        <v>22950</v>
      </c>
      <c r="X20" s="203">
        <f>'C завтраками| Bed and breakfast'!X20</f>
        <v>19350</v>
      </c>
      <c r="Y20" s="203">
        <f>'C завтраками| Bed and breakfast'!Y20</f>
        <v>22950</v>
      </c>
      <c r="Z20" s="203">
        <f>'C завтраками| Bed and breakfast'!Z20</f>
        <v>22950</v>
      </c>
      <c r="AA20" s="203">
        <f>'C завтраками| Bed and breakfast'!AA20</f>
        <v>22950</v>
      </c>
      <c r="AB20" s="203">
        <f>'C завтраками| Bed and breakfast'!AB20</f>
        <v>21750</v>
      </c>
      <c r="AC20" s="203">
        <f>'C завтраками| Bed and breakfast'!AC20</f>
        <v>22950</v>
      </c>
      <c r="AD20" s="203">
        <f>'C завтраками| Bed and breakfast'!AD20</f>
        <v>21750</v>
      </c>
      <c r="AE20" s="203">
        <f>'C завтраками| Bed and breakfast'!AE20</f>
        <v>27550</v>
      </c>
      <c r="AF20" s="203">
        <f>'C завтраками| Bed and breakfast'!AF20</f>
        <v>21750</v>
      </c>
      <c r="AG20" s="203">
        <f>'C завтраками| Bed and breakfast'!AG20</f>
        <v>22950</v>
      </c>
      <c r="AH20" s="203">
        <f>'C завтраками| Bed and breakfast'!AH20</f>
        <v>22950</v>
      </c>
      <c r="AI20" s="203">
        <f>'C завтраками| Bed and breakfast'!AI20</f>
        <v>22950</v>
      </c>
      <c r="AJ20" s="203">
        <f>'C завтраками| Bed and breakfast'!AJ20</f>
        <v>21750</v>
      </c>
      <c r="AK20" s="203">
        <f>'C завтраками| Bed and breakfast'!AK20</f>
        <v>22950</v>
      </c>
      <c r="AL20" s="203">
        <f>'C завтраками| Bed and breakfast'!AL20</f>
        <v>21750</v>
      </c>
      <c r="AM20" s="203">
        <f>'C завтраками| Bed and breakfast'!AM20</f>
        <v>20550</v>
      </c>
      <c r="AN20" s="203">
        <f>'C завтраками| Bed and breakfast'!AN20</f>
        <v>19350</v>
      </c>
      <c r="AO20" s="203">
        <f>'C завтраками| Bed and breakfast'!AO20</f>
        <v>19350</v>
      </c>
      <c r="AP20" s="203">
        <f>'C завтраками| Bed and breakfast'!AP20</f>
        <v>19350</v>
      </c>
      <c r="AQ20" s="203">
        <f>'C завтраками| Bed and breakfast'!AQ20</f>
        <v>20550</v>
      </c>
      <c r="AR20" s="203">
        <f>'C завтраками| Bed and breakfast'!AR20</f>
        <v>21750</v>
      </c>
      <c r="AS20" s="203">
        <f>'C завтраками| Bed and breakfast'!AS20</f>
        <v>21750</v>
      </c>
      <c r="AT20" s="203">
        <f>'C завтраками| Bed and breakfast'!AT20</f>
        <v>20550</v>
      </c>
      <c r="AU20" s="203">
        <f>'C завтраками| Bed and breakfast'!AU20</f>
        <v>19350</v>
      </c>
      <c r="AV20" s="203">
        <f>'C завтраками| Bed and breakfast'!AV20</f>
        <v>21750</v>
      </c>
      <c r="AW20" s="203">
        <f>'C завтраками| Bed and breakfast'!AW20</f>
        <v>19350</v>
      </c>
    </row>
    <row r="21" spans="1:49" s="202" customFormat="1" ht="10.35" customHeight="1" x14ac:dyDescent="0.2">
      <c r="A21" s="203" t="s">
        <v>5</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row>
    <row r="22" spans="1:49" s="202" customFormat="1" ht="10.35" customHeight="1" x14ac:dyDescent="0.2">
      <c r="A22" s="211">
        <v>1</v>
      </c>
      <c r="B22" s="203">
        <f>'C завтраками| Bed and breakfast'!B22</f>
        <v>20200</v>
      </c>
      <c r="C22" s="203">
        <f>'C завтраками| Bed and breakfast'!C22</f>
        <v>20200</v>
      </c>
      <c r="D22" s="203">
        <f>'C завтраками| Bed and breakfast'!D22</f>
        <v>30700</v>
      </c>
      <c r="E22" s="203">
        <f>'C завтраками| Bed and breakfast'!E22</f>
        <v>30700</v>
      </c>
      <c r="F22" s="203">
        <f>'C завтраками| Bed and breakfast'!F22</f>
        <v>28300</v>
      </c>
      <c r="G22" s="203">
        <f>'C завтраками| Bed and breakfast'!G22</f>
        <v>26400</v>
      </c>
      <c r="H22" s="203">
        <f>'C завтраками| Bed and breakfast'!H22</f>
        <v>25700</v>
      </c>
      <c r="I22" s="203">
        <f>'C завтраками| Bed and breakfast'!I22</f>
        <v>25700</v>
      </c>
      <c r="J22" s="203">
        <f>'C завтраками| Bed and breakfast'!J22</f>
        <v>26400</v>
      </c>
      <c r="K22" s="203">
        <f>'C завтраками| Bed and breakfast'!K22</f>
        <v>25700</v>
      </c>
      <c r="L22" s="203">
        <f>'C завтраками| Bed and breakfast'!L22</f>
        <v>25700</v>
      </c>
      <c r="M22" s="203">
        <f>'C завтраками| Bed and breakfast'!M22</f>
        <v>30700</v>
      </c>
      <c r="N22" s="203">
        <f>'C завтраками| Bed and breakfast'!N22</f>
        <v>30700</v>
      </c>
      <c r="O22" s="203">
        <f>'C завтраками| Bed and breakfast'!O22</f>
        <v>30700</v>
      </c>
      <c r="P22" s="203">
        <f>'C завтраками| Bed and breakfast'!P22</f>
        <v>30700</v>
      </c>
      <c r="Q22" s="203">
        <f>'C завтраками| Bed and breakfast'!Q22</f>
        <v>25700</v>
      </c>
      <c r="R22" s="203">
        <f>'C завтраками| Bed and breakfast'!R22</f>
        <v>28300</v>
      </c>
      <c r="S22" s="203">
        <f>'C завтраками| Bed and breakfast'!S22</f>
        <v>29500</v>
      </c>
      <c r="T22" s="203">
        <f>'C завтраками| Bed and breakfast'!T22</f>
        <v>27100</v>
      </c>
      <c r="U22" s="203">
        <f>'C завтраками| Bed and breakfast'!U22</f>
        <v>33600</v>
      </c>
      <c r="V22" s="203">
        <f>'C завтраками| Bed and breakfast'!V22</f>
        <v>27100</v>
      </c>
      <c r="W22" s="203">
        <f>'C завтраками| Bed and breakfast'!W22</f>
        <v>30700</v>
      </c>
      <c r="X22" s="203">
        <f>'C завтраками| Bed and breakfast'!X22</f>
        <v>27100</v>
      </c>
      <c r="Y22" s="203">
        <f>'C завтраками| Bed and breakfast'!Y22</f>
        <v>30700</v>
      </c>
      <c r="Z22" s="203">
        <f>'C завтраками| Bed and breakfast'!Z22</f>
        <v>30700</v>
      </c>
      <c r="AA22" s="203">
        <f>'C завтраками| Bed and breakfast'!AA22</f>
        <v>30700</v>
      </c>
      <c r="AB22" s="203">
        <f>'C завтраками| Bed and breakfast'!AB22</f>
        <v>29500</v>
      </c>
      <c r="AC22" s="203">
        <f>'C завтраками| Bed and breakfast'!AC22</f>
        <v>30700</v>
      </c>
      <c r="AD22" s="203">
        <f>'C завтраками| Bed and breakfast'!AD22</f>
        <v>29500</v>
      </c>
      <c r="AE22" s="203">
        <f>'C завтраками| Bed and breakfast'!AE22</f>
        <v>35300</v>
      </c>
      <c r="AF22" s="203">
        <f>'C завтраками| Bed and breakfast'!AF22</f>
        <v>29500</v>
      </c>
      <c r="AG22" s="203">
        <f>'C завтраками| Bed and breakfast'!AG22</f>
        <v>30700</v>
      </c>
      <c r="AH22" s="203">
        <f>'C завтраками| Bed and breakfast'!AH22</f>
        <v>30700</v>
      </c>
      <c r="AI22" s="203">
        <f>'C завтраками| Bed and breakfast'!AI22</f>
        <v>30700</v>
      </c>
      <c r="AJ22" s="203">
        <f>'C завтраками| Bed and breakfast'!AJ22</f>
        <v>29500</v>
      </c>
      <c r="AK22" s="203">
        <f>'C завтраками| Bed and breakfast'!AK22</f>
        <v>30700</v>
      </c>
      <c r="AL22" s="203">
        <f>'C завтраками| Bed and breakfast'!AL22</f>
        <v>29500</v>
      </c>
      <c r="AM22" s="203">
        <f>'C завтраками| Bed and breakfast'!AM22</f>
        <v>28300</v>
      </c>
      <c r="AN22" s="203">
        <f>'C завтраками| Bed and breakfast'!AN22</f>
        <v>27100</v>
      </c>
      <c r="AO22" s="203">
        <f>'C завтраками| Bed and breakfast'!AO22</f>
        <v>27100</v>
      </c>
      <c r="AP22" s="203">
        <f>'C завтраками| Bed and breakfast'!AP22</f>
        <v>27100</v>
      </c>
      <c r="AQ22" s="203">
        <f>'C завтраками| Bed and breakfast'!AQ22</f>
        <v>28300</v>
      </c>
      <c r="AR22" s="203">
        <f>'C завтраками| Bed and breakfast'!AR22</f>
        <v>29500</v>
      </c>
      <c r="AS22" s="203">
        <f>'C завтраками| Bed and breakfast'!AS22</f>
        <v>29500</v>
      </c>
      <c r="AT22" s="203">
        <f>'C завтраками| Bed and breakfast'!AT22</f>
        <v>28300</v>
      </c>
      <c r="AU22" s="203">
        <f>'C завтраками| Bed and breakfast'!AU22</f>
        <v>27100</v>
      </c>
      <c r="AV22" s="203">
        <f>'C завтраками| Bed and breakfast'!AV22</f>
        <v>29500</v>
      </c>
      <c r="AW22" s="203">
        <f>'C завтраками| Bed and breakfast'!AW22</f>
        <v>27100</v>
      </c>
    </row>
    <row r="23" spans="1:49" s="202" customFormat="1" ht="10.35" customHeight="1" x14ac:dyDescent="0.2">
      <c r="A23" s="211">
        <v>2</v>
      </c>
      <c r="B23" s="203">
        <f>'C завтраками| Bed and breakfast'!B23</f>
        <v>22200</v>
      </c>
      <c r="C23" s="203">
        <f>'C завтраками| Bed and breakfast'!C23</f>
        <v>22200</v>
      </c>
      <c r="D23" s="203">
        <f>'C завтраками| Bed and breakfast'!D23</f>
        <v>32950</v>
      </c>
      <c r="E23" s="203">
        <f>'C завтраками| Bed and breakfast'!E23</f>
        <v>32950</v>
      </c>
      <c r="F23" s="203">
        <f>'C завтраками| Bed and breakfast'!F23</f>
        <v>30550</v>
      </c>
      <c r="G23" s="203">
        <f>'C завтраками| Bed and breakfast'!G23</f>
        <v>28650</v>
      </c>
      <c r="H23" s="203">
        <f>'C завтраками| Bed and breakfast'!H23</f>
        <v>27950</v>
      </c>
      <c r="I23" s="203">
        <f>'C завтраками| Bed and breakfast'!I23</f>
        <v>27950</v>
      </c>
      <c r="J23" s="203">
        <f>'C завтраками| Bed and breakfast'!J23</f>
        <v>28650</v>
      </c>
      <c r="K23" s="203">
        <f>'C завтраками| Bed and breakfast'!K23</f>
        <v>27950</v>
      </c>
      <c r="L23" s="203">
        <f>'C завтраками| Bed and breakfast'!L23</f>
        <v>27950</v>
      </c>
      <c r="M23" s="203">
        <f>'C завтраками| Bed and breakfast'!M23</f>
        <v>32950</v>
      </c>
      <c r="N23" s="203">
        <f>'C завтраками| Bed and breakfast'!N23</f>
        <v>32950</v>
      </c>
      <c r="O23" s="203">
        <f>'C завтраками| Bed and breakfast'!O23</f>
        <v>32950</v>
      </c>
      <c r="P23" s="203">
        <f>'C завтраками| Bed and breakfast'!P23</f>
        <v>32950</v>
      </c>
      <c r="Q23" s="203">
        <f>'C завтраками| Bed and breakfast'!Q23</f>
        <v>27950</v>
      </c>
      <c r="R23" s="203">
        <f>'C завтраками| Bed and breakfast'!R23</f>
        <v>30550</v>
      </c>
      <c r="S23" s="203">
        <f>'C завтраками| Bed and breakfast'!S23</f>
        <v>31750</v>
      </c>
      <c r="T23" s="203">
        <f>'C завтраками| Bed and breakfast'!T23</f>
        <v>29350</v>
      </c>
      <c r="U23" s="203">
        <f>'C завтраками| Bed and breakfast'!U23</f>
        <v>35850</v>
      </c>
      <c r="V23" s="203">
        <f>'C завтраками| Bed and breakfast'!V23</f>
        <v>29350</v>
      </c>
      <c r="W23" s="203">
        <f>'C завтраками| Bed and breakfast'!W23</f>
        <v>32950</v>
      </c>
      <c r="X23" s="203">
        <f>'C завтраками| Bed and breakfast'!X23</f>
        <v>29350</v>
      </c>
      <c r="Y23" s="203">
        <f>'C завтраками| Bed and breakfast'!Y23</f>
        <v>32950</v>
      </c>
      <c r="Z23" s="203">
        <f>'C завтраками| Bed and breakfast'!Z23</f>
        <v>32950</v>
      </c>
      <c r="AA23" s="203">
        <f>'C завтраками| Bed and breakfast'!AA23</f>
        <v>32950</v>
      </c>
      <c r="AB23" s="203">
        <f>'C завтраками| Bed and breakfast'!AB23</f>
        <v>31750</v>
      </c>
      <c r="AC23" s="203">
        <f>'C завтраками| Bed and breakfast'!AC23</f>
        <v>32950</v>
      </c>
      <c r="AD23" s="203">
        <f>'C завтраками| Bed and breakfast'!AD23</f>
        <v>31750</v>
      </c>
      <c r="AE23" s="203">
        <f>'C завтраками| Bed and breakfast'!AE23</f>
        <v>37550</v>
      </c>
      <c r="AF23" s="203">
        <f>'C завтраками| Bed and breakfast'!AF23</f>
        <v>31750</v>
      </c>
      <c r="AG23" s="203">
        <f>'C завтраками| Bed and breakfast'!AG23</f>
        <v>32950</v>
      </c>
      <c r="AH23" s="203">
        <f>'C завтраками| Bed and breakfast'!AH23</f>
        <v>32950</v>
      </c>
      <c r="AI23" s="203">
        <f>'C завтраками| Bed and breakfast'!AI23</f>
        <v>32950</v>
      </c>
      <c r="AJ23" s="203">
        <f>'C завтраками| Bed and breakfast'!AJ23</f>
        <v>31750</v>
      </c>
      <c r="AK23" s="203">
        <f>'C завтраками| Bed and breakfast'!AK23</f>
        <v>32950</v>
      </c>
      <c r="AL23" s="203">
        <f>'C завтраками| Bed and breakfast'!AL23</f>
        <v>31750</v>
      </c>
      <c r="AM23" s="203">
        <f>'C завтраками| Bed and breakfast'!AM23</f>
        <v>30550</v>
      </c>
      <c r="AN23" s="203">
        <f>'C завтраками| Bed and breakfast'!AN23</f>
        <v>29350</v>
      </c>
      <c r="AO23" s="203">
        <f>'C завтраками| Bed and breakfast'!AO23</f>
        <v>29350</v>
      </c>
      <c r="AP23" s="203">
        <f>'C завтраками| Bed and breakfast'!AP23</f>
        <v>29350</v>
      </c>
      <c r="AQ23" s="203">
        <f>'C завтраками| Bed and breakfast'!AQ23</f>
        <v>30550</v>
      </c>
      <c r="AR23" s="203">
        <f>'C завтраками| Bed and breakfast'!AR23</f>
        <v>31750</v>
      </c>
      <c r="AS23" s="203">
        <f>'C завтраками| Bed and breakfast'!AS23</f>
        <v>31750</v>
      </c>
      <c r="AT23" s="203">
        <f>'C завтраками| Bed and breakfast'!AT23</f>
        <v>30550</v>
      </c>
      <c r="AU23" s="203">
        <f>'C завтраками| Bed and breakfast'!AU23</f>
        <v>29350</v>
      </c>
      <c r="AV23" s="203">
        <f>'C завтраками| Bed and breakfast'!AV23</f>
        <v>31750</v>
      </c>
      <c r="AW23" s="203">
        <f>'C завтраками| Bed and breakfast'!AW23</f>
        <v>29350</v>
      </c>
    </row>
    <row r="24" spans="1:49" s="202" customFormat="1" ht="10.35" customHeight="1" x14ac:dyDescent="0.2">
      <c r="A24" s="203" t="s">
        <v>6</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row>
    <row r="25" spans="1:49" s="202" customFormat="1" ht="10.35" customHeight="1" x14ac:dyDescent="0.2">
      <c r="A25" s="211" t="s">
        <v>1</v>
      </c>
      <c r="B25" s="203">
        <f>'C завтраками| Bed and breakfast'!B25</f>
        <v>110000</v>
      </c>
      <c r="C25" s="203">
        <f>'C завтраками| Bed and breakfast'!C25</f>
        <v>110000</v>
      </c>
      <c r="D25" s="203">
        <f>'C завтраками| Bed and breakfast'!D25</f>
        <v>125000</v>
      </c>
      <c r="E25" s="203">
        <f>'C завтраками| Bed and breakfast'!E25</f>
        <v>125000</v>
      </c>
      <c r="F25" s="203">
        <f>'C завтраками| Bed and breakfast'!F25</f>
        <v>125000</v>
      </c>
      <c r="G25" s="203">
        <f>'C завтраками| Bed and breakfast'!G25</f>
        <v>125000</v>
      </c>
      <c r="H25" s="203">
        <f>'C завтраками| Bed and breakfast'!H25</f>
        <v>125000</v>
      </c>
      <c r="I25" s="203">
        <f>'C завтраками| Bed and breakfast'!I25</f>
        <v>125000</v>
      </c>
      <c r="J25" s="203">
        <f>'C завтраками| Bed and breakfast'!J25</f>
        <v>125000</v>
      </c>
      <c r="K25" s="203">
        <f>'C завтраками| Bed and breakfast'!K25</f>
        <v>125000</v>
      </c>
      <c r="L25" s="203">
        <f>'C завтраками| Bed and breakfast'!L25</f>
        <v>125000</v>
      </c>
      <c r="M25" s="203">
        <f>'C завтраками| Bed and breakfast'!M25</f>
        <v>125000</v>
      </c>
      <c r="N25" s="203">
        <f>'C завтраками| Bed and breakfast'!N25</f>
        <v>125000</v>
      </c>
      <c r="O25" s="203">
        <f>'C завтраками| Bed and breakfast'!O25</f>
        <v>125000</v>
      </c>
      <c r="P25" s="203">
        <f>'C завтраками| Bed and breakfast'!P25</f>
        <v>125000</v>
      </c>
      <c r="Q25" s="203">
        <f>'C завтраками| Bed and breakfast'!Q25</f>
        <v>125000</v>
      </c>
      <c r="R25" s="203">
        <f>'C завтраками| Bed and breakfast'!R25</f>
        <v>125000</v>
      </c>
      <c r="S25" s="203">
        <f>'C завтраками| Bed and breakfast'!S25</f>
        <v>125000</v>
      </c>
      <c r="T25" s="203">
        <f>'C завтраками| Bed and breakfast'!T25</f>
        <v>125000</v>
      </c>
      <c r="U25" s="203">
        <f>'C завтраками| Bed and breakfast'!U25</f>
        <v>125000</v>
      </c>
      <c r="V25" s="203">
        <f>'C завтраками| Bed and breakfast'!V25</f>
        <v>125000</v>
      </c>
      <c r="W25" s="203">
        <f>'C завтраками| Bed and breakfast'!W25</f>
        <v>125000</v>
      </c>
      <c r="X25" s="203">
        <f>'C завтраками| Bed and breakfast'!X25</f>
        <v>125000</v>
      </c>
      <c r="Y25" s="203">
        <f>'C завтраками| Bed and breakfast'!Y25</f>
        <v>125000</v>
      </c>
      <c r="Z25" s="203">
        <f>'C завтраками| Bed and breakfast'!Z25</f>
        <v>125000</v>
      </c>
      <c r="AA25" s="203">
        <f>'C завтраками| Bed and breakfast'!AA25</f>
        <v>125000</v>
      </c>
      <c r="AB25" s="203">
        <f>'C завтраками| Bed and breakfast'!AB25</f>
        <v>125000</v>
      </c>
      <c r="AC25" s="203">
        <f>'C завтраками| Bed and breakfast'!AC25</f>
        <v>125000</v>
      </c>
      <c r="AD25" s="203">
        <f>'C завтраками| Bed and breakfast'!AD25</f>
        <v>125000</v>
      </c>
      <c r="AE25" s="203">
        <f>'C завтраками| Bed and breakfast'!AE25</f>
        <v>125000</v>
      </c>
      <c r="AF25" s="203">
        <f>'C завтраками| Bed and breakfast'!AF25</f>
        <v>125000</v>
      </c>
      <c r="AG25" s="203">
        <f>'C завтраками| Bed and breakfast'!AG25</f>
        <v>125000</v>
      </c>
      <c r="AH25" s="203">
        <f>'C завтраками| Bed and breakfast'!AH25</f>
        <v>125000</v>
      </c>
      <c r="AI25" s="203">
        <f>'C завтраками| Bed and breakfast'!AI25</f>
        <v>125000</v>
      </c>
      <c r="AJ25" s="203">
        <f>'C завтраками| Bed and breakfast'!AJ25</f>
        <v>125000</v>
      </c>
      <c r="AK25" s="203">
        <f>'C завтраками| Bed and breakfast'!AK25</f>
        <v>125000</v>
      </c>
      <c r="AL25" s="203">
        <f>'C завтраками| Bed and breakfast'!AL25</f>
        <v>125000</v>
      </c>
      <c r="AM25" s="203">
        <f>'C завтраками| Bed and breakfast'!AM25</f>
        <v>125000</v>
      </c>
      <c r="AN25" s="203">
        <f>'C завтраками| Bed and breakfast'!AN25</f>
        <v>125000</v>
      </c>
      <c r="AO25" s="203">
        <f>'C завтраками| Bed and breakfast'!AO25</f>
        <v>125000</v>
      </c>
      <c r="AP25" s="203">
        <f>'C завтраками| Bed and breakfast'!AP25</f>
        <v>125000</v>
      </c>
      <c r="AQ25" s="203">
        <f>'C завтраками| Bed and breakfast'!AQ25</f>
        <v>125000</v>
      </c>
      <c r="AR25" s="203">
        <f>'C завтраками| Bed and breakfast'!AR25</f>
        <v>125000</v>
      </c>
      <c r="AS25" s="203">
        <f>'C завтраками| Bed and breakfast'!AS25</f>
        <v>125000</v>
      </c>
      <c r="AT25" s="203">
        <f>'C завтраками| Bed and breakfast'!AT25</f>
        <v>125000</v>
      </c>
      <c r="AU25" s="203">
        <f>'C завтраками| Bed and breakfast'!AU25</f>
        <v>125000</v>
      </c>
      <c r="AV25" s="203">
        <f>'C завтраками| Bed and breakfast'!AV25</f>
        <v>125000</v>
      </c>
      <c r="AW25" s="203">
        <f>'C завтраками| Bed and breakfast'!AW25</f>
        <v>125000</v>
      </c>
    </row>
    <row r="26" spans="1:49" ht="10.35" customHeight="1" x14ac:dyDescent="0.2"/>
    <row r="27" spans="1:49" x14ac:dyDescent="0.2">
      <c r="A27" s="209" t="s">
        <v>60</v>
      </c>
    </row>
    <row r="28" spans="1:49" s="206" customFormat="1" ht="23.45" customHeight="1" x14ac:dyDescent="0.2">
      <c r="A28" s="210" t="s">
        <v>11</v>
      </c>
      <c r="B28" s="201">
        <f t="shared" ref="B28:AW28" si="0">B4</f>
        <v>45770</v>
      </c>
      <c r="C28" s="201">
        <f t="shared" si="0"/>
        <v>45776</v>
      </c>
      <c r="D28" s="201">
        <f t="shared" si="0"/>
        <v>45778</v>
      </c>
      <c r="E28" s="201">
        <f t="shared" si="0"/>
        <v>45779</v>
      </c>
      <c r="F28" s="201">
        <f t="shared" si="0"/>
        <v>45781</v>
      </c>
      <c r="G28" s="201">
        <f t="shared" si="0"/>
        <v>45787</v>
      </c>
      <c r="H28" s="201">
        <f t="shared" si="0"/>
        <v>45788</v>
      </c>
      <c r="I28" s="201">
        <f t="shared" si="0"/>
        <v>45793</v>
      </c>
      <c r="J28" s="201">
        <f t="shared" si="0"/>
        <v>45798</v>
      </c>
      <c r="K28" s="201">
        <f t="shared" si="0"/>
        <v>45800</v>
      </c>
      <c r="L28" s="201">
        <f t="shared" si="0"/>
        <v>45802</v>
      </c>
      <c r="M28" s="201">
        <f t="shared" si="0"/>
        <v>45808</v>
      </c>
      <c r="N28" s="201">
        <f t="shared" si="0"/>
        <v>45809</v>
      </c>
      <c r="O28" s="201">
        <f t="shared" si="0"/>
        <v>45810</v>
      </c>
      <c r="P28" s="201">
        <f t="shared" si="0"/>
        <v>45815</v>
      </c>
      <c r="Q28" s="201">
        <f t="shared" si="0"/>
        <v>45817</v>
      </c>
      <c r="R28" s="201">
        <f t="shared" si="0"/>
        <v>45820</v>
      </c>
      <c r="S28" s="201">
        <f t="shared" si="0"/>
        <v>45821</v>
      </c>
      <c r="T28" s="201">
        <f t="shared" si="0"/>
        <v>45823</v>
      </c>
      <c r="U28" s="201">
        <f t="shared" si="0"/>
        <v>45831</v>
      </c>
      <c r="V28" s="201">
        <f t="shared" si="0"/>
        <v>45836</v>
      </c>
      <c r="W28" s="201">
        <f t="shared" si="0"/>
        <v>45839</v>
      </c>
      <c r="X28" s="201">
        <f t="shared" si="0"/>
        <v>45849</v>
      </c>
      <c r="Y28" s="201">
        <f t="shared" si="0"/>
        <v>45852</v>
      </c>
      <c r="Z28" s="201">
        <f t="shared" si="0"/>
        <v>45855</v>
      </c>
      <c r="AA28" s="201">
        <f t="shared" si="0"/>
        <v>45856</v>
      </c>
      <c r="AB28" s="201">
        <f t="shared" si="0"/>
        <v>45858</v>
      </c>
      <c r="AC28" s="201">
        <f t="shared" si="0"/>
        <v>45859</v>
      </c>
      <c r="AD28" s="201">
        <f t="shared" si="0"/>
        <v>45861</v>
      </c>
      <c r="AE28" s="201">
        <f t="shared" si="0"/>
        <v>45863</v>
      </c>
      <c r="AF28" s="201">
        <f t="shared" si="0"/>
        <v>45867</v>
      </c>
      <c r="AG28" s="201">
        <f t="shared" si="0"/>
        <v>45870</v>
      </c>
      <c r="AH28" s="201">
        <f t="shared" si="0"/>
        <v>45872</v>
      </c>
      <c r="AI28" s="201">
        <f t="shared" si="0"/>
        <v>45877</v>
      </c>
      <c r="AJ28" s="201">
        <f t="shared" si="0"/>
        <v>45879</v>
      </c>
      <c r="AK28" s="201">
        <f t="shared" si="0"/>
        <v>45884</v>
      </c>
      <c r="AL28" s="201">
        <f t="shared" si="0"/>
        <v>45886</v>
      </c>
      <c r="AM28" s="201">
        <f t="shared" si="0"/>
        <v>45888</v>
      </c>
      <c r="AN28" s="201">
        <f t="shared" si="0"/>
        <v>45891</v>
      </c>
      <c r="AO28" s="201">
        <f t="shared" si="0"/>
        <v>45893</v>
      </c>
      <c r="AP28" s="201">
        <f t="shared" si="0"/>
        <v>45901</v>
      </c>
      <c r="AQ28" s="201">
        <f t="shared" si="0"/>
        <v>45905</v>
      </c>
      <c r="AR28" s="201">
        <f t="shared" si="0"/>
        <v>45908</v>
      </c>
      <c r="AS28" s="201">
        <f t="shared" si="0"/>
        <v>45912</v>
      </c>
      <c r="AT28" s="201">
        <f t="shared" si="0"/>
        <v>45914</v>
      </c>
      <c r="AU28" s="201">
        <f t="shared" si="0"/>
        <v>45921</v>
      </c>
      <c r="AV28" s="201">
        <f t="shared" si="0"/>
        <v>45926</v>
      </c>
      <c r="AW28" s="201">
        <f t="shared" si="0"/>
        <v>45928</v>
      </c>
    </row>
    <row r="29" spans="1:49" s="206" customFormat="1" ht="23.45" customHeight="1" x14ac:dyDescent="0.2">
      <c r="A29" s="210"/>
      <c r="B29" s="201">
        <f t="shared" ref="B29:AW29" si="1">B5</f>
        <v>45775</v>
      </c>
      <c r="C29" s="201">
        <f t="shared" si="1"/>
        <v>45777</v>
      </c>
      <c r="D29" s="201">
        <f t="shared" si="1"/>
        <v>45778</v>
      </c>
      <c r="E29" s="201">
        <f t="shared" si="1"/>
        <v>45780</v>
      </c>
      <c r="F29" s="201">
        <f t="shared" si="1"/>
        <v>45786</v>
      </c>
      <c r="G29" s="201">
        <f t="shared" si="1"/>
        <v>45787</v>
      </c>
      <c r="H29" s="201">
        <f t="shared" si="1"/>
        <v>45792</v>
      </c>
      <c r="I29" s="201">
        <f t="shared" si="1"/>
        <v>45797</v>
      </c>
      <c r="J29" s="201">
        <f t="shared" si="1"/>
        <v>45799</v>
      </c>
      <c r="K29" s="201">
        <f t="shared" si="1"/>
        <v>45801</v>
      </c>
      <c r="L29" s="201">
        <f t="shared" si="1"/>
        <v>45807</v>
      </c>
      <c r="M29" s="201">
        <f t="shared" si="1"/>
        <v>45808</v>
      </c>
      <c r="N29" s="201">
        <f t="shared" si="1"/>
        <v>45809</v>
      </c>
      <c r="O29" s="201">
        <f t="shared" si="1"/>
        <v>45814</v>
      </c>
      <c r="P29" s="201">
        <f t="shared" si="1"/>
        <v>45816</v>
      </c>
      <c r="Q29" s="201">
        <f t="shared" si="1"/>
        <v>45819</v>
      </c>
      <c r="R29" s="201">
        <f t="shared" si="1"/>
        <v>45820</v>
      </c>
      <c r="S29" s="201">
        <f t="shared" si="1"/>
        <v>45822</v>
      </c>
      <c r="T29" s="201">
        <f t="shared" si="1"/>
        <v>45830</v>
      </c>
      <c r="U29" s="201">
        <f t="shared" si="1"/>
        <v>45835</v>
      </c>
      <c r="V29" s="201">
        <f t="shared" si="1"/>
        <v>45838</v>
      </c>
      <c r="W29" s="201">
        <f t="shared" si="1"/>
        <v>45848</v>
      </c>
      <c r="X29" s="201">
        <f t="shared" si="1"/>
        <v>45851</v>
      </c>
      <c r="Y29" s="201">
        <f t="shared" si="1"/>
        <v>45854</v>
      </c>
      <c r="Z29" s="201">
        <f t="shared" si="1"/>
        <v>45855</v>
      </c>
      <c r="AA29" s="201">
        <f t="shared" si="1"/>
        <v>45857</v>
      </c>
      <c r="AB29" s="201">
        <f t="shared" si="1"/>
        <v>45858</v>
      </c>
      <c r="AC29" s="201">
        <f t="shared" si="1"/>
        <v>45860</v>
      </c>
      <c r="AD29" s="201">
        <f t="shared" si="1"/>
        <v>45862</v>
      </c>
      <c r="AE29" s="201">
        <f t="shared" si="1"/>
        <v>45866</v>
      </c>
      <c r="AF29" s="201">
        <f t="shared" si="1"/>
        <v>45869</v>
      </c>
      <c r="AG29" s="201">
        <f t="shared" si="1"/>
        <v>45871</v>
      </c>
      <c r="AH29" s="201">
        <f t="shared" si="1"/>
        <v>45876</v>
      </c>
      <c r="AI29" s="201">
        <f t="shared" si="1"/>
        <v>45878</v>
      </c>
      <c r="AJ29" s="201">
        <f t="shared" si="1"/>
        <v>45883</v>
      </c>
      <c r="AK29" s="201">
        <f t="shared" si="1"/>
        <v>45885</v>
      </c>
      <c r="AL29" s="201">
        <f t="shared" si="1"/>
        <v>45887</v>
      </c>
      <c r="AM29" s="201">
        <f t="shared" si="1"/>
        <v>45890</v>
      </c>
      <c r="AN29" s="201">
        <f t="shared" si="1"/>
        <v>45892</v>
      </c>
      <c r="AO29" s="201">
        <f t="shared" si="1"/>
        <v>45900</v>
      </c>
      <c r="AP29" s="201">
        <f t="shared" si="1"/>
        <v>45904</v>
      </c>
      <c r="AQ29" s="201">
        <f t="shared" si="1"/>
        <v>45907</v>
      </c>
      <c r="AR29" s="201">
        <f t="shared" si="1"/>
        <v>45910</v>
      </c>
      <c r="AS29" s="201">
        <f t="shared" si="1"/>
        <v>45913</v>
      </c>
      <c r="AT29" s="201">
        <f t="shared" si="1"/>
        <v>45920</v>
      </c>
      <c r="AU29" s="201">
        <f t="shared" si="1"/>
        <v>45925</v>
      </c>
      <c r="AV29" s="201">
        <f t="shared" si="1"/>
        <v>45927</v>
      </c>
      <c r="AW29" s="201">
        <f t="shared" si="1"/>
        <v>45930</v>
      </c>
    </row>
    <row r="30" spans="1:49" s="202" customFormat="1" ht="11.1" customHeight="1" x14ac:dyDescent="0.2">
      <c r="A30" s="203" t="s">
        <v>142</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row>
    <row r="31" spans="1:49" s="202" customFormat="1" ht="11.1" customHeight="1" x14ac:dyDescent="0.2">
      <c r="A31" s="211">
        <v>1</v>
      </c>
      <c r="B31" s="203">
        <f t="shared" ref="B31:AW31" si="2">ROUNDUP(B7*0.8,)</f>
        <v>8960</v>
      </c>
      <c r="C31" s="203">
        <f t="shared" si="2"/>
        <v>8960</v>
      </c>
      <c r="D31" s="203">
        <f t="shared" si="2"/>
        <v>12560</v>
      </c>
      <c r="E31" s="203">
        <f t="shared" si="2"/>
        <v>12560</v>
      </c>
      <c r="F31" s="203">
        <f t="shared" si="2"/>
        <v>10640</v>
      </c>
      <c r="G31" s="203">
        <f t="shared" si="2"/>
        <v>9120</v>
      </c>
      <c r="H31" s="203">
        <f t="shared" si="2"/>
        <v>8560</v>
      </c>
      <c r="I31" s="203">
        <f t="shared" si="2"/>
        <v>8560</v>
      </c>
      <c r="J31" s="203">
        <f t="shared" si="2"/>
        <v>9120</v>
      </c>
      <c r="K31" s="203">
        <f t="shared" si="2"/>
        <v>8560</v>
      </c>
      <c r="L31" s="203">
        <f t="shared" si="2"/>
        <v>8560</v>
      </c>
      <c r="M31" s="203">
        <f t="shared" si="2"/>
        <v>12560</v>
      </c>
      <c r="N31" s="203">
        <f t="shared" si="2"/>
        <v>12560</v>
      </c>
      <c r="O31" s="203">
        <f t="shared" si="2"/>
        <v>12560</v>
      </c>
      <c r="P31" s="203">
        <f t="shared" si="2"/>
        <v>12560</v>
      </c>
      <c r="Q31" s="203">
        <f t="shared" si="2"/>
        <v>8560</v>
      </c>
      <c r="R31" s="203">
        <f t="shared" si="2"/>
        <v>10640</v>
      </c>
      <c r="S31" s="203">
        <f t="shared" si="2"/>
        <v>11600</v>
      </c>
      <c r="T31" s="203">
        <f t="shared" si="2"/>
        <v>9680</v>
      </c>
      <c r="U31" s="203">
        <f t="shared" si="2"/>
        <v>14880</v>
      </c>
      <c r="V31" s="203">
        <f t="shared" si="2"/>
        <v>9680</v>
      </c>
      <c r="W31" s="203">
        <f t="shared" si="2"/>
        <v>12560</v>
      </c>
      <c r="X31" s="203">
        <f t="shared" si="2"/>
        <v>9680</v>
      </c>
      <c r="Y31" s="203">
        <f t="shared" si="2"/>
        <v>12560</v>
      </c>
      <c r="Z31" s="203">
        <f t="shared" si="2"/>
        <v>12560</v>
      </c>
      <c r="AA31" s="203">
        <f t="shared" si="2"/>
        <v>12560</v>
      </c>
      <c r="AB31" s="203">
        <f t="shared" si="2"/>
        <v>11600</v>
      </c>
      <c r="AC31" s="203">
        <f t="shared" si="2"/>
        <v>12560</v>
      </c>
      <c r="AD31" s="203">
        <f t="shared" si="2"/>
        <v>11600</v>
      </c>
      <c r="AE31" s="203">
        <f t="shared" si="2"/>
        <v>16240</v>
      </c>
      <c r="AF31" s="203">
        <f t="shared" si="2"/>
        <v>11600</v>
      </c>
      <c r="AG31" s="203">
        <f t="shared" si="2"/>
        <v>12560</v>
      </c>
      <c r="AH31" s="203">
        <f t="shared" si="2"/>
        <v>12560</v>
      </c>
      <c r="AI31" s="203">
        <f t="shared" si="2"/>
        <v>12560</v>
      </c>
      <c r="AJ31" s="203">
        <f t="shared" si="2"/>
        <v>11600</v>
      </c>
      <c r="AK31" s="203">
        <f t="shared" si="2"/>
        <v>12560</v>
      </c>
      <c r="AL31" s="203">
        <f t="shared" si="2"/>
        <v>11600</v>
      </c>
      <c r="AM31" s="203">
        <f t="shared" si="2"/>
        <v>10640</v>
      </c>
      <c r="AN31" s="203">
        <f t="shared" si="2"/>
        <v>9680</v>
      </c>
      <c r="AO31" s="203">
        <f t="shared" si="2"/>
        <v>9680</v>
      </c>
      <c r="AP31" s="203">
        <f t="shared" si="2"/>
        <v>9680</v>
      </c>
      <c r="AQ31" s="203">
        <f t="shared" si="2"/>
        <v>10640</v>
      </c>
      <c r="AR31" s="203">
        <f t="shared" si="2"/>
        <v>11600</v>
      </c>
      <c r="AS31" s="203">
        <f t="shared" si="2"/>
        <v>11600</v>
      </c>
      <c r="AT31" s="203">
        <f t="shared" si="2"/>
        <v>10640</v>
      </c>
      <c r="AU31" s="203">
        <f t="shared" si="2"/>
        <v>9680</v>
      </c>
      <c r="AV31" s="203">
        <f t="shared" si="2"/>
        <v>11600</v>
      </c>
      <c r="AW31" s="203">
        <f t="shared" si="2"/>
        <v>9680</v>
      </c>
    </row>
    <row r="32" spans="1:49" s="202" customFormat="1" ht="11.1" customHeight="1" x14ac:dyDescent="0.2">
      <c r="A32" s="211">
        <v>2</v>
      </c>
      <c r="B32" s="203">
        <f t="shared" ref="B32:AW32" si="3">ROUNDUP(B8*0.8,)</f>
        <v>10560</v>
      </c>
      <c r="C32" s="203">
        <f t="shared" si="3"/>
        <v>10560</v>
      </c>
      <c r="D32" s="203">
        <f t="shared" si="3"/>
        <v>14360</v>
      </c>
      <c r="E32" s="203">
        <f t="shared" si="3"/>
        <v>14360</v>
      </c>
      <c r="F32" s="203">
        <f t="shared" si="3"/>
        <v>12440</v>
      </c>
      <c r="G32" s="203">
        <f t="shared" si="3"/>
        <v>10920</v>
      </c>
      <c r="H32" s="203">
        <f t="shared" si="3"/>
        <v>10360</v>
      </c>
      <c r="I32" s="203">
        <f t="shared" si="3"/>
        <v>10360</v>
      </c>
      <c r="J32" s="203">
        <f t="shared" si="3"/>
        <v>10920</v>
      </c>
      <c r="K32" s="203">
        <f t="shared" si="3"/>
        <v>10360</v>
      </c>
      <c r="L32" s="203">
        <f t="shared" si="3"/>
        <v>10360</v>
      </c>
      <c r="M32" s="203">
        <f t="shared" si="3"/>
        <v>14360</v>
      </c>
      <c r="N32" s="203">
        <f t="shared" si="3"/>
        <v>14360</v>
      </c>
      <c r="O32" s="203">
        <f t="shared" si="3"/>
        <v>14360</v>
      </c>
      <c r="P32" s="203">
        <f t="shared" si="3"/>
        <v>14360</v>
      </c>
      <c r="Q32" s="203">
        <f t="shared" si="3"/>
        <v>10360</v>
      </c>
      <c r="R32" s="203">
        <f t="shared" si="3"/>
        <v>12440</v>
      </c>
      <c r="S32" s="203">
        <f t="shared" si="3"/>
        <v>13400</v>
      </c>
      <c r="T32" s="203">
        <f t="shared" si="3"/>
        <v>11480</v>
      </c>
      <c r="U32" s="203">
        <f t="shared" si="3"/>
        <v>16680</v>
      </c>
      <c r="V32" s="203">
        <f t="shared" si="3"/>
        <v>11480</v>
      </c>
      <c r="W32" s="203">
        <f t="shared" si="3"/>
        <v>14360</v>
      </c>
      <c r="X32" s="203">
        <f t="shared" si="3"/>
        <v>11480</v>
      </c>
      <c r="Y32" s="203">
        <f t="shared" si="3"/>
        <v>14360</v>
      </c>
      <c r="Z32" s="203">
        <f t="shared" si="3"/>
        <v>14360</v>
      </c>
      <c r="AA32" s="203">
        <f t="shared" si="3"/>
        <v>14360</v>
      </c>
      <c r="AB32" s="203">
        <f t="shared" si="3"/>
        <v>13400</v>
      </c>
      <c r="AC32" s="203">
        <f t="shared" si="3"/>
        <v>14360</v>
      </c>
      <c r="AD32" s="203">
        <f t="shared" si="3"/>
        <v>13400</v>
      </c>
      <c r="AE32" s="203">
        <f t="shared" si="3"/>
        <v>18040</v>
      </c>
      <c r="AF32" s="203">
        <f t="shared" si="3"/>
        <v>13400</v>
      </c>
      <c r="AG32" s="203">
        <f t="shared" si="3"/>
        <v>14360</v>
      </c>
      <c r="AH32" s="203">
        <f t="shared" si="3"/>
        <v>14360</v>
      </c>
      <c r="AI32" s="203">
        <f t="shared" si="3"/>
        <v>14360</v>
      </c>
      <c r="AJ32" s="203">
        <f t="shared" si="3"/>
        <v>13400</v>
      </c>
      <c r="AK32" s="203">
        <f t="shared" si="3"/>
        <v>14360</v>
      </c>
      <c r="AL32" s="203">
        <f t="shared" si="3"/>
        <v>13400</v>
      </c>
      <c r="AM32" s="203">
        <f t="shared" si="3"/>
        <v>12440</v>
      </c>
      <c r="AN32" s="203">
        <f t="shared" si="3"/>
        <v>11480</v>
      </c>
      <c r="AO32" s="203">
        <f t="shared" si="3"/>
        <v>11480</v>
      </c>
      <c r="AP32" s="203">
        <f t="shared" si="3"/>
        <v>11480</v>
      </c>
      <c r="AQ32" s="203">
        <f t="shared" si="3"/>
        <v>12440</v>
      </c>
      <c r="AR32" s="203">
        <f t="shared" si="3"/>
        <v>13400</v>
      </c>
      <c r="AS32" s="203">
        <f t="shared" si="3"/>
        <v>13400</v>
      </c>
      <c r="AT32" s="203">
        <f t="shared" si="3"/>
        <v>12440</v>
      </c>
      <c r="AU32" s="203">
        <f t="shared" si="3"/>
        <v>11480</v>
      </c>
      <c r="AV32" s="203">
        <f t="shared" si="3"/>
        <v>13400</v>
      </c>
      <c r="AW32" s="203">
        <f t="shared" si="3"/>
        <v>11480</v>
      </c>
    </row>
    <row r="33" spans="1:49" s="202" customFormat="1" ht="11.1" customHeight="1" x14ac:dyDescent="0.2">
      <c r="A33" s="203" t="s">
        <v>143</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row>
    <row r="34" spans="1:49" s="202" customFormat="1" ht="11.1" customHeight="1" x14ac:dyDescent="0.2">
      <c r="A34" s="211">
        <v>1</v>
      </c>
      <c r="B34" s="203">
        <f t="shared" ref="B34:AW34" si="4">ROUNDUP(B10*0.8,)</f>
        <v>9760</v>
      </c>
      <c r="C34" s="203">
        <f t="shared" si="4"/>
        <v>9760</v>
      </c>
      <c r="D34" s="203">
        <f t="shared" si="4"/>
        <v>13360</v>
      </c>
      <c r="E34" s="203">
        <f t="shared" si="4"/>
        <v>13360</v>
      </c>
      <c r="F34" s="203">
        <f t="shared" si="4"/>
        <v>11440</v>
      </c>
      <c r="G34" s="203">
        <f t="shared" si="4"/>
        <v>9920</v>
      </c>
      <c r="H34" s="203">
        <f t="shared" si="4"/>
        <v>9360</v>
      </c>
      <c r="I34" s="203">
        <f t="shared" si="4"/>
        <v>9360</v>
      </c>
      <c r="J34" s="203">
        <f t="shared" si="4"/>
        <v>9920</v>
      </c>
      <c r="K34" s="203">
        <f t="shared" si="4"/>
        <v>9360</v>
      </c>
      <c r="L34" s="203">
        <f t="shared" si="4"/>
        <v>9360</v>
      </c>
      <c r="M34" s="203">
        <f t="shared" si="4"/>
        <v>13360</v>
      </c>
      <c r="N34" s="203">
        <f t="shared" si="4"/>
        <v>13360</v>
      </c>
      <c r="O34" s="203">
        <f t="shared" si="4"/>
        <v>13360</v>
      </c>
      <c r="P34" s="203">
        <f t="shared" si="4"/>
        <v>13360</v>
      </c>
      <c r="Q34" s="203">
        <f t="shared" si="4"/>
        <v>9360</v>
      </c>
      <c r="R34" s="203">
        <f t="shared" si="4"/>
        <v>11440</v>
      </c>
      <c r="S34" s="203">
        <f t="shared" si="4"/>
        <v>12400</v>
      </c>
      <c r="T34" s="203">
        <f t="shared" si="4"/>
        <v>10480</v>
      </c>
      <c r="U34" s="203">
        <f t="shared" si="4"/>
        <v>15680</v>
      </c>
      <c r="V34" s="203">
        <f t="shared" si="4"/>
        <v>10480</v>
      </c>
      <c r="W34" s="203">
        <f t="shared" si="4"/>
        <v>13360</v>
      </c>
      <c r="X34" s="203">
        <f t="shared" si="4"/>
        <v>10480</v>
      </c>
      <c r="Y34" s="203">
        <f t="shared" si="4"/>
        <v>13360</v>
      </c>
      <c r="Z34" s="203">
        <f t="shared" si="4"/>
        <v>13360</v>
      </c>
      <c r="AA34" s="203">
        <f t="shared" si="4"/>
        <v>13360</v>
      </c>
      <c r="AB34" s="203">
        <f t="shared" si="4"/>
        <v>12400</v>
      </c>
      <c r="AC34" s="203">
        <f t="shared" si="4"/>
        <v>13360</v>
      </c>
      <c r="AD34" s="203">
        <f t="shared" si="4"/>
        <v>12400</v>
      </c>
      <c r="AE34" s="203">
        <f t="shared" si="4"/>
        <v>17040</v>
      </c>
      <c r="AF34" s="203">
        <f t="shared" si="4"/>
        <v>12400</v>
      </c>
      <c r="AG34" s="203">
        <f t="shared" si="4"/>
        <v>13360</v>
      </c>
      <c r="AH34" s="203">
        <f t="shared" si="4"/>
        <v>13360</v>
      </c>
      <c r="AI34" s="203">
        <f t="shared" si="4"/>
        <v>13360</v>
      </c>
      <c r="AJ34" s="203">
        <f t="shared" si="4"/>
        <v>12400</v>
      </c>
      <c r="AK34" s="203">
        <f t="shared" si="4"/>
        <v>13360</v>
      </c>
      <c r="AL34" s="203">
        <f t="shared" si="4"/>
        <v>12400</v>
      </c>
      <c r="AM34" s="203">
        <f t="shared" si="4"/>
        <v>11440</v>
      </c>
      <c r="AN34" s="203">
        <f t="shared" si="4"/>
        <v>10480</v>
      </c>
      <c r="AO34" s="203">
        <f t="shared" si="4"/>
        <v>10480</v>
      </c>
      <c r="AP34" s="203">
        <f t="shared" si="4"/>
        <v>10480</v>
      </c>
      <c r="AQ34" s="203">
        <f t="shared" si="4"/>
        <v>11440</v>
      </c>
      <c r="AR34" s="203">
        <f t="shared" si="4"/>
        <v>12400</v>
      </c>
      <c r="AS34" s="203">
        <f t="shared" si="4"/>
        <v>12400</v>
      </c>
      <c r="AT34" s="203">
        <f t="shared" si="4"/>
        <v>11440</v>
      </c>
      <c r="AU34" s="203">
        <f t="shared" si="4"/>
        <v>10480</v>
      </c>
      <c r="AV34" s="203">
        <f t="shared" si="4"/>
        <v>12400</v>
      </c>
      <c r="AW34" s="203">
        <f t="shared" si="4"/>
        <v>10480</v>
      </c>
    </row>
    <row r="35" spans="1:49" s="202" customFormat="1" ht="11.1" customHeight="1" x14ac:dyDescent="0.2">
      <c r="A35" s="211">
        <v>2</v>
      </c>
      <c r="B35" s="203">
        <f t="shared" ref="B35:AW35" si="5">ROUNDUP(B11*0.8,)</f>
        <v>11360</v>
      </c>
      <c r="C35" s="203">
        <f t="shared" si="5"/>
        <v>11360</v>
      </c>
      <c r="D35" s="203">
        <f t="shared" si="5"/>
        <v>15160</v>
      </c>
      <c r="E35" s="203">
        <f t="shared" si="5"/>
        <v>15160</v>
      </c>
      <c r="F35" s="203">
        <f t="shared" si="5"/>
        <v>13240</v>
      </c>
      <c r="G35" s="203">
        <f t="shared" si="5"/>
        <v>11720</v>
      </c>
      <c r="H35" s="203">
        <f t="shared" si="5"/>
        <v>11160</v>
      </c>
      <c r="I35" s="203">
        <f t="shared" si="5"/>
        <v>11160</v>
      </c>
      <c r="J35" s="203">
        <f t="shared" si="5"/>
        <v>11720</v>
      </c>
      <c r="K35" s="203">
        <f t="shared" si="5"/>
        <v>11160</v>
      </c>
      <c r="L35" s="203">
        <f t="shared" si="5"/>
        <v>11160</v>
      </c>
      <c r="M35" s="203">
        <f t="shared" si="5"/>
        <v>15160</v>
      </c>
      <c r="N35" s="203">
        <f t="shared" si="5"/>
        <v>15160</v>
      </c>
      <c r="O35" s="203">
        <f t="shared" si="5"/>
        <v>15160</v>
      </c>
      <c r="P35" s="203">
        <f t="shared" si="5"/>
        <v>15160</v>
      </c>
      <c r="Q35" s="203">
        <f t="shared" si="5"/>
        <v>11160</v>
      </c>
      <c r="R35" s="203">
        <f t="shared" si="5"/>
        <v>13240</v>
      </c>
      <c r="S35" s="203">
        <f t="shared" si="5"/>
        <v>14200</v>
      </c>
      <c r="T35" s="203">
        <f t="shared" si="5"/>
        <v>12280</v>
      </c>
      <c r="U35" s="203">
        <f t="shared" si="5"/>
        <v>17480</v>
      </c>
      <c r="V35" s="203">
        <f t="shared" si="5"/>
        <v>12280</v>
      </c>
      <c r="W35" s="203">
        <f t="shared" si="5"/>
        <v>15160</v>
      </c>
      <c r="X35" s="203">
        <f t="shared" si="5"/>
        <v>12280</v>
      </c>
      <c r="Y35" s="203">
        <f t="shared" si="5"/>
        <v>15160</v>
      </c>
      <c r="Z35" s="203">
        <f t="shared" si="5"/>
        <v>15160</v>
      </c>
      <c r="AA35" s="203">
        <f t="shared" si="5"/>
        <v>15160</v>
      </c>
      <c r="AB35" s="203">
        <f t="shared" si="5"/>
        <v>14200</v>
      </c>
      <c r="AC35" s="203">
        <f t="shared" si="5"/>
        <v>15160</v>
      </c>
      <c r="AD35" s="203">
        <f t="shared" si="5"/>
        <v>14200</v>
      </c>
      <c r="AE35" s="203">
        <f t="shared" si="5"/>
        <v>18840</v>
      </c>
      <c r="AF35" s="203">
        <f t="shared" si="5"/>
        <v>14200</v>
      </c>
      <c r="AG35" s="203">
        <f t="shared" si="5"/>
        <v>15160</v>
      </c>
      <c r="AH35" s="203">
        <f t="shared" si="5"/>
        <v>15160</v>
      </c>
      <c r="AI35" s="203">
        <f t="shared" si="5"/>
        <v>15160</v>
      </c>
      <c r="AJ35" s="203">
        <f t="shared" si="5"/>
        <v>14200</v>
      </c>
      <c r="AK35" s="203">
        <f t="shared" si="5"/>
        <v>15160</v>
      </c>
      <c r="AL35" s="203">
        <f t="shared" si="5"/>
        <v>14200</v>
      </c>
      <c r="AM35" s="203">
        <f t="shared" si="5"/>
        <v>13240</v>
      </c>
      <c r="AN35" s="203">
        <f t="shared" si="5"/>
        <v>12280</v>
      </c>
      <c r="AO35" s="203">
        <f t="shared" si="5"/>
        <v>12280</v>
      </c>
      <c r="AP35" s="203">
        <f t="shared" si="5"/>
        <v>12280</v>
      </c>
      <c r="AQ35" s="203">
        <f t="shared" si="5"/>
        <v>13240</v>
      </c>
      <c r="AR35" s="203">
        <f t="shared" si="5"/>
        <v>14200</v>
      </c>
      <c r="AS35" s="203">
        <f t="shared" si="5"/>
        <v>14200</v>
      </c>
      <c r="AT35" s="203">
        <f t="shared" si="5"/>
        <v>13240</v>
      </c>
      <c r="AU35" s="203">
        <f t="shared" si="5"/>
        <v>12280</v>
      </c>
      <c r="AV35" s="203">
        <f t="shared" si="5"/>
        <v>14200</v>
      </c>
      <c r="AW35" s="203">
        <f t="shared" si="5"/>
        <v>12280</v>
      </c>
    </row>
    <row r="36" spans="1:49" s="202" customFormat="1" ht="11.1" customHeight="1" x14ac:dyDescent="0.2">
      <c r="A36" s="203" t="s">
        <v>144</v>
      </c>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row>
    <row r="37" spans="1:49" s="202" customFormat="1" ht="11.1" customHeight="1" x14ac:dyDescent="0.2">
      <c r="A37" s="211">
        <v>1</v>
      </c>
      <c r="B37" s="203">
        <f t="shared" ref="B37:AW37" si="6">ROUNDUP(B13*0.8,)</f>
        <v>10560</v>
      </c>
      <c r="C37" s="203">
        <f t="shared" si="6"/>
        <v>10560</v>
      </c>
      <c r="D37" s="203">
        <f t="shared" si="6"/>
        <v>14160</v>
      </c>
      <c r="E37" s="203">
        <f t="shared" si="6"/>
        <v>14160</v>
      </c>
      <c r="F37" s="203">
        <f t="shared" si="6"/>
        <v>12240</v>
      </c>
      <c r="G37" s="203">
        <f t="shared" si="6"/>
        <v>10720</v>
      </c>
      <c r="H37" s="203">
        <f t="shared" si="6"/>
        <v>10160</v>
      </c>
      <c r="I37" s="203">
        <f t="shared" si="6"/>
        <v>10160</v>
      </c>
      <c r="J37" s="203">
        <f t="shared" si="6"/>
        <v>10720</v>
      </c>
      <c r="K37" s="203">
        <f t="shared" si="6"/>
        <v>10160</v>
      </c>
      <c r="L37" s="203">
        <f t="shared" si="6"/>
        <v>10160</v>
      </c>
      <c r="M37" s="203">
        <f t="shared" si="6"/>
        <v>14160</v>
      </c>
      <c r="N37" s="203">
        <f t="shared" si="6"/>
        <v>14160</v>
      </c>
      <c r="O37" s="203">
        <f t="shared" si="6"/>
        <v>14160</v>
      </c>
      <c r="P37" s="203">
        <f t="shared" si="6"/>
        <v>14160</v>
      </c>
      <c r="Q37" s="203">
        <f t="shared" si="6"/>
        <v>10160</v>
      </c>
      <c r="R37" s="203">
        <f t="shared" si="6"/>
        <v>12240</v>
      </c>
      <c r="S37" s="203">
        <f t="shared" si="6"/>
        <v>13200</v>
      </c>
      <c r="T37" s="203">
        <f t="shared" si="6"/>
        <v>11280</v>
      </c>
      <c r="U37" s="203">
        <f t="shared" si="6"/>
        <v>16480</v>
      </c>
      <c r="V37" s="203">
        <f t="shared" si="6"/>
        <v>11280</v>
      </c>
      <c r="W37" s="203">
        <f t="shared" si="6"/>
        <v>14160</v>
      </c>
      <c r="X37" s="203">
        <f t="shared" si="6"/>
        <v>11280</v>
      </c>
      <c r="Y37" s="203">
        <f t="shared" si="6"/>
        <v>14160</v>
      </c>
      <c r="Z37" s="203">
        <f t="shared" si="6"/>
        <v>14160</v>
      </c>
      <c r="AA37" s="203">
        <f t="shared" si="6"/>
        <v>14160</v>
      </c>
      <c r="AB37" s="203">
        <f t="shared" si="6"/>
        <v>13200</v>
      </c>
      <c r="AC37" s="203">
        <f t="shared" si="6"/>
        <v>14160</v>
      </c>
      <c r="AD37" s="203">
        <f t="shared" si="6"/>
        <v>13200</v>
      </c>
      <c r="AE37" s="203">
        <f t="shared" si="6"/>
        <v>17840</v>
      </c>
      <c r="AF37" s="203">
        <f t="shared" si="6"/>
        <v>13200</v>
      </c>
      <c r="AG37" s="203">
        <f t="shared" si="6"/>
        <v>14160</v>
      </c>
      <c r="AH37" s="203">
        <f t="shared" si="6"/>
        <v>14160</v>
      </c>
      <c r="AI37" s="203">
        <f t="shared" si="6"/>
        <v>14160</v>
      </c>
      <c r="AJ37" s="203">
        <f t="shared" si="6"/>
        <v>13200</v>
      </c>
      <c r="AK37" s="203">
        <f t="shared" si="6"/>
        <v>14160</v>
      </c>
      <c r="AL37" s="203">
        <f t="shared" si="6"/>
        <v>13200</v>
      </c>
      <c r="AM37" s="203">
        <f t="shared" si="6"/>
        <v>12240</v>
      </c>
      <c r="AN37" s="203">
        <f t="shared" si="6"/>
        <v>11280</v>
      </c>
      <c r="AO37" s="203">
        <f t="shared" si="6"/>
        <v>11280</v>
      </c>
      <c r="AP37" s="203">
        <f t="shared" si="6"/>
        <v>11280</v>
      </c>
      <c r="AQ37" s="203">
        <f t="shared" si="6"/>
        <v>12240</v>
      </c>
      <c r="AR37" s="203">
        <f t="shared" si="6"/>
        <v>13200</v>
      </c>
      <c r="AS37" s="203">
        <f t="shared" si="6"/>
        <v>13200</v>
      </c>
      <c r="AT37" s="203">
        <f t="shared" si="6"/>
        <v>12240</v>
      </c>
      <c r="AU37" s="203">
        <f t="shared" si="6"/>
        <v>11280</v>
      </c>
      <c r="AV37" s="203">
        <f t="shared" si="6"/>
        <v>13200</v>
      </c>
      <c r="AW37" s="203">
        <f t="shared" si="6"/>
        <v>11280</v>
      </c>
    </row>
    <row r="38" spans="1:49" s="202" customFormat="1" ht="11.1" customHeight="1" x14ac:dyDescent="0.2">
      <c r="A38" s="211">
        <v>2</v>
      </c>
      <c r="B38" s="203">
        <f t="shared" ref="B38:AW38" si="7">ROUNDUP(B14*0.8,)</f>
        <v>12160</v>
      </c>
      <c r="C38" s="203">
        <f t="shared" si="7"/>
        <v>12160</v>
      </c>
      <c r="D38" s="203">
        <f t="shared" si="7"/>
        <v>15960</v>
      </c>
      <c r="E38" s="203">
        <f t="shared" si="7"/>
        <v>15960</v>
      </c>
      <c r="F38" s="203">
        <f t="shared" si="7"/>
        <v>14040</v>
      </c>
      <c r="G38" s="203">
        <f t="shared" si="7"/>
        <v>12520</v>
      </c>
      <c r="H38" s="203">
        <f t="shared" si="7"/>
        <v>11960</v>
      </c>
      <c r="I38" s="203">
        <f t="shared" si="7"/>
        <v>11960</v>
      </c>
      <c r="J38" s="203">
        <f t="shared" si="7"/>
        <v>12520</v>
      </c>
      <c r="K38" s="203">
        <f t="shared" si="7"/>
        <v>11960</v>
      </c>
      <c r="L38" s="203">
        <f t="shared" si="7"/>
        <v>11960</v>
      </c>
      <c r="M38" s="203">
        <f t="shared" si="7"/>
        <v>15960</v>
      </c>
      <c r="N38" s="203">
        <f t="shared" si="7"/>
        <v>15960</v>
      </c>
      <c r="O38" s="203">
        <f t="shared" si="7"/>
        <v>15960</v>
      </c>
      <c r="P38" s="203">
        <f t="shared" si="7"/>
        <v>15960</v>
      </c>
      <c r="Q38" s="203">
        <f t="shared" si="7"/>
        <v>11960</v>
      </c>
      <c r="R38" s="203">
        <f t="shared" si="7"/>
        <v>14040</v>
      </c>
      <c r="S38" s="203">
        <f t="shared" si="7"/>
        <v>15000</v>
      </c>
      <c r="T38" s="203">
        <f t="shared" si="7"/>
        <v>13080</v>
      </c>
      <c r="U38" s="203">
        <f t="shared" si="7"/>
        <v>18280</v>
      </c>
      <c r="V38" s="203">
        <f t="shared" si="7"/>
        <v>13080</v>
      </c>
      <c r="W38" s="203">
        <f t="shared" si="7"/>
        <v>15960</v>
      </c>
      <c r="X38" s="203">
        <f t="shared" si="7"/>
        <v>13080</v>
      </c>
      <c r="Y38" s="203">
        <f t="shared" si="7"/>
        <v>15960</v>
      </c>
      <c r="Z38" s="203">
        <f t="shared" si="7"/>
        <v>15960</v>
      </c>
      <c r="AA38" s="203">
        <f t="shared" si="7"/>
        <v>15960</v>
      </c>
      <c r="AB38" s="203">
        <f t="shared" si="7"/>
        <v>15000</v>
      </c>
      <c r="AC38" s="203">
        <f t="shared" si="7"/>
        <v>15960</v>
      </c>
      <c r="AD38" s="203">
        <f t="shared" si="7"/>
        <v>15000</v>
      </c>
      <c r="AE38" s="203">
        <f t="shared" si="7"/>
        <v>19640</v>
      </c>
      <c r="AF38" s="203">
        <f t="shared" si="7"/>
        <v>15000</v>
      </c>
      <c r="AG38" s="203">
        <f t="shared" si="7"/>
        <v>15960</v>
      </c>
      <c r="AH38" s="203">
        <f t="shared" si="7"/>
        <v>15960</v>
      </c>
      <c r="AI38" s="203">
        <f t="shared" si="7"/>
        <v>15960</v>
      </c>
      <c r="AJ38" s="203">
        <f t="shared" si="7"/>
        <v>15000</v>
      </c>
      <c r="AK38" s="203">
        <f t="shared" si="7"/>
        <v>15960</v>
      </c>
      <c r="AL38" s="203">
        <f t="shared" si="7"/>
        <v>15000</v>
      </c>
      <c r="AM38" s="203">
        <f t="shared" si="7"/>
        <v>14040</v>
      </c>
      <c r="AN38" s="203">
        <f t="shared" si="7"/>
        <v>13080</v>
      </c>
      <c r="AO38" s="203">
        <f t="shared" si="7"/>
        <v>13080</v>
      </c>
      <c r="AP38" s="203">
        <f t="shared" si="7"/>
        <v>13080</v>
      </c>
      <c r="AQ38" s="203">
        <f t="shared" si="7"/>
        <v>14040</v>
      </c>
      <c r="AR38" s="203">
        <f t="shared" si="7"/>
        <v>15000</v>
      </c>
      <c r="AS38" s="203">
        <f t="shared" si="7"/>
        <v>15000</v>
      </c>
      <c r="AT38" s="203">
        <f t="shared" si="7"/>
        <v>14040</v>
      </c>
      <c r="AU38" s="203">
        <f t="shared" si="7"/>
        <v>13080</v>
      </c>
      <c r="AV38" s="203">
        <f t="shared" si="7"/>
        <v>15000</v>
      </c>
      <c r="AW38" s="203">
        <f t="shared" si="7"/>
        <v>13080</v>
      </c>
    </row>
    <row r="39" spans="1:49" s="202" customFormat="1" ht="11.1" customHeight="1" x14ac:dyDescent="0.2">
      <c r="A39" s="203" t="s">
        <v>4</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row>
    <row r="40" spans="1:49" s="202" customFormat="1" ht="11.1" customHeight="1" x14ac:dyDescent="0.2">
      <c r="A40" s="211">
        <v>1</v>
      </c>
      <c r="B40" s="203">
        <f t="shared" ref="B40:AW40" si="8">ROUNDUP(B16*0.8,)</f>
        <v>11360</v>
      </c>
      <c r="C40" s="203">
        <f t="shared" si="8"/>
        <v>11360</v>
      </c>
      <c r="D40" s="203">
        <f t="shared" si="8"/>
        <v>14960</v>
      </c>
      <c r="E40" s="203">
        <f t="shared" si="8"/>
        <v>14960</v>
      </c>
      <c r="F40" s="203">
        <f t="shared" si="8"/>
        <v>13040</v>
      </c>
      <c r="G40" s="203">
        <f t="shared" si="8"/>
        <v>11520</v>
      </c>
      <c r="H40" s="203">
        <f t="shared" si="8"/>
        <v>10960</v>
      </c>
      <c r="I40" s="203">
        <f t="shared" si="8"/>
        <v>10960</v>
      </c>
      <c r="J40" s="203">
        <f t="shared" si="8"/>
        <v>11520</v>
      </c>
      <c r="K40" s="203">
        <f t="shared" si="8"/>
        <v>10960</v>
      </c>
      <c r="L40" s="203">
        <f t="shared" si="8"/>
        <v>10960</v>
      </c>
      <c r="M40" s="203">
        <f t="shared" si="8"/>
        <v>14960</v>
      </c>
      <c r="N40" s="203">
        <f t="shared" si="8"/>
        <v>14960</v>
      </c>
      <c r="O40" s="203">
        <f t="shared" si="8"/>
        <v>14960</v>
      </c>
      <c r="P40" s="203">
        <f t="shared" si="8"/>
        <v>14960</v>
      </c>
      <c r="Q40" s="203">
        <f t="shared" si="8"/>
        <v>10960</v>
      </c>
      <c r="R40" s="203">
        <f t="shared" si="8"/>
        <v>13040</v>
      </c>
      <c r="S40" s="203">
        <f t="shared" si="8"/>
        <v>14000</v>
      </c>
      <c r="T40" s="203">
        <f t="shared" si="8"/>
        <v>12080</v>
      </c>
      <c r="U40" s="203">
        <f t="shared" si="8"/>
        <v>17280</v>
      </c>
      <c r="V40" s="203">
        <f t="shared" si="8"/>
        <v>12080</v>
      </c>
      <c r="W40" s="203">
        <f t="shared" si="8"/>
        <v>14960</v>
      </c>
      <c r="X40" s="203">
        <f t="shared" si="8"/>
        <v>12080</v>
      </c>
      <c r="Y40" s="203">
        <f t="shared" si="8"/>
        <v>14960</v>
      </c>
      <c r="Z40" s="203">
        <f t="shared" si="8"/>
        <v>14960</v>
      </c>
      <c r="AA40" s="203">
        <f t="shared" si="8"/>
        <v>14960</v>
      </c>
      <c r="AB40" s="203">
        <f t="shared" si="8"/>
        <v>14000</v>
      </c>
      <c r="AC40" s="203">
        <f t="shared" si="8"/>
        <v>14960</v>
      </c>
      <c r="AD40" s="203">
        <f t="shared" si="8"/>
        <v>14000</v>
      </c>
      <c r="AE40" s="203">
        <f t="shared" si="8"/>
        <v>18640</v>
      </c>
      <c r="AF40" s="203">
        <f t="shared" si="8"/>
        <v>14000</v>
      </c>
      <c r="AG40" s="203">
        <f t="shared" si="8"/>
        <v>14960</v>
      </c>
      <c r="AH40" s="203">
        <f t="shared" si="8"/>
        <v>14960</v>
      </c>
      <c r="AI40" s="203">
        <f t="shared" si="8"/>
        <v>14960</v>
      </c>
      <c r="AJ40" s="203">
        <f t="shared" si="8"/>
        <v>14000</v>
      </c>
      <c r="AK40" s="203">
        <f t="shared" si="8"/>
        <v>14960</v>
      </c>
      <c r="AL40" s="203">
        <f t="shared" si="8"/>
        <v>14000</v>
      </c>
      <c r="AM40" s="203">
        <f t="shared" si="8"/>
        <v>13040</v>
      </c>
      <c r="AN40" s="203">
        <f t="shared" si="8"/>
        <v>12080</v>
      </c>
      <c r="AO40" s="203">
        <f t="shared" si="8"/>
        <v>12080</v>
      </c>
      <c r="AP40" s="203">
        <f t="shared" si="8"/>
        <v>12080</v>
      </c>
      <c r="AQ40" s="203">
        <f t="shared" si="8"/>
        <v>13040</v>
      </c>
      <c r="AR40" s="203">
        <f t="shared" si="8"/>
        <v>14000</v>
      </c>
      <c r="AS40" s="203">
        <f t="shared" si="8"/>
        <v>14000</v>
      </c>
      <c r="AT40" s="203">
        <f t="shared" si="8"/>
        <v>13040</v>
      </c>
      <c r="AU40" s="203">
        <f t="shared" si="8"/>
        <v>12080</v>
      </c>
      <c r="AV40" s="203">
        <f t="shared" si="8"/>
        <v>14000</v>
      </c>
      <c r="AW40" s="203">
        <f t="shared" si="8"/>
        <v>12080</v>
      </c>
    </row>
    <row r="41" spans="1:49" s="202" customFormat="1" ht="11.1" customHeight="1" x14ac:dyDescent="0.2">
      <c r="A41" s="211">
        <v>2</v>
      </c>
      <c r="B41" s="203">
        <f t="shared" ref="B41:AW41" si="9">ROUNDUP(B17*0.8,)</f>
        <v>12960</v>
      </c>
      <c r="C41" s="203">
        <f t="shared" si="9"/>
        <v>12960</v>
      </c>
      <c r="D41" s="203">
        <f t="shared" si="9"/>
        <v>16760</v>
      </c>
      <c r="E41" s="203">
        <f t="shared" si="9"/>
        <v>16760</v>
      </c>
      <c r="F41" s="203">
        <f t="shared" si="9"/>
        <v>14840</v>
      </c>
      <c r="G41" s="203">
        <f t="shared" si="9"/>
        <v>13320</v>
      </c>
      <c r="H41" s="203">
        <f t="shared" si="9"/>
        <v>12760</v>
      </c>
      <c r="I41" s="203">
        <f t="shared" si="9"/>
        <v>12760</v>
      </c>
      <c r="J41" s="203">
        <f t="shared" si="9"/>
        <v>13320</v>
      </c>
      <c r="K41" s="203">
        <f t="shared" si="9"/>
        <v>12760</v>
      </c>
      <c r="L41" s="203">
        <f t="shared" si="9"/>
        <v>12760</v>
      </c>
      <c r="M41" s="203">
        <f t="shared" si="9"/>
        <v>16760</v>
      </c>
      <c r="N41" s="203">
        <f t="shared" si="9"/>
        <v>16760</v>
      </c>
      <c r="O41" s="203">
        <f t="shared" si="9"/>
        <v>16760</v>
      </c>
      <c r="P41" s="203">
        <f t="shared" si="9"/>
        <v>16760</v>
      </c>
      <c r="Q41" s="203">
        <f t="shared" si="9"/>
        <v>12760</v>
      </c>
      <c r="R41" s="203">
        <f t="shared" si="9"/>
        <v>14840</v>
      </c>
      <c r="S41" s="203">
        <f t="shared" si="9"/>
        <v>15800</v>
      </c>
      <c r="T41" s="203">
        <f t="shared" si="9"/>
        <v>13880</v>
      </c>
      <c r="U41" s="203">
        <f t="shared" si="9"/>
        <v>19080</v>
      </c>
      <c r="V41" s="203">
        <f t="shared" si="9"/>
        <v>13880</v>
      </c>
      <c r="W41" s="203">
        <f t="shared" si="9"/>
        <v>16760</v>
      </c>
      <c r="X41" s="203">
        <f t="shared" si="9"/>
        <v>13880</v>
      </c>
      <c r="Y41" s="203">
        <f t="shared" si="9"/>
        <v>16760</v>
      </c>
      <c r="Z41" s="203">
        <f t="shared" si="9"/>
        <v>16760</v>
      </c>
      <c r="AA41" s="203">
        <f t="shared" si="9"/>
        <v>16760</v>
      </c>
      <c r="AB41" s="203">
        <f t="shared" si="9"/>
        <v>15800</v>
      </c>
      <c r="AC41" s="203">
        <f t="shared" si="9"/>
        <v>16760</v>
      </c>
      <c r="AD41" s="203">
        <f t="shared" si="9"/>
        <v>15800</v>
      </c>
      <c r="AE41" s="203">
        <f t="shared" si="9"/>
        <v>20440</v>
      </c>
      <c r="AF41" s="203">
        <f t="shared" si="9"/>
        <v>15800</v>
      </c>
      <c r="AG41" s="203">
        <f t="shared" si="9"/>
        <v>16760</v>
      </c>
      <c r="AH41" s="203">
        <f t="shared" si="9"/>
        <v>16760</v>
      </c>
      <c r="AI41" s="203">
        <f t="shared" si="9"/>
        <v>16760</v>
      </c>
      <c r="AJ41" s="203">
        <f t="shared" si="9"/>
        <v>15800</v>
      </c>
      <c r="AK41" s="203">
        <f t="shared" si="9"/>
        <v>16760</v>
      </c>
      <c r="AL41" s="203">
        <f t="shared" si="9"/>
        <v>15800</v>
      </c>
      <c r="AM41" s="203">
        <f t="shared" si="9"/>
        <v>14840</v>
      </c>
      <c r="AN41" s="203">
        <f t="shared" si="9"/>
        <v>13880</v>
      </c>
      <c r="AO41" s="203">
        <f t="shared" si="9"/>
        <v>13880</v>
      </c>
      <c r="AP41" s="203">
        <f t="shared" si="9"/>
        <v>13880</v>
      </c>
      <c r="AQ41" s="203">
        <f t="shared" si="9"/>
        <v>14840</v>
      </c>
      <c r="AR41" s="203">
        <f t="shared" si="9"/>
        <v>15800</v>
      </c>
      <c r="AS41" s="203">
        <f t="shared" si="9"/>
        <v>15800</v>
      </c>
      <c r="AT41" s="203">
        <f t="shared" si="9"/>
        <v>14840</v>
      </c>
      <c r="AU41" s="203">
        <f t="shared" si="9"/>
        <v>13880</v>
      </c>
      <c r="AV41" s="203">
        <f t="shared" si="9"/>
        <v>15800</v>
      </c>
      <c r="AW41" s="203">
        <f t="shared" si="9"/>
        <v>13880</v>
      </c>
    </row>
    <row r="42" spans="1:49" s="202" customFormat="1" ht="11.1" customHeight="1" x14ac:dyDescent="0.2">
      <c r="A42" s="203" t="s">
        <v>145</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row>
    <row r="43" spans="1:49" s="202" customFormat="1" ht="11.1" customHeight="1" x14ac:dyDescent="0.2">
      <c r="A43" s="211">
        <v>1</v>
      </c>
      <c r="B43" s="203">
        <f t="shared" ref="B43:AW43" si="10">ROUNDUP(B19*0.8,)</f>
        <v>12160</v>
      </c>
      <c r="C43" s="203">
        <f t="shared" si="10"/>
        <v>12160</v>
      </c>
      <c r="D43" s="203">
        <f t="shared" si="10"/>
        <v>16560</v>
      </c>
      <c r="E43" s="203">
        <f t="shared" si="10"/>
        <v>16560</v>
      </c>
      <c r="F43" s="203">
        <f t="shared" si="10"/>
        <v>14640</v>
      </c>
      <c r="G43" s="203">
        <f t="shared" si="10"/>
        <v>13120</v>
      </c>
      <c r="H43" s="203">
        <f t="shared" si="10"/>
        <v>12560</v>
      </c>
      <c r="I43" s="203">
        <f t="shared" si="10"/>
        <v>12560</v>
      </c>
      <c r="J43" s="203">
        <f t="shared" si="10"/>
        <v>13120</v>
      </c>
      <c r="K43" s="203">
        <f t="shared" si="10"/>
        <v>12560</v>
      </c>
      <c r="L43" s="203">
        <f t="shared" si="10"/>
        <v>12560</v>
      </c>
      <c r="M43" s="203">
        <f t="shared" si="10"/>
        <v>16560</v>
      </c>
      <c r="N43" s="203">
        <f t="shared" si="10"/>
        <v>16560</v>
      </c>
      <c r="O43" s="203">
        <f t="shared" si="10"/>
        <v>16560</v>
      </c>
      <c r="P43" s="203">
        <f t="shared" si="10"/>
        <v>16560</v>
      </c>
      <c r="Q43" s="203">
        <f t="shared" si="10"/>
        <v>12560</v>
      </c>
      <c r="R43" s="203">
        <f t="shared" si="10"/>
        <v>14640</v>
      </c>
      <c r="S43" s="203">
        <f t="shared" si="10"/>
        <v>15600</v>
      </c>
      <c r="T43" s="203">
        <f t="shared" si="10"/>
        <v>13680</v>
      </c>
      <c r="U43" s="203">
        <f t="shared" si="10"/>
        <v>18880</v>
      </c>
      <c r="V43" s="203">
        <f t="shared" si="10"/>
        <v>13680</v>
      </c>
      <c r="W43" s="203">
        <f t="shared" si="10"/>
        <v>16560</v>
      </c>
      <c r="X43" s="203">
        <f t="shared" si="10"/>
        <v>13680</v>
      </c>
      <c r="Y43" s="203">
        <f t="shared" si="10"/>
        <v>16560</v>
      </c>
      <c r="Z43" s="203">
        <f t="shared" si="10"/>
        <v>16560</v>
      </c>
      <c r="AA43" s="203">
        <f t="shared" si="10"/>
        <v>16560</v>
      </c>
      <c r="AB43" s="203">
        <f t="shared" si="10"/>
        <v>15600</v>
      </c>
      <c r="AC43" s="203">
        <f t="shared" si="10"/>
        <v>16560</v>
      </c>
      <c r="AD43" s="203">
        <f t="shared" si="10"/>
        <v>15600</v>
      </c>
      <c r="AE43" s="203">
        <f t="shared" si="10"/>
        <v>20240</v>
      </c>
      <c r="AF43" s="203">
        <f t="shared" si="10"/>
        <v>15600</v>
      </c>
      <c r="AG43" s="203">
        <f t="shared" si="10"/>
        <v>16560</v>
      </c>
      <c r="AH43" s="203">
        <f t="shared" si="10"/>
        <v>16560</v>
      </c>
      <c r="AI43" s="203">
        <f t="shared" si="10"/>
        <v>16560</v>
      </c>
      <c r="AJ43" s="203">
        <f t="shared" si="10"/>
        <v>15600</v>
      </c>
      <c r="AK43" s="203">
        <f t="shared" si="10"/>
        <v>16560</v>
      </c>
      <c r="AL43" s="203">
        <f t="shared" si="10"/>
        <v>15600</v>
      </c>
      <c r="AM43" s="203">
        <f t="shared" si="10"/>
        <v>14640</v>
      </c>
      <c r="AN43" s="203">
        <f t="shared" si="10"/>
        <v>13680</v>
      </c>
      <c r="AO43" s="203">
        <f t="shared" si="10"/>
        <v>13680</v>
      </c>
      <c r="AP43" s="203">
        <f t="shared" si="10"/>
        <v>13680</v>
      </c>
      <c r="AQ43" s="203">
        <f t="shared" si="10"/>
        <v>14640</v>
      </c>
      <c r="AR43" s="203">
        <f t="shared" si="10"/>
        <v>15600</v>
      </c>
      <c r="AS43" s="203">
        <f t="shared" si="10"/>
        <v>15600</v>
      </c>
      <c r="AT43" s="203">
        <f t="shared" si="10"/>
        <v>14640</v>
      </c>
      <c r="AU43" s="203">
        <f t="shared" si="10"/>
        <v>13680</v>
      </c>
      <c r="AV43" s="203">
        <f t="shared" si="10"/>
        <v>15600</v>
      </c>
      <c r="AW43" s="203">
        <f t="shared" si="10"/>
        <v>13680</v>
      </c>
    </row>
    <row r="44" spans="1:49" s="202" customFormat="1" ht="11.1" customHeight="1" x14ac:dyDescent="0.2">
      <c r="A44" s="211">
        <v>2</v>
      </c>
      <c r="B44" s="203">
        <f t="shared" ref="B44:AW44" si="11">ROUNDUP(B20*0.8,)</f>
        <v>13760</v>
      </c>
      <c r="C44" s="203">
        <f t="shared" si="11"/>
        <v>13760</v>
      </c>
      <c r="D44" s="203">
        <f t="shared" si="11"/>
        <v>18360</v>
      </c>
      <c r="E44" s="203">
        <f t="shared" si="11"/>
        <v>18360</v>
      </c>
      <c r="F44" s="203">
        <f t="shared" si="11"/>
        <v>16440</v>
      </c>
      <c r="G44" s="203">
        <f t="shared" si="11"/>
        <v>14920</v>
      </c>
      <c r="H44" s="203">
        <f t="shared" si="11"/>
        <v>14360</v>
      </c>
      <c r="I44" s="203">
        <f t="shared" si="11"/>
        <v>14360</v>
      </c>
      <c r="J44" s="203">
        <f t="shared" si="11"/>
        <v>14920</v>
      </c>
      <c r="K44" s="203">
        <f t="shared" si="11"/>
        <v>14360</v>
      </c>
      <c r="L44" s="203">
        <f t="shared" si="11"/>
        <v>14360</v>
      </c>
      <c r="M44" s="203">
        <f t="shared" si="11"/>
        <v>18360</v>
      </c>
      <c r="N44" s="203">
        <f t="shared" si="11"/>
        <v>18360</v>
      </c>
      <c r="O44" s="203">
        <f t="shared" si="11"/>
        <v>18360</v>
      </c>
      <c r="P44" s="203">
        <f t="shared" si="11"/>
        <v>18360</v>
      </c>
      <c r="Q44" s="203">
        <f t="shared" si="11"/>
        <v>14360</v>
      </c>
      <c r="R44" s="203">
        <f t="shared" si="11"/>
        <v>16440</v>
      </c>
      <c r="S44" s="203">
        <f t="shared" si="11"/>
        <v>17400</v>
      </c>
      <c r="T44" s="203">
        <f t="shared" si="11"/>
        <v>15480</v>
      </c>
      <c r="U44" s="203">
        <f t="shared" si="11"/>
        <v>20680</v>
      </c>
      <c r="V44" s="203">
        <f t="shared" si="11"/>
        <v>15480</v>
      </c>
      <c r="W44" s="203">
        <f t="shared" si="11"/>
        <v>18360</v>
      </c>
      <c r="X44" s="203">
        <f t="shared" si="11"/>
        <v>15480</v>
      </c>
      <c r="Y44" s="203">
        <f t="shared" si="11"/>
        <v>18360</v>
      </c>
      <c r="Z44" s="203">
        <f t="shared" si="11"/>
        <v>18360</v>
      </c>
      <c r="AA44" s="203">
        <f t="shared" si="11"/>
        <v>18360</v>
      </c>
      <c r="AB44" s="203">
        <f t="shared" si="11"/>
        <v>17400</v>
      </c>
      <c r="AC44" s="203">
        <f t="shared" si="11"/>
        <v>18360</v>
      </c>
      <c r="AD44" s="203">
        <f t="shared" si="11"/>
        <v>17400</v>
      </c>
      <c r="AE44" s="203">
        <f t="shared" si="11"/>
        <v>22040</v>
      </c>
      <c r="AF44" s="203">
        <f t="shared" si="11"/>
        <v>17400</v>
      </c>
      <c r="AG44" s="203">
        <f t="shared" si="11"/>
        <v>18360</v>
      </c>
      <c r="AH44" s="203">
        <f t="shared" si="11"/>
        <v>18360</v>
      </c>
      <c r="AI44" s="203">
        <f t="shared" si="11"/>
        <v>18360</v>
      </c>
      <c r="AJ44" s="203">
        <f t="shared" si="11"/>
        <v>17400</v>
      </c>
      <c r="AK44" s="203">
        <f t="shared" si="11"/>
        <v>18360</v>
      </c>
      <c r="AL44" s="203">
        <f t="shared" si="11"/>
        <v>17400</v>
      </c>
      <c r="AM44" s="203">
        <f t="shared" si="11"/>
        <v>16440</v>
      </c>
      <c r="AN44" s="203">
        <f t="shared" si="11"/>
        <v>15480</v>
      </c>
      <c r="AO44" s="203">
        <f t="shared" si="11"/>
        <v>15480</v>
      </c>
      <c r="AP44" s="203">
        <f t="shared" si="11"/>
        <v>15480</v>
      </c>
      <c r="AQ44" s="203">
        <f t="shared" si="11"/>
        <v>16440</v>
      </c>
      <c r="AR44" s="203">
        <f t="shared" si="11"/>
        <v>17400</v>
      </c>
      <c r="AS44" s="203">
        <f t="shared" si="11"/>
        <v>17400</v>
      </c>
      <c r="AT44" s="203">
        <f t="shared" si="11"/>
        <v>16440</v>
      </c>
      <c r="AU44" s="203">
        <f t="shared" si="11"/>
        <v>15480</v>
      </c>
      <c r="AV44" s="203">
        <f t="shared" si="11"/>
        <v>17400</v>
      </c>
      <c r="AW44" s="203">
        <f t="shared" si="11"/>
        <v>15480</v>
      </c>
    </row>
    <row r="45" spans="1:49" s="202" customFormat="1" ht="11.1" customHeight="1" x14ac:dyDescent="0.2">
      <c r="A45" s="203" t="s">
        <v>5</v>
      </c>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row>
    <row r="46" spans="1:49" s="202" customFormat="1" ht="11.1" customHeight="1" x14ac:dyDescent="0.2">
      <c r="A46" s="211">
        <v>1</v>
      </c>
      <c r="B46" s="203">
        <f t="shared" ref="B46:AW46" si="12">ROUNDUP(B22*0.8,)</f>
        <v>16160</v>
      </c>
      <c r="C46" s="203">
        <f t="shared" si="12"/>
        <v>16160</v>
      </c>
      <c r="D46" s="203">
        <f t="shared" si="12"/>
        <v>24560</v>
      </c>
      <c r="E46" s="203">
        <f t="shared" si="12"/>
        <v>24560</v>
      </c>
      <c r="F46" s="203">
        <f t="shared" si="12"/>
        <v>22640</v>
      </c>
      <c r="G46" s="203">
        <f t="shared" si="12"/>
        <v>21120</v>
      </c>
      <c r="H46" s="203">
        <f t="shared" si="12"/>
        <v>20560</v>
      </c>
      <c r="I46" s="203">
        <f t="shared" si="12"/>
        <v>20560</v>
      </c>
      <c r="J46" s="203">
        <f t="shared" si="12"/>
        <v>21120</v>
      </c>
      <c r="K46" s="203">
        <f t="shared" si="12"/>
        <v>20560</v>
      </c>
      <c r="L46" s="203">
        <f t="shared" si="12"/>
        <v>20560</v>
      </c>
      <c r="M46" s="203">
        <f t="shared" si="12"/>
        <v>24560</v>
      </c>
      <c r="N46" s="203">
        <f t="shared" si="12"/>
        <v>24560</v>
      </c>
      <c r="O46" s="203">
        <f t="shared" si="12"/>
        <v>24560</v>
      </c>
      <c r="P46" s="203">
        <f t="shared" si="12"/>
        <v>24560</v>
      </c>
      <c r="Q46" s="203">
        <f t="shared" si="12"/>
        <v>20560</v>
      </c>
      <c r="R46" s="203">
        <f t="shared" si="12"/>
        <v>22640</v>
      </c>
      <c r="S46" s="203">
        <f t="shared" si="12"/>
        <v>23600</v>
      </c>
      <c r="T46" s="203">
        <f t="shared" si="12"/>
        <v>21680</v>
      </c>
      <c r="U46" s="203">
        <f t="shared" si="12"/>
        <v>26880</v>
      </c>
      <c r="V46" s="203">
        <f t="shared" si="12"/>
        <v>21680</v>
      </c>
      <c r="W46" s="203">
        <f t="shared" si="12"/>
        <v>24560</v>
      </c>
      <c r="X46" s="203">
        <f t="shared" si="12"/>
        <v>21680</v>
      </c>
      <c r="Y46" s="203">
        <f t="shared" si="12"/>
        <v>24560</v>
      </c>
      <c r="Z46" s="203">
        <f t="shared" si="12"/>
        <v>24560</v>
      </c>
      <c r="AA46" s="203">
        <f t="shared" si="12"/>
        <v>24560</v>
      </c>
      <c r="AB46" s="203">
        <f t="shared" si="12"/>
        <v>23600</v>
      </c>
      <c r="AC46" s="203">
        <f t="shared" si="12"/>
        <v>24560</v>
      </c>
      <c r="AD46" s="203">
        <f t="shared" si="12"/>
        <v>23600</v>
      </c>
      <c r="AE46" s="203">
        <f t="shared" si="12"/>
        <v>28240</v>
      </c>
      <c r="AF46" s="203">
        <f t="shared" si="12"/>
        <v>23600</v>
      </c>
      <c r="AG46" s="203">
        <f t="shared" si="12"/>
        <v>24560</v>
      </c>
      <c r="AH46" s="203">
        <f t="shared" si="12"/>
        <v>24560</v>
      </c>
      <c r="AI46" s="203">
        <f t="shared" si="12"/>
        <v>24560</v>
      </c>
      <c r="AJ46" s="203">
        <f t="shared" si="12"/>
        <v>23600</v>
      </c>
      <c r="AK46" s="203">
        <f t="shared" si="12"/>
        <v>24560</v>
      </c>
      <c r="AL46" s="203">
        <f t="shared" si="12"/>
        <v>23600</v>
      </c>
      <c r="AM46" s="203">
        <f t="shared" si="12"/>
        <v>22640</v>
      </c>
      <c r="AN46" s="203">
        <f t="shared" si="12"/>
        <v>21680</v>
      </c>
      <c r="AO46" s="203">
        <f t="shared" si="12"/>
        <v>21680</v>
      </c>
      <c r="AP46" s="203">
        <f t="shared" si="12"/>
        <v>21680</v>
      </c>
      <c r="AQ46" s="203">
        <f t="shared" si="12"/>
        <v>22640</v>
      </c>
      <c r="AR46" s="203">
        <f t="shared" si="12"/>
        <v>23600</v>
      </c>
      <c r="AS46" s="203">
        <f t="shared" si="12"/>
        <v>23600</v>
      </c>
      <c r="AT46" s="203">
        <f t="shared" si="12"/>
        <v>22640</v>
      </c>
      <c r="AU46" s="203">
        <f t="shared" si="12"/>
        <v>21680</v>
      </c>
      <c r="AV46" s="203">
        <f t="shared" si="12"/>
        <v>23600</v>
      </c>
      <c r="AW46" s="203">
        <f t="shared" si="12"/>
        <v>21680</v>
      </c>
    </row>
    <row r="47" spans="1:49" s="202" customFormat="1" ht="11.1" customHeight="1" x14ac:dyDescent="0.2">
      <c r="A47" s="211">
        <v>2</v>
      </c>
      <c r="B47" s="203">
        <f t="shared" ref="B47:AW47" si="13">ROUNDUP(B23*0.8,)</f>
        <v>17760</v>
      </c>
      <c r="C47" s="203">
        <f t="shared" si="13"/>
        <v>17760</v>
      </c>
      <c r="D47" s="203">
        <f t="shared" si="13"/>
        <v>26360</v>
      </c>
      <c r="E47" s="203">
        <f t="shared" si="13"/>
        <v>26360</v>
      </c>
      <c r="F47" s="203">
        <f t="shared" si="13"/>
        <v>24440</v>
      </c>
      <c r="G47" s="203">
        <f t="shared" si="13"/>
        <v>22920</v>
      </c>
      <c r="H47" s="203">
        <f t="shared" si="13"/>
        <v>22360</v>
      </c>
      <c r="I47" s="203">
        <f t="shared" si="13"/>
        <v>22360</v>
      </c>
      <c r="J47" s="203">
        <f t="shared" si="13"/>
        <v>22920</v>
      </c>
      <c r="K47" s="203">
        <f t="shared" si="13"/>
        <v>22360</v>
      </c>
      <c r="L47" s="203">
        <f t="shared" si="13"/>
        <v>22360</v>
      </c>
      <c r="M47" s="203">
        <f t="shared" si="13"/>
        <v>26360</v>
      </c>
      <c r="N47" s="203">
        <f t="shared" si="13"/>
        <v>26360</v>
      </c>
      <c r="O47" s="203">
        <f t="shared" si="13"/>
        <v>26360</v>
      </c>
      <c r="P47" s="203">
        <f t="shared" si="13"/>
        <v>26360</v>
      </c>
      <c r="Q47" s="203">
        <f t="shared" si="13"/>
        <v>22360</v>
      </c>
      <c r="R47" s="203">
        <f t="shared" si="13"/>
        <v>24440</v>
      </c>
      <c r="S47" s="203">
        <f t="shared" si="13"/>
        <v>25400</v>
      </c>
      <c r="T47" s="203">
        <f t="shared" si="13"/>
        <v>23480</v>
      </c>
      <c r="U47" s="203">
        <f t="shared" si="13"/>
        <v>28680</v>
      </c>
      <c r="V47" s="203">
        <f t="shared" si="13"/>
        <v>23480</v>
      </c>
      <c r="W47" s="203">
        <f t="shared" si="13"/>
        <v>26360</v>
      </c>
      <c r="X47" s="203">
        <f t="shared" si="13"/>
        <v>23480</v>
      </c>
      <c r="Y47" s="203">
        <f t="shared" si="13"/>
        <v>26360</v>
      </c>
      <c r="Z47" s="203">
        <f t="shared" si="13"/>
        <v>26360</v>
      </c>
      <c r="AA47" s="203">
        <f t="shared" si="13"/>
        <v>26360</v>
      </c>
      <c r="AB47" s="203">
        <f t="shared" si="13"/>
        <v>25400</v>
      </c>
      <c r="AC47" s="203">
        <f t="shared" si="13"/>
        <v>26360</v>
      </c>
      <c r="AD47" s="203">
        <f t="shared" si="13"/>
        <v>25400</v>
      </c>
      <c r="AE47" s="203">
        <f t="shared" si="13"/>
        <v>30040</v>
      </c>
      <c r="AF47" s="203">
        <f t="shared" si="13"/>
        <v>25400</v>
      </c>
      <c r="AG47" s="203">
        <f t="shared" si="13"/>
        <v>26360</v>
      </c>
      <c r="AH47" s="203">
        <f t="shared" si="13"/>
        <v>26360</v>
      </c>
      <c r="AI47" s="203">
        <f t="shared" si="13"/>
        <v>26360</v>
      </c>
      <c r="AJ47" s="203">
        <f t="shared" si="13"/>
        <v>25400</v>
      </c>
      <c r="AK47" s="203">
        <f t="shared" si="13"/>
        <v>26360</v>
      </c>
      <c r="AL47" s="203">
        <f t="shared" si="13"/>
        <v>25400</v>
      </c>
      <c r="AM47" s="203">
        <f t="shared" si="13"/>
        <v>24440</v>
      </c>
      <c r="AN47" s="203">
        <f t="shared" si="13"/>
        <v>23480</v>
      </c>
      <c r="AO47" s="203">
        <f t="shared" si="13"/>
        <v>23480</v>
      </c>
      <c r="AP47" s="203">
        <f t="shared" si="13"/>
        <v>23480</v>
      </c>
      <c r="AQ47" s="203">
        <f t="shared" si="13"/>
        <v>24440</v>
      </c>
      <c r="AR47" s="203">
        <f t="shared" si="13"/>
        <v>25400</v>
      </c>
      <c r="AS47" s="203">
        <f t="shared" si="13"/>
        <v>25400</v>
      </c>
      <c r="AT47" s="203">
        <f t="shared" si="13"/>
        <v>24440</v>
      </c>
      <c r="AU47" s="203">
        <f t="shared" si="13"/>
        <v>23480</v>
      </c>
      <c r="AV47" s="203">
        <f t="shared" si="13"/>
        <v>25400</v>
      </c>
      <c r="AW47" s="203">
        <f t="shared" si="13"/>
        <v>23480</v>
      </c>
    </row>
    <row r="48" spans="1:49" s="202" customFormat="1" ht="11.1" customHeight="1" x14ac:dyDescent="0.2">
      <c r="A48" s="203" t="s">
        <v>6</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row>
    <row r="49" spans="1:49" s="202" customFormat="1" ht="11.1" customHeight="1" x14ac:dyDescent="0.2">
      <c r="A49" s="211" t="s">
        <v>1</v>
      </c>
      <c r="B49" s="203">
        <f t="shared" ref="B49:AW49" si="14">ROUNDUP(B25*0.8,)</f>
        <v>88000</v>
      </c>
      <c r="C49" s="203">
        <f t="shared" si="14"/>
        <v>88000</v>
      </c>
      <c r="D49" s="203">
        <f t="shared" si="14"/>
        <v>100000</v>
      </c>
      <c r="E49" s="203">
        <f t="shared" si="14"/>
        <v>100000</v>
      </c>
      <c r="F49" s="203">
        <f t="shared" si="14"/>
        <v>100000</v>
      </c>
      <c r="G49" s="203">
        <f t="shared" si="14"/>
        <v>100000</v>
      </c>
      <c r="H49" s="203">
        <f t="shared" si="14"/>
        <v>100000</v>
      </c>
      <c r="I49" s="203">
        <f t="shared" si="14"/>
        <v>100000</v>
      </c>
      <c r="J49" s="203">
        <f t="shared" si="14"/>
        <v>100000</v>
      </c>
      <c r="K49" s="203">
        <f t="shared" si="14"/>
        <v>100000</v>
      </c>
      <c r="L49" s="203">
        <f t="shared" si="14"/>
        <v>100000</v>
      </c>
      <c r="M49" s="203">
        <f t="shared" si="14"/>
        <v>100000</v>
      </c>
      <c r="N49" s="203">
        <f t="shared" si="14"/>
        <v>100000</v>
      </c>
      <c r="O49" s="203">
        <f t="shared" si="14"/>
        <v>100000</v>
      </c>
      <c r="P49" s="203">
        <f t="shared" si="14"/>
        <v>100000</v>
      </c>
      <c r="Q49" s="203">
        <f t="shared" si="14"/>
        <v>100000</v>
      </c>
      <c r="R49" s="203">
        <f t="shared" si="14"/>
        <v>100000</v>
      </c>
      <c r="S49" s="203">
        <f t="shared" si="14"/>
        <v>100000</v>
      </c>
      <c r="T49" s="203">
        <f t="shared" si="14"/>
        <v>100000</v>
      </c>
      <c r="U49" s="203">
        <f t="shared" si="14"/>
        <v>100000</v>
      </c>
      <c r="V49" s="203">
        <f t="shared" si="14"/>
        <v>100000</v>
      </c>
      <c r="W49" s="203">
        <f t="shared" si="14"/>
        <v>100000</v>
      </c>
      <c r="X49" s="203">
        <f t="shared" si="14"/>
        <v>100000</v>
      </c>
      <c r="Y49" s="203">
        <f t="shared" si="14"/>
        <v>100000</v>
      </c>
      <c r="Z49" s="203">
        <f t="shared" si="14"/>
        <v>100000</v>
      </c>
      <c r="AA49" s="203">
        <f t="shared" si="14"/>
        <v>100000</v>
      </c>
      <c r="AB49" s="203">
        <f t="shared" si="14"/>
        <v>100000</v>
      </c>
      <c r="AC49" s="203">
        <f t="shared" si="14"/>
        <v>100000</v>
      </c>
      <c r="AD49" s="203">
        <f t="shared" si="14"/>
        <v>100000</v>
      </c>
      <c r="AE49" s="203">
        <f t="shared" si="14"/>
        <v>100000</v>
      </c>
      <c r="AF49" s="203">
        <f t="shared" si="14"/>
        <v>100000</v>
      </c>
      <c r="AG49" s="203">
        <f t="shared" si="14"/>
        <v>100000</v>
      </c>
      <c r="AH49" s="203">
        <f t="shared" si="14"/>
        <v>100000</v>
      </c>
      <c r="AI49" s="203">
        <f t="shared" si="14"/>
        <v>100000</v>
      </c>
      <c r="AJ49" s="203">
        <f t="shared" si="14"/>
        <v>100000</v>
      </c>
      <c r="AK49" s="203">
        <f t="shared" si="14"/>
        <v>100000</v>
      </c>
      <c r="AL49" s="203">
        <f t="shared" si="14"/>
        <v>100000</v>
      </c>
      <c r="AM49" s="203">
        <f t="shared" si="14"/>
        <v>100000</v>
      </c>
      <c r="AN49" s="203">
        <f t="shared" si="14"/>
        <v>100000</v>
      </c>
      <c r="AO49" s="203">
        <f t="shared" si="14"/>
        <v>100000</v>
      </c>
      <c r="AP49" s="203">
        <f t="shared" si="14"/>
        <v>100000</v>
      </c>
      <c r="AQ49" s="203">
        <f t="shared" si="14"/>
        <v>100000</v>
      </c>
      <c r="AR49" s="203">
        <f t="shared" si="14"/>
        <v>100000</v>
      </c>
      <c r="AS49" s="203">
        <f t="shared" si="14"/>
        <v>100000</v>
      </c>
      <c r="AT49" s="203">
        <f t="shared" si="14"/>
        <v>100000</v>
      </c>
      <c r="AU49" s="203">
        <f t="shared" si="14"/>
        <v>100000</v>
      </c>
      <c r="AV49" s="203">
        <f t="shared" si="14"/>
        <v>100000</v>
      </c>
      <c r="AW49" s="203">
        <f t="shared" si="14"/>
        <v>100000</v>
      </c>
    </row>
    <row r="50" spans="1:49" ht="22.5" x14ac:dyDescent="0.2">
      <c r="A50" s="212" t="s">
        <v>121</v>
      </c>
    </row>
    <row r="51" spans="1:49" ht="12" hidden="1" thickBot="1" x14ac:dyDescent="0.25">
      <c r="A51" s="213" t="s">
        <v>147</v>
      </c>
    </row>
    <row r="52" spans="1:49" hidden="1" x14ac:dyDescent="0.2">
      <c r="A52" s="214" t="s">
        <v>146</v>
      </c>
    </row>
    <row r="53" spans="1:49" ht="21.75" hidden="1" x14ac:dyDescent="0.2">
      <c r="A53" s="215" t="s">
        <v>149</v>
      </c>
    </row>
    <row r="54" spans="1:49" ht="21.75" hidden="1" x14ac:dyDescent="0.2">
      <c r="A54" s="216" t="s">
        <v>150</v>
      </c>
    </row>
    <row r="55" spans="1:49" hidden="1" x14ac:dyDescent="0.2">
      <c r="A55" s="215" t="s">
        <v>148</v>
      </c>
    </row>
    <row r="56" spans="1:49" hidden="1" x14ac:dyDescent="0.2">
      <c r="A56" s="217" t="s">
        <v>170</v>
      </c>
    </row>
    <row r="57" spans="1:49" x14ac:dyDescent="0.2">
      <c r="A57" s="218" t="s">
        <v>12</v>
      </c>
    </row>
    <row r="58" spans="1:49" x14ac:dyDescent="0.2">
      <c r="A58" s="219" t="s">
        <v>13</v>
      </c>
    </row>
    <row r="59" spans="1:49" x14ac:dyDescent="0.2">
      <c r="A59" s="219" t="s">
        <v>14</v>
      </c>
    </row>
    <row r="60" spans="1:49" ht="22.5" x14ac:dyDescent="0.2">
      <c r="A60" s="220" t="s">
        <v>18</v>
      </c>
    </row>
    <row r="61" spans="1:49" x14ac:dyDescent="0.2">
      <c r="A61" s="221" t="s">
        <v>122</v>
      </c>
    </row>
    <row r="62" spans="1:49" x14ac:dyDescent="0.2">
      <c r="A62" s="219"/>
    </row>
    <row r="63" spans="1:49" hidden="1" x14ac:dyDescent="0.2">
      <c r="A63" s="222" t="s">
        <v>16</v>
      </c>
    </row>
    <row r="64" spans="1:49" ht="67.5" hidden="1" x14ac:dyDescent="0.2">
      <c r="A64" s="223" t="s">
        <v>255</v>
      </c>
    </row>
    <row r="65" spans="1:1" hidden="1" x14ac:dyDescent="0.2"/>
    <row r="66" spans="1:1" hidden="1" x14ac:dyDescent="0.2">
      <c r="A66" s="224" t="s">
        <v>24</v>
      </c>
    </row>
    <row r="67" spans="1:1" hidden="1" x14ac:dyDescent="0.2">
      <c r="A67" s="225" t="s">
        <v>256</v>
      </c>
    </row>
    <row r="68" spans="1:1" hidden="1" x14ac:dyDescent="0.2">
      <c r="A68" s="226" t="s">
        <v>257</v>
      </c>
    </row>
    <row r="69" spans="1:1" ht="21.75" customHeight="1" thickBot="1" x14ac:dyDescent="0.25">
      <c r="A69" s="222" t="s">
        <v>16</v>
      </c>
    </row>
    <row r="70" spans="1:1" ht="159" customHeight="1" thickBot="1" x14ac:dyDescent="0.25">
      <c r="A70" s="227" t="s">
        <v>258</v>
      </c>
    </row>
  </sheetData>
  <pageMargins left="0.25" right="0.25" top="0.75" bottom="0.75" header="0.3" footer="0.3"/>
  <pageSetup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B4" sqref="B4"/>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row>
    <row r="5" spans="1:7"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row>
    <row r="6" spans="1:7" x14ac:dyDescent="0.2">
      <c r="A6" s="17" t="s">
        <v>142</v>
      </c>
      <c r="B6" s="18"/>
      <c r="C6" s="18"/>
      <c r="D6" s="18"/>
      <c r="E6" s="18"/>
      <c r="F6" s="18"/>
      <c r="G6" s="18"/>
    </row>
    <row r="7" spans="1:7" x14ac:dyDescent="0.2">
      <c r="A7" s="19">
        <v>1</v>
      </c>
      <c r="B7" s="17" t="e">
        <f>'C завтраками| Bed and breakfast'!#REF!*0.75</f>
        <v>#REF!</v>
      </c>
      <c r="C7" s="17" t="e">
        <f>'C завтраками| Bed and breakfast'!#REF!*0.75</f>
        <v>#REF!</v>
      </c>
      <c r="D7" s="17" t="e">
        <f>'C завтраками| Bed and breakfast'!#REF!*0.75</f>
        <v>#REF!</v>
      </c>
      <c r="E7" s="17" t="e">
        <f>'C завтраками| Bed and breakfast'!#REF!*0.75</f>
        <v>#REF!</v>
      </c>
      <c r="F7" s="17" t="e">
        <f>'C завтраками| Bed and breakfast'!#REF!*0.75</f>
        <v>#REF!</v>
      </c>
      <c r="G7" s="17" t="e">
        <f>'C завтраками| Bed and breakfast'!#REF!*0.75</f>
        <v>#REF!</v>
      </c>
    </row>
    <row r="8" spans="1:7" x14ac:dyDescent="0.2">
      <c r="A8" s="19">
        <v>2</v>
      </c>
      <c r="B8" s="17" t="e">
        <f>'C завтраками| Bed and breakfast'!#REF!*0.75</f>
        <v>#REF!</v>
      </c>
      <c r="C8" s="17" t="e">
        <f>'C завтраками| Bed and breakfast'!#REF!*0.75</f>
        <v>#REF!</v>
      </c>
      <c r="D8" s="17" t="e">
        <f>'C завтраками| Bed and breakfast'!#REF!*0.75</f>
        <v>#REF!</v>
      </c>
      <c r="E8" s="17" t="e">
        <f>'C завтраками| Bed and breakfast'!#REF!*0.75</f>
        <v>#REF!</v>
      </c>
      <c r="F8" s="17" t="e">
        <f>'C завтраками| Bed and breakfast'!#REF!*0.75</f>
        <v>#REF!</v>
      </c>
      <c r="G8" s="17" t="e">
        <f>'C завтраками| Bed and breakfast'!#REF!*0.75</f>
        <v>#REF!</v>
      </c>
    </row>
    <row r="9" spans="1:7" x14ac:dyDescent="0.2">
      <c r="A9" s="17" t="s">
        <v>143</v>
      </c>
      <c r="B9" s="17"/>
      <c r="C9" s="17"/>
      <c r="D9" s="17"/>
      <c r="E9" s="17"/>
      <c r="F9" s="17"/>
      <c r="G9" s="17"/>
    </row>
    <row r="10" spans="1:7" x14ac:dyDescent="0.2">
      <c r="A10" s="19">
        <v>1</v>
      </c>
      <c r="B10" s="17" t="e">
        <f>'C завтраками| Bed and breakfast'!#REF!*0.75</f>
        <v>#REF!</v>
      </c>
      <c r="C10" s="17" t="e">
        <f>'C завтраками| Bed and breakfast'!#REF!*0.75</f>
        <v>#REF!</v>
      </c>
      <c r="D10" s="17" t="e">
        <f>'C завтраками| Bed and breakfast'!#REF!*0.75</f>
        <v>#REF!</v>
      </c>
      <c r="E10" s="17" t="e">
        <f>'C завтраками| Bed and breakfast'!#REF!*0.75</f>
        <v>#REF!</v>
      </c>
      <c r="F10" s="17" t="e">
        <f>'C завтраками| Bed and breakfast'!#REF!*0.75</f>
        <v>#REF!</v>
      </c>
      <c r="G10" s="17" t="e">
        <f>'C завтраками| Bed and breakfast'!#REF!*0.75</f>
        <v>#REF!</v>
      </c>
    </row>
    <row r="11" spans="1:7" x14ac:dyDescent="0.2">
      <c r="A11" s="19">
        <v>2</v>
      </c>
      <c r="B11" s="17" t="e">
        <f>'C завтраками| Bed and breakfast'!#REF!*0.75</f>
        <v>#REF!</v>
      </c>
      <c r="C11" s="17" t="e">
        <f>'C завтраками| Bed and breakfast'!#REF!*0.75</f>
        <v>#REF!</v>
      </c>
      <c r="D11" s="17" t="e">
        <f>'C завтраками| Bed and breakfast'!#REF!*0.75</f>
        <v>#REF!</v>
      </c>
      <c r="E11" s="17" t="e">
        <f>'C завтраками| Bed and breakfast'!#REF!*0.75</f>
        <v>#REF!</v>
      </c>
      <c r="F11" s="17" t="e">
        <f>'C завтраками| Bed and breakfast'!#REF!*0.75</f>
        <v>#REF!</v>
      </c>
      <c r="G11" s="17" t="e">
        <f>'C завтраками| Bed and breakfast'!#REF!*0.75</f>
        <v>#REF!</v>
      </c>
    </row>
    <row r="12" spans="1:7" x14ac:dyDescent="0.2">
      <c r="A12" s="17" t="s">
        <v>144</v>
      </c>
      <c r="B12" s="17"/>
      <c r="C12" s="17"/>
      <c r="D12" s="17"/>
      <c r="E12" s="17"/>
      <c r="F12" s="17"/>
      <c r="G12" s="17"/>
    </row>
    <row r="13" spans="1:7" x14ac:dyDescent="0.2">
      <c r="A13" s="19">
        <v>1</v>
      </c>
      <c r="B13" s="17" t="e">
        <f>'C завтраками| Bed and breakfast'!#REF!*0.75</f>
        <v>#REF!</v>
      </c>
      <c r="C13" s="17" t="e">
        <f>'C завтраками| Bed and breakfast'!#REF!*0.75</f>
        <v>#REF!</v>
      </c>
      <c r="D13" s="17" t="e">
        <f>'C завтраками| Bed and breakfast'!#REF!*0.75</f>
        <v>#REF!</v>
      </c>
      <c r="E13" s="17" t="e">
        <f>'C завтраками| Bed and breakfast'!#REF!*0.75</f>
        <v>#REF!</v>
      </c>
      <c r="F13" s="17" t="e">
        <f>'C завтраками| Bed and breakfast'!#REF!*0.75</f>
        <v>#REF!</v>
      </c>
      <c r="G13" s="17" t="e">
        <f>'C завтраками| Bed and breakfast'!#REF!*0.75</f>
        <v>#REF!</v>
      </c>
    </row>
    <row r="14" spans="1:7" x14ac:dyDescent="0.2">
      <c r="A14" s="19">
        <v>2</v>
      </c>
      <c r="B14" s="17" t="e">
        <f>'C завтраками| Bed and breakfast'!#REF!*0.75</f>
        <v>#REF!</v>
      </c>
      <c r="C14" s="17" t="e">
        <f>'C завтраками| Bed and breakfast'!#REF!*0.75</f>
        <v>#REF!</v>
      </c>
      <c r="D14" s="17" t="e">
        <f>'C завтраками| Bed and breakfast'!#REF!*0.75</f>
        <v>#REF!</v>
      </c>
      <c r="E14" s="17" t="e">
        <f>'C завтраками| Bed and breakfast'!#REF!*0.75</f>
        <v>#REF!</v>
      </c>
      <c r="F14" s="17" t="e">
        <f>'C завтраками| Bed and breakfast'!#REF!*0.75</f>
        <v>#REF!</v>
      </c>
      <c r="G14" s="17" t="e">
        <f>'C завтраками| Bed and breakfast'!#REF!*0.75</f>
        <v>#REF!</v>
      </c>
    </row>
    <row r="15" spans="1:7" x14ac:dyDescent="0.2">
      <c r="A15" s="17" t="s">
        <v>4</v>
      </c>
      <c r="B15" s="17"/>
      <c r="C15" s="17"/>
      <c r="D15" s="17"/>
      <c r="E15" s="17"/>
      <c r="F15" s="17"/>
      <c r="G15" s="17"/>
    </row>
    <row r="16" spans="1:7" x14ac:dyDescent="0.2">
      <c r="A16" s="19">
        <v>1</v>
      </c>
      <c r="B16" s="17" t="e">
        <f>'C завтраками| Bed and breakfast'!#REF!*0.75</f>
        <v>#REF!</v>
      </c>
      <c r="C16" s="17" t="e">
        <f>'C завтраками| Bed and breakfast'!#REF!*0.75</f>
        <v>#REF!</v>
      </c>
      <c r="D16" s="17" t="e">
        <f>'C завтраками| Bed and breakfast'!#REF!*0.75</f>
        <v>#REF!</v>
      </c>
      <c r="E16" s="17" t="e">
        <f>'C завтраками| Bed and breakfast'!#REF!*0.75</f>
        <v>#REF!</v>
      </c>
      <c r="F16" s="17" t="e">
        <f>'C завтраками| Bed and breakfast'!#REF!*0.75</f>
        <v>#REF!</v>
      </c>
      <c r="G16" s="17" t="e">
        <f>'C завтраками| Bed and breakfast'!#REF!*0.75</f>
        <v>#REF!</v>
      </c>
    </row>
    <row r="17" spans="1:7" x14ac:dyDescent="0.2">
      <c r="A17" s="19">
        <v>2</v>
      </c>
      <c r="B17" s="17" t="e">
        <f>'C завтраками| Bed and breakfast'!#REF!*0.75</f>
        <v>#REF!</v>
      </c>
      <c r="C17" s="17" t="e">
        <f>'C завтраками| Bed and breakfast'!#REF!*0.75</f>
        <v>#REF!</v>
      </c>
      <c r="D17" s="17" t="e">
        <f>'C завтраками| Bed and breakfast'!#REF!*0.75</f>
        <v>#REF!</v>
      </c>
      <c r="E17" s="17" t="e">
        <f>'C завтраками| Bed and breakfast'!#REF!*0.75</f>
        <v>#REF!</v>
      </c>
      <c r="F17" s="17" t="e">
        <f>'C завтраками| Bed and breakfast'!#REF!*0.75</f>
        <v>#REF!</v>
      </c>
      <c r="G17" s="17" t="e">
        <f>'C завтраками| Bed and breakfast'!#REF!*0.75</f>
        <v>#REF!</v>
      </c>
    </row>
    <row r="18" spans="1:7" x14ac:dyDescent="0.2">
      <c r="A18" s="17" t="s">
        <v>6</v>
      </c>
      <c r="B18" s="17"/>
      <c r="C18" s="17"/>
      <c r="D18" s="17"/>
      <c r="E18" s="17"/>
      <c r="F18" s="17"/>
      <c r="G18" s="17"/>
    </row>
    <row r="19" spans="1:7" x14ac:dyDescent="0.2">
      <c r="A19" s="19" t="s">
        <v>1</v>
      </c>
      <c r="B19" s="17" t="e">
        <f>'C завтраками| Bed and breakfast'!#REF!*0.75</f>
        <v>#REF!</v>
      </c>
      <c r="C19" s="17" t="e">
        <f>'C завтраками| Bed and breakfast'!#REF!*0.75</f>
        <v>#REF!</v>
      </c>
      <c r="D19" s="17" t="e">
        <f>'C завтраками| Bed and breakfast'!#REF!*0.75</f>
        <v>#REF!</v>
      </c>
      <c r="E19" s="17" t="e">
        <f>'C завтраками| Bed and breakfast'!#REF!*0.75</f>
        <v>#REF!</v>
      </c>
      <c r="F19" s="17" t="e">
        <f>'C завтраками| Bed and breakfast'!#REF!*0.75</f>
        <v>#REF!</v>
      </c>
      <c r="G19" s="17" t="e">
        <f>'C завтраками| Bed and breakfast'!#REF!*0.75</f>
        <v>#REF!</v>
      </c>
    </row>
    <row r="20" spans="1:7" x14ac:dyDescent="0.2">
      <c r="A20" s="14"/>
      <c r="B20" s="17"/>
      <c r="C20" s="17"/>
      <c r="D20" s="17"/>
      <c r="E20" s="17"/>
      <c r="F20" s="17"/>
      <c r="G20" s="17"/>
    </row>
    <row r="21" spans="1:7" x14ac:dyDescent="0.2">
      <c r="A21" s="14"/>
      <c r="B21" s="14"/>
      <c r="C21" s="14"/>
      <c r="D21" s="14"/>
      <c r="E21" s="14"/>
      <c r="F21" s="14"/>
      <c r="G21" s="14"/>
    </row>
    <row r="22" spans="1:7" x14ac:dyDescent="0.2">
      <c r="A22" s="139" t="s">
        <v>10</v>
      </c>
      <c r="B22" s="24" t="e">
        <f t="shared" ref="B22:G22" si="0">B4</f>
        <v>#REF!</v>
      </c>
      <c r="C22" s="24" t="e">
        <f t="shared" si="0"/>
        <v>#REF!</v>
      </c>
      <c r="D22" s="24" t="e">
        <f t="shared" si="0"/>
        <v>#REF!</v>
      </c>
      <c r="E22" s="24" t="e">
        <f t="shared" si="0"/>
        <v>#REF!</v>
      </c>
      <c r="F22" s="24" t="e">
        <f t="shared" si="0"/>
        <v>#REF!</v>
      </c>
      <c r="G22" s="24" t="e">
        <f t="shared" si="0"/>
        <v>#REF!</v>
      </c>
    </row>
    <row r="23" spans="1:7" x14ac:dyDescent="0.2">
      <c r="A23" s="20" t="s">
        <v>11</v>
      </c>
      <c r="B23" s="24" t="e">
        <f t="shared" ref="B23:G23" si="1">B5</f>
        <v>#REF!</v>
      </c>
      <c r="C23" s="24" t="e">
        <f t="shared" si="1"/>
        <v>#REF!</v>
      </c>
      <c r="D23" s="24" t="e">
        <f t="shared" si="1"/>
        <v>#REF!</v>
      </c>
      <c r="E23" s="24" t="e">
        <f t="shared" si="1"/>
        <v>#REF!</v>
      </c>
      <c r="F23" s="24" t="e">
        <f t="shared" si="1"/>
        <v>#REF!</v>
      </c>
      <c r="G23" s="24" t="e">
        <f t="shared" si="1"/>
        <v>#REF!</v>
      </c>
    </row>
    <row r="24" spans="1:7" x14ac:dyDescent="0.2">
      <c r="A24" s="17" t="s">
        <v>142</v>
      </c>
      <c r="B24" s="18"/>
      <c r="C24" s="18"/>
      <c r="D24" s="18"/>
      <c r="E24" s="18"/>
      <c r="F24" s="18"/>
      <c r="G24" s="18"/>
    </row>
    <row r="25" spans="1:7" x14ac:dyDescent="0.2">
      <c r="A25" s="19">
        <v>1</v>
      </c>
      <c r="B25" s="87" t="e">
        <f t="shared" ref="B25:G25" si="2">B7*0.9</f>
        <v>#REF!</v>
      </c>
      <c r="C25" s="87" t="e">
        <f t="shared" si="2"/>
        <v>#REF!</v>
      </c>
      <c r="D25" s="87" t="e">
        <f t="shared" si="2"/>
        <v>#REF!</v>
      </c>
      <c r="E25" s="87" t="e">
        <f t="shared" si="2"/>
        <v>#REF!</v>
      </c>
      <c r="F25" s="87" t="e">
        <f t="shared" si="2"/>
        <v>#REF!</v>
      </c>
      <c r="G25" s="87" t="e">
        <f t="shared" si="2"/>
        <v>#REF!</v>
      </c>
    </row>
    <row r="26" spans="1:7" x14ac:dyDescent="0.2">
      <c r="A26" s="19">
        <v>2</v>
      </c>
      <c r="B26" s="87" t="e">
        <f t="shared" ref="B26:G26" si="3">B8*0.9</f>
        <v>#REF!</v>
      </c>
      <c r="C26" s="87" t="e">
        <f t="shared" si="3"/>
        <v>#REF!</v>
      </c>
      <c r="D26" s="87" t="e">
        <f t="shared" si="3"/>
        <v>#REF!</v>
      </c>
      <c r="E26" s="87" t="e">
        <f t="shared" si="3"/>
        <v>#REF!</v>
      </c>
      <c r="F26" s="87" t="e">
        <f t="shared" si="3"/>
        <v>#REF!</v>
      </c>
      <c r="G26" s="87" t="e">
        <f t="shared" si="3"/>
        <v>#REF!</v>
      </c>
    </row>
    <row r="27" spans="1:7" x14ac:dyDescent="0.2">
      <c r="A27" s="17" t="s">
        <v>143</v>
      </c>
      <c r="B27" s="87"/>
      <c r="C27" s="87"/>
      <c r="D27" s="87"/>
      <c r="E27" s="87"/>
      <c r="F27" s="87"/>
      <c r="G27" s="87"/>
    </row>
    <row r="28" spans="1:7" x14ac:dyDescent="0.2">
      <c r="A28" s="19">
        <v>1</v>
      </c>
      <c r="B28" s="87" t="e">
        <f t="shared" ref="B28:G28" si="4">B10*0.9</f>
        <v>#REF!</v>
      </c>
      <c r="C28" s="87" t="e">
        <f t="shared" si="4"/>
        <v>#REF!</v>
      </c>
      <c r="D28" s="87" t="e">
        <f t="shared" si="4"/>
        <v>#REF!</v>
      </c>
      <c r="E28" s="87" t="e">
        <f t="shared" si="4"/>
        <v>#REF!</v>
      </c>
      <c r="F28" s="87" t="e">
        <f t="shared" si="4"/>
        <v>#REF!</v>
      </c>
      <c r="G28" s="87" t="e">
        <f t="shared" si="4"/>
        <v>#REF!</v>
      </c>
    </row>
    <row r="29" spans="1:7" x14ac:dyDescent="0.2">
      <c r="A29" s="19">
        <v>2</v>
      </c>
      <c r="B29" s="87" t="e">
        <f t="shared" ref="B29:G29" si="5">B11*0.9</f>
        <v>#REF!</v>
      </c>
      <c r="C29" s="87" t="e">
        <f t="shared" si="5"/>
        <v>#REF!</v>
      </c>
      <c r="D29" s="87" t="e">
        <f t="shared" si="5"/>
        <v>#REF!</v>
      </c>
      <c r="E29" s="87" t="e">
        <f t="shared" si="5"/>
        <v>#REF!</v>
      </c>
      <c r="F29" s="87" t="e">
        <f t="shared" si="5"/>
        <v>#REF!</v>
      </c>
      <c r="G29" s="87" t="e">
        <f t="shared" si="5"/>
        <v>#REF!</v>
      </c>
    </row>
    <row r="30" spans="1:7" x14ac:dyDescent="0.2">
      <c r="A30" s="17" t="s">
        <v>144</v>
      </c>
      <c r="B30" s="87"/>
      <c r="C30" s="87"/>
      <c r="D30" s="87"/>
      <c r="E30" s="87"/>
      <c r="F30" s="87"/>
      <c r="G30" s="87"/>
    </row>
    <row r="31" spans="1:7" x14ac:dyDescent="0.2">
      <c r="A31" s="19">
        <v>1</v>
      </c>
      <c r="B31" s="87" t="e">
        <f t="shared" ref="B31:G31" si="6">B13*0.9</f>
        <v>#REF!</v>
      </c>
      <c r="C31" s="87" t="e">
        <f t="shared" si="6"/>
        <v>#REF!</v>
      </c>
      <c r="D31" s="87" t="e">
        <f t="shared" si="6"/>
        <v>#REF!</v>
      </c>
      <c r="E31" s="87" t="e">
        <f t="shared" si="6"/>
        <v>#REF!</v>
      </c>
      <c r="F31" s="87" t="e">
        <f t="shared" si="6"/>
        <v>#REF!</v>
      </c>
      <c r="G31" s="87" t="e">
        <f t="shared" si="6"/>
        <v>#REF!</v>
      </c>
    </row>
    <row r="32" spans="1:7" x14ac:dyDescent="0.2">
      <c r="A32" s="19">
        <v>2</v>
      </c>
      <c r="B32" s="87" t="e">
        <f t="shared" ref="B32:G32" si="7">B14*0.9</f>
        <v>#REF!</v>
      </c>
      <c r="C32" s="87" t="e">
        <f t="shared" si="7"/>
        <v>#REF!</v>
      </c>
      <c r="D32" s="87" t="e">
        <f t="shared" si="7"/>
        <v>#REF!</v>
      </c>
      <c r="E32" s="87" t="e">
        <f t="shared" si="7"/>
        <v>#REF!</v>
      </c>
      <c r="F32" s="87" t="e">
        <f t="shared" si="7"/>
        <v>#REF!</v>
      </c>
      <c r="G32" s="87" t="e">
        <f t="shared" si="7"/>
        <v>#REF!</v>
      </c>
    </row>
    <row r="33" spans="1:7" x14ac:dyDescent="0.2">
      <c r="A33" s="17" t="s">
        <v>4</v>
      </c>
      <c r="B33" s="87"/>
      <c r="C33" s="87"/>
      <c r="D33" s="87"/>
      <c r="E33" s="87"/>
      <c r="F33" s="87"/>
      <c r="G33" s="87"/>
    </row>
    <row r="34" spans="1:7" x14ac:dyDescent="0.2">
      <c r="A34" s="19">
        <v>1</v>
      </c>
      <c r="B34" s="87" t="e">
        <f t="shared" ref="B34:G34" si="8">B16*0.9</f>
        <v>#REF!</v>
      </c>
      <c r="C34" s="87" t="e">
        <f t="shared" si="8"/>
        <v>#REF!</v>
      </c>
      <c r="D34" s="87" t="e">
        <f t="shared" si="8"/>
        <v>#REF!</v>
      </c>
      <c r="E34" s="87" t="e">
        <f t="shared" si="8"/>
        <v>#REF!</v>
      </c>
      <c r="F34" s="87" t="e">
        <f t="shared" si="8"/>
        <v>#REF!</v>
      </c>
      <c r="G34" s="87" t="e">
        <f t="shared" si="8"/>
        <v>#REF!</v>
      </c>
    </row>
    <row r="35" spans="1:7" x14ac:dyDescent="0.2">
      <c r="A35" s="19">
        <v>2</v>
      </c>
      <c r="B35" s="87" t="e">
        <f t="shared" ref="B35:G35" si="9">B17*0.9</f>
        <v>#REF!</v>
      </c>
      <c r="C35" s="87" t="e">
        <f t="shared" si="9"/>
        <v>#REF!</v>
      </c>
      <c r="D35" s="87" t="e">
        <f t="shared" si="9"/>
        <v>#REF!</v>
      </c>
      <c r="E35" s="87" t="e">
        <f t="shared" si="9"/>
        <v>#REF!</v>
      </c>
      <c r="F35" s="87" t="e">
        <f t="shared" si="9"/>
        <v>#REF!</v>
      </c>
      <c r="G35" s="87" t="e">
        <f t="shared" si="9"/>
        <v>#REF!</v>
      </c>
    </row>
    <row r="36" spans="1:7" x14ac:dyDescent="0.2">
      <c r="A36" s="17" t="s">
        <v>6</v>
      </c>
      <c r="B36" s="87"/>
      <c r="C36" s="87"/>
      <c r="D36" s="87"/>
      <c r="E36" s="87"/>
      <c r="F36" s="87"/>
      <c r="G36" s="87"/>
    </row>
    <row r="37" spans="1:7" x14ac:dyDescent="0.2">
      <c r="A37" s="19" t="s">
        <v>1</v>
      </c>
      <c r="B37" s="87" t="e">
        <f t="shared" ref="B37:G37" si="10">B19*0.9</f>
        <v>#REF!</v>
      </c>
      <c r="C37" s="87" t="e">
        <f t="shared" si="10"/>
        <v>#REF!</v>
      </c>
      <c r="D37" s="87" t="e">
        <f t="shared" si="10"/>
        <v>#REF!</v>
      </c>
      <c r="E37" s="87" t="e">
        <f t="shared" si="10"/>
        <v>#REF!</v>
      </c>
      <c r="F37" s="87" t="e">
        <f t="shared" si="10"/>
        <v>#REF!</v>
      </c>
      <c r="G37" s="87" t="e">
        <f t="shared" si="10"/>
        <v>#REF!</v>
      </c>
    </row>
    <row r="38" spans="1:7" x14ac:dyDescent="0.2">
      <c r="A38" s="14"/>
    </row>
    <row r="39" spans="1:7" ht="13.5" thickBot="1" x14ac:dyDescent="0.25">
      <c r="A39" s="21"/>
    </row>
    <row r="40" spans="1:7" ht="13.5" thickBot="1" x14ac:dyDescent="0.25">
      <c r="A40" s="100"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00"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9" workbookViewId="0">
      <selection activeCell="A48" sqref="A4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c r="B3" s="151"/>
      <c r="C3" s="151"/>
      <c r="D3" s="151"/>
      <c r="E3" s="151"/>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B7*0.87</f>
        <v>#REF!</v>
      </c>
      <c r="C25" s="87" t="e">
        <f t="shared" ref="C25:G25" si="5">C7*0.87</f>
        <v>#REF!</v>
      </c>
      <c r="D25" s="87" t="e">
        <f t="shared" si="5"/>
        <v>#REF!</v>
      </c>
      <c r="E25" s="87" t="e">
        <f t="shared" si="5"/>
        <v>#REF!</v>
      </c>
      <c r="F25" s="87" t="e">
        <f t="shared" si="5"/>
        <v>#REF!</v>
      </c>
      <c r="G25" s="87" t="e">
        <f t="shared" si="5"/>
        <v>#REF!</v>
      </c>
    </row>
    <row r="26" spans="1:7" x14ac:dyDescent="0.2">
      <c r="A26" s="19">
        <v>2</v>
      </c>
      <c r="B26" s="87" t="e">
        <f t="shared" ref="B26" si="6">B8*0.87</f>
        <v>#REF!</v>
      </c>
      <c r="C26" s="87" t="e">
        <f t="shared" ref="C26:G26" si="7">C8*0.87</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B10*0.87</f>
        <v>#REF!</v>
      </c>
      <c r="C28" s="87" t="e">
        <f t="shared" ref="C28:G28" si="9">C10*0.87</f>
        <v>#REF!</v>
      </c>
      <c r="D28" s="87" t="e">
        <f t="shared" si="9"/>
        <v>#REF!</v>
      </c>
      <c r="E28" s="87" t="e">
        <f t="shared" si="9"/>
        <v>#REF!</v>
      </c>
      <c r="F28" s="87" t="e">
        <f t="shared" si="9"/>
        <v>#REF!</v>
      </c>
      <c r="G28" s="87" t="e">
        <f t="shared" si="9"/>
        <v>#REF!</v>
      </c>
    </row>
    <row r="29" spans="1:7" x14ac:dyDescent="0.2">
      <c r="A29" s="19">
        <v>2</v>
      </c>
      <c r="B29" s="87" t="e">
        <f t="shared" ref="B29" si="10">B11*0.87</f>
        <v>#REF!</v>
      </c>
      <c r="C29" s="87" t="e">
        <f t="shared" ref="C29:G29" si="11">C11*0.87</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B13*0.87</f>
        <v>#REF!</v>
      </c>
      <c r="C31" s="87" t="e">
        <f t="shared" ref="C31:G31" si="13">C13*0.87</f>
        <v>#REF!</v>
      </c>
      <c r="D31" s="87" t="e">
        <f t="shared" si="13"/>
        <v>#REF!</v>
      </c>
      <c r="E31" s="87" t="e">
        <f t="shared" si="13"/>
        <v>#REF!</v>
      </c>
      <c r="F31" s="87" t="e">
        <f t="shared" si="13"/>
        <v>#REF!</v>
      </c>
      <c r="G31" s="87" t="e">
        <f t="shared" si="13"/>
        <v>#REF!</v>
      </c>
    </row>
    <row r="32" spans="1:7" x14ac:dyDescent="0.2">
      <c r="A32" s="19">
        <v>2</v>
      </c>
      <c r="B32" s="87" t="e">
        <f t="shared" ref="B32" si="14">B14*0.87</f>
        <v>#REF!</v>
      </c>
      <c r="C32" s="87" t="e">
        <f t="shared" ref="C32:G32" si="15">C14*0.87</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B16*0.87</f>
        <v>#REF!</v>
      </c>
      <c r="C34" s="87" t="e">
        <f t="shared" ref="C34:G34" si="17">C16*0.87</f>
        <v>#REF!</v>
      </c>
      <c r="D34" s="87" t="e">
        <f t="shared" si="17"/>
        <v>#REF!</v>
      </c>
      <c r="E34" s="87" t="e">
        <f t="shared" si="17"/>
        <v>#REF!</v>
      </c>
      <c r="F34" s="87" t="e">
        <f t="shared" si="17"/>
        <v>#REF!</v>
      </c>
      <c r="G34" s="87" t="e">
        <f t="shared" si="17"/>
        <v>#REF!</v>
      </c>
    </row>
    <row r="35" spans="1:7" x14ac:dyDescent="0.2">
      <c r="A35" s="19">
        <v>2</v>
      </c>
      <c r="B35" s="87" t="e">
        <f t="shared" ref="B35" si="18">B17*0.87</f>
        <v>#REF!</v>
      </c>
      <c r="C35" s="87" t="e">
        <f t="shared" ref="C35:G35" si="19">C17*0.87</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B19*0.87</f>
        <v>#REF!</v>
      </c>
      <c r="C37" s="87" t="e">
        <f t="shared" ref="C37:G37" si="21">C19*0.87</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2" workbookViewId="0">
      <selection activeCell="A30" sqref="A30"/>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row>
    <row r="21" spans="1:7" ht="13.5" thickBot="1" x14ac:dyDescent="0.25">
      <c r="A21" s="14"/>
    </row>
    <row r="22" spans="1:7" ht="13.5" thickBot="1" x14ac:dyDescent="0.25">
      <c r="A22" s="156" t="s">
        <v>12</v>
      </c>
    </row>
    <row r="23" spans="1:7" x14ac:dyDescent="0.2">
      <c r="A23" s="22" t="s">
        <v>13</v>
      </c>
    </row>
    <row r="24" spans="1:7" x14ac:dyDescent="0.2">
      <c r="A24" s="22" t="s">
        <v>14</v>
      </c>
    </row>
    <row r="25" spans="1:7" ht="24" x14ac:dyDescent="0.2">
      <c r="A25" s="23" t="s">
        <v>18</v>
      </c>
    </row>
    <row r="26" spans="1:7" x14ac:dyDescent="0.2">
      <c r="A26" s="148" t="s">
        <v>122</v>
      </c>
    </row>
    <row r="27" spans="1:7" ht="13.5" thickBot="1" x14ac:dyDescent="0.25">
      <c r="A27" s="22"/>
    </row>
    <row r="28" spans="1:7" ht="13.5" thickBot="1" x14ac:dyDescent="0.25">
      <c r="A28" s="156" t="s">
        <v>97</v>
      </c>
    </row>
    <row r="29" spans="1:7" ht="13.5" thickBot="1" x14ac:dyDescent="0.25">
      <c r="A29" s="183" t="s">
        <v>249</v>
      </c>
    </row>
    <row r="30" spans="1:7" ht="27" customHeight="1" x14ac:dyDescent="0.2">
      <c r="A30" s="191" t="s">
        <v>250</v>
      </c>
    </row>
    <row r="31" spans="1:7" ht="13.5" thickBot="1" x14ac:dyDescent="0.25">
      <c r="A31" s="136"/>
    </row>
    <row r="32" spans="1:7" ht="13.5" thickBot="1" x14ac:dyDescent="0.25">
      <c r="A32" s="156" t="s">
        <v>131</v>
      </c>
    </row>
    <row r="33" spans="1:1" x14ac:dyDescent="0.2">
      <c r="A33" s="137" t="s">
        <v>132</v>
      </c>
    </row>
    <row r="34" spans="1:1" x14ac:dyDescent="0.2">
      <c r="A34" s="137" t="s">
        <v>133</v>
      </c>
    </row>
    <row r="35" spans="1:1" ht="13.5" thickBot="1" x14ac:dyDescent="0.25">
      <c r="A35" s="137"/>
    </row>
    <row r="36" spans="1:1" x14ac:dyDescent="0.2">
      <c r="A36" s="117" t="s">
        <v>16</v>
      </c>
    </row>
    <row r="37" spans="1:1" ht="48" x14ac:dyDescent="0.2">
      <c r="A37" s="89" t="s">
        <v>40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workbookViewId="0">
      <selection activeCell="B3" sqref="B3:G1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9" t="s">
        <v>10</v>
      </c>
      <c r="B3" s="24" t="e">
        <f>'4=3 | FIT18'!B22</f>
        <v>#REF!</v>
      </c>
      <c r="C3" s="24" t="e">
        <f>'4=3 | FIT18'!C22</f>
        <v>#REF!</v>
      </c>
      <c r="D3" s="24" t="e">
        <f>'4=3 | FIT18'!D22</f>
        <v>#REF!</v>
      </c>
      <c r="E3" s="24" t="e">
        <f>'4=3 | FIT18'!E22</f>
        <v>#REF!</v>
      </c>
      <c r="F3" s="24" t="e">
        <f>'4=3 | FIT18'!F22</f>
        <v>#REF!</v>
      </c>
      <c r="G3" s="24" t="e">
        <f>'4=3 | FIT18'!G22</f>
        <v>#REF!</v>
      </c>
    </row>
    <row r="4" spans="1:7" x14ac:dyDescent="0.2">
      <c r="A4" s="20" t="s">
        <v>11</v>
      </c>
      <c r="B4" s="24" t="e">
        <f>'4=3 | FIT18'!B23</f>
        <v>#REF!</v>
      </c>
      <c r="C4" s="24" t="e">
        <f>'4=3 | FIT18'!C23</f>
        <v>#REF!</v>
      </c>
      <c r="D4" s="24" t="e">
        <f>'4=3 | FIT18'!D23</f>
        <v>#REF!</v>
      </c>
      <c r="E4" s="24" t="e">
        <f>'4=3 | FIT18'!E23</f>
        <v>#REF!</v>
      </c>
      <c r="F4" s="24" t="e">
        <f>'4=3 | FIT18'!F23</f>
        <v>#REF!</v>
      </c>
      <c r="G4" s="24" t="e">
        <f>'4=3 | FIT18'!G23</f>
        <v>#REF!</v>
      </c>
    </row>
    <row r="5" spans="1:7" x14ac:dyDescent="0.2">
      <c r="A5" s="17" t="s">
        <v>142</v>
      </c>
      <c r="B5" s="18"/>
      <c r="C5" s="18"/>
      <c r="D5" s="18"/>
      <c r="E5" s="18"/>
      <c r="F5" s="18"/>
      <c r="G5" s="18"/>
    </row>
    <row r="6" spans="1:7" x14ac:dyDescent="0.2">
      <c r="A6" s="19">
        <v>1</v>
      </c>
      <c r="B6" s="87" t="e">
        <f>'4=3 | FIT18'!B25+25</f>
        <v>#REF!</v>
      </c>
      <c r="C6" s="87" t="e">
        <f>'4=3 | FIT18'!C25+25</f>
        <v>#REF!</v>
      </c>
      <c r="D6" s="87" t="e">
        <f>'4=3 | FIT18'!D25+25</f>
        <v>#REF!</v>
      </c>
      <c r="E6" s="87" t="e">
        <f>'4=3 | FIT18'!E25+25</f>
        <v>#REF!</v>
      </c>
      <c r="F6" s="87" t="e">
        <f>'4=3 | FIT18'!F25+25</f>
        <v>#REF!</v>
      </c>
      <c r="G6" s="87" t="e">
        <f>'4=3 | FIT18'!G25+25</f>
        <v>#REF!</v>
      </c>
    </row>
    <row r="7" spans="1:7" x14ac:dyDescent="0.2">
      <c r="A7" s="19">
        <v>2</v>
      </c>
      <c r="B7" s="87" t="e">
        <f>'4=3 | FIT18'!B26+25</f>
        <v>#REF!</v>
      </c>
      <c r="C7" s="87" t="e">
        <f>'4=3 | FIT18'!C26+25</f>
        <v>#REF!</v>
      </c>
      <c r="D7" s="87" t="e">
        <f>'4=3 | FIT18'!D26+25</f>
        <v>#REF!</v>
      </c>
      <c r="E7" s="87" t="e">
        <f>'4=3 | FIT18'!E26+25</f>
        <v>#REF!</v>
      </c>
      <c r="F7" s="87" t="e">
        <f>'4=3 | FIT18'!F26+25</f>
        <v>#REF!</v>
      </c>
      <c r="G7" s="87" t="e">
        <f>'4=3 | FIT18'!G26+25</f>
        <v>#REF!</v>
      </c>
    </row>
    <row r="8" spans="1:7" x14ac:dyDescent="0.2">
      <c r="A8" s="17" t="s">
        <v>143</v>
      </c>
      <c r="B8" s="87"/>
      <c r="C8" s="87"/>
      <c r="D8" s="87"/>
      <c r="E8" s="87"/>
      <c r="F8" s="87"/>
      <c r="G8" s="87"/>
    </row>
    <row r="9" spans="1:7" x14ac:dyDescent="0.2">
      <c r="A9" s="19">
        <v>1</v>
      </c>
      <c r="B9" s="87" t="e">
        <f>'4=3 | FIT18'!B28+25</f>
        <v>#REF!</v>
      </c>
      <c r="C9" s="87" t="e">
        <f>'4=3 | FIT18'!C28+25</f>
        <v>#REF!</v>
      </c>
      <c r="D9" s="87" t="e">
        <f>'4=3 | FIT18'!D28+25</f>
        <v>#REF!</v>
      </c>
      <c r="E9" s="87" t="e">
        <f>'4=3 | FIT18'!E28+25</f>
        <v>#REF!</v>
      </c>
      <c r="F9" s="87" t="e">
        <f>'4=3 | FIT18'!F28+25</f>
        <v>#REF!</v>
      </c>
      <c r="G9" s="87" t="e">
        <f>'4=3 | FIT18'!G28+25</f>
        <v>#REF!</v>
      </c>
    </row>
    <row r="10" spans="1:7" x14ac:dyDescent="0.2">
      <c r="A10" s="19">
        <v>2</v>
      </c>
      <c r="B10" s="87" t="e">
        <f>'4=3 | FIT18'!B29+25</f>
        <v>#REF!</v>
      </c>
      <c r="C10" s="87" t="e">
        <f>'4=3 | FIT18'!C29+25</f>
        <v>#REF!</v>
      </c>
      <c r="D10" s="87" t="e">
        <f>'4=3 | FIT18'!D29+25</f>
        <v>#REF!</v>
      </c>
      <c r="E10" s="87" t="e">
        <f>'4=3 | FIT18'!E29+25</f>
        <v>#REF!</v>
      </c>
      <c r="F10" s="87" t="e">
        <f>'4=3 | FIT18'!F29+25</f>
        <v>#REF!</v>
      </c>
      <c r="G10" s="87" t="e">
        <f>'4=3 | FIT18'!G29+25</f>
        <v>#REF!</v>
      </c>
    </row>
    <row r="11" spans="1:7" x14ac:dyDescent="0.2">
      <c r="A11" s="17" t="s">
        <v>144</v>
      </c>
      <c r="B11" s="87"/>
      <c r="C11" s="87"/>
      <c r="D11" s="87"/>
      <c r="E11" s="87"/>
      <c r="F11" s="87"/>
      <c r="G11" s="87"/>
    </row>
    <row r="12" spans="1:7" x14ac:dyDescent="0.2">
      <c r="A12" s="19">
        <v>1</v>
      </c>
      <c r="B12" s="87" t="e">
        <f>'4=3 | FIT18'!B31+25</f>
        <v>#REF!</v>
      </c>
      <c r="C12" s="87" t="e">
        <f>'4=3 | FIT18'!C31+25</f>
        <v>#REF!</v>
      </c>
      <c r="D12" s="87" t="e">
        <f>'4=3 | FIT18'!D31+25</f>
        <v>#REF!</v>
      </c>
      <c r="E12" s="87" t="e">
        <f>'4=3 | FIT18'!E31+25</f>
        <v>#REF!</v>
      </c>
      <c r="F12" s="87" t="e">
        <f>'4=3 | FIT18'!F31+25</f>
        <v>#REF!</v>
      </c>
      <c r="G12" s="87" t="e">
        <f>'4=3 | FIT18'!G31+25</f>
        <v>#REF!</v>
      </c>
    </row>
    <row r="13" spans="1:7" x14ac:dyDescent="0.2">
      <c r="A13" s="19">
        <v>2</v>
      </c>
      <c r="B13" s="87" t="e">
        <f>'4=3 | FIT18'!B32+25</f>
        <v>#REF!</v>
      </c>
      <c r="C13" s="87" t="e">
        <f>'4=3 | FIT18'!C32+25</f>
        <v>#REF!</v>
      </c>
      <c r="D13" s="87" t="e">
        <f>'4=3 | FIT18'!D32+25</f>
        <v>#REF!</v>
      </c>
      <c r="E13" s="87" t="e">
        <f>'4=3 | FIT18'!E32+25</f>
        <v>#REF!</v>
      </c>
      <c r="F13" s="87" t="e">
        <f>'4=3 | FIT18'!F32+25</f>
        <v>#REF!</v>
      </c>
      <c r="G13" s="87" t="e">
        <f>'4=3 | FIT18'!G32+25</f>
        <v>#REF!</v>
      </c>
    </row>
    <row r="14" spans="1:7" x14ac:dyDescent="0.2">
      <c r="A14" s="17" t="s">
        <v>4</v>
      </c>
      <c r="B14" s="87"/>
      <c r="C14" s="87"/>
      <c r="D14" s="87"/>
      <c r="E14" s="87"/>
      <c r="F14" s="87"/>
      <c r="G14" s="87"/>
    </row>
    <row r="15" spans="1:7" x14ac:dyDescent="0.2">
      <c r="A15" s="19">
        <v>1</v>
      </c>
      <c r="B15" s="87" t="e">
        <f>'4=3 | FIT18'!B34+25</f>
        <v>#REF!</v>
      </c>
      <c r="C15" s="87" t="e">
        <f>'4=3 | FIT18'!C34+25</f>
        <v>#REF!</v>
      </c>
      <c r="D15" s="87" t="e">
        <f>'4=3 | FIT18'!D34+25</f>
        <v>#REF!</v>
      </c>
      <c r="E15" s="87" t="e">
        <f>'4=3 | FIT18'!E34+25</f>
        <v>#REF!</v>
      </c>
      <c r="F15" s="87" t="e">
        <f>'4=3 | FIT18'!F34+25</f>
        <v>#REF!</v>
      </c>
      <c r="G15" s="87" t="e">
        <f>'4=3 | FIT18'!G34+25</f>
        <v>#REF!</v>
      </c>
    </row>
    <row r="16" spans="1:7" x14ac:dyDescent="0.2">
      <c r="A16" s="19">
        <v>2</v>
      </c>
      <c r="B16" s="87" t="e">
        <f>'4=3 | FIT18'!B35+25</f>
        <v>#REF!</v>
      </c>
      <c r="C16" s="87" t="e">
        <f>'4=3 | FIT18'!C35+25</f>
        <v>#REF!</v>
      </c>
      <c r="D16" s="87" t="e">
        <f>'4=3 | FIT18'!D35+25</f>
        <v>#REF!</v>
      </c>
      <c r="E16" s="87" t="e">
        <f>'4=3 | FIT18'!E35+25</f>
        <v>#REF!</v>
      </c>
      <c r="F16" s="87" t="e">
        <f>'4=3 | FIT18'!F35+25</f>
        <v>#REF!</v>
      </c>
      <c r="G16" s="87" t="e">
        <f>'4=3 | FIT18'!G35+25</f>
        <v>#REF!</v>
      </c>
    </row>
    <row r="17" spans="1:7" x14ac:dyDescent="0.2">
      <c r="A17" s="17" t="s">
        <v>6</v>
      </c>
      <c r="B17" s="87"/>
      <c r="C17" s="87"/>
      <c r="D17" s="87"/>
      <c r="E17" s="87"/>
      <c r="F17" s="87"/>
      <c r="G17" s="87"/>
    </row>
    <row r="18" spans="1:7" x14ac:dyDescent="0.2">
      <c r="A18" s="19" t="s">
        <v>1</v>
      </c>
      <c r="B18" s="87" t="e">
        <f>'4=3 | FIT18'!B37+25</f>
        <v>#REF!</v>
      </c>
      <c r="C18" s="87" t="e">
        <f>'4=3 | FIT18'!C37+25</f>
        <v>#REF!</v>
      </c>
      <c r="D18" s="87" t="e">
        <f>'4=3 | FIT18'!D37+25</f>
        <v>#REF!</v>
      </c>
      <c r="E18" s="87" t="e">
        <f>'4=3 | FIT18'!E37+25</f>
        <v>#REF!</v>
      </c>
      <c r="F18" s="87" t="e">
        <f>'4=3 | FIT18'!F37+25</f>
        <v>#REF!</v>
      </c>
      <c r="G18" s="87" t="e">
        <f>'4=3 | FIT18'!G37+25</f>
        <v>#REF!</v>
      </c>
    </row>
    <row r="19" spans="1:7" x14ac:dyDescent="0.2">
      <c r="A19" s="14"/>
    </row>
    <row r="20" spans="1:7" ht="13.5" thickBot="1" x14ac:dyDescent="0.25">
      <c r="A20" s="21"/>
    </row>
    <row r="21" spans="1:7" ht="13.5" thickBot="1" x14ac:dyDescent="0.25">
      <c r="A21" s="156" t="s">
        <v>12</v>
      </c>
    </row>
    <row r="22" spans="1:7" x14ac:dyDescent="0.2">
      <c r="A22" s="22" t="s">
        <v>13</v>
      </c>
    </row>
    <row r="23" spans="1:7" x14ac:dyDescent="0.2">
      <c r="A23" s="22" t="s">
        <v>14</v>
      </c>
    </row>
    <row r="24" spans="1:7" ht="24" x14ac:dyDescent="0.2">
      <c r="A24" s="23" t="s">
        <v>18</v>
      </c>
    </row>
    <row r="25" spans="1:7" x14ac:dyDescent="0.2">
      <c r="A25" s="148" t="s">
        <v>122</v>
      </c>
    </row>
    <row r="26" spans="1:7" ht="13.5" thickBot="1" x14ac:dyDescent="0.25">
      <c r="A26" s="22"/>
    </row>
    <row r="27" spans="1:7" ht="13.5" thickBot="1" x14ac:dyDescent="0.25">
      <c r="A27" s="156" t="s">
        <v>97</v>
      </c>
    </row>
    <row r="28" spans="1:7" ht="13.5" thickBot="1" x14ac:dyDescent="0.25">
      <c r="A28" s="183" t="s">
        <v>249</v>
      </c>
    </row>
    <row r="29" spans="1:7" ht="27" customHeight="1" x14ac:dyDescent="0.2">
      <c r="A29" s="191" t="s">
        <v>250</v>
      </c>
    </row>
    <row r="30" spans="1:7" ht="13.5" thickBot="1" x14ac:dyDescent="0.25">
      <c r="A30" s="136"/>
    </row>
    <row r="31" spans="1:7" ht="13.5" thickBot="1" x14ac:dyDescent="0.25">
      <c r="A31" s="156" t="s">
        <v>131</v>
      </c>
    </row>
    <row r="32" spans="1:7" x14ac:dyDescent="0.2">
      <c r="A32" s="137" t="s">
        <v>132</v>
      </c>
    </row>
    <row r="33" spans="1:1" x14ac:dyDescent="0.2">
      <c r="A33" s="137" t="s">
        <v>133</v>
      </c>
    </row>
    <row r="34" spans="1:1" ht="13.5" thickBot="1" x14ac:dyDescent="0.25">
      <c r="A34" s="137"/>
    </row>
    <row r="35" spans="1:1" x14ac:dyDescent="0.2">
      <c r="A35" s="117" t="s">
        <v>16</v>
      </c>
    </row>
    <row r="36" spans="1:1" ht="48" x14ac:dyDescent="0.2">
      <c r="A36" s="89" t="s">
        <v>40</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5"/>
  <sheetViews>
    <sheetView workbookViewId="0">
      <selection activeCell="B4" sqref="B4:G3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B7*0.85+35</f>
        <v>#REF!</v>
      </c>
      <c r="C25" s="87" t="e">
        <f t="shared" ref="C25:G25" si="5">C7*0.85+35</f>
        <v>#REF!</v>
      </c>
      <c r="D25" s="87" t="e">
        <f t="shared" si="5"/>
        <v>#REF!</v>
      </c>
      <c r="E25" s="87" t="e">
        <f t="shared" si="5"/>
        <v>#REF!</v>
      </c>
      <c r="F25" s="87" t="e">
        <f t="shared" si="5"/>
        <v>#REF!</v>
      </c>
      <c r="G25" s="87" t="e">
        <f t="shared" si="5"/>
        <v>#REF!</v>
      </c>
    </row>
    <row r="26" spans="1:7" x14ac:dyDescent="0.2">
      <c r="A26" s="19">
        <v>2</v>
      </c>
      <c r="B26" s="87" t="e">
        <f t="shared" ref="B26" si="6">B8*0.85+35</f>
        <v>#REF!</v>
      </c>
      <c r="C26" s="87" t="e">
        <f t="shared" ref="C26:G26" si="7">C8*0.85+35</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B10*0.85+35</f>
        <v>#REF!</v>
      </c>
      <c r="C28" s="87" t="e">
        <f t="shared" ref="C28:G28" si="9">C10*0.85+35</f>
        <v>#REF!</v>
      </c>
      <c r="D28" s="87" t="e">
        <f t="shared" si="9"/>
        <v>#REF!</v>
      </c>
      <c r="E28" s="87" t="e">
        <f t="shared" si="9"/>
        <v>#REF!</v>
      </c>
      <c r="F28" s="87" t="e">
        <f t="shared" si="9"/>
        <v>#REF!</v>
      </c>
      <c r="G28" s="87" t="e">
        <f t="shared" si="9"/>
        <v>#REF!</v>
      </c>
    </row>
    <row r="29" spans="1:7" x14ac:dyDescent="0.2">
      <c r="A29" s="19">
        <v>2</v>
      </c>
      <c r="B29" s="87" t="e">
        <f t="shared" ref="B29" si="10">B11*0.85+35</f>
        <v>#REF!</v>
      </c>
      <c r="C29" s="87" t="e">
        <f t="shared" ref="C29:G29" si="11">C11*0.85+35</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B13*0.85+35</f>
        <v>#REF!</v>
      </c>
      <c r="C31" s="87" t="e">
        <f t="shared" ref="C31:G31" si="13">C13*0.85+35</f>
        <v>#REF!</v>
      </c>
      <c r="D31" s="87" t="e">
        <f t="shared" si="13"/>
        <v>#REF!</v>
      </c>
      <c r="E31" s="87" t="e">
        <f t="shared" si="13"/>
        <v>#REF!</v>
      </c>
      <c r="F31" s="87" t="e">
        <f t="shared" si="13"/>
        <v>#REF!</v>
      </c>
      <c r="G31" s="87" t="e">
        <f t="shared" si="13"/>
        <v>#REF!</v>
      </c>
    </row>
    <row r="32" spans="1:7" x14ac:dyDescent="0.2">
      <c r="A32" s="19">
        <v>2</v>
      </c>
      <c r="B32" s="87" t="e">
        <f t="shared" ref="B32" si="14">B14*0.85+35</f>
        <v>#REF!</v>
      </c>
      <c r="C32" s="87" t="e">
        <f t="shared" ref="C32:G32" si="15">C14*0.85+35</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B16*0.85+35</f>
        <v>#REF!</v>
      </c>
      <c r="C34" s="87" t="e">
        <f t="shared" ref="C34:G34" si="17">C16*0.85+35</f>
        <v>#REF!</v>
      </c>
      <c r="D34" s="87" t="e">
        <f t="shared" si="17"/>
        <v>#REF!</v>
      </c>
      <c r="E34" s="87" t="e">
        <f t="shared" si="17"/>
        <v>#REF!</v>
      </c>
      <c r="F34" s="87" t="e">
        <f t="shared" si="17"/>
        <v>#REF!</v>
      </c>
      <c r="G34" s="87" t="e">
        <f t="shared" si="17"/>
        <v>#REF!</v>
      </c>
    </row>
    <row r="35" spans="1:7" x14ac:dyDescent="0.2">
      <c r="A35" s="19">
        <v>2</v>
      </c>
      <c r="B35" s="87" t="e">
        <f t="shared" ref="B35" si="18">B17*0.85+35</f>
        <v>#REF!</v>
      </c>
      <c r="C35" s="87" t="e">
        <f t="shared" ref="C35:G35" si="19">C17*0.85+35</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B19*0.85+35</f>
        <v>#REF!</v>
      </c>
      <c r="C37" s="87" t="e">
        <f t="shared" ref="C37:G37" si="21">C19*0.85+35</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66"/>
  <sheetViews>
    <sheetView topLeftCell="A13" zoomScale="90" zoomScaleNormal="90" workbookViewId="0">
      <pane xSplit="1" topLeftCell="B1" activePane="topRight" state="frozen"/>
      <selection activeCell="E71" sqref="E71"/>
      <selection pane="topRight" activeCell="E71" sqref="E71"/>
    </sheetView>
  </sheetViews>
  <sheetFormatPr defaultColWidth="9" defaultRowHeight="12" x14ac:dyDescent="0.2"/>
  <cols>
    <col min="1" max="1" width="73.7109375" style="144" customWidth="1"/>
    <col min="2" max="29" width="9" style="144"/>
    <col min="30" max="35" width="9" style="144" customWidth="1"/>
    <col min="36" max="16384" width="9" style="144"/>
  </cols>
  <sheetData>
    <row r="1" spans="1:49" ht="11.45" customHeight="1" x14ac:dyDescent="0.2">
      <c r="A1" s="13" t="s">
        <v>191</v>
      </c>
    </row>
    <row r="2" spans="1:49" ht="11.45" customHeight="1" x14ac:dyDescent="0.2">
      <c r="A2" s="29" t="s">
        <v>61</v>
      </c>
    </row>
    <row r="3" spans="1:49" ht="11.45" customHeight="1" x14ac:dyDescent="0.2">
      <c r="A3" s="3"/>
    </row>
    <row r="4" spans="1:49" ht="11.45" customHeight="1" x14ac:dyDescent="0.2">
      <c r="A4" s="49" t="s">
        <v>9</v>
      </c>
      <c r="B4" s="242">
        <f>'C завтраками| Bed and breakfast'!B4</f>
        <v>45770</v>
      </c>
      <c r="C4" s="242">
        <f>'C завтраками| Bed and breakfast'!C4</f>
        <v>45776</v>
      </c>
      <c r="D4" s="242">
        <f>'C завтраками| Bed and breakfast'!D4</f>
        <v>45778</v>
      </c>
      <c r="E4" s="242">
        <f>'C завтраками| Bed and breakfast'!E4</f>
        <v>45779</v>
      </c>
      <c r="F4" s="242">
        <f>'C завтраками| Bed and breakfast'!F4</f>
        <v>45781</v>
      </c>
      <c r="G4" s="242">
        <f>'C завтраками| Bed and breakfast'!G4</f>
        <v>45787</v>
      </c>
      <c r="H4" s="242">
        <f>'C завтраками| Bed and breakfast'!H4</f>
        <v>45788</v>
      </c>
      <c r="I4" s="242">
        <f>'C завтраками| Bed and breakfast'!I4</f>
        <v>45793</v>
      </c>
      <c r="J4" s="242">
        <f>'C завтраками| Bed and breakfast'!J4</f>
        <v>45798</v>
      </c>
      <c r="K4" s="242">
        <f>'C завтраками| Bed and breakfast'!K4</f>
        <v>45800</v>
      </c>
      <c r="L4" s="242">
        <f>'C завтраками| Bed and breakfast'!L4</f>
        <v>45802</v>
      </c>
      <c r="M4" s="242">
        <f>'C завтраками| Bed and breakfast'!M4</f>
        <v>45808</v>
      </c>
      <c r="N4" s="242">
        <f>'C завтраками| Bed and breakfast'!N4</f>
        <v>45809</v>
      </c>
      <c r="O4" s="242">
        <f>'C завтраками| Bed and breakfast'!O4</f>
        <v>45810</v>
      </c>
      <c r="P4" s="242">
        <f>'C завтраками| Bed and breakfast'!P4</f>
        <v>45815</v>
      </c>
      <c r="Q4" s="242">
        <f>'C завтраками| Bed and breakfast'!Q4</f>
        <v>45817</v>
      </c>
      <c r="R4" s="242">
        <f>'C завтраками| Bed and breakfast'!R4</f>
        <v>45820</v>
      </c>
      <c r="S4" s="242">
        <f>'C завтраками| Bed and breakfast'!S4</f>
        <v>45821</v>
      </c>
      <c r="T4" s="242">
        <f>'C завтраками| Bed and breakfast'!T4</f>
        <v>45823</v>
      </c>
      <c r="U4" s="242">
        <f>'C завтраками| Bed and breakfast'!U4</f>
        <v>45831</v>
      </c>
      <c r="V4" s="242">
        <f>'C завтраками| Bed and breakfast'!V4</f>
        <v>45836</v>
      </c>
      <c r="W4" s="242">
        <f>'C завтраками| Bed and breakfast'!W4</f>
        <v>45839</v>
      </c>
      <c r="X4" s="242">
        <f>'C завтраками| Bed and breakfast'!X4</f>
        <v>45849</v>
      </c>
      <c r="Y4" s="242">
        <f>'C завтраками| Bed and breakfast'!Y4</f>
        <v>45852</v>
      </c>
      <c r="Z4" s="242">
        <f>'C завтраками| Bed and breakfast'!Z4</f>
        <v>45855</v>
      </c>
      <c r="AA4" s="242">
        <f>'C завтраками| Bed and breakfast'!AA4</f>
        <v>45856</v>
      </c>
      <c r="AB4" s="242">
        <f>'C завтраками| Bed and breakfast'!AB4</f>
        <v>45858</v>
      </c>
      <c r="AC4" s="242">
        <f>'C завтраками| Bed and breakfast'!AC4</f>
        <v>45859</v>
      </c>
      <c r="AD4" s="242">
        <f>'C завтраками| Bed and breakfast'!AD4</f>
        <v>45861</v>
      </c>
      <c r="AE4" s="242">
        <f>'C завтраками| Bed and breakfast'!AE4</f>
        <v>45863</v>
      </c>
      <c r="AF4" s="242">
        <f>'C завтраками| Bed and breakfast'!AF4</f>
        <v>45867</v>
      </c>
      <c r="AG4" s="242">
        <f>'C завтраками| Bed and breakfast'!AG4</f>
        <v>45870</v>
      </c>
      <c r="AH4" s="242">
        <f>'C завтраками| Bed and breakfast'!AH4</f>
        <v>45872</v>
      </c>
      <c r="AI4" s="242">
        <f>'C завтраками| Bed and breakfast'!AI4</f>
        <v>45877</v>
      </c>
      <c r="AJ4" s="242">
        <f>'C завтраками| Bed and breakfast'!AJ4</f>
        <v>45879</v>
      </c>
      <c r="AK4" s="242">
        <f>'C завтраками| Bed and breakfast'!AK4</f>
        <v>45884</v>
      </c>
      <c r="AL4" s="242">
        <f>'C завтраками| Bed and breakfast'!AL4</f>
        <v>45886</v>
      </c>
      <c r="AM4" s="242">
        <f>'C завтраками| Bed and breakfast'!AM4</f>
        <v>45888</v>
      </c>
      <c r="AN4" s="242">
        <f>'C завтраками| Bed and breakfast'!AN4</f>
        <v>45891</v>
      </c>
      <c r="AO4" s="242">
        <f>'C завтраками| Bed and breakfast'!AO4</f>
        <v>45893</v>
      </c>
      <c r="AP4" s="242">
        <f>'C завтраками| Bed and breakfast'!AP4</f>
        <v>45901</v>
      </c>
      <c r="AQ4" s="242">
        <f>'C завтраками| Bed and breakfast'!AQ4</f>
        <v>45905</v>
      </c>
      <c r="AR4" s="242">
        <f>'C завтраками| Bed and breakfast'!AR4</f>
        <v>45908</v>
      </c>
      <c r="AS4" s="242">
        <f>'C завтраками| Bed and breakfast'!AS4</f>
        <v>45912</v>
      </c>
      <c r="AT4" s="242">
        <f>'C завтраками| Bed and breakfast'!AT4</f>
        <v>45914</v>
      </c>
      <c r="AU4" s="242">
        <f>'C завтраками| Bed and breakfast'!AU4</f>
        <v>45921</v>
      </c>
      <c r="AV4" s="242">
        <f>'C завтраками| Bed and breakfast'!AV4</f>
        <v>45926</v>
      </c>
      <c r="AW4" s="242">
        <f>'C завтраками| Bed and breakfast'!AW4</f>
        <v>45928</v>
      </c>
    </row>
    <row r="5" spans="1:49" s="8" customFormat="1" ht="22.35" customHeight="1" x14ac:dyDescent="0.2">
      <c r="A5" s="145" t="s">
        <v>11</v>
      </c>
      <c r="B5" s="242">
        <f>'C завтраками| Bed and breakfast'!B5</f>
        <v>45775</v>
      </c>
      <c r="C5" s="242">
        <f>'C завтраками| Bed and breakfast'!C5</f>
        <v>45777</v>
      </c>
      <c r="D5" s="242">
        <f>'C завтраками| Bed and breakfast'!D5</f>
        <v>45778</v>
      </c>
      <c r="E5" s="242">
        <f>'C завтраками| Bed and breakfast'!E5</f>
        <v>45780</v>
      </c>
      <c r="F5" s="242">
        <f>'C завтраками| Bed and breakfast'!F5</f>
        <v>45786</v>
      </c>
      <c r="G5" s="242">
        <f>'C завтраками| Bed and breakfast'!G5</f>
        <v>45787</v>
      </c>
      <c r="H5" s="242">
        <f>'C завтраками| Bed and breakfast'!H5</f>
        <v>45792</v>
      </c>
      <c r="I5" s="242">
        <f>'C завтраками| Bed and breakfast'!I5</f>
        <v>45797</v>
      </c>
      <c r="J5" s="242">
        <f>'C завтраками| Bed and breakfast'!J5</f>
        <v>45799</v>
      </c>
      <c r="K5" s="242">
        <f>'C завтраками| Bed and breakfast'!K5</f>
        <v>45801</v>
      </c>
      <c r="L5" s="242">
        <f>'C завтраками| Bed and breakfast'!L5</f>
        <v>45807</v>
      </c>
      <c r="M5" s="242">
        <f>'C завтраками| Bed and breakfast'!M5</f>
        <v>45808</v>
      </c>
      <c r="N5" s="242">
        <f>'C завтраками| Bed and breakfast'!N5</f>
        <v>45809</v>
      </c>
      <c r="O5" s="242">
        <f>'C завтраками| Bed and breakfast'!O5</f>
        <v>45814</v>
      </c>
      <c r="P5" s="242">
        <f>'C завтраками| Bed and breakfast'!P5</f>
        <v>45816</v>
      </c>
      <c r="Q5" s="242">
        <f>'C завтраками| Bed and breakfast'!Q5</f>
        <v>45819</v>
      </c>
      <c r="R5" s="242">
        <f>'C завтраками| Bed and breakfast'!R5</f>
        <v>45820</v>
      </c>
      <c r="S5" s="242">
        <f>'C завтраками| Bed and breakfast'!S5</f>
        <v>45822</v>
      </c>
      <c r="T5" s="242">
        <f>'C завтраками| Bed and breakfast'!T5</f>
        <v>45830</v>
      </c>
      <c r="U5" s="242">
        <f>'C завтраками| Bed and breakfast'!U5</f>
        <v>45835</v>
      </c>
      <c r="V5" s="242">
        <f>'C завтраками| Bed and breakfast'!V5</f>
        <v>45838</v>
      </c>
      <c r="W5" s="242">
        <f>'C завтраками| Bed and breakfast'!W5</f>
        <v>45848</v>
      </c>
      <c r="X5" s="242">
        <f>'C завтраками| Bed and breakfast'!X5</f>
        <v>45851</v>
      </c>
      <c r="Y5" s="242">
        <f>'C завтраками| Bed and breakfast'!Y5</f>
        <v>45854</v>
      </c>
      <c r="Z5" s="242">
        <f>'C завтраками| Bed and breakfast'!Z5</f>
        <v>45855</v>
      </c>
      <c r="AA5" s="242">
        <f>'C завтраками| Bed and breakfast'!AA5</f>
        <v>45857</v>
      </c>
      <c r="AB5" s="242">
        <f>'C завтраками| Bed and breakfast'!AB5</f>
        <v>45858</v>
      </c>
      <c r="AC5" s="242">
        <f>'C завтраками| Bed and breakfast'!AC5</f>
        <v>45860</v>
      </c>
      <c r="AD5" s="242">
        <f>'C завтраками| Bed and breakfast'!AD5</f>
        <v>45862</v>
      </c>
      <c r="AE5" s="242">
        <f>'C завтраками| Bed and breakfast'!AE5</f>
        <v>45866</v>
      </c>
      <c r="AF5" s="242">
        <f>'C завтраками| Bed and breakfast'!AF5</f>
        <v>45869</v>
      </c>
      <c r="AG5" s="242">
        <f>'C завтраками| Bed and breakfast'!AG5</f>
        <v>45871</v>
      </c>
      <c r="AH5" s="242">
        <f>'C завтраками| Bed and breakfast'!AH5</f>
        <v>45876</v>
      </c>
      <c r="AI5" s="242">
        <f>'C завтраками| Bed and breakfast'!AI5</f>
        <v>45878</v>
      </c>
      <c r="AJ5" s="242">
        <f>'C завтраками| Bed and breakfast'!AJ5</f>
        <v>45883</v>
      </c>
      <c r="AK5" s="242">
        <f>'C завтраками| Bed and breakfast'!AK5</f>
        <v>45885</v>
      </c>
      <c r="AL5" s="242">
        <f>'C завтраками| Bed and breakfast'!AL5</f>
        <v>45887</v>
      </c>
      <c r="AM5" s="242">
        <f>'C завтраками| Bed and breakfast'!AM5</f>
        <v>45890</v>
      </c>
      <c r="AN5" s="242">
        <f>'C завтраками| Bed and breakfast'!AN5</f>
        <v>45892</v>
      </c>
      <c r="AO5" s="242">
        <f>'C завтраками| Bed and breakfast'!AO5</f>
        <v>45900</v>
      </c>
      <c r="AP5" s="242">
        <f>'C завтраками| Bed and breakfast'!AP5</f>
        <v>45904</v>
      </c>
      <c r="AQ5" s="242">
        <f>'C завтраками| Bed and breakfast'!AQ5</f>
        <v>45907</v>
      </c>
      <c r="AR5" s="242">
        <f>'C завтраками| Bed and breakfast'!AR5</f>
        <v>45910</v>
      </c>
      <c r="AS5" s="242">
        <f>'C завтраками| Bed and breakfast'!AS5</f>
        <v>45913</v>
      </c>
      <c r="AT5" s="242">
        <f>'C завтраками| Bed and breakfast'!AT5</f>
        <v>45920</v>
      </c>
      <c r="AU5" s="242">
        <f>'C завтраками| Bed and breakfast'!AU5</f>
        <v>45925</v>
      </c>
      <c r="AV5" s="242">
        <f>'C завтраками| Bed and breakfast'!AV5</f>
        <v>45927</v>
      </c>
      <c r="AW5" s="242">
        <f>'C завтраками| Bed and breakfast'!AW5</f>
        <v>45930</v>
      </c>
    </row>
    <row r="6" spans="1:49" ht="10.7" customHeight="1" x14ac:dyDescent="0.2">
      <c r="A6" s="17" t="s">
        <v>142</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row>
    <row r="7" spans="1:49" ht="10.7" customHeight="1" x14ac:dyDescent="0.2">
      <c r="A7" s="19">
        <v>1</v>
      </c>
      <c r="B7" s="244">
        <f>'C завтраками| Bed and breakfast'!B7*0.9</f>
        <v>10080</v>
      </c>
      <c r="C7" s="244">
        <f>'C завтраками| Bed and breakfast'!C7*0.9</f>
        <v>10080</v>
      </c>
      <c r="D7" s="244">
        <f>'C завтраками| Bed and breakfast'!D7*0.9</f>
        <v>14130</v>
      </c>
      <c r="E7" s="244">
        <f>'C завтраками| Bed and breakfast'!E7*0.9</f>
        <v>14130</v>
      </c>
      <c r="F7" s="244">
        <f>'C завтраками| Bed and breakfast'!F7*0.9</f>
        <v>11970</v>
      </c>
      <c r="G7" s="244">
        <f>'C завтраками| Bed and breakfast'!G7*0.9</f>
        <v>10260</v>
      </c>
      <c r="H7" s="244">
        <f>'C завтраками| Bed and breakfast'!H7*0.9</f>
        <v>9630</v>
      </c>
      <c r="I7" s="244">
        <f>'C завтраками| Bed and breakfast'!I7*0.9</f>
        <v>9630</v>
      </c>
      <c r="J7" s="244">
        <f>'C завтраками| Bed and breakfast'!J7*0.9</f>
        <v>10260</v>
      </c>
      <c r="K7" s="244">
        <f>'C завтраками| Bed and breakfast'!K7*0.9</f>
        <v>9630</v>
      </c>
      <c r="L7" s="244">
        <f>'C завтраками| Bed and breakfast'!L7*0.9</f>
        <v>9630</v>
      </c>
      <c r="M7" s="244">
        <f>'C завтраками| Bed and breakfast'!M7*0.9</f>
        <v>14130</v>
      </c>
      <c r="N7" s="244">
        <f>'C завтраками| Bed and breakfast'!N7*0.9</f>
        <v>14130</v>
      </c>
      <c r="O7" s="244">
        <f>'C завтраками| Bed and breakfast'!O7*0.9</f>
        <v>14130</v>
      </c>
      <c r="P7" s="244">
        <f>'C завтраками| Bed and breakfast'!P7*0.9</f>
        <v>14130</v>
      </c>
      <c r="Q7" s="244">
        <f>'C завтраками| Bed and breakfast'!Q7*0.9</f>
        <v>9630</v>
      </c>
      <c r="R7" s="244">
        <f>'C завтраками| Bed and breakfast'!R7*0.9</f>
        <v>11970</v>
      </c>
      <c r="S7" s="244">
        <f>'C завтраками| Bed and breakfast'!S7*0.9</f>
        <v>13050</v>
      </c>
      <c r="T7" s="244">
        <f>'C завтраками| Bed and breakfast'!T7*0.9</f>
        <v>10890</v>
      </c>
      <c r="U7" s="244">
        <f>'C завтраками| Bed and breakfast'!U7*0.9</f>
        <v>16740</v>
      </c>
      <c r="V7" s="244">
        <f>'C завтраками| Bed and breakfast'!V7*0.9</f>
        <v>10890</v>
      </c>
      <c r="W7" s="244">
        <f>'C завтраками| Bed and breakfast'!W7*0.9</f>
        <v>14130</v>
      </c>
      <c r="X7" s="244">
        <f>'C завтраками| Bed and breakfast'!X7*0.9</f>
        <v>10890</v>
      </c>
      <c r="Y7" s="244">
        <f>'C завтраками| Bed and breakfast'!Y7*0.9</f>
        <v>14130</v>
      </c>
      <c r="Z7" s="244">
        <f>'C завтраками| Bed and breakfast'!Z7*0.9</f>
        <v>14130</v>
      </c>
      <c r="AA7" s="244">
        <f>'C завтраками| Bed and breakfast'!AA7*0.9</f>
        <v>14130</v>
      </c>
      <c r="AB7" s="244">
        <f>'C завтраками| Bed and breakfast'!AB7*0.9</f>
        <v>13050</v>
      </c>
      <c r="AC7" s="244">
        <f>'C завтраками| Bed and breakfast'!AC7*0.9</f>
        <v>14130</v>
      </c>
      <c r="AD7" s="244">
        <f>'C завтраками| Bed and breakfast'!AD7*0.9</f>
        <v>13050</v>
      </c>
      <c r="AE7" s="244">
        <f>'C завтраками| Bed and breakfast'!AE7*0.9</f>
        <v>18270</v>
      </c>
      <c r="AF7" s="244">
        <f>'C завтраками| Bed and breakfast'!AF7*0.9</f>
        <v>13050</v>
      </c>
      <c r="AG7" s="244">
        <f>'C завтраками| Bed and breakfast'!AG7*0.9</f>
        <v>14130</v>
      </c>
      <c r="AH7" s="244">
        <f>'C завтраками| Bed and breakfast'!AH7*0.9</f>
        <v>14130</v>
      </c>
      <c r="AI7" s="244">
        <f>'C завтраками| Bed and breakfast'!AI7*0.9</f>
        <v>14130</v>
      </c>
      <c r="AJ7" s="244">
        <f>'C завтраками| Bed and breakfast'!AJ7*0.9</f>
        <v>13050</v>
      </c>
      <c r="AK7" s="244">
        <f>'C завтраками| Bed and breakfast'!AK7*0.9</f>
        <v>14130</v>
      </c>
      <c r="AL7" s="244">
        <f>'C завтраками| Bed and breakfast'!AL7*0.9</f>
        <v>13050</v>
      </c>
      <c r="AM7" s="244">
        <f>'C завтраками| Bed and breakfast'!AM7*0.9</f>
        <v>11970</v>
      </c>
      <c r="AN7" s="244">
        <f>'C завтраками| Bed and breakfast'!AN7*0.9</f>
        <v>10890</v>
      </c>
      <c r="AO7" s="244">
        <f>'C завтраками| Bed and breakfast'!AO7*0.9</f>
        <v>10890</v>
      </c>
      <c r="AP7" s="244">
        <f>'C завтраками| Bed and breakfast'!AP7*0.9</f>
        <v>10890</v>
      </c>
      <c r="AQ7" s="244">
        <f>'C завтраками| Bed and breakfast'!AQ7*0.9</f>
        <v>11970</v>
      </c>
      <c r="AR7" s="244">
        <f>'C завтраками| Bed and breakfast'!AR7*0.9</f>
        <v>13050</v>
      </c>
      <c r="AS7" s="244">
        <f>'C завтраками| Bed and breakfast'!AS7*0.9</f>
        <v>13050</v>
      </c>
      <c r="AT7" s="244">
        <f>'C завтраками| Bed and breakfast'!AT7*0.9</f>
        <v>11970</v>
      </c>
      <c r="AU7" s="244">
        <f>'C завтраками| Bed and breakfast'!AU7*0.9</f>
        <v>10890</v>
      </c>
      <c r="AV7" s="244">
        <f>'C завтраками| Bed and breakfast'!AV7*0.9</f>
        <v>13050</v>
      </c>
      <c r="AW7" s="244">
        <f>'C завтраками| Bed and breakfast'!AW7*0.9</f>
        <v>10890</v>
      </c>
    </row>
    <row r="8" spans="1:49" ht="10.7" customHeight="1" x14ac:dyDescent="0.2">
      <c r="A8" s="19">
        <v>2</v>
      </c>
      <c r="B8" s="244">
        <f>'C завтраками| Bed and breakfast'!B8*0.9</f>
        <v>11880</v>
      </c>
      <c r="C8" s="244">
        <f>'C завтраками| Bed and breakfast'!C8*0.9</f>
        <v>11880</v>
      </c>
      <c r="D8" s="244">
        <f>'C завтраками| Bed and breakfast'!D8*0.9</f>
        <v>16155</v>
      </c>
      <c r="E8" s="244">
        <f>'C завтраками| Bed and breakfast'!E8*0.9</f>
        <v>16155</v>
      </c>
      <c r="F8" s="244">
        <f>'C завтраками| Bed and breakfast'!F8*0.9</f>
        <v>13995</v>
      </c>
      <c r="G8" s="244">
        <f>'C завтраками| Bed and breakfast'!G8*0.9</f>
        <v>12285</v>
      </c>
      <c r="H8" s="244">
        <f>'C завтраками| Bed and breakfast'!H8*0.9</f>
        <v>11655</v>
      </c>
      <c r="I8" s="244">
        <f>'C завтраками| Bed and breakfast'!I8*0.9</f>
        <v>11655</v>
      </c>
      <c r="J8" s="244">
        <f>'C завтраками| Bed and breakfast'!J8*0.9</f>
        <v>12285</v>
      </c>
      <c r="K8" s="244">
        <f>'C завтраками| Bed and breakfast'!K8*0.9</f>
        <v>11655</v>
      </c>
      <c r="L8" s="244">
        <f>'C завтраками| Bed and breakfast'!L8*0.9</f>
        <v>11655</v>
      </c>
      <c r="M8" s="244">
        <f>'C завтраками| Bed and breakfast'!M8*0.9</f>
        <v>16155</v>
      </c>
      <c r="N8" s="244">
        <f>'C завтраками| Bed and breakfast'!N8*0.9</f>
        <v>16155</v>
      </c>
      <c r="O8" s="244">
        <f>'C завтраками| Bed and breakfast'!O8*0.9</f>
        <v>16155</v>
      </c>
      <c r="P8" s="244">
        <f>'C завтраками| Bed and breakfast'!P8*0.9</f>
        <v>16155</v>
      </c>
      <c r="Q8" s="244">
        <f>'C завтраками| Bed and breakfast'!Q8*0.9</f>
        <v>11655</v>
      </c>
      <c r="R8" s="244">
        <f>'C завтраками| Bed and breakfast'!R8*0.9</f>
        <v>13995</v>
      </c>
      <c r="S8" s="244">
        <f>'C завтраками| Bed and breakfast'!S8*0.9</f>
        <v>15075</v>
      </c>
      <c r="T8" s="244">
        <f>'C завтраками| Bed and breakfast'!T8*0.9</f>
        <v>12915</v>
      </c>
      <c r="U8" s="244">
        <f>'C завтраками| Bed and breakfast'!U8*0.9</f>
        <v>18765</v>
      </c>
      <c r="V8" s="244">
        <f>'C завтраками| Bed and breakfast'!V8*0.9</f>
        <v>12915</v>
      </c>
      <c r="W8" s="244">
        <f>'C завтраками| Bed and breakfast'!W8*0.9</f>
        <v>16155</v>
      </c>
      <c r="X8" s="244">
        <f>'C завтраками| Bed and breakfast'!X8*0.9</f>
        <v>12915</v>
      </c>
      <c r="Y8" s="244">
        <f>'C завтраками| Bed and breakfast'!Y8*0.9</f>
        <v>16155</v>
      </c>
      <c r="Z8" s="244">
        <f>'C завтраками| Bed and breakfast'!Z8*0.9</f>
        <v>16155</v>
      </c>
      <c r="AA8" s="244">
        <f>'C завтраками| Bed and breakfast'!AA8*0.9</f>
        <v>16155</v>
      </c>
      <c r="AB8" s="244">
        <f>'C завтраками| Bed and breakfast'!AB8*0.9</f>
        <v>15075</v>
      </c>
      <c r="AC8" s="244">
        <f>'C завтраками| Bed and breakfast'!AC8*0.9</f>
        <v>16155</v>
      </c>
      <c r="AD8" s="244">
        <f>'C завтраками| Bed and breakfast'!AD8*0.9</f>
        <v>15075</v>
      </c>
      <c r="AE8" s="244">
        <f>'C завтраками| Bed and breakfast'!AE8*0.9</f>
        <v>20295</v>
      </c>
      <c r="AF8" s="244">
        <f>'C завтраками| Bed and breakfast'!AF8*0.9</f>
        <v>15075</v>
      </c>
      <c r="AG8" s="244">
        <f>'C завтраками| Bed and breakfast'!AG8*0.9</f>
        <v>16155</v>
      </c>
      <c r="AH8" s="244">
        <f>'C завтраками| Bed and breakfast'!AH8*0.9</f>
        <v>16155</v>
      </c>
      <c r="AI8" s="244">
        <f>'C завтраками| Bed and breakfast'!AI8*0.9</f>
        <v>16155</v>
      </c>
      <c r="AJ8" s="244">
        <f>'C завтраками| Bed and breakfast'!AJ8*0.9</f>
        <v>15075</v>
      </c>
      <c r="AK8" s="244">
        <f>'C завтраками| Bed and breakfast'!AK8*0.9</f>
        <v>16155</v>
      </c>
      <c r="AL8" s="244">
        <f>'C завтраками| Bed and breakfast'!AL8*0.9</f>
        <v>15075</v>
      </c>
      <c r="AM8" s="244">
        <f>'C завтраками| Bed and breakfast'!AM8*0.9</f>
        <v>13995</v>
      </c>
      <c r="AN8" s="244">
        <f>'C завтраками| Bed and breakfast'!AN8*0.9</f>
        <v>12915</v>
      </c>
      <c r="AO8" s="244">
        <f>'C завтраками| Bed and breakfast'!AO8*0.9</f>
        <v>12915</v>
      </c>
      <c r="AP8" s="244">
        <f>'C завтраками| Bed and breakfast'!AP8*0.9</f>
        <v>12915</v>
      </c>
      <c r="AQ8" s="244">
        <f>'C завтраками| Bed and breakfast'!AQ8*0.9</f>
        <v>13995</v>
      </c>
      <c r="AR8" s="244">
        <f>'C завтраками| Bed and breakfast'!AR8*0.9</f>
        <v>15075</v>
      </c>
      <c r="AS8" s="244">
        <f>'C завтраками| Bed and breakfast'!AS8*0.9</f>
        <v>15075</v>
      </c>
      <c r="AT8" s="244">
        <f>'C завтраками| Bed and breakfast'!AT8*0.9</f>
        <v>13995</v>
      </c>
      <c r="AU8" s="244">
        <f>'C завтраками| Bed and breakfast'!AU8*0.9</f>
        <v>12915</v>
      </c>
      <c r="AV8" s="244">
        <f>'C завтраками| Bed and breakfast'!AV8*0.9</f>
        <v>15075</v>
      </c>
      <c r="AW8" s="244">
        <f>'C завтраками| Bed and breakfast'!AW8*0.9</f>
        <v>12915</v>
      </c>
    </row>
    <row r="9" spans="1:49" ht="10.7" customHeight="1" x14ac:dyDescent="0.2">
      <c r="A9" s="17" t="s">
        <v>143</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row>
    <row r="10" spans="1:49" s="147" customFormat="1" ht="10.7" customHeight="1" x14ac:dyDescent="0.2">
      <c r="A10" s="19">
        <v>1</v>
      </c>
      <c r="B10" s="244">
        <f>'C завтраками| Bed and breakfast'!B10*0.9</f>
        <v>10980</v>
      </c>
      <c r="C10" s="244">
        <f>'C завтраками| Bed and breakfast'!C10*0.9</f>
        <v>10980</v>
      </c>
      <c r="D10" s="244">
        <f>'C завтраками| Bed and breakfast'!D10*0.9</f>
        <v>15030</v>
      </c>
      <c r="E10" s="244">
        <f>'C завтраками| Bed and breakfast'!E10*0.9</f>
        <v>15030</v>
      </c>
      <c r="F10" s="244">
        <f>'C завтраками| Bed and breakfast'!F10*0.9</f>
        <v>12870</v>
      </c>
      <c r="G10" s="244">
        <f>'C завтраками| Bed and breakfast'!G10*0.9</f>
        <v>11160</v>
      </c>
      <c r="H10" s="244">
        <f>'C завтраками| Bed and breakfast'!H10*0.9</f>
        <v>10530</v>
      </c>
      <c r="I10" s="244">
        <f>'C завтраками| Bed and breakfast'!I10*0.9</f>
        <v>10530</v>
      </c>
      <c r="J10" s="244">
        <f>'C завтраками| Bed and breakfast'!J10*0.9</f>
        <v>11160</v>
      </c>
      <c r="K10" s="244">
        <f>'C завтраками| Bed and breakfast'!K10*0.9</f>
        <v>10530</v>
      </c>
      <c r="L10" s="244">
        <f>'C завтраками| Bed and breakfast'!L10*0.9</f>
        <v>10530</v>
      </c>
      <c r="M10" s="244">
        <f>'C завтраками| Bed and breakfast'!M10*0.9</f>
        <v>15030</v>
      </c>
      <c r="N10" s="244">
        <f>'C завтраками| Bed and breakfast'!N10*0.9</f>
        <v>15030</v>
      </c>
      <c r="O10" s="244">
        <f>'C завтраками| Bed and breakfast'!O10*0.9</f>
        <v>15030</v>
      </c>
      <c r="P10" s="244">
        <f>'C завтраками| Bed and breakfast'!P10*0.9</f>
        <v>15030</v>
      </c>
      <c r="Q10" s="244">
        <f>'C завтраками| Bed and breakfast'!Q10*0.9</f>
        <v>10530</v>
      </c>
      <c r="R10" s="244">
        <f>'C завтраками| Bed and breakfast'!R10*0.9</f>
        <v>12870</v>
      </c>
      <c r="S10" s="244">
        <f>'C завтраками| Bed and breakfast'!S10*0.9</f>
        <v>13950</v>
      </c>
      <c r="T10" s="244">
        <f>'C завтраками| Bed and breakfast'!T10*0.9</f>
        <v>11790</v>
      </c>
      <c r="U10" s="244">
        <f>'C завтраками| Bed and breakfast'!U10*0.9</f>
        <v>17640</v>
      </c>
      <c r="V10" s="244">
        <f>'C завтраками| Bed and breakfast'!V10*0.9</f>
        <v>11790</v>
      </c>
      <c r="W10" s="244">
        <f>'C завтраками| Bed and breakfast'!W10*0.9</f>
        <v>15030</v>
      </c>
      <c r="X10" s="244">
        <f>'C завтраками| Bed and breakfast'!X10*0.9</f>
        <v>11790</v>
      </c>
      <c r="Y10" s="244">
        <f>'C завтраками| Bed and breakfast'!Y10*0.9</f>
        <v>15030</v>
      </c>
      <c r="Z10" s="244">
        <f>'C завтраками| Bed and breakfast'!Z10*0.9</f>
        <v>15030</v>
      </c>
      <c r="AA10" s="244">
        <f>'C завтраками| Bed and breakfast'!AA10*0.9</f>
        <v>15030</v>
      </c>
      <c r="AB10" s="244">
        <f>'C завтраками| Bed and breakfast'!AB10*0.9</f>
        <v>13950</v>
      </c>
      <c r="AC10" s="244">
        <f>'C завтраками| Bed and breakfast'!AC10*0.9</f>
        <v>15030</v>
      </c>
      <c r="AD10" s="244">
        <f>'C завтраками| Bed and breakfast'!AD10*0.9</f>
        <v>13950</v>
      </c>
      <c r="AE10" s="244">
        <f>'C завтраками| Bed and breakfast'!AE10*0.9</f>
        <v>19170</v>
      </c>
      <c r="AF10" s="244">
        <f>'C завтраками| Bed and breakfast'!AF10*0.9</f>
        <v>13950</v>
      </c>
      <c r="AG10" s="244">
        <f>'C завтраками| Bed and breakfast'!AG10*0.9</f>
        <v>15030</v>
      </c>
      <c r="AH10" s="244">
        <f>'C завтраками| Bed and breakfast'!AH10*0.9</f>
        <v>15030</v>
      </c>
      <c r="AI10" s="244">
        <f>'C завтраками| Bed and breakfast'!AI10*0.9</f>
        <v>15030</v>
      </c>
      <c r="AJ10" s="244">
        <f>'C завтраками| Bed and breakfast'!AJ10*0.9</f>
        <v>13950</v>
      </c>
      <c r="AK10" s="244">
        <f>'C завтраками| Bed and breakfast'!AK10*0.9</f>
        <v>15030</v>
      </c>
      <c r="AL10" s="244">
        <f>'C завтраками| Bed and breakfast'!AL10*0.9</f>
        <v>13950</v>
      </c>
      <c r="AM10" s="244">
        <f>'C завтраками| Bed and breakfast'!AM10*0.9</f>
        <v>12870</v>
      </c>
      <c r="AN10" s="244">
        <f>'C завтраками| Bed and breakfast'!AN10*0.9</f>
        <v>11790</v>
      </c>
      <c r="AO10" s="244">
        <f>'C завтраками| Bed and breakfast'!AO10*0.9</f>
        <v>11790</v>
      </c>
      <c r="AP10" s="244">
        <f>'C завтраками| Bed and breakfast'!AP10*0.9</f>
        <v>11790</v>
      </c>
      <c r="AQ10" s="244">
        <f>'C завтраками| Bed and breakfast'!AQ10*0.9</f>
        <v>12870</v>
      </c>
      <c r="AR10" s="244">
        <f>'C завтраками| Bed and breakfast'!AR10*0.9</f>
        <v>13950</v>
      </c>
      <c r="AS10" s="244">
        <f>'C завтраками| Bed and breakfast'!AS10*0.9</f>
        <v>13950</v>
      </c>
      <c r="AT10" s="244">
        <f>'C завтраками| Bed and breakfast'!AT10*0.9</f>
        <v>12870</v>
      </c>
      <c r="AU10" s="244">
        <f>'C завтраками| Bed and breakfast'!AU10*0.9</f>
        <v>11790</v>
      </c>
      <c r="AV10" s="244">
        <f>'C завтраками| Bed and breakfast'!AV10*0.9</f>
        <v>13950</v>
      </c>
      <c r="AW10" s="244">
        <f>'C завтраками| Bed and breakfast'!AW10*0.9</f>
        <v>11790</v>
      </c>
    </row>
    <row r="11" spans="1:49" ht="10.7" customHeight="1" x14ac:dyDescent="0.2">
      <c r="A11" s="19">
        <v>2</v>
      </c>
      <c r="B11" s="244">
        <f>'C завтраками| Bed and breakfast'!B11*0.9</f>
        <v>12780</v>
      </c>
      <c r="C11" s="244">
        <f>'C завтраками| Bed and breakfast'!C11*0.9</f>
        <v>12780</v>
      </c>
      <c r="D11" s="244">
        <f>'C завтраками| Bed and breakfast'!D11*0.9</f>
        <v>17055</v>
      </c>
      <c r="E11" s="244">
        <f>'C завтраками| Bed and breakfast'!E11*0.9</f>
        <v>17055</v>
      </c>
      <c r="F11" s="244">
        <f>'C завтраками| Bed and breakfast'!F11*0.9</f>
        <v>14895</v>
      </c>
      <c r="G11" s="244">
        <f>'C завтраками| Bed and breakfast'!G11*0.9</f>
        <v>13185</v>
      </c>
      <c r="H11" s="244">
        <f>'C завтраками| Bed and breakfast'!H11*0.9</f>
        <v>12555</v>
      </c>
      <c r="I11" s="244">
        <f>'C завтраками| Bed and breakfast'!I11*0.9</f>
        <v>12555</v>
      </c>
      <c r="J11" s="244">
        <f>'C завтраками| Bed and breakfast'!J11*0.9</f>
        <v>13185</v>
      </c>
      <c r="K11" s="244">
        <f>'C завтраками| Bed and breakfast'!K11*0.9</f>
        <v>12555</v>
      </c>
      <c r="L11" s="244">
        <f>'C завтраками| Bed and breakfast'!L11*0.9</f>
        <v>12555</v>
      </c>
      <c r="M11" s="244">
        <f>'C завтраками| Bed and breakfast'!M11*0.9</f>
        <v>17055</v>
      </c>
      <c r="N11" s="244">
        <f>'C завтраками| Bed and breakfast'!N11*0.9</f>
        <v>17055</v>
      </c>
      <c r="O11" s="244">
        <f>'C завтраками| Bed and breakfast'!O11*0.9</f>
        <v>17055</v>
      </c>
      <c r="P11" s="244">
        <f>'C завтраками| Bed and breakfast'!P11*0.9</f>
        <v>17055</v>
      </c>
      <c r="Q11" s="244">
        <f>'C завтраками| Bed and breakfast'!Q11*0.9</f>
        <v>12555</v>
      </c>
      <c r="R11" s="244">
        <f>'C завтраками| Bed and breakfast'!R11*0.9</f>
        <v>14895</v>
      </c>
      <c r="S11" s="244">
        <f>'C завтраками| Bed and breakfast'!S11*0.9</f>
        <v>15975</v>
      </c>
      <c r="T11" s="244">
        <f>'C завтраками| Bed and breakfast'!T11*0.9</f>
        <v>13815</v>
      </c>
      <c r="U11" s="244">
        <f>'C завтраками| Bed and breakfast'!U11*0.9</f>
        <v>19665</v>
      </c>
      <c r="V11" s="244">
        <f>'C завтраками| Bed and breakfast'!V11*0.9</f>
        <v>13815</v>
      </c>
      <c r="W11" s="244">
        <f>'C завтраками| Bed and breakfast'!W11*0.9</f>
        <v>17055</v>
      </c>
      <c r="X11" s="244">
        <f>'C завтраками| Bed and breakfast'!X11*0.9</f>
        <v>13815</v>
      </c>
      <c r="Y11" s="244">
        <f>'C завтраками| Bed and breakfast'!Y11*0.9</f>
        <v>17055</v>
      </c>
      <c r="Z11" s="244">
        <f>'C завтраками| Bed and breakfast'!Z11*0.9</f>
        <v>17055</v>
      </c>
      <c r="AA11" s="244">
        <f>'C завтраками| Bed and breakfast'!AA11*0.9</f>
        <v>17055</v>
      </c>
      <c r="AB11" s="244">
        <f>'C завтраками| Bed and breakfast'!AB11*0.9</f>
        <v>15975</v>
      </c>
      <c r="AC11" s="244">
        <f>'C завтраками| Bed and breakfast'!AC11*0.9</f>
        <v>17055</v>
      </c>
      <c r="AD11" s="244">
        <f>'C завтраками| Bed and breakfast'!AD11*0.9</f>
        <v>15975</v>
      </c>
      <c r="AE11" s="244">
        <f>'C завтраками| Bed and breakfast'!AE11*0.9</f>
        <v>21195</v>
      </c>
      <c r="AF11" s="244">
        <f>'C завтраками| Bed and breakfast'!AF11*0.9</f>
        <v>15975</v>
      </c>
      <c r="AG11" s="244">
        <f>'C завтраками| Bed and breakfast'!AG11*0.9</f>
        <v>17055</v>
      </c>
      <c r="AH11" s="244">
        <f>'C завтраками| Bed and breakfast'!AH11*0.9</f>
        <v>17055</v>
      </c>
      <c r="AI11" s="244">
        <f>'C завтраками| Bed and breakfast'!AI11*0.9</f>
        <v>17055</v>
      </c>
      <c r="AJ11" s="244">
        <f>'C завтраками| Bed and breakfast'!AJ11*0.9</f>
        <v>15975</v>
      </c>
      <c r="AK11" s="244">
        <f>'C завтраками| Bed and breakfast'!AK11*0.9</f>
        <v>17055</v>
      </c>
      <c r="AL11" s="244">
        <f>'C завтраками| Bed and breakfast'!AL11*0.9</f>
        <v>15975</v>
      </c>
      <c r="AM11" s="244">
        <f>'C завтраками| Bed and breakfast'!AM11*0.9</f>
        <v>14895</v>
      </c>
      <c r="AN11" s="244">
        <f>'C завтраками| Bed and breakfast'!AN11*0.9</f>
        <v>13815</v>
      </c>
      <c r="AO11" s="244">
        <f>'C завтраками| Bed and breakfast'!AO11*0.9</f>
        <v>13815</v>
      </c>
      <c r="AP11" s="244">
        <f>'C завтраками| Bed and breakfast'!AP11*0.9</f>
        <v>13815</v>
      </c>
      <c r="AQ11" s="244">
        <f>'C завтраками| Bed and breakfast'!AQ11*0.9</f>
        <v>14895</v>
      </c>
      <c r="AR11" s="244">
        <f>'C завтраками| Bed and breakfast'!AR11*0.9</f>
        <v>15975</v>
      </c>
      <c r="AS11" s="244">
        <f>'C завтраками| Bed and breakfast'!AS11*0.9</f>
        <v>15975</v>
      </c>
      <c r="AT11" s="244">
        <f>'C завтраками| Bed and breakfast'!AT11*0.9</f>
        <v>14895</v>
      </c>
      <c r="AU11" s="244">
        <f>'C завтраками| Bed and breakfast'!AU11*0.9</f>
        <v>13815</v>
      </c>
      <c r="AV11" s="244">
        <f>'C завтраками| Bed and breakfast'!AV11*0.9</f>
        <v>15975</v>
      </c>
      <c r="AW11" s="244">
        <f>'C завтраками| Bed and breakfast'!AW11*0.9</f>
        <v>13815</v>
      </c>
    </row>
    <row r="12" spans="1:49" ht="10.7" customHeight="1" x14ac:dyDescent="0.2">
      <c r="A12" s="17" t="s">
        <v>144</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row>
    <row r="13" spans="1:49" ht="10.7" customHeight="1" x14ac:dyDescent="0.2">
      <c r="A13" s="19">
        <v>1</v>
      </c>
      <c r="B13" s="244">
        <f>'C завтраками| Bed and breakfast'!B13*0.9</f>
        <v>11880</v>
      </c>
      <c r="C13" s="244">
        <f>'C завтраками| Bed and breakfast'!C13*0.9</f>
        <v>11880</v>
      </c>
      <c r="D13" s="244">
        <f>'C завтраками| Bed and breakfast'!D13*0.9</f>
        <v>15930</v>
      </c>
      <c r="E13" s="244">
        <f>'C завтраками| Bed and breakfast'!E13*0.9</f>
        <v>15930</v>
      </c>
      <c r="F13" s="244">
        <f>'C завтраками| Bed and breakfast'!F13*0.9</f>
        <v>13770</v>
      </c>
      <c r="G13" s="244">
        <f>'C завтраками| Bed and breakfast'!G13*0.9</f>
        <v>12060</v>
      </c>
      <c r="H13" s="244">
        <f>'C завтраками| Bed and breakfast'!H13*0.9</f>
        <v>11430</v>
      </c>
      <c r="I13" s="244">
        <f>'C завтраками| Bed and breakfast'!I13*0.9</f>
        <v>11430</v>
      </c>
      <c r="J13" s="244">
        <f>'C завтраками| Bed and breakfast'!J13*0.9</f>
        <v>12060</v>
      </c>
      <c r="K13" s="244">
        <f>'C завтраками| Bed and breakfast'!K13*0.9</f>
        <v>11430</v>
      </c>
      <c r="L13" s="244">
        <f>'C завтраками| Bed and breakfast'!L13*0.9</f>
        <v>11430</v>
      </c>
      <c r="M13" s="244">
        <f>'C завтраками| Bed and breakfast'!M13*0.9</f>
        <v>15930</v>
      </c>
      <c r="N13" s="244">
        <f>'C завтраками| Bed and breakfast'!N13*0.9</f>
        <v>15930</v>
      </c>
      <c r="O13" s="244">
        <f>'C завтраками| Bed and breakfast'!O13*0.9</f>
        <v>15930</v>
      </c>
      <c r="P13" s="244">
        <f>'C завтраками| Bed and breakfast'!P13*0.9</f>
        <v>15930</v>
      </c>
      <c r="Q13" s="244">
        <f>'C завтраками| Bed and breakfast'!Q13*0.9</f>
        <v>11430</v>
      </c>
      <c r="R13" s="244">
        <f>'C завтраками| Bed and breakfast'!R13*0.9</f>
        <v>13770</v>
      </c>
      <c r="S13" s="244">
        <f>'C завтраками| Bed and breakfast'!S13*0.9</f>
        <v>14850</v>
      </c>
      <c r="T13" s="244">
        <f>'C завтраками| Bed and breakfast'!T13*0.9</f>
        <v>12690</v>
      </c>
      <c r="U13" s="244">
        <f>'C завтраками| Bed and breakfast'!U13*0.9</f>
        <v>18540</v>
      </c>
      <c r="V13" s="244">
        <f>'C завтраками| Bed and breakfast'!V13*0.9</f>
        <v>12690</v>
      </c>
      <c r="W13" s="244">
        <f>'C завтраками| Bed and breakfast'!W13*0.9</f>
        <v>15930</v>
      </c>
      <c r="X13" s="244">
        <f>'C завтраками| Bed and breakfast'!X13*0.9</f>
        <v>12690</v>
      </c>
      <c r="Y13" s="244">
        <f>'C завтраками| Bed and breakfast'!Y13*0.9</f>
        <v>15930</v>
      </c>
      <c r="Z13" s="244">
        <f>'C завтраками| Bed and breakfast'!Z13*0.9</f>
        <v>15930</v>
      </c>
      <c r="AA13" s="244">
        <f>'C завтраками| Bed and breakfast'!AA13*0.9</f>
        <v>15930</v>
      </c>
      <c r="AB13" s="244">
        <f>'C завтраками| Bed and breakfast'!AB13*0.9</f>
        <v>14850</v>
      </c>
      <c r="AC13" s="244">
        <f>'C завтраками| Bed and breakfast'!AC13*0.9</f>
        <v>15930</v>
      </c>
      <c r="AD13" s="244">
        <f>'C завтраками| Bed and breakfast'!AD13*0.9</f>
        <v>14850</v>
      </c>
      <c r="AE13" s="244">
        <f>'C завтраками| Bed and breakfast'!AE13*0.9</f>
        <v>20070</v>
      </c>
      <c r="AF13" s="244">
        <f>'C завтраками| Bed and breakfast'!AF13*0.9</f>
        <v>14850</v>
      </c>
      <c r="AG13" s="244">
        <f>'C завтраками| Bed and breakfast'!AG13*0.9</f>
        <v>15930</v>
      </c>
      <c r="AH13" s="244">
        <f>'C завтраками| Bed and breakfast'!AH13*0.9</f>
        <v>15930</v>
      </c>
      <c r="AI13" s="244">
        <f>'C завтраками| Bed and breakfast'!AI13*0.9</f>
        <v>15930</v>
      </c>
      <c r="AJ13" s="244">
        <f>'C завтраками| Bed and breakfast'!AJ13*0.9</f>
        <v>14850</v>
      </c>
      <c r="AK13" s="244">
        <f>'C завтраками| Bed and breakfast'!AK13*0.9</f>
        <v>15930</v>
      </c>
      <c r="AL13" s="244">
        <f>'C завтраками| Bed and breakfast'!AL13*0.9</f>
        <v>14850</v>
      </c>
      <c r="AM13" s="244">
        <f>'C завтраками| Bed and breakfast'!AM13*0.9</f>
        <v>13770</v>
      </c>
      <c r="AN13" s="244">
        <f>'C завтраками| Bed and breakfast'!AN13*0.9</f>
        <v>12690</v>
      </c>
      <c r="AO13" s="244">
        <f>'C завтраками| Bed and breakfast'!AO13*0.9</f>
        <v>12690</v>
      </c>
      <c r="AP13" s="244">
        <f>'C завтраками| Bed and breakfast'!AP13*0.9</f>
        <v>12690</v>
      </c>
      <c r="AQ13" s="244">
        <f>'C завтраками| Bed and breakfast'!AQ13*0.9</f>
        <v>13770</v>
      </c>
      <c r="AR13" s="244">
        <f>'C завтраками| Bed and breakfast'!AR13*0.9</f>
        <v>14850</v>
      </c>
      <c r="AS13" s="244">
        <f>'C завтраками| Bed and breakfast'!AS13*0.9</f>
        <v>14850</v>
      </c>
      <c r="AT13" s="244">
        <f>'C завтраками| Bed and breakfast'!AT13*0.9</f>
        <v>13770</v>
      </c>
      <c r="AU13" s="244">
        <f>'C завтраками| Bed and breakfast'!AU13*0.9</f>
        <v>12690</v>
      </c>
      <c r="AV13" s="244">
        <f>'C завтраками| Bed and breakfast'!AV13*0.9</f>
        <v>14850</v>
      </c>
      <c r="AW13" s="244">
        <f>'C завтраками| Bed and breakfast'!AW13*0.9</f>
        <v>12690</v>
      </c>
    </row>
    <row r="14" spans="1:49" ht="10.7" customHeight="1" x14ac:dyDescent="0.2">
      <c r="A14" s="19">
        <v>2</v>
      </c>
      <c r="B14" s="244">
        <f>'C завтраками| Bed and breakfast'!B14*0.9</f>
        <v>13680</v>
      </c>
      <c r="C14" s="244">
        <f>'C завтраками| Bed and breakfast'!C14*0.9</f>
        <v>13680</v>
      </c>
      <c r="D14" s="244">
        <f>'C завтраками| Bed and breakfast'!D14*0.9</f>
        <v>17955</v>
      </c>
      <c r="E14" s="244">
        <f>'C завтраками| Bed and breakfast'!E14*0.9</f>
        <v>17955</v>
      </c>
      <c r="F14" s="244">
        <f>'C завтраками| Bed and breakfast'!F14*0.9</f>
        <v>15795</v>
      </c>
      <c r="G14" s="244">
        <f>'C завтраками| Bed and breakfast'!G14*0.9</f>
        <v>14085</v>
      </c>
      <c r="H14" s="244">
        <f>'C завтраками| Bed and breakfast'!H14*0.9</f>
        <v>13455</v>
      </c>
      <c r="I14" s="244">
        <f>'C завтраками| Bed and breakfast'!I14*0.9</f>
        <v>13455</v>
      </c>
      <c r="J14" s="244">
        <f>'C завтраками| Bed and breakfast'!J14*0.9</f>
        <v>14085</v>
      </c>
      <c r="K14" s="244">
        <f>'C завтраками| Bed and breakfast'!K14*0.9</f>
        <v>13455</v>
      </c>
      <c r="L14" s="244">
        <f>'C завтраками| Bed and breakfast'!L14*0.9</f>
        <v>13455</v>
      </c>
      <c r="M14" s="244">
        <f>'C завтраками| Bed and breakfast'!M14*0.9</f>
        <v>17955</v>
      </c>
      <c r="N14" s="244">
        <f>'C завтраками| Bed and breakfast'!N14*0.9</f>
        <v>17955</v>
      </c>
      <c r="O14" s="244">
        <f>'C завтраками| Bed and breakfast'!O14*0.9</f>
        <v>17955</v>
      </c>
      <c r="P14" s="244">
        <f>'C завтраками| Bed and breakfast'!P14*0.9</f>
        <v>17955</v>
      </c>
      <c r="Q14" s="244">
        <f>'C завтраками| Bed and breakfast'!Q14*0.9</f>
        <v>13455</v>
      </c>
      <c r="R14" s="244">
        <f>'C завтраками| Bed and breakfast'!R14*0.9</f>
        <v>15795</v>
      </c>
      <c r="S14" s="244">
        <f>'C завтраками| Bed and breakfast'!S14*0.9</f>
        <v>16875</v>
      </c>
      <c r="T14" s="244">
        <f>'C завтраками| Bed and breakfast'!T14*0.9</f>
        <v>14715</v>
      </c>
      <c r="U14" s="244">
        <f>'C завтраками| Bed and breakfast'!U14*0.9</f>
        <v>20565</v>
      </c>
      <c r="V14" s="244">
        <f>'C завтраками| Bed and breakfast'!V14*0.9</f>
        <v>14715</v>
      </c>
      <c r="W14" s="244">
        <f>'C завтраками| Bed and breakfast'!W14*0.9</f>
        <v>17955</v>
      </c>
      <c r="X14" s="244">
        <f>'C завтраками| Bed and breakfast'!X14*0.9</f>
        <v>14715</v>
      </c>
      <c r="Y14" s="244">
        <f>'C завтраками| Bed and breakfast'!Y14*0.9</f>
        <v>17955</v>
      </c>
      <c r="Z14" s="244">
        <f>'C завтраками| Bed and breakfast'!Z14*0.9</f>
        <v>17955</v>
      </c>
      <c r="AA14" s="244">
        <f>'C завтраками| Bed and breakfast'!AA14*0.9</f>
        <v>17955</v>
      </c>
      <c r="AB14" s="244">
        <f>'C завтраками| Bed and breakfast'!AB14*0.9</f>
        <v>16875</v>
      </c>
      <c r="AC14" s="244">
        <f>'C завтраками| Bed and breakfast'!AC14*0.9</f>
        <v>17955</v>
      </c>
      <c r="AD14" s="244">
        <f>'C завтраками| Bed and breakfast'!AD14*0.9</f>
        <v>16875</v>
      </c>
      <c r="AE14" s="244">
        <f>'C завтраками| Bed and breakfast'!AE14*0.9</f>
        <v>22095</v>
      </c>
      <c r="AF14" s="244">
        <f>'C завтраками| Bed and breakfast'!AF14*0.9</f>
        <v>16875</v>
      </c>
      <c r="AG14" s="244">
        <f>'C завтраками| Bed and breakfast'!AG14*0.9</f>
        <v>17955</v>
      </c>
      <c r="AH14" s="244">
        <f>'C завтраками| Bed and breakfast'!AH14*0.9</f>
        <v>17955</v>
      </c>
      <c r="AI14" s="244">
        <f>'C завтраками| Bed and breakfast'!AI14*0.9</f>
        <v>17955</v>
      </c>
      <c r="AJ14" s="244">
        <f>'C завтраками| Bed and breakfast'!AJ14*0.9</f>
        <v>16875</v>
      </c>
      <c r="AK14" s="244">
        <f>'C завтраками| Bed and breakfast'!AK14*0.9</f>
        <v>17955</v>
      </c>
      <c r="AL14" s="244">
        <f>'C завтраками| Bed and breakfast'!AL14*0.9</f>
        <v>16875</v>
      </c>
      <c r="AM14" s="244">
        <f>'C завтраками| Bed and breakfast'!AM14*0.9</f>
        <v>15795</v>
      </c>
      <c r="AN14" s="244">
        <f>'C завтраками| Bed and breakfast'!AN14*0.9</f>
        <v>14715</v>
      </c>
      <c r="AO14" s="244">
        <f>'C завтраками| Bed and breakfast'!AO14*0.9</f>
        <v>14715</v>
      </c>
      <c r="AP14" s="244">
        <f>'C завтраками| Bed and breakfast'!AP14*0.9</f>
        <v>14715</v>
      </c>
      <c r="AQ14" s="244">
        <f>'C завтраками| Bed and breakfast'!AQ14*0.9</f>
        <v>15795</v>
      </c>
      <c r="AR14" s="244">
        <f>'C завтраками| Bed and breakfast'!AR14*0.9</f>
        <v>16875</v>
      </c>
      <c r="AS14" s="244">
        <f>'C завтраками| Bed and breakfast'!AS14*0.9</f>
        <v>16875</v>
      </c>
      <c r="AT14" s="244">
        <f>'C завтраками| Bed and breakfast'!AT14*0.9</f>
        <v>15795</v>
      </c>
      <c r="AU14" s="244">
        <f>'C завтраками| Bed and breakfast'!AU14*0.9</f>
        <v>14715</v>
      </c>
      <c r="AV14" s="244">
        <f>'C завтраками| Bed and breakfast'!AV14*0.9</f>
        <v>16875</v>
      </c>
      <c r="AW14" s="244">
        <f>'C завтраками| Bed and breakfast'!AW14*0.9</f>
        <v>14715</v>
      </c>
    </row>
    <row r="15" spans="1:49" ht="10.7" customHeight="1" x14ac:dyDescent="0.2">
      <c r="A15" s="17" t="s">
        <v>4</v>
      </c>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row>
    <row r="16" spans="1:49" ht="10.7" customHeight="1" x14ac:dyDescent="0.2">
      <c r="A16" s="19">
        <v>1</v>
      </c>
      <c r="B16" s="244">
        <f>'C завтраками| Bed and breakfast'!B16*0.9</f>
        <v>12780</v>
      </c>
      <c r="C16" s="244">
        <f>'C завтраками| Bed and breakfast'!C16*0.9</f>
        <v>12780</v>
      </c>
      <c r="D16" s="244">
        <f>'C завтраками| Bed and breakfast'!D16*0.9</f>
        <v>16830</v>
      </c>
      <c r="E16" s="244">
        <f>'C завтраками| Bed and breakfast'!E16*0.9</f>
        <v>16830</v>
      </c>
      <c r="F16" s="244">
        <f>'C завтраками| Bed and breakfast'!F16*0.9</f>
        <v>14670</v>
      </c>
      <c r="G16" s="244">
        <f>'C завтраками| Bed and breakfast'!G16*0.9</f>
        <v>12960</v>
      </c>
      <c r="H16" s="244">
        <f>'C завтраками| Bed and breakfast'!H16*0.9</f>
        <v>12330</v>
      </c>
      <c r="I16" s="244">
        <f>'C завтраками| Bed and breakfast'!I16*0.9</f>
        <v>12330</v>
      </c>
      <c r="J16" s="244">
        <f>'C завтраками| Bed and breakfast'!J16*0.9</f>
        <v>12960</v>
      </c>
      <c r="K16" s="244">
        <f>'C завтраками| Bed and breakfast'!K16*0.9</f>
        <v>12330</v>
      </c>
      <c r="L16" s="244">
        <f>'C завтраками| Bed and breakfast'!L16*0.9</f>
        <v>12330</v>
      </c>
      <c r="M16" s="244">
        <f>'C завтраками| Bed and breakfast'!M16*0.9</f>
        <v>16830</v>
      </c>
      <c r="N16" s="244">
        <f>'C завтраками| Bed and breakfast'!N16*0.9</f>
        <v>16830</v>
      </c>
      <c r="O16" s="244">
        <f>'C завтраками| Bed and breakfast'!O16*0.9</f>
        <v>16830</v>
      </c>
      <c r="P16" s="244">
        <f>'C завтраками| Bed and breakfast'!P16*0.9</f>
        <v>16830</v>
      </c>
      <c r="Q16" s="244">
        <f>'C завтраками| Bed and breakfast'!Q16*0.9</f>
        <v>12330</v>
      </c>
      <c r="R16" s="244">
        <f>'C завтраками| Bed and breakfast'!R16*0.9</f>
        <v>14670</v>
      </c>
      <c r="S16" s="244">
        <f>'C завтраками| Bed and breakfast'!S16*0.9</f>
        <v>15750</v>
      </c>
      <c r="T16" s="244">
        <f>'C завтраками| Bed and breakfast'!T16*0.9</f>
        <v>13590</v>
      </c>
      <c r="U16" s="244">
        <f>'C завтраками| Bed and breakfast'!U16*0.9</f>
        <v>19440</v>
      </c>
      <c r="V16" s="244">
        <f>'C завтраками| Bed and breakfast'!V16*0.9</f>
        <v>13590</v>
      </c>
      <c r="W16" s="244">
        <f>'C завтраками| Bed and breakfast'!W16*0.9</f>
        <v>16830</v>
      </c>
      <c r="X16" s="244">
        <f>'C завтраками| Bed and breakfast'!X16*0.9</f>
        <v>13590</v>
      </c>
      <c r="Y16" s="244">
        <f>'C завтраками| Bed and breakfast'!Y16*0.9</f>
        <v>16830</v>
      </c>
      <c r="Z16" s="244">
        <f>'C завтраками| Bed and breakfast'!Z16*0.9</f>
        <v>16830</v>
      </c>
      <c r="AA16" s="244">
        <f>'C завтраками| Bed and breakfast'!AA16*0.9</f>
        <v>16830</v>
      </c>
      <c r="AB16" s="244">
        <f>'C завтраками| Bed and breakfast'!AB16*0.9</f>
        <v>15750</v>
      </c>
      <c r="AC16" s="244">
        <f>'C завтраками| Bed and breakfast'!AC16*0.9</f>
        <v>16830</v>
      </c>
      <c r="AD16" s="244">
        <f>'C завтраками| Bed and breakfast'!AD16*0.9</f>
        <v>15750</v>
      </c>
      <c r="AE16" s="244">
        <f>'C завтраками| Bed and breakfast'!AE16*0.9</f>
        <v>20970</v>
      </c>
      <c r="AF16" s="244">
        <f>'C завтраками| Bed and breakfast'!AF16*0.9</f>
        <v>15750</v>
      </c>
      <c r="AG16" s="244">
        <f>'C завтраками| Bed and breakfast'!AG16*0.9</f>
        <v>16830</v>
      </c>
      <c r="AH16" s="244">
        <f>'C завтраками| Bed and breakfast'!AH16*0.9</f>
        <v>16830</v>
      </c>
      <c r="AI16" s="244">
        <f>'C завтраками| Bed and breakfast'!AI16*0.9</f>
        <v>16830</v>
      </c>
      <c r="AJ16" s="244">
        <f>'C завтраками| Bed and breakfast'!AJ16*0.9</f>
        <v>15750</v>
      </c>
      <c r="AK16" s="244">
        <f>'C завтраками| Bed and breakfast'!AK16*0.9</f>
        <v>16830</v>
      </c>
      <c r="AL16" s="244">
        <f>'C завтраками| Bed and breakfast'!AL16*0.9</f>
        <v>15750</v>
      </c>
      <c r="AM16" s="244">
        <f>'C завтраками| Bed and breakfast'!AM16*0.9</f>
        <v>14670</v>
      </c>
      <c r="AN16" s="244">
        <f>'C завтраками| Bed and breakfast'!AN16*0.9</f>
        <v>13590</v>
      </c>
      <c r="AO16" s="244">
        <f>'C завтраками| Bed and breakfast'!AO16*0.9</f>
        <v>13590</v>
      </c>
      <c r="AP16" s="244">
        <f>'C завтраками| Bed and breakfast'!AP16*0.9</f>
        <v>13590</v>
      </c>
      <c r="AQ16" s="244">
        <f>'C завтраками| Bed and breakfast'!AQ16*0.9</f>
        <v>14670</v>
      </c>
      <c r="AR16" s="244">
        <f>'C завтраками| Bed and breakfast'!AR16*0.9</f>
        <v>15750</v>
      </c>
      <c r="AS16" s="244">
        <f>'C завтраками| Bed and breakfast'!AS16*0.9</f>
        <v>15750</v>
      </c>
      <c r="AT16" s="244">
        <f>'C завтраками| Bed and breakfast'!AT16*0.9</f>
        <v>14670</v>
      </c>
      <c r="AU16" s="244">
        <f>'C завтраками| Bed and breakfast'!AU16*0.9</f>
        <v>13590</v>
      </c>
      <c r="AV16" s="244">
        <f>'C завтраками| Bed and breakfast'!AV16*0.9</f>
        <v>15750</v>
      </c>
      <c r="AW16" s="244">
        <f>'C завтраками| Bed and breakfast'!AW16*0.9</f>
        <v>13590</v>
      </c>
    </row>
    <row r="17" spans="1:49" ht="10.7" customHeight="1" x14ac:dyDescent="0.2">
      <c r="A17" s="19">
        <v>2</v>
      </c>
      <c r="B17" s="244">
        <f>'C завтраками| Bed and breakfast'!B17*0.9</f>
        <v>14580</v>
      </c>
      <c r="C17" s="244">
        <f>'C завтраками| Bed and breakfast'!C17*0.9</f>
        <v>14580</v>
      </c>
      <c r="D17" s="244">
        <f>'C завтраками| Bed and breakfast'!D17*0.9</f>
        <v>18855</v>
      </c>
      <c r="E17" s="244">
        <f>'C завтраками| Bed and breakfast'!E17*0.9</f>
        <v>18855</v>
      </c>
      <c r="F17" s="244">
        <f>'C завтраками| Bed and breakfast'!F17*0.9</f>
        <v>16695</v>
      </c>
      <c r="G17" s="244">
        <f>'C завтраками| Bed and breakfast'!G17*0.9</f>
        <v>14985</v>
      </c>
      <c r="H17" s="244">
        <f>'C завтраками| Bed and breakfast'!H17*0.9</f>
        <v>14355</v>
      </c>
      <c r="I17" s="244">
        <f>'C завтраками| Bed and breakfast'!I17*0.9</f>
        <v>14355</v>
      </c>
      <c r="J17" s="244">
        <f>'C завтраками| Bed and breakfast'!J17*0.9</f>
        <v>14985</v>
      </c>
      <c r="K17" s="244">
        <f>'C завтраками| Bed and breakfast'!K17*0.9</f>
        <v>14355</v>
      </c>
      <c r="L17" s="244">
        <f>'C завтраками| Bed and breakfast'!L17*0.9</f>
        <v>14355</v>
      </c>
      <c r="M17" s="244">
        <f>'C завтраками| Bed and breakfast'!M17*0.9</f>
        <v>18855</v>
      </c>
      <c r="N17" s="244">
        <f>'C завтраками| Bed and breakfast'!N17*0.9</f>
        <v>18855</v>
      </c>
      <c r="O17" s="244">
        <f>'C завтраками| Bed and breakfast'!O17*0.9</f>
        <v>18855</v>
      </c>
      <c r="P17" s="244">
        <f>'C завтраками| Bed and breakfast'!P17*0.9</f>
        <v>18855</v>
      </c>
      <c r="Q17" s="244">
        <f>'C завтраками| Bed and breakfast'!Q17*0.9</f>
        <v>14355</v>
      </c>
      <c r="R17" s="244">
        <f>'C завтраками| Bed and breakfast'!R17*0.9</f>
        <v>16695</v>
      </c>
      <c r="S17" s="244">
        <f>'C завтраками| Bed and breakfast'!S17*0.9</f>
        <v>17775</v>
      </c>
      <c r="T17" s="244">
        <f>'C завтраками| Bed and breakfast'!T17*0.9</f>
        <v>15615</v>
      </c>
      <c r="U17" s="244">
        <f>'C завтраками| Bed and breakfast'!U17*0.9</f>
        <v>21465</v>
      </c>
      <c r="V17" s="244">
        <f>'C завтраками| Bed and breakfast'!V17*0.9</f>
        <v>15615</v>
      </c>
      <c r="W17" s="244">
        <f>'C завтраками| Bed and breakfast'!W17*0.9</f>
        <v>18855</v>
      </c>
      <c r="X17" s="244">
        <f>'C завтраками| Bed and breakfast'!X17*0.9</f>
        <v>15615</v>
      </c>
      <c r="Y17" s="244">
        <f>'C завтраками| Bed and breakfast'!Y17*0.9</f>
        <v>18855</v>
      </c>
      <c r="Z17" s="244">
        <f>'C завтраками| Bed and breakfast'!Z17*0.9</f>
        <v>18855</v>
      </c>
      <c r="AA17" s="244">
        <f>'C завтраками| Bed and breakfast'!AA17*0.9</f>
        <v>18855</v>
      </c>
      <c r="AB17" s="244">
        <f>'C завтраками| Bed and breakfast'!AB17*0.9</f>
        <v>17775</v>
      </c>
      <c r="AC17" s="244">
        <f>'C завтраками| Bed and breakfast'!AC17*0.9</f>
        <v>18855</v>
      </c>
      <c r="AD17" s="244">
        <f>'C завтраками| Bed and breakfast'!AD17*0.9</f>
        <v>17775</v>
      </c>
      <c r="AE17" s="244">
        <f>'C завтраками| Bed and breakfast'!AE17*0.9</f>
        <v>22995</v>
      </c>
      <c r="AF17" s="244">
        <f>'C завтраками| Bed and breakfast'!AF17*0.9</f>
        <v>17775</v>
      </c>
      <c r="AG17" s="244">
        <f>'C завтраками| Bed and breakfast'!AG17*0.9</f>
        <v>18855</v>
      </c>
      <c r="AH17" s="244">
        <f>'C завтраками| Bed and breakfast'!AH17*0.9</f>
        <v>18855</v>
      </c>
      <c r="AI17" s="244">
        <f>'C завтраками| Bed and breakfast'!AI17*0.9</f>
        <v>18855</v>
      </c>
      <c r="AJ17" s="244">
        <f>'C завтраками| Bed and breakfast'!AJ17*0.9</f>
        <v>17775</v>
      </c>
      <c r="AK17" s="244">
        <f>'C завтраками| Bed and breakfast'!AK17*0.9</f>
        <v>18855</v>
      </c>
      <c r="AL17" s="244">
        <f>'C завтраками| Bed and breakfast'!AL17*0.9</f>
        <v>17775</v>
      </c>
      <c r="AM17" s="244">
        <f>'C завтраками| Bed and breakfast'!AM17*0.9</f>
        <v>16695</v>
      </c>
      <c r="AN17" s="244">
        <f>'C завтраками| Bed and breakfast'!AN17*0.9</f>
        <v>15615</v>
      </c>
      <c r="AO17" s="244">
        <f>'C завтраками| Bed and breakfast'!AO17*0.9</f>
        <v>15615</v>
      </c>
      <c r="AP17" s="244">
        <f>'C завтраками| Bed and breakfast'!AP17*0.9</f>
        <v>15615</v>
      </c>
      <c r="AQ17" s="244">
        <f>'C завтраками| Bed and breakfast'!AQ17*0.9</f>
        <v>16695</v>
      </c>
      <c r="AR17" s="244">
        <f>'C завтраками| Bed and breakfast'!AR17*0.9</f>
        <v>17775</v>
      </c>
      <c r="AS17" s="244">
        <f>'C завтраками| Bed and breakfast'!AS17*0.9</f>
        <v>17775</v>
      </c>
      <c r="AT17" s="244">
        <f>'C завтраками| Bed and breakfast'!AT17*0.9</f>
        <v>16695</v>
      </c>
      <c r="AU17" s="244">
        <f>'C завтраками| Bed and breakfast'!AU17*0.9</f>
        <v>15615</v>
      </c>
      <c r="AV17" s="244">
        <f>'C завтраками| Bed and breakfast'!AV17*0.9</f>
        <v>17775</v>
      </c>
      <c r="AW17" s="244">
        <f>'C завтраками| Bed and breakfast'!AW17*0.9</f>
        <v>15615</v>
      </c>
    </row>
    <row r="18" spans="1:49" ht="10.7" customHeight="1" x14ac:dyDescent="0.2">
      <c r="A18" s="17" t="s">
        <v>145</v>
      </c>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row>
    <row r="19" spans="1:49" ht="10.7" customHeight="1" x14ac:dyDescent="0.2">
      <c r="A19" s="19">
        <v>1</v>
      </c>
      <c r="B19" s="244">
        <f>'C завтраками| Bed and breakfast'!B19*0.9</f>
        <v>13680</v>
      </c>
      <c r="C19" s="244">
        <f>'C завтраками| Bed and breakfast'!C19*0.9</f>
        <v>13680</v>
      </c>
      <c r="D19" s="244">
        <f>'C завтраками| Bed and breakfast'!D19*0.9</f>
        <v>18630</v>
      </c>
      <c r="E19" s="244">
        <f>'C завтраками| Bed and breakfast'!E19*0.9</f>
        <v>18630</v>
      </c>
      <c r="F19" s="244">
        <f>'C завтраками| Bed and breakfast'!F19*0.9</f>
        <v>16470</v>
      </c>
      <c r="G19" s="244">
        <f>'C завтраками| Bed and breakfast'!G19*0.9</f>
        <v>14760</v>
      </c>
      <c r="H19" s="244">
        <f>'C завтраками| Bed and breakfast'!H19*0.9</f>
        <v>14130</v>
      </c>
      <c r="I19" s="244">
        <f>'C завтраками| Bed and breakfast'!I19*0.9</f>
        <v>14130</v>
      </c>
      <c r="J19" s="244">
        <f>'C завтраками| Bed and breakfast'!J19*0.9</f>
        <v>14760</v>
      </c>
      <c r="K19" s="244">
        <f>'C завтраками| Bed and breakfast'!K19*0.9</f>
        <v>14130</v>
      </c>
      <c r="L19" s="244">
        <f>'C завтраками| Bed and breakfast'!L19*0.9</f>
        <v>14130</v>
      </c>
      <c r="M19" s="244">
        <f>'C завтраками| Bed and breakfast'!M19*0.9</f>
        <v>18630</v>
      </c>
      <c r="N19" s="244">
        <f>'C завтраками| Bed and breakfast'!N19*0.9</f>
        <v>18630</v>
      </c>
      <c r="O19" s="244">
        <f>'C завтраками| Bed and breakfast'!O19*0.9</f>
        <v>18630</v>
      </c>
      <c r="P19" s="244">
        <f>'C завтраками| Bed and breakfast'!P19*0.9</f>
        <v>18630</v>
      </c>
      <c r="Q19" s="244">
        <f>'C завтраками| Bed and breakfast'!Q19*0.9</f>
        <v>14130</v>
      </c>
      <c r="R19" s="244">
        <f>'C завтраками| Bed and breakfast'!R19*0.9</f>
        <v>16470</v>
      </c>
      <c r="S19" s="244">
        <f>'C завтраками| Bed and breakfast'!S19*0.9</f>
        <v>17550</v>
      </c>
      <c r="T19" s="244">
        <f>'C завтраками| Bed and breakfast'!T19*0.9</f>
        <v>15390</v>
      </c>
      <c r="U19" s="244">
        <f>'C завтраками| Bed and breakfast'!U19*0.9</f>
        <v>21240</v>
      </c>
      <c r="V19" s="244">
        <f>'C завтраками| Bed and breakfast'!V19*0.9</f>
        <v>15390</v>
      </c>
      <c r="W19" s="244">
        <f>'C завтраками| Bed and breakfast'!W19*0.9</f>
        <v>18630</v>
      </c>
      <c r="X19" s="244">
        <f>'C завтраками| Bed and breakfast'!X19*0.9</f>
        <v>15390</v>
      </c>
      <c r="Y19" s="244">
        <f>'C завтраками| Bed and breakfast'!Y19*0.9</f>
        <v>18630</v>
      </c>
      <c r="Z19" s="244">
        <f>'C завтраками| Bed and breakfast'!Z19*0.9</f>
        <v>18630</v>
      </c>
      <c r="AA19" s="244">
        <f>'C завтраками| Bed and breakfast'!AA19*0.9</f>
        <v>18630</v>
      </c>
      <c r="AB19" s="244">
        <f>'C завтраками| Bed and breakfast'!AB19*0.9</f>
        <v>17550</v>
      </c>
      <c r="AC19" s="244">
        <f>'C завтраками| Bed and breakfast'!AC19*0.9</f>
        <v>18630</v>
      </c>
      <c r="AD19" s="244">
        <f>'C завтраками| Bed and breakfast'!AD19*0.9</f>
        <v>17550</v>
      </c>
      <c r="AE19" s="244">
        <f>'C завтраками| Bed and breakfast'!AE19*0.9</f>
        <v>22770</v>
      </c>
      <c r="AF19" s="244">
        <f>'C завтраками| Bed and breakfast'!AF19*0.9</f>
        <v>17550</v>
      </c>
      <c r="AG19" s="244">
        <f>'C завтраками| Bed and breakfast'!AG19*0.9</f>
        <v>18630</v>
      </c>
      <c r="AH19" s="244">
        <f>'C завтраками| Bed and breakfast'!AH19*0.9</f>
        <v>18630</v>
      </c>
      <c r="AI19" s="244">
        <f>'C завтраками| Bed and breakfast'!AI19*0.9</f>
        <v>18630</v>
      </c>
      <c r="AJ19" s="244">
        <f>'C завтраками| Bed and breakfast'!AJ19*0.9</f>
        <v>17550</v>
      </c>
      <c r="AK19" s="244">
        <f>'C завтраками| Bed and breakfast'!AK19*0.9</f>
        <v>18630</v>
      </c>
      <c r="AL19" s="244">
        <f>'C завтраками| Bed and breakfast'!AL19*0.9</f>
        <v>17550</v>
      </c>
      <c r="AM19" s="244">
        <f>'C завтраками| Bed and breakfast'!AM19*0.9</f>
        <v>16470</v>
      </c>
      <c r="AN19" s="244">
        <f>'C завтраками| Bed and breakfast'!AN19*0.9</f>
        <v>15390</v>
      </c>
      <c r="AO19" s="244">
        <f>'C завтраками| Bed and breakfast'!AO19*0.9</f>
        <v>15390</v>
      </c>
      <c r="AP19" s="244">
        <f>'C завтраками| Bed and breakfast'!AP19*0.9</f>
        <v>15390</v>
      </c>
      <c r="AQ19" s="244">
        <f>'C завтраками| Bed and breakfast'!AQ19*0.9</f>
        <v>16470</v>
      </c>
      <c r="AR19" s="244">
        <f>'C завтраками| Bed and breakfast'!AR19*0.9</f>
        <v>17550</v>
      </c>
      <c r="AS19" s="244">
        <f>'C завтраками| Bed and breakfast'!AS19*0.9</f>
        <v>17550</v>
      </c>
      <c r="AT19" s="244">
        <f>'C завтраками| Bed and breakfast'!AT19*0.9</f>
        <v>16470</v>
      </c>
      <c r="AU19" s="244">
        <f>'C завтраками| Bed and breakfast'!AU19*0.9</f>
        <v>15390</v>
      </c>
      <c r="AV19" s="244">
        <f>'C завтраками| Bed and breakfast'!AV19*0.9</f>
        <v>17550</v>
      </c>
      <c r="AW19" s="244">
        <f>'C завтраками| Bed and breakfast'!AW19*0.9</f>
        <v>15390</v>
      </c>
    </row>
    <row r="20" spans="1:49" ht="10.7" customHeight="1" x14ac:dyDescent="0.2">
      <c r="A20" s="19">
        <v>2</v>
      </c>
      <c r="B20" s="244">
        <f>'C завтраками| Bed and breakfast'!B20*0.9</f>
        <v>15480</v>
      </c>
      <c r="C20" s="244">
        <f>'C завтраками| Bed and breakfast'!C20*0.9</f>
        <v>15480</v>
      </c>
      <c r="D20" s="244">
        <f>'C завтраками| Bed and breakfast'!D20*0.9</f>
        <v>20655</v>
      </c>
      <c r="E20" s="244">
        <f>'C завтраками| Bed and breakfast'!E20*0.9</f>
        <v>20655</v>
      </c>
      <c r="F20" s="244">
        <f>'C завтраками| Bed and breakfast'!F20*0.9</f>
        <v>18495</v>
      </c>
      <c r="G20" s="244">
        <f>'C завтраками| Bed and breakfast'!G20*0.9</f>
        <v>16785</v>
      </c>
      <c r="H20" s="244">
        <f>'C завтраками| Bed and breakfast'!H20*0.9</f>
        <v>16155</v>
      </c>
      <c r="I20" s="244">
        <f>'C завтраками| Bed and breakfast'!I20*0.9</f>
        <v>16155</v>
      </c>
      <c r="J20" s="244">
        <f>'C завтраками| Bed and breakfast'!J20*0.9</f>
        <v>16785</v>
      </c>
      <c r="K20" s="244">
        <f>'C завтраками| Bed and breakfast'!K20*0.9</f>
        <v>16155</v>
      </c>
      <c r="L20" s="244">
        <f>'C завтраками| Bed and breakfast'!L20*0.9</f>
        <v>16155</v>
      </c>
      <c r="M20" s="244">
        <f>'C завтраками| Bed and breakfast'!M20*0.9</f>
        <v>20655</v>
      </c>
      <c r="N20" s="244">
        <f>'C завтраками| Bed and breakfast'!N20*0.9</f>
        <v>20655</v>
      </c>
      <c r="O20" s="244">
        <f>'C завтраками| Bed and breakfast'!O20*0.9</f>
        <v>20655</v>
      </c>
      <c r="P20" s="244">
        <f>'C завтраками| Bed and breakfast'!P20*0.9</f>
        <v>20655</v>
      </c>
      <c r="Q20" s="244">
        <f>'C завтраками| Bed and breakfast'!Q20*0.9</f>
        <v>16155</v>
      </c>
      <c r="R20" s="244">
        <f>'C завтраками| Bed and breakfast'!R20*0.9</f>
        <v>18495</v>
      </c>
      <c r="S20" s="244">
        <f>'C завтраками| Bed and breakfast'!S20*0.9</f>
        <v>19575</v>
      </c>
      <c r="T20" s="244">
        <f>'C завтраками| Bed and breakfast'!T20*0.9</f>
        <v>17415</v>
      </c>
      <c r="U20" s="244">
        <f>'C завтраками| Bed and breakfast'!U20*0.9</f>
        <v>23265</v>
      </c>
      <c r="V20" s="244">
        <f>'C завтраками| Bed and breakfast'!V20*0.9</f>
        <v>17415</v>
      </c>
      <c r="W20" s="244">
        <f>'C завтраками| Bed and breakfast'!W20*0.9</f>
        <v>20655</v>
      </c>
      <c r="X20" s="244">
        <f>'C завтраками| Bed and breakfast'!X20*0.9</f>
        <v>17415</v>
      </c>
      <c r="Y20" s="244">
        <f>'C завтраками| Bed and breakfast'!Y20*0.9</f>
        <v>20655</v>
      </c>
      <c r="Z20" s="244">
        <f>'C завтраками| Bed and breakfast'!Z20*0.9</f>
        <v>20655</v>
      </c>
      <c r="AA20" s="244">
        <f>'C завтраками| Bed and breakfast'!AA20*0.9</f>
        <v>20655</v>
      </c>
      <c r="AB20" s="244">
        <f>'C завтраками| Bed and breakfast'!AB20*0.9</f>
        <v>19575</v>
      </c>
      <c r="AC20" s="244">
        <f>'C завтраками| Bed and breakfast'!AC20*0.9</f>
        <v>20655</v>
      </c>
      <c r="AD20" s="244">
        <f>'C завтраками| Bed and breakfast'!AD20*0.9</f>
        <v>19575</v>
      </c>
      <c r="AE20" s="244">
        <f>'C завтраками| Bed and breakfast'!AE20*0.9</f>
        <v>24795</v>
      </c>
      <c r="AF20" s="244">
        <f>'C завтраками| Bed and breakfast'!AF20*0.9</f>
        <v>19575</v>
      </c>
      <c r="AG20" s="244">
        <f>'C завтраками| Bed and breakfast'!AG20*0.9</f>
        <v>20655</v>
      </c>
      <c r="AH20" s="244">
        <f>'C завтраками| Bed and breakfast'!AH20*0.9</f>
        <v>20655</v>
      </c>
      <c r="AI20" s="244">
        <f>'C завтраками| Bed and breakfast'!AI20*0.9</f>
        <v>20655</v>
      </c>
      <c r="AJ20" s="244">
        <f>'C завтраками| Bed and breakfast'!AJ20*0.9</f>
        <v>19575</v>
      </c>
      <c r="AK20" s="244">
        <f>'C завтраками| Bed and breakfast'!AK20*0.9</f>
        <v>20655</v>
      </c>
      <c r="AL20" s="244">
        <f>'C завтраками| Bed and breakfast'!AL20*0.9</f>
        <v>19575</v>
      </c>
      <c r="AM20" s="244">
        <f>'C завтраками| Bed and breakfast'!AM20*0.9</f>
        <v>18495</v>
      </c>
      <c r="AN20" s="244">
        <f>'C завтраками| Bed and breakfast'!AN20*0.9</f>
        <v>17415</v>
      </c>
      <c r="AO20" s="244">
        <f>'C завтраками| Bed and breakfast'!AO20*0.9</f>
        <v>17415</v>
      </c>
      <c r="AP20" s="244">
        <f>'C завтраками| Bed and breakfast'!AP20*0.9</f>
        <v>17415</v>
      </c>
      <c r="AQ20" s="244">
        <f>'C завтраками| Bed and breakfast'!AQ20*0.9</f>
        <v>18495</v>
      </c>
      <c r="AR20" s="244">
        <f>'C завтраками| Bed and breakfast'!AR20*0.9</f>
        <v>19575</v>
      </c>
      <c r="AS20" s="244">
        <f>'C завтраками| Bed and breakfast'!AS20*0.9</f>
        <v>19575</v>
      </c>
      <c r="AT20" s="244">
        <f>'C завтраками| Bed and breakfast'!AT20*0.9</f>
        <v>18495</v>
      </c>
      <c r="AU20" s="244">
        <f>'C завтраками| Bed and breakfast'!AU20*0.9</f>
        <v>17415</v>
      </c>
      <c r="AV20" s="244">
        <f>'C завтраками| Bed and breakfast'!AV20*0.9</f>
        <v>19575</v>
      </c>
      <c r="AW20" s="244">
        <f>'C завтраками| Bed and breakfast'!AW20*0.9</f>
        <v>17415</v>
      </c>
    </row>
    <row r="21" spans="1:49" ht="10.7" customHeight="1" x14ac:dyDescent="0.2">
      <c r="A21" s="17" t="s">
        <v>5</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row>
    <row r="22" spans="1:49" ht="10.7" customHeight="1" x14ac:dyDescent="0.2">
      <c r="A22" s="19">
        <v>1</v>
      </c>
      <c r="B22" s="244">
        <f>'C завтраками| Bed and breakfast'!B22*0.9</f>
        <v>18180</v>
      </c>
      <c r="C22" s="244">
        <f>'C завтраками| Bed and breakfast'!C22*0.9</f>
        <v>18180</v>
      </c>
      <c r="D22" s="244">
        <f>'C завтраками| Bed and breakfast'!D22*0.9</f>
        <v>27630</v>
      </c>
      <c r="E22" s="244">
        <f>'C завтраками| Bed and breakfast'!E22*0.9</f>
        <v>27630</v>
      </c>
      <c r="F22" s="244">
        <f>'C завтраками| Bed and breakfast'!F22*0.9</f>
        <v>25470</v>
      </c>
      <c r="G22" s="244">
        <f>'C завтраками| Bed and breakfast'!G22*0.9</f>
        <v>23760</v>
      </c>
      <c r="H22" s="244">
        <f>'C завтраками| Bed and breakfast'!H22*0.9</f>
        <v>23130</v>
      </c>
      <c r="I22" s="244">
        <f>'C завтраками| Bed and breakfast'!I22*0.9</f>
        <v>23130</v>
      </c>
      <c r="J22" s="244">
        <f>'C завтраками| Bed and breakfast'!J22*0.9</f>
        <v>23760</v>
      </c>
      <c r="K22" s="244">
        <f>'C завтраками| Bed and breakfast'!K22*0.9</f>
        <v>23130</v>
      </c>
      <c r="L22" s="244">
        <f>'C завтраками| Bed and breakfast'!L22*0.9</f>
        <v>23130</v>
      </c>
      <c r="M22" s="244">
        <f>'C завтраками| Bed and breakfast'!M22*0.9</f>
        <v>27630</v>
      </c>
      <c r="N22" s="244">
        <f>'C завтраками| Bed and breakfast'!N22*0.9</f>
        <v>27630</v>
      </c>
      <c r="O22" s="244">
        <f>'C завтраками| Bed and breakfast'!O22*0.9</f>
        <v>27630</v>
      </c>
      <c r="P22" s="244">
        <f>'C завтраками| Bed and breakfast'!P22*0.9</f>
        <v>27630</v>
      </c>
      <c r="Q22" s="244">
        <f>'C завтраками| Bed and breakfast'!Q22*0.9</f>
        <v>23130</v>
      </c>
      <c r="R22" s="244">
        <f>'C завтраками| Bed and breakfast'!R22*0.9</f>
        <v>25470</v>
      </c>
      <c r="S22" s="244">
        <f>'C завтраками| Bed and breakfast'!S22*0.9</f>
        <v>26550</v>
      </c>
      <c r="T22" s="244">
        <f>'C завтраками| Bed and breakfast'!T22*0.9</f>
        <v>24390</v>
      </c>
      <c r="U22" s="244">
        <f>'C завтраками| Bed and breakfast'!U22*0.9</f>
        <v>30240</v>
      </c>
      <c r="V22" s="244">
        <f>'C завтраками| Bed and breakfast'!V22*0.9</f>
        <v>24390</v>
      </c>
      <c r="W22" s="244">
        <f>'C завтраками| Bed and breakfast'!W22*0.9</f>
        <v>27630</v>
      </c>
      <c r="X22" s="244">
        <f>'C завтраками| Bed and breakfast'!X22*0.9</f>
        <v>24390</v>
      </c>
      <c r="Y22" s="244">
        <f>'C завтраками| Bed and breakfast'!Y22*0.9</f>
        <v>27630</v>
      </c>
      <c r="Z22" s="244">
        <f>'C завтраками| Bed and breakfast'!Z22*0.9</f>
        <v>27630</v>
      </c>
      <c r="AA22" s="244">
        <f>'C завтраками| Bed and breakfast'!AA22*0.9</f>
        <v>27630</v>
      </c>
      <c r="AB22" s="244">
        <f>'C завтраками| Bed and breakfast'!AB22*0.9</f>
        <v>26550</v>
      </c>
      <c r="AC22" s="244">
        <f>'C завтраками| Bed and breakfast'!AC22*0.9</f>
        <v>27630</v>
      </c>
      <c r="AD22" s="244">
        <f>'C завтраками| Bed and breakfast'!AD22*0.9</f>
        <v>26550</v>
      </c>
      <c r="AE22" s="244">
        <f>'C завтраками| Bed and breakfast'!AE22*0.9</f>
        <v>31770</v>
      </c>
      <c r="AF22" s="244">
        <f>'C завтраками| Bed and breakfast'!AF22*0.9</f>
        <v>26550</v>
      </c>
      <c r="AG22" s="244">
        <f>'C завтраками| Bed and breakfast'!AG22*0.9</f>
        <v>27630</v>
      </c>
      <c r="AH22" s="244">
        <f>'C завтраками| Bed and breakfast'!AH22*0.9</f>
        <v>27630</v>
      </c>
      <c r="AI22" s="244">
        <f>'C завтраками| Bed and breakfast'!AI22*0.9</f>
        <v>27630</v>
      </c>
      <c r="AJ22" s="244">
        <f>'C завтраками| Bed and breakfast'!AJ22*0.9</f>
        <v>26550</v>
      </c>
      <c r="AK22" s="244">
        <f>'C завтраками| Bed and breakfast'!AK22*0.9</f>
        <v>27630</v>
      </c>
      <c r="AL22" s="244">
        <f>'C завтраками| Bed and breakfast'!AL22*0.9</f>
        <v>26550</v>
      </c>
      <c r="AM22" s="244">
        <f>'C завтраками| Bed and breakfast'!AM22*0.9</f>
        <v>25470</v>
      </c>
      <c r="AN22" s="244">
        <f>'C завтраками| Bed and breakfast'!AN22*0.9</f>
        <v>24390</v>
      </c>
      <c r="AO22" s="244">
        <f>'C завтраками| Bed and breakfast'!AO22*0.9</f>
        <v>24390</v>
      </c>
      <c r="AP22" s="244">
        <f>'C завтраками| Bed and breakfast'!AP22*0.9</f>
        <v>24390</v>
      </c>
      <c r="AQ22" s="244">
        <f>'C завтраками| Bed and breakfast'!AQ22*0.9</f>
        <v>25470</v>
      </c>
      <c r="AR22" s="244">
        <f>'C завтраками| Bed and breakfast'!AR22*0.9</f>
        <v>26550</v>
      </c>
      <c r="AS22" s="244">
        <f>'C завтраками| Bed and breakfast'!AS22*0.9</f>
        <v>26550</v>
      </c>
      <c r="AT22" s="244">
        <f>'C завтраками| Bed and breakfast'!AT22*0.9</f>
        <v>25470</v>
      </c>
      <c r="AU22" s="244">
        <f>'C завтраками| Bed and breakfast'!AU22*0.9</f>
        <v>24390</v>
      </c>
      <c r="AV22" s="244">
        <f>'C завтраками| Bed and breakfast'!AV22*0.9</f>
        <v>26550</v>
      </c>
      <c r="AW22" s="244">
        <f>'C завтраками| Bed and breakfast'!AW22*0.9</f>
        <v>24390</v>
      </c>
    </row>
    <row r="23" spans="1:49" ht="10.5" customHeight="1" x14ac:dyDescent="0.2">
      <c r="A23" s="19">
        <v>2</v>
      </c>
      <c r="B23" s="244">
        <f>'C завтраками| Bed and breakfast'!B23*0.9</f>
        <v>19980</v>
      </c>
      <c r="C23" s="244">
        <f>'C завтраками| Bed and breakfast'!C23*0.9</f>
        <v>19980</v>
      </c>
      <c r="D23" s="244">
        <f>'C завтраками| Bed and breakfast'!D23*0.9</f>
        <v>29655</v>
      </c>
      <c r="E23" s="244">
        <f>'C завтраками| Bed and breakfast'!E23*0.9</f>
        <v>29655</v>
      </c>
      <c r="F23" s="244">
        <f>'C завтраками| Bed and breakfast'!F23*0.9</f>
        <v>27495</v>
      </c>
      <c r="G23" s="244">
        <f>'C завтраками| Bed and breakfast'!G23*0.9</f>
        <v>25785</v>
      </c>
      <c r="H23" s="244">
        <f>'C завтраками| Bed and breakfast'!H23*0.9</f>
        <v>25155</v>
      </c>
      <c r="I23" s="244">
        <f>'C завтраками| Bed and breakfast'!I23*0.9</f>
        <v>25155</v>
      </c>
      <c r="J23" s="244">
        <f>'C завтраками| Bed and breakfast'!J23*0.9</f>
        <v>25785</v>
      </c>
      <c r="K23" s="244">
        <f>'C завтраками| Bed and breakfast'!K23*0.9</f>
        <v>25155</v>
      </c>
      <c r="L23" s="244">
        <f>'C завтраками| Bed and breakfast'!L23*0.9</f>
        <v>25155</v>
      </c>
      <c r="M23" s="244">
        <f>'C завтраками| Bed and breakfast'!M23*0.9</f>
        <v>29655</v>
      </c>
      <c r="N23" s="244">
        <f>'C завтраками| Bed and breakfast'!N23*0.9</f>
        <v>29655</v>
      </c>
      <c r="O23" s="244">
        <f>'C завтраками| Bed and breakfast'!O23*0.9</f>
        <v>29655</v>
      </c>
      <c r="P23" s="244">
        <f>'C завтраками| Bed and breakfast'!P23*0.9</f>
        <v>29655</v>
      </c>
      <c r="Q23" s="244">
        <f>'C завтраками| Bed and breakfast'!Q23*0.9</f>
        <v>25155</v>
      </c>
      <c r="R23" s="244">
        <f>'C завтраками| Bed and breakfast'!R23*0.9</f>
        <v>27495</v>
      </c>
      <c r="S23" s="244">
        <f>'C завтраками| Bed and breakfast'!S23*0.9</f>
        <v>28575</v>
      </c>
      <c r="T23" s="244">
        <f>'C завтраками| Bed and breakfast'!T23*0.9</f>
        <v>26415</v>
      </c>
      <c r="U23" s="244">
        <f>'C завтраками| Bed and breakfast'!U23*0.9</f>
        <v>32265</v>
      </c>
      <c r="V23" s="244">
        <f>'C завтраками| Bed and breakfast'!V23*0.9</f>
        <v>26415</v>
      </c>
      <c r="W23" s="244">
        <f>'C завтраками| Bed and breakfast'!W23*0.9</f>
        <v>29655</v>
      </c>
      <c r="X23" s="244">
        <f>'C завтраками| Bed and breakfast'!X23*0.9</f>
        <v>26415</v>
      </c>
      <c r="Y23" s="244">
        <f>'C завтраками| Bed and breakfast'!Y23*0.9</f>
        <v>29655</v>
      </c>
      <c r="Z23" s="244">
        <f>'C завтраками| Bed and breakfast'!Z23*0.9</f>
        <v>29655</v>
      </c>
      <c r="AA23" s="244">
        <f>'C завтраками| Bed and breakfast'!AA23*0.9</f>
        <v>29655</v>
      </c>
      <c r="AB23" s="244">
        <f>'C завтраками| Bed and breakfast'!AB23*0.9</f>
        <v>28575</v>
      </c>
      <c r="AC23" s="244">
        <f>'C завтраками| Bed and breakfast'!AC23*0.9</f>
        <v>29655</v>
      </c>
      <c r="AD23" s="244">
        <f>'C завтраками| Bed and breakfast'!AD23*0.9</f>
        <v>28575</v>
      </c>
      <c r="AE23" s="244">
        <f>'C завтраками| Bed and breakfast'!AE23*0.9</f>
        <v>33795</v>
      </c>
      <c r="AF23" s="244">
        <f>'C завтраками| Bed and breakfast'!AF23*0.9</f>
        <v>28575</v>
      </c>
      <c r="AG23" s="244">
        <f>'C завтраками| Bed and breakfast'!AG23*0.9</f>
        <v>29655</v>
      </c>
      <c r="AH23" s="244">
        <f>'C завтраками| Bed and breakfast'!AH23*0.9</f>
        <v>29655</v>
      </c>
      <c r="AI23" s="244">
        <f>'C завтраками| Bed and breakfast'!AI23*0.9</f>
        <v>29655</v>
      </c>
      <c r="AJ23" s="244">
        <f>'C завтраками| Bed and breakfast'!AJ23*0.9</f>
        <v>28575</v>
      </c>
      <c r="AK23" s="244">
        <f>'C завтраками| Bed and breakfast'!AK23*0.9</f>
        <v>29655</v>
      </c>
      <c r="AL23" s="244">
        <f>'C завтраками| Bed and breakfast'!AL23*0.9</f>
        <v>28575</v>
      </c>
      <c r="AM23" s="244">
        <f>'C завтраками| Bed and breakfast'!AM23*0.9</f>
        <v>27495</v>
      </c>
      <c r="AN23" s="244">
        <f>'C завтраками| Bed and breakfast'!AN23*0.9</f>
        <v>26415</v>
      </c>
      <c r="AO23" s="244">
        <f>'C завтраками| Bed and breakfast'!AO23*0.9</f>
        <v>26415</v>
      </c>
      <c r="AP23" s="244">
        <f>'C завтраками| Bed and breakfast'!AP23*0.9</f>
        <v>26415</v>
      </c>
      <c r="AQ23" s="244">
        <f>'C завтраками| Bed and breakfast'!AQ23*0.9</f>
        <v>27495</v>
      </c>
      <c r="AR23" s="244">
        <f>'C завтраками| Bed and breakfast'!AR23*0.9</f>
        <v>28575</v>
      </c>
      <c r="AS23" s="244">
        <f>'C завтраками| Bed and breakfast'!AS23*0.9</f>
        <v>28575</v>
      </c>
      <c r="AT23" s="244">
        <f>'C завтраками| Bed and breakfast'!AT23*0.9</f>
        <v>27495</v>
      </c>
      <c r="AU23" s="244">
        <f>'C завтраками| Bed and breakfast'!AU23*0.9</f>
        <v>26415</v>
      </c>
      <c r="AV23" s="244">
        <f>'C завтраками| Bed and breakfast'!AV23*0.9</f>
        <v>28575</v>
      </c>
      <c r="AW23" s="244">
        <f>'C завтраками| Bed and breakfast'!AW23*0.9</f>
        <v>26415</v>
      </c>
    </row>
    <row r="24" spans="1:49" ht="10.5" customHeight="1" x14ac:dyDescent="0.2">
      <c r="A24" s="17" t="s">
        <v>6</v>
      </c>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row>
    <row r="25" spans="1:49" ht="10.5" customHeight="1" x14ac:dyDescent="0.2">
      <c r="A25" s="19" t="s">
        <v>1</v>
      </c>
      <c r="B25" s="244">
        <f>'C завтраками| Bed and breakfast'!B25*0.9</f>
        <v>99000</v>
      </c>
      <c r="C25" s="244">
        <f>'C завтраками| Bed and breakfast'!C25*0.9</f>
        <v>99000</v>
      </c>
      <c r="D25" s="244">
        <f>'C завтраками| Bed and breakfast'!D25*0.9</f>
        <v>112500</v>
      </c>
      <c r="E25" s="244">
        <f>'C завтраками| Bed and breakfast'!E25*0.9</f>
        <v>112500</v>
      </c>
      <c r="F25" s="244">
        <f>'C завтраками| Bed and breakfast'!F25*0.9</f>
        <v>112500</v>
      </c>
      <c r="G25" s="244">
        <f>'C завтраками| Bed and breakfast'!G25*0.9</f>
        <v>112500</v>
      </c>
      <c r="H25" s="244">
        <f>'C завтраками| Bed and breakfast'!H25*0.9</f>
        <v>112500</v>
      </c>
      <c r="I25" s="244">
        <f>'C завтраками| Bed and breakfast'!I25*0.9</f>
        <v>112500</v>
      </c>
      <c r="J25" s="244">
        <f>'C завтраками| Bed and breakfast'!J25*0.9</f>
        <v>112500</v>
      </c>
      <c r="K25" s="244">
        <f>'C завтраками| Bed and breakfast'!K25*0.9</f>
        <v>112500</v>
      </c>
      <c r="L25" s="244">
        <f>'C завтраками| Bed and breakfast'!L25*0.9</f>
        <v>112500</v>
      </c>
      <c r="M25" s="244">
        <f>'C завтраками| Bed and breakfast'!M25*0.9</f>
        <v>112500</v>
      </c>
      <c r="N25" s="244">
        <f>'C завтраками| Bed and breakfast'!N25*0.9</f>
        <v>112500</v>
      </c>
      <c r="O25" s="244">
        <f>'C завтраками| Bed and breakfast'!O25*0.9</f>
        <v>112500</v>
      </c>
      <c r="P25" s="244">
        <f>'C завтраками| Bed and breakfast'!P25*0.9</f>
        <v>112500</v>
      </c>
      <c r="Q25" s="244">
        <f>'C завтраками| Bed and breakfast'!Q25*0.9</f>
        <v>112500</v>
      </c>
      <c r="R25" s="244">
        <f>'C завтраками| Bed and breakfast'!R25*0.9</f>
        <v>112500</v>
      </c>
      <c r="S25" s="244">
        <f>'C завтраками| Bed and breakfast'!S25*0.9</f>
        <v>112500</v>
      </c>
      <c r="T25" s="244">
        <f>'C завтраками| Bed and breakfast'!T25*0.9</f>
        <v>112500</v>
      </c>
      <c r="U25" s="244">
        <f>'C завтраками| Bed and breakfast'!U25*0.9</f>
        <v>112500</v>
      </c>
      <c r="V25" s="244">
        <f>'C завтраками| Bed and breakfast'!V25*0.9</f>
        <v>112500</v>
      </c>
      <c r="W25" s="244">
        <f>'C завтраками| Bed and breakfast'!W25*0.9</f>
        <v>112500</v>
      </c>
      <c r="X25" s="244">
        <f>'C завтраками| Bed and breakfast'!X25*0.9</f>
        <v>112500</v>
      </c>
      <c r="Y25" s="244">
        <f>'C завтраками| Bed and breakfast'!Y25*0.9</f>
        <v>112500</v>
      </c>
      <c r="Z25" s="244">
        <f>'C завтраками| Bed and breakfast'!Z25*0.9</f>
        <v>112500</v>
      </c>
      <c r="AA25" s="244">
        <f>'C завтраками| Bed and breakfast'!AA25*0.9</f>
        <v>112500</v>
      </c>
      <c r="AB25" s="244">
        <f>'C завтраками| Bed and breakfast'!AB25*0.9</f>
        <v>112500</v>
      </c>
      <c r="AC25" s="244">
        <f>'C завтраками| Bed and breakfast'!AC25*0.9</f>
        <v>112500</v>
      </c>
      <c r="AD25" s="244">
        <f>'C завтраками| Bed and breakfast'!AD25*0.9</f>
        <v>112500</v>
      </c>
      <c r="AE25" s="244">
        <f>'C завтраками| Bed and breakfast'!AE25*0.9</f>
        <v>112500</v>
      </c>
      <c r="AF25" s="244">
        <f>'C завтраками| Bed and breakfast'!AF25*0.9</f>
        <v>112500</v>
      </c>
      <c r="AG25" s="244">
        <f>'C завтраками| Bed and breakfast'!AG25*0.9</f>
        <v>112500</v>
      </c>
      <c r="AH25" s="244">
        <f>'C завтраками| Bed and breakfast'!AH25*0.9</f>
        <v>112500</v>
      </c>
      <c r="AI25" s="244">
        <f>'C завтраками| Bed and breakfast'!AI25*0.9</f>
        <v>112500</v>
      </c>
      <c r="AJ25" s="244">
        <f>'C завтраками| Bed and breakfast'!AJ25*0.9</f>
        <v>112500</v>
      </c>
      <c r="AK25" s="244">
        <f>'C завтраками| Bed and breakfast'!AK25*0.9</f>
        <v>112500</v>
      </c>
      <c r="AL25" s="244">
        <f>'C завтраками| Bed and breakfast'!AL25*0.9</f>
        <v>112500</v>
      </c>
      <c r="AM25" s="244">
        <f>'C завтраками| Bed and breakfast'!AM25*0.9</f>
        <v>112500</v>
      </c>
      <c r="AN25" s="244">
        <f>'C завтраками| Bed and breakfast'!AN25*0.9</f>
        <v>112500</v>
      </c>
      <c r="AO25" s="244">
        <f>'C завтраками| Bed and breakfast'!AO25*0.9</f>
        <v>112500</v>
      </c>
      <c r="AP25" s="244">
        <f>'C завтраками| Bed and breakfast'!AP25*0.9</f>
        <v>112500</v>
      </c>
      <c r="AQ25" s="244">
        <f>'C завтраками| Bed and breakfast'!AQ25*0.9</f>
        <v>112500</v>
      </c>
      <c r="AR25" s="244">
        <f>'C завтраками| Bed and breakfast'!AR25*0.9</f>
        <v>112500</v>
      </c>
      <c r="AS25" s="244">
        <f>'C завтраками| Bed and breakfast'!AS25*0.9</f>
        <v>112500</v>
      </c>
      <c r="AT25" s="244">
        <f>'C завтраками| Bed and breakfast'!AT25*0.9</f>
        <v>112500</v>
      </c>
      <c r="AU25" s="244">
        <f>'C завтраками| Bed and breakfast'!AU25*0.9</f>
        <v>112500</v>
      </c>
      <c r="AV25" s="244">
        <f>'C завтраками| Bed and breakfast'!AV25*0.9</f>
        <v>112500</v>
      </c>
      <c r="AW25" s="244">
        <f>'C завтраками| Bed and breakfast'!AW25*0.9</f>
        <v>112500</v>
      </c>
    </row>
    <row r="26" spans="1:49" ht="10.5" customHeight="1" x14ac:dyDescent="0.2">
      <c r="A26" s="159"/>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row>
    <row r="27" spans="1:49" ht="10.5" customHeight="1" x14ac:dyDescent="0.2">
      <c r="A27" s="97" t="s">
        <v>60</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row>
    <row r="28" spans="1:49" ht="10.5" customHeight="1" x14ac:dyDescent="0.2">
      <c r="A28" s="159"/>
      <c r="B28" s="135">
        <f t="shared" ref="B28:AW28" si="0">B4</f>
        <v>45770</v>
      </c>
      <c r="C28" s="135">
        <f t="shared" si="0"/>
        <v>45776</v>
      </c>
      <c r="D28" s="135">
        <f t="shared" si="0"/>
        <v>45778</v>
      </c>
      <c r="E28" s="135">
        <f t="shared" si="0"/>
        <v>45779</v>
      </c>
      <c r="F28" s="135">
        <f t="shared" si="0"/>
        <v>45781</v>
      </c>
      <c r="G28" s="135">
        <f t="shared" si="0"/>
        <v>45787</v>
      </c>
      <c r="H28" s="135">
        <f t="shared" si="0"/>
        <v>45788</v>
      </c>
      <c r="I28" s="135">
        <f t="shared" si="0"/>
        <v>45793</v>
      </c>
      <c r="J28" s="135">
        <f t="shared" si="0"/>
        <v>45798</v>
      </c>
      <c r="K28" s="135">
        <f t="shared" si="0"/>
        <v>45800</v>
      </c>
      <c r="L28" s="135">
        <f t="shared" si="0"/>
        <v>45802</v>
      </c>
      <c r="M28" s="135">
        <f t="shared" si="0"/>
        <v>45808</v>
      </c>
      <c r="N28" s="135">
        <f t="shared" si="0"/>
        <v>45809</v>
      </c>
      <c r="O28" s="135">
        <f t="shared" si="0"/>
        <v>45810</v>
      </c>
      <c r="P28" s="135">
        <f t="shared" si="0"/>
        <v>45815</v>
      </c>
      <c r="Q28" s="135">
        <f t="shared" si="0"/>
        <v>45817</v>
      </c>
      <c r="R28" s="135">
        <f t="shared" si="0"/>
        <v>45820</v>
      </c>
      <c r="S28" s="135">
        <f t="shared" si="0"/>
        <v>45821</v>
      </c>
      <c r="T28" s="135">
        <f t="shared" si="0"/>
        <v>45823</v>
      </c>
      <c r="U28" s="135">
        <f t="shared" si="0"/>
        <v>45831</v>
      </c>
      <c r="V28" s="135">
        <f t="shared" si="0"/>
        <v>45836</v>
      </c>
      <c r="W28" s="135">
        <f t="shared" si="0"/>
        <v>45839</v>
      </c>
      <c r="X28" s="135">
        <f t="shared" si="0"/>
        <v>45849</v>
      </c>
      <c r="Y28" s="135">
        <f t="shared" si="0"/>
        <v>45852</v>
      </c>
      <c r="Z28" s="135">
        <f t="shared" si="0"/>
        <v>45855</v>
      </c>
      <c r="AA28" s="135">
        <f t="shared" si="0"/>
        <v>45856</v>
      </c>
      <c r="AB28" s="135">
        <f t="shared" si="0"/>
        <v>45858</v>
      </c>
      <c r="AC28" s="135">
        <f t="shared" si="0"/>
        <v>45859</v>
      </c>
      <c r="AD28" s="135">
        <f t="shared" si="0"/>
        <v>45861</v>
      </c>
      <c r="AE28" s="135">
        <f t="shared" si="0"/>
        <v>45863</v>
      </c>
      <c r="AF28" s="135">
        <f t="shared" si="0"/>
        <v>45867</v>
      </c>
      <c r="AG28" s="135">
        <f t="shared" si="0"/>
        <v>45870</v>
      </c>
      <c r="AH28" s="135">
        <f t="shared" si="0"/>
        <v>45872</v>
      </c>
      <c r="AI28" s="135">
        <f t="shared" si="0"/>
        <v>45877</v>
      </c>
      <c r="AJ28" s="135">
        <f t="shared" si="0"/>
        <v>45879</v>
      </c>
      <c r="AK28" s="135">
        <f t="shared" si="0"/>
        <v>45884</v>
      </c>
      <c r="AL28" s="135">
        <f t="shared" si="0"/>
        <v>45886</v>
      </c>
      <c r="AM28" s="135">
        <f t="shared" si="0"/>
        <v>45888</v>
      </c>
      <c r="AN28" s="135">
        <f t="shared" si="0"/>
        <v>45891</v>
      </c>
      <c r="AO28" s="135">
        <f t="shared" si="0"/>
        <v>45893</v>
      </c>
      <c r="AP28" s="135">
        <f t="shared" si="0"/>
        <v>45901</v>
      </c>
      <c r="AQ28" s="135">
        <f t="shared" si="0"/>
        <v>45905</v>
      </c>
      <c r="AR28" s="135">
        <f t="shared" si="0"/>
        <v>45908</v>
      </c>
      <c r="AS28" s="135">
        <f t="shared" si="0"/>
        <v>45912</v>
      </c>
      <c r="AT28" s="135">
        <f t="shared" si="0"/>
        <v>45914</v>
      </c>
      <c r="AU28" s="135">
        <f t="shared" si="0"/>
        <v>45921</v>
      </c>
      <c r="AV28" s="135">
        <f t="shared" si="0"/>
        <v>45926</v>
      </c>
      <c r="AW28" s="135">
        <f t="shared" si="0"/>
        <v>45928</v>
      </c>
    </row>
    <row r="29" spans="1:49" ht="24.6" customHeight="1" x14ac:dyDescent="0.2">
      <c r="A29" s="145" t="s">
        <v>11</v>
      </c>
      <c r="B29" s="135">
        <f t="shared" ref="B29:AW29" si="1">B5</f>
        <v>45775</v>
      </c>
      <c r="C29" s="135">
        <f t="shared" si="1"/>
        <v>45777</v>
      </c>
      <c r="D29" s="135">
        <f t="shared" si="1"/>
        <v>45778</v>
      </c>
      <c r="E29" s="135">
        <f t="shared" si="1"/>
        <v>45780</v>
      </c>
      <c r="F29" s="135">
        <f t="shared" si="1"/>
        <v>45786</v>
      </c>
      <c r="G29" s="135">
        <f t="shared" si="1"/>
        <v>45787</v>
      </c>
      <c r="H29" s="135">
        <f t="shared" si="1"/>
        <v>45792</v>
      </c>
      <c r="I29" s="135">
        <f t="shared" si="1"/>
        <v>45797</v>
      </c>
      <c r="J29" s="135">
        <f t="shared" si="1"/>
        <v>45799</v>
      </c>
      <c r="K29" s="135">
        <f t="shared" si="1"/>
        <v>45801</v>
      </c>
      <c r="L29" s="135">
        <f t="shared" si="1"/>
        <v>45807</v>
      </c>
      <c r="M29" s="135">
        <f t="shared" si="1"/>
        <v>45808</v>
      </c>
      <c r="N29" s="135">
        <f t="shared" si="1"/>
        <v>45809</v>
      </c>
      <c r="O29" s="135">
        <f t="shared" si="1"/>
        <v>45814</v>
      </c>
      <c r="P29" s="135">
        <f t="shared" si="1"/>
        <v>45816</v>
      </c>
      <c r="Q29" s="135">
        <f t="shared" si="1"/>
        <v>45819</v>
      </c>
      <c r="R29" s="135">
        <f t="shared" si="1"/>
        <v>45820</v>
      </c>
      <c r="S29" s="135">
        <f t="shared" si="1"/>
        <v>45822</v>
      </c>
      <c r="T29" s="135">
        <f t="shared" si="1"/>
        <v>45830</v>
      </c>
      <c r="U29" s="135">
        <f t="shared" si="1"/>
        <v>45835</v>
      </c>
      <c r="V29" s="135">
        <f t="shared" si="1"/>
        <v>45838</v>
      </c>
      <c r="W29" s="135">
        <f t="shared" si="1"/>
        <v>45848</v>
      </c>
      <c r="X29" s="135">
        <f t="shared" si="1"/>
        <v>45851</v>
      </c>
      <c r="Y29" s="135">
        <f t="shared" si="1"/>
        <v>45854</v>
      </c>
      <c r="Z29" s="135">
        <f t="shared" si="1"/>
        <v>45855</v>
      </c>
      <c r="AA29" s="135">
        <f t="shared" si="1"/>
        <v>45857</v>
      </c>
      <c r="AB29" s="135">
        <f t="shared" si="1"/>
        <v>45858</v>
      </c>
      <c r="AC29" s="135">
        <f t="shared" si="1"/>
        <v>45860</v>
      </c>
      <c r="AD29" s="135">
        <f t="shared" si="1"/>
        <v>45862</v>
      </c>
      <c r="AE29" s="135">
        <f t="shared" si="1"/>
        <v>45866</v>
      </c>
      <c r="AF29" s="135">
        <f t="shared" si="1"/>
        <v>45869</v>
      </c>
      <c r="AG29" s="135">
        <f t="shared" si="1"/>
        <v>45871</v>
      </c>
      <c r="AH29" s="135">
        <f t="shared" si="1"/>
        <v>45876</v>
      </c>
      <c r="AI29" s="135">
        <f t="shared" si="1"/>
        <v>45878</v>
      </c>
      <c r="AJ29" s="135">
        <f t="shared" si="1"/>
        <v>45883</v>
      </c>
      <c r="AK29" s="135">
        <f t="shared" si="1"/>
        <v>45885</v>
      </c>
      <c r="AL29" s="135">
        <f t="shared" si="1"/>
        <v>45887</v>
      </c>
      <c r="AM29" s="135">
        <f t="shared" si="1"/>
        <v>45890</v>
      </c>
      <c r="AN29" s="135">
        <f t="shared" si="1"/>
        <v>45892</v>
      </c>
      <c r="AO29" s="135">
        <f t="shared" si="1"/>
        <v>45900</v>
      </c>
      <c r="AP29" s="135">
        <f t="shared" si="1"/>
        <v>45904</v>
      </c>
      <c r="AQ29" s="135">
        <f t="shared" si="1"/>
        <v>45907</v>
      </c>
      <c r="AR29" s="135">
        <f t="shared" si="1"/>
        <v>45910</v>
      </c>
      <c r="AS29" s="135">
        <f t="shared" si="1"/>
        <v>45913</v>
      </c>
      <c r="AT29" s="135">
        <f t="shared" si="1"/>
        <v>45920</v>
      </c>
      <c r="AU29" s="135">
        <f t="shared" si="1"/>
        <v>45925</v>
      </c>
      <c r="AV29" s="135">
        <f t="shared" si="1"/>
        <v>45927</v>
      </c>
      <c r="AW29" s="135">
        <f t="shared" si="1"/>
        <v>45930</v>
      </c>
    </row>
    <row r="30" spans="1:49" ht="10.5" customHeight="1" x14ac:dyDescent="0.2">
      <c r="A30" s="17" t="s">
        <v>142</v>
      </c>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row>
    <row r="31" spans="1:49" ht="10.5" customHeight="1" x14ac:dyDescent="0.2">
      <c r="A31" s="19">
        <v>1</v>
      </c>
      <c r="B31" s="247">
        <f t="shared" ref="B31:AW31" si="2">ROUNDUP(B7*0.9,)</f>
        <v>9072</v>
      </c>
      <c r="C31" s="247">
        <f t="shared" si="2"/>
        <v>9072</v>
      </c>
      <c r="D31" s="247">
        <f t="shared" si="2"/>
        <v>12717</v>
      </c>
      <c r="E31" s="247">
        <f t="shared" si="2"/>
        <v>12717</v>
      </c>
      <c r="F31" s="247">
        <f t="shared" si="2"/>
        <v>10773</v>
      </c>
      <c r="G31" s="247">
        <f t="shared" si="2"/>
        <v>9234</v>
      </c>
      <c r="H31" s="247">
        <f t="shared" si="2"/>
        <v>8667</v>
      </c>
      <c r="I31" s="247">
        <f t="shared" si="2"/>
        <v>8667</v>
      </c>
      <c r="J31" s="247">
        <f t="shared" si="2"/>
        <v>9234</v>
      </c>
      <c r="K31" s="247">
        <f t="shared" si="2"/>
        <v>8667</v>
      </c>
      <c r="L31" s="247">
        <f t="shared" si="2"/>
        <v>8667</v>
      </c>
      <c r="M31" s="247">
        <f t="shared" si="2"/>
        <v>12717</v>
      </c>
      <c r="N31" s="247">
        <f t="shared" si="2"/>
        <v>12717</v>
      </c>
      <c r="O31" s="247">
        <f t="shared" si="2"/>
        <v>12717</v>
      </c>
      <c r="P31" s="247">
        <f t="shared" si="2"/>
        <v>12717</v>
      </c>
      <c r="Q31" s="247">
        <f t="shared" si="2"/>
        <v>8667</v>
      </c>
      <c r="R31" s="247">
        <f t="shared" si="2"/>
        <v>10773</v>
      </c>
      <c r="S31" s="247">
        <f t="shared" si="2"/>
        <v>11745</v>
      </c>
      <c r="T31" s="247">
        <f t="shared" si="2"/>
        <v>9801</v>
      </c>
      <c r="U31" s="247">
        <f t="shared" si="2"/>
        <v>15066</v>
      </c>
      <c r="V31" s="247">
        <f t="shared" si="2"/>
        <v>9801</v>
      </c>
      <c r="W31" s="247">
        <f t="shared" si="2"/>
        <v>12717</v>
      </c>
      <c r="X31" s="247">
        <f t="shared" si="2"/>
        <v>9801</v>
      </c>
      <c r="Y31" s="247">
        <f t="shared" si="2"/>
        <v>12717</v>
      </c>
      <c r="Z31" s="247">
        <f t="shared" si="2"/>
        <v>12717</v>
      </c>
      <c r="AA31" s="247">
        <f t="shared" si="2"/>
        <v>12717</v>
      </c>
      <c r="AB31" s="247">
        <f t="shared" si="2"/>
        <v>11745</v>
      </c>
      <c r="AC31" s="247">
        <f t="shared" si="2"/>
        <v>12717</v>
      </c>
      <c r="AD31" s="247">
        <f t="shared" si="2"/>
        <v>11745</v>
      </c>
      <c r="AE31" s="247">
        <f t="shared" si="2"/>
        <v>16443</v>
      </c>
      <c r="AF31" s="247">
        <f t="shared" si="2"/>
        <v>11745</v>
      </c>
      <c r="AG31" s="247">
        <f t="shared" si="2"/>
        <v>12717</v>
      </c>
      <c r="AH31" s="247">
        <f t="shared" si="2"/>
        <v>12717</v>
      </c>
      <c r="AI31" s="247">
        <f t="shared" si="2"/>
        <v>12717</v>
      </c>
      <c r="AJ31" s="247">
        <f t="shared" si="2"/>
        <v>11745</v>
      </c>
      <c r="AK31" s="247">
        <f t="shared" si="2"/>
        <v>12717</v>
      </c>
      <c r="AL31" s="247">
        <f t="shared" si="2"/>
        <v>11745</v>
      </c>
      <c r="AM31" s="247">
        <f t="shared" si="2"/>
        <v>10773</v>
      </c>
      <c r="AN31" s="247">
        <f t="shared" si="2"/>
        <v>9801</v>
      </c>
      <c r="AO31" s="247">
        <f t="shared" si="2"/>
        <v>9801</v>
      </c>
      <c r="AP31" s="247">
        <f t="shared" si="2"/>
        <v>9801</v>
      </c>
      <c r="AQ31" s="247">
        <f t="shared" si="2"/>
        <v>10773</v>
      </c>
      <c r="AR31" s="247">
        <f t="shared" si="2"/>
        <v>11745</v>
      </c>
      <c r="AS31" s="247">
        <f t="shared" si="2"/>
        <v>11745</v>
      </c>
      <c r="AT31" s="247">
        <f t="shared" si="2"/>
        <v>10773</v>
      </c>
      <c r="AU31" s="247">
        <f t="shared" si="2"/>
        <v>9801</v>
      </c>
      <c r="AV31" s="247">
        <f t="shared" si="2"/>
        <v>11745</v>
      </c>
      <c r="AW31" s="247">
        <f t="shared" si="2"/>
        <v>9801</v>
      </c>
    </row>
    <row r="32" spans="1:49" ht="10.5" customHeight="1" x14ac:dyDescent="0.2">
      <c r="A32" s="19">
        <v>2</v>
      </c>
      <c r="B32" s="247">
        <f t="shared" ref="B32:AW32" si="3">ROUNDUP(B8*0.9,)</f>
        <v>10692</v>
      </c>
      <c r="C32" s="247">
        <f t="shared" si="3"/>
        <v>10692</v>
      </c>
      <c r="D32" s="247">
        <f t="shared" si="3"/>
        <v>14540</v>
      </c>
      <c r="E32" s="247">
        <f t="shared" si="3"/>
        <v>14540</v>
      </c>
      <c r="F32" s="247">
        <f t="shared" si="3"/>
        <v>12596</v>
      </c>
      <c r="G32" s="247">
        <f t="shared" si="3"/>
        <v>11057</v>
      </c>
      <c r="H32" s="247">
        <f t="shared" si="3"/>
        <v>10490</v>
      </c>
      <c r="I32" s="247">
        <f t="shared" si="3"/>
        <v>10490</v>
      </c>
      <c r="J32" s="247">
        <f t="shared" si="3"/>
        <v>11057</v>
      </c>
      <c r="K32" s="247">
        <f t="shared" si="3"/>
        <v>10490</v>
      </c>
      <c r="L32" s="247">
        <f t="shared" si="3"/>
        <v>10490</v>
      </c>
      <c r="M32" s="247">
        <f t="shared" si="3"/>
        <v>14540</v>
      </c>
      <c r="N32" s="247">
        <f t="shared" si="3"/>
        <v>14540</v>
      </c>
      <c r="O32" s="247">
        <f t="shared" si="3"/>
        <v>14540</v>
      </c>
      <c r="P32" s="247">
        <f t="shared" si="3"/>
        <v>14540</v>
      </c>
      <c r="Q32" s="247">
        <f t="shared" si="3"/>
        <v>10490</v>
      </c>
      <c r="R32" s="247">
        <f t="shared" si="3"/>
        <v>12596</v>
      </c>
      <c r="S32" s="247">
        <f t="shared" si="3"/>
        <v>13568</v>
      </c>
      <c r="T32" s="247">
        <f t="shared" si="3"/>
        <v>11624</v>
      </c>
      <c r="U32" s="247">
        <f t="shared" si="3"/>
        <v>16889</v>
      </c>
      <c r="V32" s="247">
        <f t="shared" si="3"/>
        <v>11624</v>
      </c>
      <c r="W32" s="247">
        <f t="shared" si="3"/>
        <v>14540</v>
      </c>
      <c r="X32" s="247">
        <f t="shared" si="3"/>
        <v>11624</v>
      </c>
      <c r="Y32" s="247">
        <f t="shared" si="3"/>
        <v>14540</v>
      </c>
      <c r="Z32" s="247">
        <f t="shared" si="3"/>
        <v>14540</v>
      </c>
      <c r="AA32" s="247">
        <f t="shared" si="3"/>
        <v>14540</v>
      </c>
      <c r="AB32" s="247">
        <f t="shared" si="3"/>
        <v>13568</v>
      </c>
      <c r="AC32" s="247">
        <f t="shared" si="3"/>
        <v>14540</v>
      </c>
      <c r="AD32" s="247">
        <f t="shared" si="3"/>
        <v>13568</v>
      </c>
      <c r="AE32" s="247">
        <f t="shared" si="3"/>
        <v>18266</v>
      </c>
      <c r="AF32" s="247">
        <f t="shared" si="3"/>
        <v>13568</v>
      </c>
      <c r="AG32" s="247">
        <f t="shared" si="3"/>
        <v>14540</v>
      </c>
      <c r="AH32" s="247">
        <f t="shared" si="3"/>
        <v>14540</v>
      </c>
      <c r="AI32" s="247">
        <f t="shared" si="3"/>
        <v>14540</v>
      </c>
      <c r="AJ32" s="247">
        <f t="shared" si="3"/>
        <v>13568</v>
      </c>
      <c r="AK32" s="247">
        <f t="shared" si="3"/>
        <v>14540</v>
      </c>
      <c r="AL32" s="247">
        <f t="shared" si="3"/>
        <v>13568</v>
      </c>
      <c r="AM32" s="247">
        <f t="shared" si="3"/>
        <v>12596</v>
      </c>
      <c r="AN32" s="247">
        <f t="shared" si="3"/>
        <v>11624</v>
      </c>
      <c r="AO32" s="247">
        <f t="shared" si="3"/>
        <v>11624</v>
      </c>
      <c r="AP32" s="247">
        <f t="shared" si="3"/>
        <v>11624</v>
      </c>
      <c r="AQ32" s="247">
        <f t="shared" si="3"/>
        <v>12596</v>
      </c>
      <c r="AR32" s="247">
        <f t="shared" si="3"/>
        <v>13568</v>
      </c>
      <c r="AS32" s="247">
        <f t="shared" si="3"/>
        <v>13568</v>
      </c>
      <c r="AT32" s="247">
        <f t="shared" si="3"/>
        <v>12596</v>
      </c>
      <c r="AU32" s="247">
        <f t="shared" si="3"/>
        <v>11624</v>
      </c>
      <c r="AV32" s="247">
        <f t="shared" si="3"/>
        <v>13568</v>
      </c>
      <c r="AW32" s="247">
        <f t="shared" si="3"/>
        <v>11624</v>
      </c>
    </row>
    <row r="33" spans="1:49" ht="10.5" customHeight="1" x14ac:dyDescent="0.2">
      <c r="A33" s="17" t="s">
        <v>143</v>
      </c>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row>
    <row r="34" spans="1:49" ht="10.5" customHeight="1" x14ac:dyDescent="0.2">
      <c r="A34" s="19">
        <v>1</v>
      </c>
      <c r="B34" s="247">
        <f t="shared" ref="B34:AW34" si="4">ROUNDUP(B10*0.9,)</f>
        <v>9882</v>
      </c>
      <c r="C34" s="247">
        <f t="shared" si="4"/>
        <v>9882</v>
      </c>
      <c r="D34" s="247">
        <f t="shared" si="4"/>
        <v>13527</v>
      </c>
      <c r="E34" s="247">
        <f t="shared" si="4"/>
        <v>13527</v>
      </c>
      <c r="F34" s="247">
        <f t="shared" si="4"/>
        <v>11583</v>
      </c>
      <c r="G34" s="247">
        <f t="shared" si="4"/>
        <v>10044</v>
      </c>
      <c r="H34" s="247">
        <f t="shared" si="4"/>
        <v>9477</v>
      </c>
      <c r="I34" s="247">
        <f t="shared" si="4"/>
        <v>9477</v>
      </c>
      <c r="J34" s="247">
        <f t="shared" si="4"/>
        <v>10044</v>
      </c>
      <c r="K34" s="247">
        <f t="shared" si="4"/>
        <v>9477</v>
      </c>
      <c r="L34" s="247">
        <f t="shared" si="4"/>
        <v>9477</v>
      </c>
      <c r="M34" s="247">
        <f t="shared" si="4"/>
        <v>13527</v>
      </c>
      <c r="N34" s="247">
        <f t="shared" si="4"/>
        <v>13527</v>
      </c>
      <c r="O34" s="247">
        <f t="shared" si="4"/>
        <v>13527</v>
      </c>
      <c r="P34" s="247">
        <f t="shared" si="4"/>
        <v>13527</v>
      </c>
      <c r="Q34" s="247">
        <f t="shared" si="4"/>
        <v>9477</v>
      </c>
      <c r="R34" s="247">
        <f t="shared" si="4"/>
        <v>11583</v>
      </c>
      <c r="S34" s="247">
        <f t="shared" si="4"/>
        <v>12555</v>
      </c>
      <c r="T34" s="247">
        <f t="shared" si="4"/>
        <v>10611</v>
      </c>
      <c r="U34" s="247">
        <f t="shared" si="4"/>
        <v>15876</v>
      </c>
      <c r="V34" s="247">
        <f t="shared" si="4"/>
        <v>10611</v>
      </c>
      <c r="W34" s="247">
        <f t="shared" si="4"/>
        <v>13527</v>
      </c>
      <c r="X34" s="247">
        <f t="shared" si="4"/>
        <v>10611</v>
      </c>
      <c r="Y34" s="247">
        <f t="shared" si="4"/>
        <v>13527</v>
      </c>
      <c r="Z34" s="247">
        <f t="shared" si="4"/>
        <v>13527</v>
      </c>
      <c r="AA34" s="247">
        <f t="shared" si="4"/>
        <v>13527</v>
      </c>
      <c r="AB34" s="247">
        <f t="shared" si="4"/>
        <v>12555</v>
      </c>
      <c r="AC34" s="247">
        <f t="shared" si="4"/>
        <v>13527</v>
      </c>
      <c r="AD34" s="247">
        <f t="shared" si="4"/>
        <v>12555</v>
      </c>
      <c r="AE34" s="247">
        <f t="shared" si="4"/>
        <v>17253</v>
      </c>
      <c r="AF34" s="247">
        <f t="shared" si="4"/>
        <v>12555</v>
      </c>
      <c r="AG34" s="247">
        <f t="shared" si="4"/>
        <v>13527</v>
      </c>
      <c r="AH34" s="247">
        <f t="shared" si="4"/>
        <v>13527</v>
      </c>
      <c r="AI34" s="247">
        <f t="shared" si="4"/>
        <v>13527</v>
      </c>
      <c r="AJ34" s="247">
        <f t="shared" si="4"/>
        <v>12555</v>
      </c>
      <c r="AK34" s="247">
        <f t="shared" si="4"/>
        <v>13527</v>
      </c>
      <c r="AL34" s="247">
        <f t="shared" si="4"/>
        <v>12555</v>
      </c>
      <c r="AM34" s="247">
        <f t="shared" si="4"/>
        <v>11583</v>
      </c>
      <c r="AN34" s="247">
        <f t="shared" si="4"/>
        <v>10611</v>
      </c>
      <c r="AO34" s="247">
        <f t="shared" si="4"/>
        <v>10611</v>
      </c>
      <c r="AP34" s="247">
        <f t="shared" si="4"/>
        <v>10611</v>
      </c>
      <c r="AQ34" s="247">
        <f t="shared" si="4"/>
        <v>11583</v>
      </c>
      <c r="AR34" s="247">
        <f t="shared" si="4"/>
        <v>12555</v>
      </c>
      <c r="AS34" s="247">
        <f t="shared" si="4"/>
        <v>12555</v>
      </c>
      <c r="AT34" s="247">
        <f t="shared" si="4"/>
        <v>11583</v>
      </c>
      <c r="AU34" s="247">
        <f t="shared" si="4"/>
        <v>10611</v>
      </c>
      <c r="AV34" s="247">
        <f t="shared" si="4"/>
        <v>12555</v>
      </c>
      <c r="AW34" s="247">
        <f t="shared" si="4"/>
        <v>10611</v>
      </c>
    </row>
    <row r="35" spans="1:49" ht="10.5" customHeight="1" x14ac:dyDescent="0.2">
      <c r="A35" s="19">
        <v>2</v>
      </c>
      <c r="B35" s="247">
        <f t="shared" ref="B35:AW35" si="5">ROUNDUP(B11*0.9,)</f>
        <v>11502</v>
      </c>
      <c r="C35" s="247">
        <f t="shared" si="5"/>
        <v>11502</v>
      </c>
      <c r="D35" s="247">
        <f t="shared" si="5"/>
        <v>15350</v>
      </c>
      <c r="E35" s="247">
        <f t="shared" si="5"/>
        <v>15350</v>
      </c>
      <c r="F35" s="247">
        <f t="shared" si="5"/>
        <v>13406</v>
      </c>
      <c r="G35" s="247">
        <f t="shared" si="5"/>
        <v>11867</v>
      </c>
      <c r="H35" s="247">
        <f t="shared" si="5"/>
        <v>11300</v>
      </c>
      <c r="I35" s="247">
        <f t="shared" si="5"/>
        <v>11300</v>
      </c>
      <c r="J35" s="247">
        <f t="shared" si="5"/>
        <v>11867</v>
      </c>
      <c r="K35" s="247">
        <f t="shared" si="5"/>
        <v>11300</v>
      </c>
      <c r="L35" s="247">
        <f t="shared" si="5"/>
        <v>11300</v>
      </c>
      <c r="M35" s="247">
        <f t="shared" si="5"/>
        <v>15350</v>
      </c>
      <c r="N35" s="247">
        <f t="shared" si="5"/>
        <v>15350</v>
      </c>
      <c r="O35" s="247">
        <f t="shared" si="5"/>
        <v>15350</v>
      </c>
      <c r="P35" s="247">
        <f t="shared" si="5"/>
        <v>15350</v>
      </c>
      <c r="Q35" s="247">
        <f t="shared" si="5"/>
        <v>11300</v>
      </c>
      <c r="R35" s="247">
        <f t="shared" si="5"/>
        <v>13406</v>
      </c>
      <c r="S35" s="247">
        <f t="shared" si="5"/>
        <v>14378</v>
      </c>
      <c r="T35" s="247">
        <f t="shared" si="5"/>
        <v>12434</v>
      </c>
      <c r="U35" s="247">
        <f t="shared" si="5"/>
        <v>17699</v>
      </c>
      <c r="V35" s="247">
        <f t="shared" si="5"/>
        <v>12434</v>
      </c>
      <c r="W35" s="247">
        <f t="shared" si="5"/>
        <v>15350</v>
      </c>
      <c r="X35" s="247">
        <f t="shared" si="5"/>
        <v>12434</v>
      </c>
      <c r="Y35" s="247">
        <f t="shared" si="5"/>
        <v>15350</v>
      </c>
      <c r="Z35" s="247">
        <f t="shared" si="5"/>
        <v>15350</v>
      </c>
      <c r="AA35" s="247">
        <f t="shared" si="5"/>
        <v>15350</v>
      </c>
      <c r="AB35" s="247">
        <f t="shared" si="5"/>
        <v>14378</v>
      </c>
      <c r="AC35" s="247">
        <f t="shared" si="5"/>
        <v>15350</v>
      </c>
      <c r="AD35" s="247">
        <f t="shared" si="5"/>
        <v>14378</v>
      </c>
      <c r="AE35" s="247">
        <f t="shared" si="5"/>
        <v>19076</v>
      </c>
      <c r="AF35" s="247">
        <f t="shared" si="5"/>
        <v>14378</v>
      </c>
      <c r="AG35" s="247">
        <f t="shared" si="5"/>
        <v>15350</v>
      </c>
      <c r="AH35" s="247">
        <f t="shared" si="5"/>
        <v>15350</v>
      </c>
      <c r="AI35" s="247">
        <f t="shared" si="5"/>
        <v>15350</v>
      </c>
      <c r="AJ35" s="247">
        <f t="shared" si="5"/>
        <v>14378</v>
      </c>
      <c r="AK35" s="247">
        <f t="shared" si="5"/>
        <v>15350</v>
      </c>
      <c r="AL35" s="247">
        <f t="shared" si="5"/>
        <v>14378</v>
      </c>
      <c r="AM35" s="247">
        <f t="shared" si="5"/>
        <v>13406</v>
      </c>
      <c r="AN35" s="247">
        <f t="shared" si="5"/>
        <v>12434</v>
      </c>
      <c r="AO35" s="247">
        <f t="shared" si="5"/>
        <v>12434</v>
      </c>
      <c r="AP35" s="247">
        <f t="shared" si="5"/>
        <v>12434</v>
      </c>
      <c r="AQ35" s="247">
        <f t="shared" si="5"/>
        <v>13406</v>
      </c>
      <c r="AR35" s="247">
        <f t="shared" si="5"/>
        <v>14378</v>
      </c>
      <c r="AS35" s="247">
        <f t="shared" si="5"/>
        <v>14378</v>
      </c>
      <c r="AT35" s="247">
        <f t="shared" si="5"/>
        <v>13406</v>
      </c>
      <c r="AU35" s="247">
        <f t="shared" si="5"/>
        <v>12434</v>
      </c>
      <c r="AV35" s="247">
        <f t="shared" si="5"/>
        <v>14378</v>
      </c>
      <c r="AW35" s="247">
        <f t="shared" si="5"/>
        <v>12434</v>
      </c>
    </row>
    <row r="36" spans="1:49" ht="10.5" customHeight="1" x14ac:dyDescent="0.2">
      <c r="A36" s="17" t="s">
        <v>144</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row>
    <row r="37" spans="1:49" ht="10.5" customHeight="1" x14ac:dyDescent="0.2">
      <c r="A37" s="19">
        <v>1</v>
      </c>
      <c r="B37" s="247">
        <f t="shared" ref="B37:AW37" si="6">ROUNDUP(B13*0.9,)</f>
        <v>10692</v>
      </c>
      <c r="C37" s="247">
        <f t="shared" si="6"/>
        <v>10692</v>
      </c>
      <c r="D37" s="247">
        <f t="shared" si="6"/>
        <v>14337</v>
      </c>
      <c r="E37" s="247">
        <f t="shared" si="6"/>
        <v>14337</v>
      </c>
      <c r="F37" s="247">
        <f t="shared" si="6"/>
        <v>12393</v>
      </c>
      <c r="G37" s="247">
        <f t="shared" si="6"/>
        <v>10854</v>
      </c>
      <c r="H37" s="247">
        <f t="shared" si="6"/>
        <v>10287</v>
      </c>
      <c r="I37" s="247">
        <f t="shared" si="6"/>
        <v>10287</v>
      </c>
      <c r="J37" s="247">
        <f t="shared" si="6"/>
        <v>10854</v>
      </c>
      <c r="K37" s="247">
        <f t="shared" si="6"/>
        <v>10287</v>
      </c>
      <c r="L37" s="247">
        <f t="shared" si="6"/>
        <v>10287</v>
      </c>
      <c r="M37" s="247">
        <f t="shared" si="6"/>
        <v>14337</v>
      </c>
      <c r="N37" s="247">
        <f t="shared" si="6"/>
        <v>14337</v>
      </c>
      <c r="O37" s="247">
        <f t="shared" si="6"/>
        <v>14337</v>
      </c>
      <c r="P37" s="247">
        <f t="shared" si="6"/>
        <v>14337</v>
      </c>
      <c r="Q37" s="247">
        <f t="shared" si="6"/>
        <v>10287</v>
      </c>
      <c r="R37" s="247">
        <f t="shared" si="6"/>
        <v>12393</v>
      </c>
      <c r="S37" s="247">
        <f t="shared" si="6"/>
        <v>13365</v>
      </c>
      <c r="T37" s="247">
        <f t="shared" si="6"/>
        <v>11421</v>
      </c>
      <c r="U37" s="247">
        <f t="shared" si="6"/>
        <v>16686</v>
      </c>
      <c r="V37" s="247">
        <f t="shared" si="6"/>
        <v>11421</v>
      </c>
      <c r="W37" s="247">
        <f t="shared" si="6"/>
        <v>14337</v>
      </c>
      <c r="X37" s="247">
        <f t="shared" si="6"/>
        <v>11421</v>
      </c>
      <c r="Y37" s="247">
        <f t="shared" si="6"/>
        <v>14337</v>
      </c>
      <c r="Z37" s="247">
        <f t="shared" si="6"/>
        <v>14337</v>
      </c>
      <c r="AA37" s="247">
        <f t="shared" si="6"/>
        <v>14337</v>
      </c>
      <c r="AB37" s="247">
        <f t="shared" si="6"/>
        <v>13365</v>
      </c>
      <c r="AC37" s="247">
        <f t="shared" si="6"/>
        <v>14337</v>
      </c>
      <c r="AD37" s="247">
        <f t="shared" si="6"/>
        <v>13365</v>
      </c>
      <c r="AE37" s="247">
        <f t="shared" si="6"/>
        <v>18063</v>
      </c>
      <c r="AF37" s="247">
        <f t="shared" si="6"/>
        <v>13365</v>
      </c>
      <c r="AG37" s="247">
        <f t="shared" si="6"/>
        <v>14337</v>
      </c>
      <c r="AH37" s="247">
        <f t="shared" si="6"/>
        <v>14337</v>
      </c>
      <c r="AI37" s="247">
        <f t="shared" si="6"/>
        <v>14337</v>
      </c>
      <c r="AJ37" s="247">
        <f t="shared" si="6"/>
        <v>13365</v>
      </c>
      <c r="AK37" s="247">
        <f t="shared" si="6"/>
        <v>14337</v>
      </c>
      <c r="AL37" s="247">
        <f t="shared" si="6"/>
        <v>13365</v>
      </c>
      <c r="AM37" s="247">
        <f t="shared" si="6"/>
        <v>12393</v>
      </c>
      <c r="AN37" s="247">
        <f t="shared" si="6"/>
        <v>11421</v>
      </c>
      <c r="AO37" s="247">
        <f t="shared" si="6"/>
        <v>11421</v>
      </c>
      <c r="AP37" s="247">
        <f t="shared" si="6"/>
        <v>11421</v>
      </c>
      <c r="AQ37" s="247">
        <f t="shared" si="6"/>
        <v>12393</v>
      </c>
      <c r="AR37" s="247">
        <f t="shared" si="6"/>
        <v>13365</v>
      </c>
      <c r="AS37" s="247">
        <f t="shared" si="6"/>
        <v>13365</v>
      </c>
      <c r="AT37" s="247">
        <f t="shared" si="6"/>
        <v>12393</v>
      </c>
      <c r="AU37" s="247">
        <f t="shared" si="6"/>
        <v>11421</v>
      </c>
      <c r="AV37" s="247">
        <f t="shared" si="6"/>
        <v>13365</v>
      </c>
      <c r="AW37" s="247">
        <f t="shared" si="6"/>
        <v>11421</v>
      </c>
    </row>
    <row r="38" spans="1:49" ht="10.5" customHeight="1" x14ac:dyDescent="0.2">
      <c r="A38" s="19">
        <v>2</v>
      </c>
      <c r="B38" s="247">
        <f t="shared" ref="B38:AW38" si="7">ROUNDUP(B14*0.9,)</f>
        <v>12312</v>
      </c>
      <c r="C38" s="247">
        <f t="shared" si="7"/>
        <v>12312</v>
      </c>
      <c r="D38" s="247">
        <f t="shared" si="7"/>
        <v>16160</v>
      </c>
      <c r="E38" s="247">
        <f t="shared" si="7"/>
        <v>16160</v>
      </c>
      <c r="F38" s="247">
        <f t="shared" si="7"/>
        <v>14216</v>
      </c>
      <c r="G38" s="247">
        <f t="shared" si="7"/>
        <v>12677</v>
      </c>
      <c r="H38" s="247">
        <f t="shared" si="7"/>
        <v>12110</v>
      </c>
      <c r="I38" s="247">
        <f t="shared" si="7"/>
        <v>12110</v>
      </c>
      <c r="J38" s="247">
        <f t="shared" si="7"/>
        <v>12677</v>
      </c>
      <c r="K38" s="247">
        <f t="shared" si="7"/>
        <v>12110</v>
      </c>
      <c r="L38" s="247">
        <f t="shared" si="7"/>
        <v>12110</v>
      </c>
      <c r="M38" s="247">
        <f t="shared" si="7"/>
        <v>16160</v>
      </c>
      <c r="N38" s="247">
        <f t="shared" si="7"/>
        <v>16160</v>
      </c>
      <c r="O38" s="247">
        <f t="shared" si="7"/>
        <v>16160</v>
      </c>
      <c r="P38" s="247">
        <f t="shared" si="7"/>
        <v>16160</v>
      </c>
      <c r="Q38" s="247">
        <f t="shared" si="7"/>
        <v>12110</v>
      </c>
      <c r="R38" s="247">
        <f t="shared" si="7"/>
        <v>14216</v>
      </c>
      <c r="S38" s="247">
        <f t="shared" si="7"/>
        <v>15188</v>
      </c>
      <c r="T38" s="247">
        <f t="shared" si="7"/>
        <v>13244</v>
      </c>
      <c r="U38" s="247">
        <f t="shared" si="7"/>
        <v>18509</v>
      </c>
      <c r="V38" s="247">
        <f t="shared" si="7"/>
        <v>13244</v>
      </c>
      <c r="W38" s="247">
        <f t="shared" si="7"/>
        <v>16160</v>
      </c>
      <c r="X38" s="247">
        <f t="shared" si="7"/>
        <v>13244</v>
      </c>
      <c r="Y38" s="247">
        <f t="shared" si="7"/>
        <v>16160</v>
      </c>
      <c r="Z38" s="247">
        <f t="shared" si="7"/>
        <v>16160</v>
      </c>
      <c r="AA38" s="247">
        <f t="shared" si="7"/>
        <v>16160</v>
      </c>
      <c r="AB38" s="247">
        <f t="shared" si="7"/>
        <v>15188</v>
      </c>
      <c r="AC38" s="247">
        <f t="shared" si="7"/>
        <v>16160</v>
      </c>
      <c r="AD38" s="247">
        <f t="shared" si="7"/>
        <v>15188</v>
      </c>
      <c r="AE38" s="247">
        <f t="shared" si="7"/>
        <v>19886</v>
      </c>
      <c r="AF38" s="247">
        <f t="shared" si="7"/>
        <v>15188</v>
      </c>
      <c r="AG38" s="247">
        <f t="shared" si="7"/>
        <v>16160</v>
      </c>
      <c r="AH38" s="247">
        <f t="shared" si="7"/>
        <v>16160</v>
      </c>
      <c r="AI38" s="247">
        <f t="shared" si="7"/>
        <v>16160</v>
      </c>
      <c r="AJ38" s="247">
        <f t="shared" si="7"/>
        <v>15188</v>
      </c>
      <c r="AK38" s="247">
        <f t="shared" si="7"/>
        <v>16160</v>
      </c>
      <c r="AL38" s="247">
        <f t="shared" si="7"/>
        <v>15188</v>
      </c>
      <c r="AM38" s="247">
        <f t="shared" si="7"/>
        <v>14216</v>
      </c>
      <c r="AN38" s="247">
        <f t="shared" si="7"/>
        <v>13244</v>
      </c>
      <c r="AO38" s="247">
        <f t="shared" si="7"/>
        <v>13244</v>
      </c>
      <c r="AP38" s="247">
        <f t="shared" si="7"/>
        <v>13244</v>
      </c>
      <c r="AQ38" s="247">
        <f t="shared" si="7"/>
        <v>14216</v>
      </c>
      <c r="AR38" s="247">
        <f t="shared" si="7"/>
        <v>15188</v>
      </c>
      <c r="AS38" s="247">
        <f t="shared" si="7"/>
        <v>15188</v>
      </c>
      <c r="AT38" s="247">
        <f t="shared" si="7"/>
        <v>14216</v>
      </c>
      <c r="AU38" s="247">
        <f t="shared" si="7"/>
        <v>13244</v>
      </c>
      <c r="AV38" s="247">
        <f t="shared" si="7"/>
        <v>15188</v>
      </c>
      <c r="AW38" s="247">
        <f t="shared" si="7"/>
        <v>13244</v>
      </c>
    </row>
    <row r="39" spans="1:49" ht="10.5" customHeight="1" x14ac:dyDescent="0.2">
      <c r="A39" s="17" t="s">
        <v>4</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row>
    <row r="40" spans="1:49" ht="10.5" customHeight="1" x14ac:dyDescent="0.2">
      <c r="A40" s="19">
        <v>1</v>
      </c>
      <c r="B40" s="247">
        <f t="shared" ref="B40:AW40" si="8">ROUNDUP(B16*0.9,)</f>
        <v>11502</v>
      </c>
      <c r="C40" s="247">
        <f t="shared" si="8"/>
        <v>11502</v>
      </c>
      <c r="D40" s="247">
        <f t="shared" si="8"/>
        <v>15147</v>
      </c>
      <c r="E40" s="247">
        <f t="shared" si="8"/>
        <v>15147</v>
      </c>
      <c r="F40" s="247">
        <f t="shared" si="8"/>
        <v>13203</v>
      </c>
      <c r="G40" s="247">
        <f t="shared" si="8"/>
        <v>11664</v>
      </c>
      <c r="H40" s="247">
        <f t="shared" si="8"/>
        <v>11097</v>
      </c>
      <c r="I40" s="247">
        <f t="shared" si="8"/>
        <v>11097</v>
      </c>
      <c r="J40" s="247">
        <f t="shared" si="8"/>
        <v>11664</v>
      </c>
      <c r="K40" s="247">
        <f t="shared" si="8"/>
        <v>11097</v>
      </c>
      <c r="L40" s="247">
        <f t="shared" si="8"/>
        <v>11097</v>
      </c>
      <c r="M40" s="247">
        <f t="shared" si="8"/>
        <v>15147</v>
      </c>
      <c r="N40" s="247">
        <f t="shared" si="8"/>
        <v>15147</v>
      </c>
      <c r="O40" s="247">
        <f t="shared" si="8"/>
        <v>15147</v>
      </c>
      <c r="P40" s="247">
        <f t="shared" si="8"/>
        <v>15147</v>
      </c>
      <c r="Q40" s="247">
        <f t="shared" si="8"/>
        <v>11097</v>
      </c>
      <c r="R40" s="247">
        <f t="shared" si="8"/>
        <v>13203</v>
      </c>
      <c r="S40" s="247">
        <f t="shared" si="8"/>
        <v>14175</v>
      </c>
      <c r="T40" s="247">
        <f t="shared" si="8"/>
        <v>12231</v>
      </c>
      <c r="U40" s="247">
        <f t="shared" si="8"/>
        <v>17496</v>
      </c>
      <c r="V40" s="247">
        <f t="shared" si="8"/>
        <v>12231</v>
      </c>
      <c r="W40" s="247">
        <f t="shared" si="8"/>
        <v>15147</v>
      </c>
      <c r="X40" s="247">
        <f t="shared" si="8"/>
        <v>12231</v>
      </c>
      <c r="Y40" s="247">
        <f t="shared" si="8"/>
        <v>15147</v>
      </c>
      <c r="Z40" s="247">
        <f t="shared" si="8"/>
        <v>15147</v>
      </c>
      <c r="AA40" s="247">
        <f t="shared" si="8"/>
        <v>15147</v>
      </c>
      <c r="AB40" s="247">
        <f t="shared" si="8"/>
        <v>14175</v>
      </c>
      <c r="AC40" s="247">
        <f t="shared" si="8"/>
        <v>15147</v>
      </c>
      <c r="AD40" s="247">
        <f t="shared" si="8"/>
        <v>14175</v>
      </c>
      <c r="AE40" s="247">
        <f t="shared" si="8"/>
        <v>18873</v>
      </c>
      <c r="AF40" s="247">
        <f t="shared" si="8"/>
        <v>14175</v>
      </c>
      <c r="AG40" s="247">
        <f t="shared" si="8"/>
        <v>15147</v>
      </c>
      <c r="AH40" s="247">
        <f t="shared" si="8"/>
        <v>15147</v>
      </c>
      <c r="AI40" s="247">
        <f t="shared" si="8"/>
        <v>15147</v>
      </c>
      <c r="AJ40" s="247">
        <f t="shared" si="8"/>
        <v>14175</v>
      </c>
      <c r="AK40" s="247">
        <f t="shared" si="8"/>
        <v>15147</v>
      </c>
      <c r="AL40" s="247">
        <f t="shared" si="8"/>
        <v>14175</v>
      </c>
      <c r="AM40" s="247">
        <f t="shared" si="8"/>
        <v>13203</v>
      </c>
      <c r="AN40" s="247">
        <f t="shared" si="8"/>
        <v>12231</v>
      </c>
      <c r="AO40" s="247">
        <f t="shared" si="8"/>
        <v>12231</v>
      </c>
      <c r="AP40" s="247">
        <f t="shared" si="8"/>
        <v>12231</v>
      </c>
      <c r="AQ40" s="247">
        <f t="shared" si="8"/>
        <v>13203</v>
      </c>
      <c r="AR40" s="247">
        <f t="shared" si="8"/>
        <v>14175</v>
      </c>
      <c r="AS40" s="247">
        <f t="shared" si="8"/>
        <v>14175</v>
      </c>
      <c r="AT40" s="247">
        <f t="shared" si="8"/>
        <v>13203</v>
      </c>
      <c r="AU40" s="247">
        <f t="shared" si="8"/>
        <v>12231</v>
      </c>
      <c r="AV40" s="247">
        <f t="shared" si="8"/>
        <v>14175</v>
      </c>
      <c r="AW40" s="247">
        <f t="shared" si="8"/>
        <v>12231</v>
      </c>
    </row>
    <row r="41" spans="1:49" ht="10.7" customHeight="1" x14ac:dyDescent="0.2">
      <c r="A41" s="19">
        <v>2</v>
      </c>
      <c r="B41" s="247">
        <f t="shared" ref="B41:AW41" si="9">ROUNDUP(B17*0.9,)</f>
        <v>13122</v>
      </c>
      <c r="C41" s="247">
        <f t="shared" si="9"/>
        <v>13122</v>
      </c>
      <c r="D41" s="247">
        <f t="shared" si="9"/>
        <v>16970</v>
      </c>
      <c r="E41" s="247">
        <f t="shared" si="9"/>
        <v>16970</v>
      </c>
      <c r="F41" s="247">
        <f t="shared" si="9"/>
        <v>15026</v>
      </c>
      <c r="G41" s="247">
        <f t="shared" si="9"/>
        <v>13487</v>
      </c>
      <c r="H41" s="247">
        <f t="shared" si="9"/>
        <v>12920</v>
      </c>
      <c r="I41" s="247">
        <f t="shared" si="9"/>
        <v>12920</v>
      </c>
      <c r="J41" s="247">
        <f t="shared" si="9"/>
        <v>13487</v>
      </c>
      <c r="K41" s="247">
        <f t="shared" si="9"/>
        <v>12920</v>
      </c>
      <c r="L41" s="247">
        <f t="shared" si="9"/>
        <v>12920</v>
      </c>
      <c r="M41" s="247">
        <f t="shared" si="9"/>
        <v>16970</v>
      </c>
      <c r="N41" s="247">
        <f t="shared" si="9"/>
        <v>16970</v>
      </c>
      <c r="O41" s="247">
        <f t="shared" si="9"/>
        <v>16970</v>
      </c>
      <c r="P41" s="247">
        <f t="shared" si="9"/>
        <v>16970</v>
      </c>
      <c r="Q41" s="247">
        <f t="shared" si="9"/>
        <v>12920</v>
      </c>
      <c r="R41" s="247">
        <f t="shared" si="9"/>
        <v>15026</v>
      </c>
      <c r="S41" s="247">
        <f t="shared" si="9"/>
        <v>15998</v>
      </c>
      <c r="T41" s="247">
        <f t="shared" si="9"/>
        <v>14054</v>
      </c>
      <c r="U41" s="247">
        <f t="shared" si="9"/>
        <v>19319</v>
      </c>
      <c r="V41" s="247">
        <f t="shared" si="9"/>
        <v>14054</v>
      </c>
      <c r="W41" s="247">
        <f t="shared" si="9"/>
        <v>16970</v>
      </c>
      <c r="X41" s="247">
        <f t="shared" si="9"/>
        <v>14054</v>
      </c>
      <c r="Y41" s="247">
        <f t="shared" si="9"/>
        <v>16970</v>
      </c>
      <c r="Z41" s="247">
        <f t="shared" si="9"/>
        <v>16970</v>
      </c>
      <c r="AA41" s="247">
        <f t="shared" si="9"/>
        <v>16970</v>
      </c>
      <c r="AB41" s="247">
        <f t="shared" si="9"/>
        <v>15998</v>
      </c>
      <c r="AC41" s="247">
        <f t="shared" si="9"/>
        <v>16970</v>
      </c>
      <c r="AD41" s="247">
        <f t="shared" si="9"/>
        <v>15998</v>
      </c>
      <c r="AE41" s="247">
        <f t="shared" si="9"/>
        <v>20696</v>
      </c>
      <c r="AF41" s="247">
        <f t="shared" si="9"/>
        <v>15998</v>
      </c>
      <c r="AG41" s="247">
        <f t="shared" si="9"/>
        <v>16970</v>
      </c>
      <c r="AH41" s="247">
        <f t="shared" si="9"/>
        <v>16970</v>
      </c>
      <c r="AI41" s="247">
        <f t="shared" si="9"/>
        <v>16970</v>
      </c>
      <c r="AJ41" s="247">
        <f t="shared" si="9"/>
        <v>15998</v>
      </c>
      <c r="AK41" s="247">
        <f t="shared" si="9"/>
        <v>16970</v>
      </c>
      <c r="AL41" s="247">
        <f t="shared" si="9"/>
        <v>15998</v>
      </c>
      <c r="AM41" s="247">
        <f t="shared" si="9"/>
        <v>15026</v>
      </c>
      <c r="AN41" s="247">
        <f t="shared" si="9"/>
        <v>14054</v>
      </c>
      <c r="AO41" s="247">
        <f t="shared" si="9"/>
        <v>14054</v>
      </c>
      <c r="AP41" s="247">
        <f t="shared" si="9"/>
        <v>14054</v>
      </c>
      <c r="AQ41" s="247">
        <f t="shared" si="9"/>
        <v>15026</v>
      </c>
      <c r="AR41" s="247">
        <f t="shared" si="9"/>
        <v>15998</v>
      </c>
      <c r="AS41" s="247">
        <f t="shared" si="9"/>
        <v>15998</v>
      </c>
      <c r="AT41" s="247">
        <f t="shared" si="9"/>
        <v>15026</v>
      </c>
      <c r="AU41" s="247">
        <f t="shared" si="9"/>
        <v>14054</v>
      </c>
      <c r="AV41" s="247">
        <f t="shared" si="9"/>
        <v>15998</v>
      </c>
      <c r="AW41" s="247">
        <f t="shared" si="9"/>
        <v>14054</v>
      </c>
    </row>
    <row r="42" spans="1:49" ht="10.7" customHeight="1" x14ac:dyDescent="0.2">
      <c r="A42" s="17" t="s">
        <v>145</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row>
    <row r="43" spans="1:49" ht="10.7" customHeight="1" x14ac:dyDescent="0.2">
      <c r="A43" s="19">
        <v>1</v>
      </c>
      <c r="B43" s="247">
        <f t="shared" ref="B43:AW43" si="10">ROUNDUP(B19*0.9,)</f>
        <v>12312</v>
      </c>
      <c r="C43" s="247">
        <f t="shared" si="10"/>
        <v>12312</v>
      </c>
      <c r="D43" s="247">
        <f t="shared" si="10"/>
        <v>16767</v>
      </c>
      <c r="E43" s="247">
        <f t="shared" si="10"/>
        <v>16767</v>
      </c>
      <c r="F43" s="247">
        <f t="shared" si="10"/>
        <v>14823</v>
      </c>
      <c r="G43" s="247">
        <f t="shared" si="10"/>
        <v>13284</v>
      </c>
      <c r="H43" s="247">
        <f t="shared" si="10"/>
        <v>12717</v>
      </c>
      <c r="I43" s="247">
        <f t="shared" si="10"/>
        <v>12717</v>
      </c>
      <c r="J43" s="247">
        <f t="shared" si="10"/>
        <v>13284</v>
      </c>
      <c r="K43" s="247">
        <f t="shared" si="10"/>
        <v>12717</v>
      </c>
      <c r="L43" s="247">
        <f t="shared" si="10"/>
        <v>12717</v>
      </c>
      <c r="M43" s="247">
        <f t="shared" si="10"/>
        <v>16767</v>
      </c>
      <c r="N43" s="247">
        <f t="shared" si="10"/>
        <v>16767</v>
      </c>
      <c r="O43" s="247">
        <f t="shared" si="10"/>
        <v>16767</v>
      </c>
      <c r="P43" s="247">
        <f t="shared" si="10"/>
        <v>16767</v>
      </c>
      <c r="Q43" s="247">
        <f t="shared" si="10"/>
        <v>12717</v>
      </c>
      <c r="R43" s="247">
        <f t="shared" si="10"/>
        <v>14823</v>
      </c>
      <c r="S43" s="247">
        <f t="shared" si="10"/>
        <v>15795</v>
      </c>
      <c r="T43" s="247">
        <f t="shared" si="10"/>
        <v>13851</v>
      </c>
      <c r="U43" s="247">
        <f t="shared" si="10"/>
        <v>19116</v>
      </c>
      <c r="V43" s="247">
        <f t="shared" si="10"/>
        <v>13851</v>
      </c>
      <c r="W43" s="247">
        <f t="shared" si="10"/>
        <v>16767</v>
      </c>
      <c r="X43" s="247">
        <f t="shared" si="10"/>
        <v>13851</v>
      </c>
      <c r="Y43" s="247">
        <f t="shared" si="10"/>
        <v>16767</v>
      </c>
      <c r="Z43" s="247">
        <f t="shared" si="10"/>
        <v>16767</v>
      </c>
      <c r="AA43" s="247">
        <f t="shared" si="10"/>
        <v>16767</v>
      </c>
      <c r="AB43" s="247">
        <f t="shared" si="10"/>
        <v>15795</v>
      </c>
      <c r="AC43" s="247">
        <f t="shared" si="10"/>
        <v>16767</v>
      </c>
      <c r="AD43" s="247">
        <f t="shared" si="10"/>
        <v>15795</v>
      </c>
      <c r="AE43" s="247">
        <f t="shared" si="10"/>
        <v>20493</v>
      </c>
      <c r="AF43" s="247">
        <f t="shared" si="10"/>
        <v>15795</v>
      </c>
      <c r="AG43" s="247">
        <f t="shared" si="10"/>
        <v>16767</v>
      </c>
      <c r="AH43" s="247">
        <f t="shared" si="10"/>
        <v>16767</v>
      </c>
      <c r="AI43" s="247">
        <f t="shared" si="10"/>
        <v>16767</v>
      </c>
      <c r="AJ43" s="247">
        <f t="shared" si="10"/>
        <v>15795</v>
      </c>
      <c r="AK43" s="247">
        <f t="shared" si="10"/>
        <v>16767</v>
      </c>
      <c r="AL43" s="247">
        <f t="shared" si="10"/>
        <v>15795</v>
      </c>
      <c r="AM43" s="247">
        <f t="shared" si="10"/>
        <v>14823</v>
      </c>
      <c r="AN43" s="247">
        <f t="shared" si="10"/>
        <v>13851</v>
      </c>
      <c r="AO43" s="247">
        <f t="shared" si="10"/>
        <v>13851</v>
      </c>
      <c r="AP43" s="247">
        <f t="shared" si="10"/>
        <v>13851</v>
      </c>
      <c r="AQ43" s="247">
        <f t="shared" si="10"/>
        <v>14823</v>
      </c>
      <c r="AR43" s="247">
        <f t="shared" si="10"/>
        <v>15795</v>
      </c>
      <c r="AS43" s="247">
        <f t="shared" si="10"/>
        <v>15795</v>
      </c>
      <c r="AT43" s="247">
        <f t="shared" si="10"/>
        <v>14823</v>
      </c>
      <c r="AU43" s="247">
        <f t="shared" si="10"/>
        <v>13851</v>
      </c>
      <c r="AV43" s="247">
        <f t="shared" si="10"/>
        <v>15795</v>
      </c>
      <c r="AW43" s="247">
        <f t="shared" si="10"/>
        <v>13851</v>
      </c>
    </row>
    <row r="44" spans="1:49" ht="10.7" customHeight="1" x14ac:dyDescent="0.2">
      <c r="A44" s="19">
        <v>2</v>
      </c>
      <c r="B44" s="247">
        <f t="shared" ref="B44:AW44" si="11">ROUNDUP(B20*0.9,)</f>
        <v>13932</v>
      </c>
      <c r="C44" s="247">
        <f t="shared" si="11"/>
        <v>13932</v>
      </c>
      <c r="D44" s="247">
        <f t="shared" si="11"/>
        <v>18590</v>
      </c>
      <c r="E44" s="247">
        <f t="shared" si="11"/>
        <v>18590</v>
      </c>
      <c r="F44" s="247">
        <f t="shared" si="11"/>
        <v>16646</v>
      </c>
      <c r="G44" s="247">
        <f t="shared" si="11"/>
        <v>15107</v>
      </c>
      <c r="H44" s="247">
        <f t="shared" si="11"/>
        <v>14540</v>
      </c>
      <c r="I44" s="247">
        <f t="shared" si="11"/>
        <v>14540</v>
      </c>
      <c r="J44" s="247">
        <f t="shared" si="11"/>
        <v>15107</v>
      </c>
      <c r="K44" s="247">
        <f t="shared" si="11"/>
        <v>14540</v>
      </c>
      <c r="L44" s="247">
        <f t="shared" si="11"/>
        <v>14540</v>
      </c>
      <c r="M44" s="247">
        <f t="shared" si="11"/>
        <v>18590</v>
      </c>
      <c r="N44" s="247">
        <f t="shared" si="11"/>
        <v>18590</v>
      </c>
      <c r="O44" s="247">
        <f t="shared" si="11"/>
        <v>18590</v>
      </c>
      <c r="P44" s="247">
        <f t="shared" si="11"/>
        <v>18590</v>
      </c>
      <c r="Q44" s="247">
        <f t="shared" si="11"/>
        <v>14540</v>
      </c>
      <c r="R44" s="247">
        <f t="shared" si="11"/>
        <v>16646</v>
      </c>
      <c r="S44" s="247">
        <f t="shared" si="11"/>
        <v>17618</v>
      </c>
      <c r="T44" s="247">
        <f t="shared" si="11"/>
        <v>15674</v>
      </c>
      <c r="U44" s="247">
        <f t="shared" si="11"/>
        <v>20939</v>
      </c>
      <c r="V44" s="247">
        <f t="shared" si="11"/>
        <v>15674</v>
      </c>
      <c r="W44" s="247">
        <f t="shared" si="11"/>
        <v>18590</v>
      </c>
      <c r="X44" s="247">
        <f t="shared" si="11"/>
        <v>15674</v>
      </c>
      <c r="Y44" s="247">
        <f t="shared" si="11"/>
        <v>18590</v>
      </c>
      <c r="Z44" s="247">
        <f t="shared" si="11"/>
        <v>18590</v>
      </c>
      <c r="AA44" s="247">
        <f t="shared" si="11"/>
        <v>18590</v>
      </c>
      <c r="AB44" s="247">
        <f t="shared" si="11"/>
        <v>17618</v>
      </c>
      <c r="AC44" s="247">
        <f t="shared" si="11"/>
        <v>18590</v>
      </c>
      <c r="AD44" s="247">
        <f t="shared" si="11"/>
        <v>17618</v>
      </c>
      <c r="AE44" s="247">
        <f t="shared" si="11"/>
        <v>22316</v>
      </c>
      <c r="AF44" s="247">
        <f t="shared" si="11"/>
        <v>17618</v>
      </c>
      <c r="AG44" s="247">
        <f t="shared" si="11"/>
        <v>18590</v>
      </c>
      <c r="AH44" s="247">
        <f t="shared" si="11"/>
        <v>18590</v>
      </c>
      <c r="AI44" s="247">
        <f t="shared" si="11"/>
        <v>18590</v>
      </c>
      <c r="AJ44" s="247">
        <f t="shared" si="11"/>
        <v>17618</v>
      </c>
      <c r="AK44" s="247">
        <f t="shared" si="11"/>
        <v>18590</v>
      </c>
      <c r="AL44" s="247">
        <f t="shared" si="11"/>
        <v>17618</v>
      </c>
      <c r="AM44" s="247">
        <f t="shared" si="11"/>
        <v>16646</v>
      </c>
      <c r="AN44" s="247">
        <f t="shared" si="11"/>
        <v>15674</v>
      </c>
      <c r="AO44" s="247">
        <f t="shared" si="11"/>
        <v>15674</v>
      </c>
      <c r="AP44" s="247">
        <f t="shared" si="11"/>
        <v>15674</v>
      </c>
      <c r="AQ44" s="247">
        <f t="shared" si="11"/>
        <v>16646</v>
      </c>
      <c r="AR44" s="247">
        <f t="shared" si="11"/>
        <v>17618</v>
      </c>
      <c r="AS44" s="247">
        <f t="shared" si="11"/>
        <v>17618</v>
      </c>
      <c r="AT44" s="247">
        <f t="shared" si="11"/>
        <v>16646</v>
      </c>
      <c r="AU44" s="247">
        <f t="shared" si="11"/>
        <v>15674</v>
      </c>
      <c r="AV44" s="247">
        <f t="shared" si="11"/>
        <v>17618</v>
      </c>
      <c r="AW44" s="247">
        <f t="shared" si="11"/>
        <v>15674</v>
      </c>
    </row>
    <row r="45" spans="1:49" ht="10.7" customHeight="1" x14ac:dyDescent="0.2">
      <c r="A45" s="17" t="s">
        <v>5</v>
      </c>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row>
    <row r="46" spans="1:49" ht="10.7" customHeight="1" x14ac:dyDescent="0.2">
      <c r="A46" s="19">
        <v>1</v>
      </c>
      <c r="B46" s="247">
        <f t="shared" ref="B46:AW46" si="12">ROUNDUP(B22*0.9,)</f>
        <v>16362</v>
      </c>
      <c r="C46" s="247">
        <f t="shared" si="12"/>
        <v>16362</v>
      </c>
      <c r="D46" s="247">
        <f t="shared" si="12"/>
        <v>24867</v>
      </c>
      <c r="E46" s="247">
        <f t="shared" si="12"/>
        <v>24867</v>
      </c>
      <c r="F46" s="247">
        <f t="shared" si="12"/>
        <v>22923</v>
      </c>
      <c r="G46" s="247">
        <f t="shared" si="12"/>
        <v>21384</v>
      </c>
      <c r="H46" s="247">
        <f t="shared" si="12"/>
        <v>20817</v>
      </c>
      <c r="I46" s="247">
        <f t="shared" si="12"/>
        <v>20817</v>
      </c>
      <c r="J46" s="247">
        <f t="shared" si="12"/>
        <v>21384</v>
      </c>
      <c r="K46" s="247">
        <f t="shared" si="12"/>
        <v>20817</v>
      </c>
      <c r="L46" s="247">
        <f t="shared" si="12"/>
        <v>20817</v>
      </c>
      <c r="M46" s="247">
        <f t="shared" si="12"/>
        <v>24867</v>
      </c>
      <c r="N46" s="247">
        <f t="shared" si="12"/>
        <v>24867</v>
      </c>
      <c r="O46" s="247">
        <f t="shared" si="12"/>
        <v>24867</v>
      </c>
      <c r="P46" s="247">
        <f t="shared" si="12"/>
        <v>24867</v>
      </c>
      <c r="Q46" s="247">
        <f t="shared" si="12"/>
        <v>20817</v>
      </c>
      <c r="R46" s="247">
        <f t="shared" si="12"/>
        <v>22923</v>
      </c>
      <c r="S46" s="247">
        <f t="shared" si="12"/>
        <v>23895</v>
      </c>
      <c r="T46" s="247">
        <f t="shared" si="12"/>
        <v>21951</v>
      </c>
      <c r="U46" s="247">
        <f t="shared" si="12"/>
        <v>27216</v>
      </c>
      <c r="V46" s="247">
        <f t="shared" si="12"/>
        <v>21951</v>
      </c>
      <c r="W46" s="247">
        <f t="shared" si="12"/>
        <v>24867</v>
      </c>
      <c r="X46" s="247">
        <f t="shared" si="12"/>
        <v>21951</v>
      </c>
      <c r="Y46" s="247">
        <f t="shared" si="12"/>
        <v>24867</v>
      </c>
      <c r="Z46" s="247">
        <f t="shared" si="12"/>
        <v>24867</v>
      </c>
      <c r="AA46" s="247">
        <f t="shared" si="12"/>
        <v>24867</v>
      </c>
      <c r="AB46" s="247">
        <f t="shared" si="12"/>
        <v>23895</v>
      </c>
      <c r="AC46" s="247">
        <f t="shared" si="12"/>
        <v>24867</v>
      </c>
      <c r="AD46" s="247">
        <f t="shared" si="12"/>
        <v>23895</v>
      </c>
      <c r="AE46" s="247">
        <f t="shared" si="12"/>
        <v>28593</v>
      </c>
      <c r="AF46" s="247">
        <f t="shared" si="12"/>
        <v>23895</v>
      </c>
      <c r="AG46" s="247">
        <f t="shared" si="12"/>
        <v>24867</v>
      </c>
      <c r="AH46" s="247">
        <f t="shared" si="12"/>
        <v>24867</v>
      </c>
      <c r="AI46" s="247">
        <f t="shared" si="12"/>
        <v>24867</v>
      </c>
      <c r="AJ46" s="247">
        <f t="shared" si="12"/>
        <v>23895</v>
      </c>
      <c r="AK46" s="247">
        <f t="shared" si="12"/>
        <v>24867</v>
      </c>
      <c r="AL46" s="247">
        <f t="shared" si="12"/>
        <v>23895</v>
      </c>
      <c r="AM46" s="247">
        <f t="shared" si="12"/>
        <v>22923</v>
      </c>
      <c r="AN46" s="247">
        <f t="shared" si="12"/>
        <v>21951</v>
      </c>
      <c r="AO46" s="247">
        <f t="shared" si="12"/>
        <v>21951</v>
      </c>
      <c r="AP46" s="247">
        <f t="shared" si="12"/>
        <v>21951</v>
      </c>
      <c r="AQ46" s="247">
        <f t="shared" si="12"/>
        <v>22923</v>
      </c>
      <c r="AR46" s="247">
        <f t="shared" si="12"/>
        <v>23895</v>
      </c>
      <c r="AS46" s="247">
        <f t="shared" si="12"/>
        <v>23895</v>
      </c>
      <c r="AT46" s="247">
        <f t="shared" si="12"/>
        <v>22923</v>
      </c>
      <c r="AU46" s="247">
        <f t="shared" si="12"/>
        <v>21951</v>
      </c>
      <c r="AV46" s="247">
        <f t="shared" si="12"/>
        <v>23895</v>
      </c>
      <c r="AW46" s="247">
        <f t="shared" si="12"/>
        <v>21951</v>
      </c>
    </row>
    <row r="47" spans="1:49" ht="10.7" customHeight="1" x14ac:dyDescent="0.2">
      <c r="A47" s="19">
        <v>2</v>
      </c>
      <c r="B47" s="247">
        <f t="shared" ref="B47:AW47" si="13">ROUNDUP(B23*0.9,)</f>
        <v>17982</v>
      </c>
      <c r="C47" s="247">
        <f t="shared" si="13"/>
        <v>17982</v>
      </c>
      <c r="D47" s="247">
        <f t="shared" si="13"/>
        <v>26690</v>
      </c>
      <c r="E47" s="247">
        <f t="shared" si="13"/>
        <v>26690</v>
      </c>
      <c r="F47" s="247">
        <f t="shared" si="13"/>
        <v>24746</v>
      </c>
      <c r="G47" s="247">
        <f t="shared" si="13"/>
        <v>23207</v>
      </c>
      <c r="H47" s="247">
        <f t="shared" si="13"/>
        <v>22640</v>
      </c>
      <c r="I47" s="247">
        <f t="shared" si="13"/>
        <v>22640</v>
      </c>
      <c r="J47" s="247">
        <f t="shared" si="13"/>
        <v>23207</v>
      </c>
      <c r="K47" s="247">
        <f t="shared" si="13"/>
        <v>22640</v>
      </c>
      <c r="L47" s="247">
        <f t="shared" si="13"/>
        <v>22640</v>
      </c>
      <c r="M47" s="247">
        <f t="shared" si="13"/>
        <v>26690</v>
      </c>
      <c r="N47" s="247">
        <f t="shared" si="13"/>
        <v>26690</v>
      </c>
      <c r="O47" s="247">
        <f t="shared" si="13"/>
        <v>26690</v>
      </c>
      <c r="P47" s="247">
        <f t="shared" si="13"/>
        <v>26690</v>
      </c>
      <c r="Q47" s="247">
        <f t="shared" si="13"/>
        <v>22640</v>
      </c>
      <c r="R47" s="247">
        <f t="shared" si="13"/>
        <v>24746</v>
      </c>
      <c r="S47" s="247">
        <f t="shared" si="13"/>
        <v>25718</v>
      </c>
      <c r="T47" s="247">
        <f t="shared" si="13"/>
        <v>23774</v>
      </c>
      <c r="U47" s="247">
        <f t="shared" si="13"/>
        <v>29039</v>
      </c>
      <c r="V47" s="247">
        <f t="shared" si="13"/>
        <v>23774</v>
      </c>
      <c r="W47" s="247">
        <f t="shared" si="13"/>
        <v>26690</v>
      </c>
      <c r="X47" s="247">
        <f t="shared" si="13"/>
        <v>23774</v>
      </c>
      <c r="Y47" s="247">
        <f t="shared" si="13"/>
        <v>26690</v>
      </c>
      <c r="Z47" s="247">
        <f t="shared" si="13"/>
        <v>26690</v>
      </c>
      <c r="AA47" s="247">
        <f t="shared" si="13"/>
        <v>26690</v>
      </c>
      <c r="AB47" s="247">
        <f t="shared" si="13"/>
        <v>25718</v>
      </c>
      <c r="AC47" s="247">
        <f t="shared" si="13"/>
        <v>26690</v>
      </c>
      <c r="AD47" s="247">
        <f t="shared" si="13"/>
        <v>25718</v>
      </c>
      <c r="AE47" s="247">
        <f t="shared" si="13"/>
        <v>30416</v>
      </c>
      <c r="AF47" s="247">
        <f t="shared" si="13"/>
        <v>25718</v>
      </c>
      <c r="AG47" s="247">
        <f t="shared" si="13"/>
        <v>26690</v>
      </c>
      <c r="AH47" s="247">
        <f t="shared" si="13"/>
        <v>26690</v>
      </c>
      <c r="AI47" s="247">
        <f t="shared" si="13"/>
        <v>26690</v>
      </c>
      <c r="AJ47" s="247">
        <f t="shared" si="13"/>
        <v>25718</v>
      </c>
      <c r="AK47" s="247">
        <f t="shared" si="13"/>
        <v>26690</v>
      </c>
      <c r="AL47" s="247">
        <f t="shared" si="13"/>
        <v>25718</v>
      </c>
      <c r="AM47" s="247">
        <f t="shared" si="13"/>
        <v>24746</v>
      </c>
      <c r="AN47" s="247">
        <f t="shared" si="13"/>
        <v>23774</v>
      </c>
      <c r="AO47" s="247">
        <f t="shared" si="13"/>
        <v>23774</v>
      </c>
      <c r="AP47" s="247">
        <f t="shared" si="13"/>
        <v>23774</v>
      </c>
      <c r="AQ47" s="247">
        <f t="shared" si="13"/>
        <v>24746</v>
      </c>
      <c r="AR47" s="247">
        <f t="shared" si="13"/>
        <v>25718</v>
      </c>
      <c r="AS47" s="247">
        <f t="shared" si="13"/>
        <v>25718</v>
      </c>
      <c r="AT47" s="247">
        <f t="shared" si="13"/>
        <v>24746</v>
      </c>
      <c r="AU47" s="247">
        <f t="shared" si="13"/>
        <v>23774</v>
      </c>
      <c r="AV47" s="247">
        <f t="shared" si="13"/>
        <v>25718</v>
      </c>
      <c r="AW47" s="247">
        <f t="shared" si="13"/>
        <v>23774</v>
      </c>
    </row>
    <row r="48" spans="1:49" ht="12.75" customHeight="1" x14ac:dyDescent="0.2">
      <c r="A48" s="17" t="s">
        <v>6</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row>
    <row r="49" spans="1:49" x14ac:dyDescent="0.2">
      <c r="A49" s="19" t="s">
        <v>1</v>
      </c>
      <c r="B49" s="247">
        <f t="shared" ref="B49:AW49" si="14">ROUNDUP(B25*0.9,)</f>
        <v>89100</v>
      </c>
      <c r="C49" s="247">
        <f t="shared" si="14"/>
        <v>89100</v>
      </c>
      <c r="D49" s="247">
        <f t="shared" si="14"/>
        <v>101250</v>
      </c>
      <c r="E49" s="247">
        <f t="shared" si="14"/>
        <v>101250</v>
      </c>
      <c r="F49" s="247">
        <f t="shared" si="14"/>
        <v>101250</v>
      </c>
      <c r="G49" s="247">
        <f t="shared" si="14"/>
        <v>101250</v>
      </c>
      <c r="H49" s="247">
        <f t="shared" si="14"/>
        <v>101250</v>
      </c>
      <c r="I49" s="247">
        <f t="shared" si="14"/>
        <v>101250</v>
      </c>
      <c r="J49" s="247">
        <f t="shared" si="14"/>
        <v>101250</v>
      </c>
      <c r="K49" s="247">
        <f t="shared" si="14"/>
        <v>101250</v>
      </c>
      <c r="L49" s="247">
        <f t="shared" si="14"/>
        <v>101250</v>
      </c>
      <c r="M49" s="247">
        <f t="shared" si="14"/>
        <v>101250</v>
      </c>
      <c r="N49" s="247">
        <f t="shared" si="14"/>
        <v>101250</v>
      </c>
      <c r="O49" s="247">
        <f t="shared" si="14"/>
        <v>101250</v>
      </c>
      <c r="P49" s="247">
        <f t="shared" si="14"/>
        <v>101250</v>
      </c>
      <c r="Q49" s="247">
        <f t="shared" si="14"/>
        <v>101250</v>
      </c>
      <c r="R49" s="247">
        <f t="shared" si="14"/>
        <v>101250</v>
      </c>
      <c r="S49" s="247">
        <f t="shared" si="14"/>
        <v>101250</v>
      </c>
      <c r="T49" s="247">
        <f t="shared" si="14"/>
        <v>101250</v>
      </c>
      <c r="U49" s="247">
        <f t="shared" si="14"/>
        <v>101250</v>
      </c>
      <c r="V49" s="247">
        <f t="shared" si="14"/>
        <v>101250</v>
      </c>
      <c r="W49" s="247">
        <f t="shared" si="14"/>
        <v>101250</v>
      </c>
      <c r="X49" s="247">
        <f t="shared" si="14"/>
        <v>101250</v>
      </c>
      <c r="Y49" s="247">
        <f t="shared" si="14"/>
        <v>101250</v>
      </c>
      <c r="Z49" s="247">
        <f t="shared" si="14"/>
        <v>101250</v>
      </c>
      <c r="AA49" s="247">
        <f t="shared" si="14"/>
        <v>101250</v>
      </c>
      <c r="AB49" s="247">
        <f t="shared" si="14"/>
        <v>101250</v>
      </c>
      <c r="AC49" s="247">
        <f t="shared" si="14"/>
        <v>101250</v>
      </c>
      <c r="AD49" s="247">
        <f t="shared" si="14"/>
        <v>101250</v>
      </c>
      <c r="AE49" s="247">
        <f t="shared" si="14"/>
        <v>101250</v>
      </c>
      <c r="AF49" s="247">
        <f t="shared" si="14"/>
        <v>101250</v>
      </c>
      <c r="AG49" s="247">
        <f t="shared" si="14"/>
        <v>101250</v>
      </c>
      <c r="AH49" s="247">
        <f t="shared" si="14"/>
        <v>101250</v>
      </c>
      <c r="AI49" s="247">
        <f t="shared" si="14"/>
        <v>101250</v>
      </c>
      <c r="AJ49" s="247">
        <f t="shared" si="14"/>
        <v>101250</v>
      </c>
      <c r="AK49" s="247">
        <f t="shared" si="14"/>
        <v>101250</v>
      </c>
      <c r="AL49" s="247">
        <f t="shared" si="14"/>
        <v>101250</v>
      </c>
      <c r="AM49" s="247">
        <f t="shared" si="14"/>
        <v>101250</v>
      </c>
      <c r="AN49" s="247">
        <f t="shared" si="14"/>
        <v>101250</v>
      </c>
      <c r="AO49" s="247">
        <f t="shared" si="14"/>
        <v>101250</v>
      </c>
      <c r="AP49" s="247">
        <f t="shared" si="14"/>
        <v>101250</v>
      </c>
      <c r="AQ49" s="247">
        <f t="shared" si="14"/>
        <v>101250</v>
      </c>
      <c r="AR49" s="247">
        <f t="shared" si="14"/>
        <v>101250</v>
      </c>
      <c r="AS49" s="247">
        <f t="shared" si="14"/>
        <v>101250</v>
      </c>
      <c r="AT49" s="247">
        <f t="shared" si="14"/>
        <v>101250</v>
      </c>
      <c r="AU49" s="247">
        <f t="shared" si="14"/>
        <v>101250</v>
      </c>
      <c r="AV49" s="247">
        <f t="shared" si="14"/>
        <v>101250</v>
      </c>
      <c r="AW49" s="247">
        <f t="shared" si="14"/>
        <v>101250</v>
      </c>
    </row>
    <row r="50" spans="1:49" x14ac:dyDescent="0.2">
      <c r="A50" s="147"/>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row>
    <row r="51" spans="1:49" ht="12.75" hidden="1" thickBot="1" x14ac:dyDescent="0.25">
      <c r="A51" s="164" t="s">
        <v>147</v>
      </c>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row>
    <row r="52" spans="1:49" ht="24" hidden="1" x14ac:dyDescent="0.2">
      <c r="A52" s="165" t="s">
        <v>149</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row>
    <row r="53" spans="1:49" ht="25.5" hidden="1" x14ac:dyDescent="0.2">
      <c r="A53" s="162" t="s">
        <v>150</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row>
    <row r="54" spans="1:49" hidden="1" x14ac:dyDescent="0.2">
      <c r="A54" s="165" t="s">
        <v>148</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row>
    <row r="55" spans="1:49" ht="12.75" thickBot="1" x14ac:dyDescent="0.2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row>
    <row r="56" spans="1:49" ht="12.75" thickBot="1" x14ac:dyDescent="0.25">
      <c r="A56" s="155" t="s">
        <v>12</v>
      </c>
    </row>
    <row r="57" spans="1:49" x14ac:dyDescent="0.2">
      <c r="A57" s="148" t="s">
        <v>13</v>
      </c>
    </row>
    <row r="58" spans="1:49" x14ac:dyDescent="0.2">
      <c r="A58" s="148" t="s">
        <v>14</v>
      </c>
    </row>
    <row r="59" spans="1:49" ht="12" customHeight="1" x14ac:dyDescent="0.2">
      <c r="A59" s="150" t="s">
        <v>18</v>
      </c>
    </row>
    <row r="60" spans="1:49" x14ac:dyDescent="0.2">
      <c r="A60" s="148" t="s">
        <v>122</v>
      </c>
    </row>
    <row r="61" spans="1:49" ht="12.75" thickBot="1" x14ac:dyDescent="0.25">
      <c r="A61" s="147"/>
    </row>
    <row r="62" spans="1:49" ht="12.75" thickBot="1" x14ac:dyDescent="0.25">
      <c r="A62" s="155" t="s">
        <v>24</v>
      </c>
    </row>
    <row r="63" spans="1:49" x14ac:dyDescent="0.2">
      <c r="A63" s="99" t="s">
        <v>62</v>
      </c>
    </row>
    <row r="64" spans="1:49" ht="12.75" thickBot="1" x14ac:dyDescent="0.25">
      <c r="A64" s="143"/>
    </row>
    <row r="65" spans="1:1" ht="12.75" thickBot="1" x14ac:dyDescent="0.25">
      <c r="A65" s="156" t="s">
        <v>16</v>
      </c>
    </row>
    <row r="66" spans="1:1" ht="60" x14ac:dyDescent="0.2">
      <c r="A66" s="154" t="s">
        <v>63</v>
      </c>
    </row>
  </sheetData>
  <pageMargins left="0.25" right="0.25" top="0.75" bottom="0.75" header="0.3" footer="0.3"/>
  <pageSetup scale="5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6"/>
  <sheetViews>
    <sheetView topLeftCell="A13" zoomScale="90" zoomScaleNormal="90" workbookViewId="0">
      <pane xSplit="1" topLeftCell="B1" activePane="topRight" state="frozen"/>
      <selection activeCell="E71" sqref="E71"/>
      <selection pane="topRight" activeCell="E71" sqref="E71"/>
    </sheetView>
  </sheetViews>
  <sheetFormatPr defaultColWidth="9" defaultRowHeight="11.25" x14ac:dyDescent="0.2"/>
  <cols>
    <col min="1" max="1" width="81.5703125" style="204" customWidth="1"/>
    <col min="2" max="16384" width="9" style="204"/>
  </cols>
  <sheetData>
    <row r="1" spans="1:49" ht="11.45" customHeight="1" x14ac:dyDescent="0.2">
      <c r="A1" s="207" t="s">
        <v>191</v>
      </c>
    </row>
    <row r="2" spans="1:49" ht="11.45" customHeight="1" x14ac:dyDescent="0.2">
      <c r="A2" s="208" t="s">
        <v>61</v>
      </c>
    </row>
    <row r="3" spans="1:49" ht="11.45" customHeight="1" x14ac:dyDescent="0.2">
      <c r="A3" s="207"/>
    </row>
    <row r="4" spans="1:49" ht="11.45" customHeight="1" x14ac:dyDescent="0.2">
      <c r="A4" s="228" t="s">
        <v>9</v>
      </c>
      <c r="B4" s="229">
        <f>'C завтраками| Bed and breakfast'!B4</f>
        <v>45770</v>
      </c>
      <c r="C4" s="229">
        <f>'C завтраками| Bed and breakfast'!C4</f>
        <v>45776</v>
      </c>
      <c r="D4" s="229">
        <f>'C завтраками| Bed and breakfast'!D4</f>
        <v>45778</v>
      </c>
      <c r="E4" s="229">
        <f>'C завтраками| Bed and breakfast'!E4</f>
        <v>45779</v>
      </c>
      <c r="F4" s="229">
        <f>'C завтраками| Bed and breakfast'!F4</f>
        <v>45781</v>
      </c>
      <c r="G4" s="229">
        <f>'C завтраками| Bed and breakfast'!G4</f>
        <v>45787</v>
      </c>
      <c r="H4" s="229">
        <f>'C завтраками| Bed and breakfast'!H4</f>
        <v>45788</v>
      </c>
      <c r="I4" s="229">
        <f>'C завтраками| Bed and breakfast'!I4</f>
        <v>45793</v>
      </c>
      <c r="J4" s="229">
        <f>'C завтраками| Bed and breakfast'!J4</f>
        <v>45798</v>
      </c>
      <c r="K4" s="229">
        <f>'C завтраками| Bed and breakfast'!K4</f>
        <v>45800</v>
      </c>
      <c r="L4" s="229">
        <f>'C завтраками| Bed and breakfast'!L4</f>
        <v>45802</v>
      </c>
      <c r="M4" s="229">
        <f>'C завтраками| Bed and breakfast'!M4</f>
        <v>45808</v>
      </c>
      <c r="N4" s="229">
        <f>'C завтраками| Bed and breakfast'!N4</f>
        <v>45809</v>
      </c>
      <c r="O4" s="229">
        <f>'C завтраками| Bed and breakfast'!O4</f>
        <v>45810</v>
      </c>
      <c r="P4" s="229">
        <f>'C завтраками| Bed and breakfast'!P4</f>
        <v>45815</v>
      </c>
      <c r="Q4" s="229">
        <f>'C завтраками| Bed and breakfast'!Q4</f>
        <v>45817</v>
      </c>
      <c r="R4" s="229">
        <f>'C завтраками| Bed and breakfast'!R4</f>
        <v>45820</v>
      </c>
      <c r="S4" s="229">
        <f>'C завтраками| Bed and breakfast'!S4</f>
        <v>45821</v>
      </c>
      <c r="T4" s="229">
        <f>'C завтраками| Bed and breakfast'!T4</f>
        <v>45823</v>
      </c>
      <c r="U4" s="229">
        <f>'C завтраками| Bed and breakfast'!U4</f>
        <v>45831</v>
      </c>
      <c r="V4" s="229">
        <f>'C завтраками| Bed and breakfast'!V4</f>
        <v>45836</v>
      </c>
      <c r="W4" s="229">
        <f>'C завтраками| Bed and breakfast'!W4</f>
        <v>45839</v>
      </c>
      <c r="X4" s="229">
        <f>'C завтраками| Bed and breakfast'!X4</f>
        <v>45849</v>
      </c>
      <c r="Y4" s="229">
        <f>'C завтраками| Bed and breakfast'!Y4</f>
        <v>45852</v>
      </c>
      <c r="Z4" s="229">
        <f>'C завтраками| Bed and breakfast'!Z4</f>
        <v>45855</v>
      </c>
      <c r="AA4" s="229">
        <f>'C завтраками| Bed and breakfast'!AA4</f>
        <v>45856</v>
      </c>
      <c r="AB4" s="229">
        <f>'C завтраками| Bed and breakfast'!AB4</f>
        <v>45858</v>
      </c>
      <c r="AC4" s="229">
        <f>'C завтраками| Bed and breakfast'!AC4</f>
        <v>45859</v>
      </c>
      <c r="AD4" s="229">
        <f>'C завтраками| Bed and breakfast'!AD4</f>
        <v>45861</v>
      </c>
      <c r="AE4" s="229">
        <f>'C завтраками| Bed and breakfast'!AE4</f>
        <v>45863</v>
      </c>
      <c r="AF4" s="229">
        <f>'C завтраками| Bed and breakfast'!AF4</f>
        <v>45867</v>
      </c>
      <c r="AG4" s="229">
        <f>'C завтраками| Bed and breakfast'!AG4</f>
        <v>45870</v>
      </c>
      <c r="AH4" s="229">
        <f>'C завтраками| Bed and breakfast'!AH4</f>
        <v>45872</v>
      </c>
      <c r="AI4" s="229">
        <f>'C завтраками| Bed and breakfast'!AI4</f>
        <v>45877</v>
      </c>
      <c r="AJ4" s="229">
        <f>'C завтраками| Bed and breakfast'!AJ4</f>
        <v>45879</v>
      </c>
      <c r="AK4" s="229">
        <f>'C завтраками| Bed and breakfast'!AK4</f>
        <v>45884</v>
      </c>
      <c r="AL4" s="229">
        <f>'C завтраками| Bed and breakfast'!AL4</f>
        <v>45886</v>
      </c>
      <c r="AM4" s="229">
        <f>'C завтраками| Bed and breakfast'!AM4</f>
        <v>45888</v>
      </c>
      <c r="AN4" s="229">
        <f>'C завтраками| Bed and breakfast'!AN4</f>
        <v>45891</v>
      </c>
      <c r="AO4" s="229">
        <f>'C завтраками| Bed and breakfast'!AO4</f>
        <v>45893</v>
      </c>
      <c r="AP4" s="229">
        <f>'C завтраками| Bed and breakfast'!AP4</f>
        <v>45901</v>
      </c>
      <c r="AQ4" s="229">
        <f>'C завтраками| Bed and breakfast'!AQ4</f>
        <v>45905</v>
      </c>
      <c r="AR4" s="229">
        <f>'C завтраками| Bed and breakfast'!AR4</f>
        <v>45908</v>
      </c>
      <c r="AS4" s="229">
        <f>'C завтраками| Bed and breakfast'!AS4</f>
        <v>45912</v>
      </c>
      <c r="AT4" s="229">
        <f>'C завтраками| Bed and breakfast'!AT4</f>
        <v>45914</v>
      </c>
      <c r="AU4" s="229">
        <f>'C завтраками| Bed and breakfast'!AU4</f>
        <v>45921</v>
      </c>
      <c r="AV4" s="229">
        <f>'C завтраками| Bed and breakfast'!AV4</f>
        <v>45926</v>
      </c>
      <c r="AW4" s="229">
        <f>'C завтраками| Bed and breakfast'!AW4</f>
        <v>45928</v>
      </c>
    </row>
    <row r="5" spans="1:49" s="231" customFormat="1" ht="22.35" customHeight="1" x14ac:dyDescent="0.15">
      <c r="A5" s="230" t="s">
        <v>11</v>
      </c>
      <c r="B5" s="229">
        <f>'C завтраками| Bed and breakfast'!B5</f>
        <v>45775</v>
      </c>
      <c r="C5" s="229">
        <f>'C завтраками| Bed and breakfast'!C5</f>
        <v>45777</v>
      </c>
      <c r="D5" s="229">
        <f>'C завтраками| Bed and breakfast'!D5</f>
        <v>45778</v>
      </c>
      <c r="E5" s="229">
        <f>'C завтраками| Bed and breakfast'!E5</f>
        <v>45780</v>
      </c>
      <c r="F5" s="229">
        <f>'C завтраками| Bed and breakfast'!F5</f>
        <v>45786</v>
      </c>
      <c r="G5" s="229">
        <f>'C завтраками| Bed and breakfast'!G5</f>
        <v>45787</v>
      </c>
      <c r="H5" s="229">
        <f>'C завтраками| Bed and breakfast'!H5</f>
        <v>45792</v>
      </c>
      <c r="I5" s="229">
        <f>'C завтраками| Bed and breakfast'!I5</f>
        <v>45797</v>
      </c>
      <c r="J5" s="229">
        <f>'C завтраками| Bed and breakfast'!J5</f>
        <v>45799</v>
      </c>
      <c r="K5" s="229">
        <f>'C завтраками| Bed and breakfast'!K5</f>
        <v>45801</v>
      </c>
      <c r="L5" s="229">
        <f>'C завтраками| Bed and breakfast'!L5</f>
        <v>45807</v>
      </c>
      <c r="M5" s="229">
        <f>'C завтраками| Bed and breakfast'!M5</f>
        <v>45808</v>
      </c>
      <c r="N5" s="229">
        <f>'C завтраками| Bed and breakfast'!N5</f>
        <v>45809</v>
      </c>
      <c r="O5" s="229">
        <f>'C завтраками| Bed and breakfast'!O5</f>
        <v>45814</v>
      </c>
      <c r="P5" s="229">
        <f>'C завтраками| Bed and breakfast'!P5</f>
        <v>45816</v>
      </c>
      <c r="Q5" s="229">
        <f>'C завтраками| Bed and breakfast'!Q5</f>
        <v>45819</v>
      </c>
      <c r="R5" s="229">
        <f>'C завтраками| Bed and breakfast'!R5</f>
        <v>45820</v>
      </c>
      <c r="S5" s="229">
        <f>'C завтраками| Bed and breakfast'!S5</f>
        <v>45822</v>
      </c>
      <c r="T5" s="229">
        <f>'C завтраками| Bed and breakfast'!T5</f>
        <v>45830</v>
      </c>
      <c r="U5" s="229">
        <f>'C завтраками| Bed and breakfast'!U5</f>
        <v>45835</v>
      </c>
      <c r="V5" s="229">
        <f>'C завтраками| Bed and breakfast'!V5</f>
        <v>45838</v>
      </c>
      <c r="W5" s="229">
        <f>'C завтраками| Bed and breakfast'!W5</f>
        <v>45848</v>
      </c>
      <c r="X5" s="229">
        <f>'C завтраками| Bed and breakfast'!X5</f>
        <v>45851</v>
      </c>
      <c r="Y5" s="229">
        <f>'C завтраками| Bed and breakfast'!Y5</f>
        <v>45854</v>
      </c>
      <c r="Z5" s="229">
        <f>'C завтраками| Bed and breakfast'!Z5</f>
        <v>45855</v>
      </c>
      <c r="AA5" s="229">
        <f>'C завтраками| Bed and breakfast'!AA5</f>
        <v>45857</v>
      </c>
      <c r="AB5" s="229">
        <f>'C завтраками| Bed and breakfast'!AB5</f>
        <v>45858</v>
      </c>
      <c r="AC5" s="229">
        <f>'C завтраками| Bed and breakfast'!AC5</f>
        <v>45860</v>
      </c>
      <c r="AD5" s="229">
        <f>'C завтраками| Bed and breakfast'!AD5</f>
        <v>45862</v>
      </c>
      <c r="AE5" s="229">
        <f>'C завтраками| Bed and breakfast'!AE5</f>
        <v>45866</v>
      </c>
      <c r="AF5" s="229">
        <f>'C завтраками| Bed and breakfast'!AF5</f>
        <v>45869</v>
      </c>
      <c r="AG5" s="229">
        <f>'C завтраками| Bed and breakfast'!AG5</f>
        <v>45871</v>
      </c>
      <c r="AH5" s="229">
        <f>'C завтраками| Bed and breakfast'!AH5</f>
        <v>45876</v>
      </c>
      <c r="AI5" s="229">
        <f>'C завтраками| Bed and breakfast'!AI5</f>
        <v>45878</v>
      </c>
      <c r="AJ5" s="229">
        <f>'C завтраками| Bed and breakfast'!AJ5</f>
        <v>45883</v>
      </c>
      <c r="AK5" s="229">
        <f>'C завтраками| Bed and breakfast'!AK5</f>
        <v>45885</v>
      </c>
      <c r="AL5" s="229">
        <f>'C завтраками| Bed and breakfast'!AL5</f>
        <v>45887</v>
      </c>
      <c r="AM5" s="229">
        <f>'C завтраками| Bed and breakfast'!AM5</f>
        <v>45890</v>
      </c>
      <c r="AN5" s="229">
        <f>'C завтраками| Bed and breakfast'!AN5</f>
        <v>45892</v>
      </c>
      <c r="AO5" s="229">
        <f>'C завтраками| Bed and breakfast'!AO5</f>
        <v>45900</v>
      </c>
      <c r="AP5" s="229">
        <f>'C завтраками| Bed and breakfast'!AP5</f>
        <v>45904</v>
      </c>
      <c r="AQ5" s="229">
        <f>'C завтраками| Bed and breakfast'!AQ5</f>
        <v>45907</v>
      </c>
      <c r="AR5" s="229">
        <f>'C завтраками| Bed and breakfast'!AR5</f>
        <v>45910</v>
      </c>
      <c r="AS5" s="229">
        <f>'C завтраками| Bed and breakfast'!AS5</f>
        <v>45913</v>
      </c>
      <c r="AT5" s="229">
        <f>'C завтраками| Bed and breakfast'!AT5</f>
        <v>45920</v>
      </c>
      <c r="AU5" s="229">
        <f>'C завтраками| Bed and breakfast'!AU5</f>
        <v>45925</v>
      </c>
      <c r="AV5" s="229">
        <f>'C завтраками| Bed and breakfast'!AV5</f>
        <v>45927</v>
      </c>
      <c r="AW5" s="229">
        <f>'C завтраками| Bed and breakfast'!AW5</f>
        <v>45930</v>
      </c>
    </row>
    <row r="6" spans="1:49" ht="10.7" customHeight="1" x14ac:dyDescent="0.2">
      <c r="A6" s="203" t="s">
        <v>142</v>
      </c>
    </row>
    <row r="7" spans="1:49" ht="10.7" customHeight="1" x14ac:dyDescent="0.2">
      <c r="A7" s="211">
        <v>1</v>
      </c>
      <c r="B7" s="232">
        <f>'C завтраками| Bed and breakfast'!B7*0.9</f>
        <v>10080</v>
      </c>
      <c r="C7" s="232">
        <f>'C завтраками| Bed and breakfast'!C7*0.9</f>
        <v>10080</v>
      </c>
      <c r="D7" s="232">
        <f>'C завтраками| Bed and breakfast'!D7*0.9</f>
        <v>14130</v>
      </c>
      <c r="E7" s="232">
        <f>'C завтраками| Bed and breakfast'!E7*0.9</f>
        <v>14130</v>
      </c>
      <c r="F7" s="232">
        <f>'C завтраками| Bed and breakfast'!F7*0.9</f>
        <v>11970</v>
      </c>
      <c r="G7" s="232">
        <f>'C завтраками| Bed and breakfast'!G7*0.9</f>
        <v>10260</v>
      </c>
      <c r="H7" s="232">
        <f>'C завтраками| Bed and breakfast'!H7*0.9</f>
        <v>9630</v>
      </c>
      <c r="I7" s="232">
        <f>'C завтраками| Bed and breakfast'!I7*0.9</f>
        <v>9630</v>
      </c>
      <c r="J7" s="232">
        <f>'C завтраками| Bed and breakfast'!J7*0.9</f>
        <v>10260</v>
      </c>
      <c r="K7" s="232">
        <f>'C завтраками| Bed and breakfast'!K7*0.9</f>
        <v>9630</v>
      </c>
      <c r="L7" s="232">
        <f>'C завтраками| Bed and breakfast'!L7*0.9</f>
        <v>9630</v>
      </c>
      <c r="M7" s="232">
        <f>'C завтраками| Bed and breakfast'!M7*0.9</f>
        <v>14130</v>
      </c>
      <c r="N7" s="232">
        <f>'C завтраками| Bed and breakfast'!N7*0.9</f>
        <v>14130</v>
      </c>
      <c r="O7" s="232">
        <f>'C завтраками| Bed and breakfast'!O7*0.9</f>
        <v>14130</v>
      </c>
      <c r="P7" s="232">
        <f>'C завтраками| Bed and breakfast'!P7*0.9</f>
        <v>14130</v>
      </c>
      <c r="Q7" s="232">
        <f>'C завтраками| Bed and breakfast'!Q7*0.9</f>
        <v>9630</v>
      </c>
      <c r="R7" s="232">
        <f>'C завтраками| Bed and breakfast'!R7*0.9</f>
        <v>11970</v>
      </c>
      <c r="S7" s="232">
        <f>'C завтраками| Bed and breakfast'!S7*0.9</f>
        <v>13050</v>
      </c>
      <c r="T7" s="232">
        <f>'C завтраками| Bed and breakfast'!T7*0.9</f>
        <v>10890</v>
      </c>
      <c r="U7" s="232">
        <f>'C завтраками| Bed and breakfast'!U7*0.9</f>
        <v>16740</v>
      </c>
      <c r="V7" s="232">
        <f>'C завтраками| Bed and breakfast'!V7*0.9</f>
        <v>10890</v>
      </c>
      <c r="W7" s="232">
        <f>'C завтраками| Bed and breakfast'!W7*0.9</f>
        <v>14130</v>
      </c>
      <c r="X7" s="232">
        <f>'C завтраками| Bed and breakfast'!X7*0.9</f>
        <v>10890</v>
      </c>
      <c r="Y7" s="232">
        <f>'C завтраками| Bed and breakfast'!Y7*0.9</f>
        <v>14130</v>
      </c>
      <c r="Z7" s="232">
        <f>'C завтраками| Bed and breakfast'!Z7*0.9</f>
        <v>14130</v>
      </c>
      <c r="AA7" s="232">
        <f>'C завтраками| Bed and breakfast'!AA7*0.9</f>
        <v>14130</v>
      </c>
      <c r="AB7" s="232">
        <f>'C завтраками| Bed and breakfast'!AB7*0.9</f>
        <v>13050</v>
      </c>
      <c r="AC7" s="232">
        <f>'C завтраками| Bed and breakfast'!AC7*0.9</f>
        <v>14130</v>
      </c>
      <c r="AD7" s="232">
        <f>'C завтраками| Bed and breakfast'!AD7*0.9</f>
        <v>13050</v>
      </c>
      <c r="AE7" s="232">
        <f>'C завтраками| Bed and breakfast'!AE7*0.9</f>
        <v>18270</v>
      </c>
      <c r="AF7" s="232">
        <f>'C завтраками| Bed and breakfast'!AF7*0.9</f>
        <v>13050</v>
      </c>
      <c r="AG7" s="232">
        <f>'C завтраками| Bed and breakfast'!AG7*0.9</f>
        <v>14130</v>
      </c>
      <c r="AH7" s="232">
        <f>'C завтраками| Bed and breakfast'!AH7*0.9</f>
        <v>14130</v>
      </c>
      <c r="AI7" s="232">
        <f>'C завтраками| Bed and breakfast'!AI7*0.9</f>
        <v>14130</v>
      </c>
      <c r="AJ7" s="232">
        <f>'C завтраками| Bed and breakfast'!AJ7*0.9</f>
        <v>13050</v>
      </c>
      <c r="AK7" s="232">
        <f>'C завтраками| Bed and breakfast'!AK7*0.9</f>
        <v>14130</v>
      </c>
      <c r="AL7" s="232">
        <f>'C завтраками| Bed and breakfast'!AL7*0.9</f>
        <v>13050</v>
      </c>
      <c r="AM7" s="232">
        <f>'C завтраками| Bed and breakfast'!AM7*0.9</f>
        <v>11970</v>
      </c>
      <c r="AN7" s="232">
        <f>'C завтраками| Bed and breakfast'!AN7*0.9</f>
        <v>10890</v>
      </c>
      <c r="AO7" s="232">
        <f>'C завтраками| Bed and breakfast'!AO7*0.9</f>
        <v>10890</v>
      </c>
      <c r="AP7" s="232">
        <f>'C завтраками| Bed and breakfast'!AP7*0.9</f>
        <v>10890</v>
      </c>
      <c r="AQ7" s="232">
        <f>'C завтраками| Bed and breakfast'!AQ7*0.9</f>
        <v>11970</v>
      </c>
      <c r="AR7" s="232">
        <f>'C завтраками| Bed and breakfast'!AR7*0.9</f>
        <v>13050</v>
      </c>
      <c r="AS7" s="232">
        <f>'C завтраками| Bed and breakfast'!AS7*0.9</f>
        <v>13050</v>
      </c>
      <c r="AT7" s="232">
        <f>'C завтраками| Bed and breakfast'!AT7*0.9</f>
        <v>11970</v>
      </c>
      <c r="AU7" s="232">
        <f>'C завтраками| Bed and breakfast'!AU7*0.9</f>
        <v>10890</v>
      </c>
      <c r="AV7" s="232">
        <f>'C завтраками| Bed and breakfast'!AV7*0.9</f>
        <v>13050</v>
      </c>
      <c r="AW7" s="232">
        <f>'C завтраками| Bed and breakfast'!AW7*0.9</f>
        <v>10890</v>
      </c>
    </row>
    <row r="8" spans="1:49" ht="10.7" customHeight="1" x14ac:dyDescent="0.2">
      <c r="A8" s="211">
        <v>2</v>
      </c>
      <c r="B8" s="232">
        <f>'C завтраками| Bed and breakfast'!B8*0.9</f>
        <v>11880</v>
      </c>
      <c r="C8" s="232">
        <f>'C завтраками| Bed and breakfast'!C8*0.9</f>
        <v>11880</v>
      </c>
      <c r="D8" s="232">
        <f>'C завтраками| Bed and breakfast'!D8*0.9</f>
        <v>16155</v>
      </c>
      <c r="E8" s="232">
        <f>'C завтраками| Bed and breakfast'!E8*0.9</f>
        <v>16155</v>
      </c>
      <c r="F8" s="232">
        <f>'C завтраками| Bed and breakfast'!F8*0.9</f>
        <v>13995</v>
      </c>
      <c r="G8" s="232">
        <f>'C завтраками| Bed and breakfast'!G8*0.9</f>
        <v>12285</v>
      </c>
      <c r="H8" s="232">
        <f>'C завтраками| Bed and breakfast'!H8*0.9</f>
        <v>11655</v>
      </c>
      <c r="I8" s="232">
        <f>'C завтраками| Bed and breakfast'!I8*0.9</f>
        <v>11655</v>
      </c>
      <c r="J8" s="232">
        <f>'C завтраками| Bed and breakfast'!J8*0.9</f>
        <v>12285</v>
      </c>
      <c r="K8" s="232">
        <f>'C завтраками| Bed and breakfast'!K8*0.9</f>
        <v>11655</v>
      </c>
      <c r="L8" s="232">
        <f>'C завтраками| Bed and breakfast'!L8*0.9</f>
        <v>11655</v>
      </c>
      <c r="M8" s="232">
        <f>'C завтраками| Bed and breakfast'!M8*0.9</f>
        <v>16155</v>
      </c>
      <c r="N8" s="232">
        <f>'C завтраками| Bed and breakfast'!N8*0.9</f>
        <v>16155</v>
      </c>
      <c r="O8" s="232">
        <f>'C завтраками| Bed and breakfast'!O8*0.9</f>
        <v>16155</v>
      </c>
      <c r="P8" s="232">
        <f>'C завтраками| Bed and breakfast'!P8*0.9</f>
        <v>16155</v>
      </c>
      <c r="Q8" s="232">
        <f>'C завтраками| Bed and breakfast'!Q8*0.9</f>
        <v>11655</v>
      </c>
      <c r="R8" s="232">
        <f>'C завтраками| Bed and breakfast'!R8*0.9</f>
        <v>13995</v>
      </c>
      <c r="S8" s="232">
        <f>'C завтраками| Bed and breakfast'!S8*0.9</f>
        <v>15075</v>
      </c>
      <c r="T8" s="232">
        <f>'C завтраками| Bed and breakfast'!T8*0.9</f>
        <v>12915</v>
      </c>
      <c r="U8" s="232">
        <f>'C завтраками| Bed and breakfast'!U8*0.9</f>
        <v>18765</v>
      </c>
      <c r="V8" s="232">
        <f>'C завтраками| Bed and breakfast'!V8*0.9</f>
        <v>12915</v>
      </c>
      <c r="W8" s="232">
        <f>'C завтраками| Bed and breakfast'!W8*0.9</f>
        <v>16155</v>
      </c>
      <c r="X8" s="232">
        <f>'C завтраками| Bed and breakfast'!X8*0.9</f>
        <v>12915</v>
      </c>
      <c r="Y8" s="232">
        <f>'C завтраками| Bed and breakfast'!Y8*0.9</f>
        <v>16155</v>
      </c>
      <c r="Z8" s="232">
        <f>'C завтраками| Bed and breakfast'!Z8*0.9</f>
        <v>16155</v>
      </c>
      <c r="AA8" s="232">
        <f>'C завтраками| Bed and breakfast'!AA8*0.9</f>
        <v>16155</v>
      </c>
      <c r="AB8" s="232">
        <f>'C завтраками| Bed and breakfast'!AB8*0.9</f>
        <v>15075</v>
      </c>
      <c r="AC8" s="232">
        <f>'C завтраками| Bed and breakfast'!AC8*0.9</f>
        <v>16155</v>
      </c>
      <c r="AD8" s="232">
        <f>'C завтраками| Bed and breakfast'!AD8*0.9</f>
        <v>15075</v>
      </c>
      <c r="AE8" s="232">
        <f>'C завтраками| Bed and breakfast'!AE8*0.9</f>
        <v>20295</v>
      </c>
      <c r="AF8" s="232">
        <f>'C завтраками| Bed and breakfast'!AF8*0.9</f>
        <v>15075</v>
      </c>
      <c r="AG8" s="232">
        <f>'C завтраками| Bed and breakfast'!AG8*0.9</f>
        <v>16155</v>
      </c>
      <c r="AH8" s="232">
        <f>'C завтраками| Bed and breakfast'!AH8*0.9</f>
        <v>16155</v>
      </c>
      <c r="AI8" s="232">
        <f>'C завтраками| Bed and breakfast'!AI8*0.9</f>
        <v>16155</v>
      </c>
      <c r="AJ8" s="232">
        <f>'C завтраками| Bed and breakfast'!AJ8*0.9</f>
        <v>15075</v>
      </c>
      <c r="AK8" s="232">
        <f>'C завтраками| Bed and breakfast'!AK8*0.9</f>
        <v>16155</v>
      </c>
      <c r="AL8" s="232">
        <f>'C завтраками| Bed and breakfast'!AL8*0.9</f>
        <v>15075</v>
      </c>
      <c r="AM8" s="232">
        <f>'C завтраками| Bed and breakfast'!AM8*0.9</f>
        <v>13995</v>
      </c>
      <c r="AN8" s="232">
        <f>'C завтраками| Bed and breakfast'!AN8*0.9</f>
        <v>12915</v>
      </c>
      <c r="AO8" s="232">
        <f>'C завтраками| Bed and breakfast'!AO8*0.9</f>
        <v>12915</v>
      </c>
      <c r="AP8" s="232">
        <f>'C завтраками| Bed and breakfast'!AP8*0.9</f>
        <v>12915</v>
      </c>
      <c r="AQ8" s="232">
        <f>'C завтраками| Bed and breakfast'!AQ8*0.9</f>
        <v>13995</v>
      </c>
      <c r="AR8" s="232">
        <f>'C завтраками| Bed and breakfast'!AR8*0.9</f>
        <v>15075</v>
      </c>
      <c r="AS8" s="232">
        <f>'C завтраками| Bed and breakfast'!AS8*0.9</f>
        <v>15075</v>
      </c>
      <c r="AT8" s="232">
        <f>'C завтраками| Bed and breakfast'!AT8*0.9</f>
        <v>13995</v>
      </c>
      <c r="AU8" s="232">
        <f>'C завтраками| Bed and breakfast'!AU8*0.9</f>
        <v>12915</v>
      </c>
      <c r="AV8" s="232">
        <f>'C завтраками| Bed and breakfast'!AV8*0.9</f>
        <v>15075</v>
      </c>
      <c r="AW8" s="232">
        <f>'C завтраками| Bed and breakfast'!AW8*0.9</f>
        <v>12915</v>
      </c>
    </row>
    <row r="9" spans="1:49" ht="10.7" customHeight="1" x14ac:dyDescent="0.2">
      <c r="A9" s="203" t="s">
        <v>143</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row>
    <row r="10" spans="1:49" s="233" customFormat="1" ht="10.7" customHeight="1" x14ac:dyDescent="0.2">
      <c r="A10" s="211">
        <v>1</v>
      </c>
      <c r="B10" s="232">
        <f>'C завтраками| Bed and breakfast'!B10*0.9</f>
        <v>10980</v>
      </c>
      <c r="C10" s="232">
        <f>'C завтраками| Bed and breakfast'!C10*0.9</f>
        <v>10980</v>
      </c>
      <c r="D10" s="232">
        <f>'C завтраками| Bed and breakfast'!D10*0.9</f>
        <v>15030</v>
      </c>
      <c r="E10" s="232">
        <f>'C завтраками| Bed and breakfast'!E10*0.9</f>
        <v>15030</v>
      </c>
      <c r="F10" s="232">
        <f>'C завтраками| Bed and breakfast'!F10*0.9</f>
        <v>12870</v>
      </c>
      <c r="G10" s="232">
        <f>'C завтраками| Bed and breakfast'!G10*0.9</f>
        <v>11160</v>
      </c>
      <c r="H10" s="232">
        <f>'C завтраками| Bed and breakfast'!H10*0.9</f>
        <v>10530</v>
      </c>
      <c r="I10" s="232">
        <f>'C завтраками| Bed and breakfast'!I10*0.9</f>
        <v>10530</v>
      </c>
      <c r="J10" s="232">
        <f>'C завтраками| Bed and breakfast'!J10*0.9</f>
        <v>11160</v>
      </c>
      <c r="K10" s="232">
        <f>'C завтраками| Bed and breakfast'!K10*0.9</f>
        <v>10530</v>
      </c>
      <c r="L10" s="232">
        <f>'C завтраками| Bed and breakfast'!L10*0.9</f>
        <v>10530</v>
      </c>
      <c r="M10" s="232">
        <f>'C завтраками| Bed and breakfast'!M10*0.9</f>
        <v>15030</v>
      </c>
      <c r="N10" s="232">
        <f>'C завтраками| Bed and breakfast'!N10*0.9</f>
        <v>15030</v>
      </c>
      <c r="O10" s="232">
        <f>'C завтраками| Bed and breakfast'!O10*0.9</f>
        <v>15030</v>
      </c>
      <c r="P10" s="232">
        <f>'C завтраками| Bed and breakfast'!P10*0.9</f>
        <v>15030</v>
      </c>
      <c r="Q10" s="232">
        <f>'C завтраками| Bed and breakfast'!Q10*0.9</f>
        <v>10530</v>
      </c>
      <c r="R10" s="232">
        <f>'C завтраками| Bed and breakfast'!R10*0.9</f>
        <v>12870</v>
      </c>
      <c r="S10" s="232">
        <f>'C завтраками| Bed and breakfast'!S10*0.9</f>
        <v>13950</v>
      </c>
      <c r="T10" s="232">
        <f>'C завтраками| Bed and breakfast'!T10*0.9</f>
        <v>11790</v>
      </c>
      <c r="U10" s="232">
        <f>'C завтраками| Bed and breakfast'!U10*0.9</f>
        <v>17640</v>
      </c>
      <c r="V10" s="232">
        <f>'C завтраками| Bed and breakfast'!V10*0.9</f>
        <v>11790</v>
      </c>
      <c r="W10" s="232">
        <f>'C завтраками| Bed and breakfast'!W10*0.9</f>
        <v>15030</v>
      </c>
      <c r="X10" s="232">
        <f>'C завтраками| Bed and breakfast'!X10*0.9</f>
        <v>11790</v>
      </c>
      <c r="Y10" s="232">
        <f>'C завтраками| Bed and breakfast'!Y10*0.9</f>
        <v>15030</v>
      </c>
      <c r="Z10" s="232">
        <f>'C завтраками| Bed and breakfast'!Z10*0.9</f>
        <v>15030</v>
      </c>
      <c r="AA10" s="232">
        <f>'C завтраками| Bed and breakfast'!AA10*0.9</f>
        <v>15030</v>
      </c>
      <c r="AB10" s="232">
        <f>'C завтраками| Bed and breakfast'!AB10*0.9</f>
        <v>13950</v>
      </c>
      <c r="AC10" s="232">
        <f>'C завтраками| Bed and breakfast'!AC10*0.9</f>
        <v>15030</v>
      </c>
      <c r="AD10" s="232">
        <f>'C завтраками| Bed and breakfast'!AD10*0.9</f>
        <v>13950</v>
      </c>
      <c r="AE10" s="232">
        <f>'C завтраками| Bed and breakfast'!AE10*0.9</f>
        <v>19170</v>
      </c>
      <c r="AF10" s="232">
        <f>'C завтраками| Bed and breakfast'!AF10*0.9</f>
        <v>13950</v>
      </c>
      <c r="AG10" s="232">
        <f>'C завтраками| Bed and breakfast'!AG10*0.9</f>
        <v>15030</v>
      </c>
      <c r="AH10" s="232">
        <f>'C завтраками| Bed and breakfast'!AH10*0.9</f>
        <v>15030</v>
      </c>
      <c r="AI10" s="232">
        <f>'C завтраками| Bed and breakfast'!AI10*0.9</f>
        <v>15030</v>
      </c>
      <c r="AJ10" s="232">
        <f>'C завтраками| Bed and breakfast'!AJ10*0.9</f>
        <v>13950</v>
      </c>
      <c r="AK10" s="232">
        <f>'C завтраками| Bed and breakfast'!AK10*0.9</f>
        <v>15030</v>
      </c>
      <c r="AL10" s="232">
        <f>'C завтраками| Bed and breakfast'!AL10*0.9</f>
        <v>13950</v>
      </c>
      <c r="AM10" s="232">
        <f>'C завтраками| Bed and breakfast'!AM10*0.9</f>
        <v>12870</v>
      </c>
      <c r="AN10" s="232">
        <f>'C завтраками| Bed and breakfast'!AN10*0.9</f>
        <v>11790</v>
      </c>
      <c r="AO10" s="232">
        <f>'C завтраками| Bed and breakfast'!AO10*0.9</f>
        <v>11790</v>
      </c>
      <c r="AP10" s="232">
        <f>'C завтраками| Bed and breakfast'!AP10*0.9</f>
        <v>11790</v>
      </c>
      <c r="AQ10" s="232">
        <f>'C завтраками| Bed and breakfast'!AQ10*0.9</f>
        <v>12870</v>
      </c>
      <c r="AR10" s="232">
        <f>'C завтраками| Bed and breakfast'!AR10*0.9</f>
        <v>13950</v>
      </c>
      <c r="AS10" s="232">
        <f>'C завтраками| Bed and breakfast'!AS10*0.9</f>
        <v>13950</v>
      </c>
      <c r="AT10" s="232">
        <f>'C завтраками| Bed and breakfast'!AT10*0.9</f>
        <v>12870</v>
      </c>
      <c r="AU10" s="232">
        <f>'C завтраками| Bed and breakfast'!AU10*0.9</f>
        <v>11790</v>
      </c>
      <c r="AV10" s="232">
        <f>'C завтраками| Bed and breakfast'!AV10*0.9</f>
        <v>13950</v>
      </c>
      <c r="AW10" s="232">
        <f>'C завтраками| Bed and breakfast'!AW10*0.9</f>
        <v>11790</v>
      </c>
    </row>
    <row r="11" spans="1:49" ht="10.7" customHeight="1" x14ac:dyDescent="0.2">
      <c r="A11" s="211">
        <v>2</v>
      </c>
      <c r="B11" s="232">
        <f>'C завтраками| Bed and breakfast'!B11*0.9</f>
        <v>12780</v>
      </c>
      <c r="C11" s="232">
        <f>'C завтраками| Bed and breakfast'!C11*0.9</f>
        <v>12780</v>
      </c>
      <c r="D11" s="232">
        <f>'C завтраками| Bed and breakfast'!D11*0.9</f>
        <v>17055</v>
      </c>
      <c r="E11" s="232">
        <f>'C завтраками| Bed and breakfast'!E11*0.9</f>
        <v>17055</v>
      </c>
      <c r="F11" s="232">
        <f>'C завтраками| Bed and breakfast'!F11*0.9</f>
        <v>14895</v>
      </c>
      <c r="G11" s="232">
        <f>'C завтраками| Bed and breakfast'!G11*0.9</f>
        <v>13185</v>
      </c>
      <c r="H11" s="232">
        <f>'C завтраками| Bed and breakfast'!H11*0.9</f>
        <v>12555</v>
      </c>
      <c r="I11" s="232">
        <f>'C завтраками| Bed and breakfast'!I11*0.9</f>
        <v>12555</v>
      </c>
      <c r="J11" s="232">
        <f>'C завтраками| Bed and breakfast'!J11*0.9</f>
        <v>13185</v>
      </c>
      <c r="K11" s="232">
        <f>'C завтраками| Bed and breakfast'!K11*0.9</f>
        <v>12555</v>
      </c>
      <c r="L11" s="232">
        <f>'C завтраками| Bed and breakfast'!L11*0.9</f>
        <v>12555</v>
      </c>
      <c r="M11" s="232">
        <f>'C завтраками| Bed and breakfast'!M11*0.9</f>
        <v>17055</v>
      </c>
      <c r="N11" s="232">
        <f>'C завтраками| Bed and breakfast'!N11*0.9</f>
        <v>17055</v>
      </c>
      <c r="O11" s="232">
        <f>'C завтраками| Bed and breakfast'!O11*0.9</f>
        <v>17055</v>
      </c>
      <c r="P11" s="232">
        <f>'C завтраками| Bed and breakfast'!P11*0.9</f>
        <v>17055</v>
      </c>
      <c r="Q11" s="232">
        <f>'C завтраками| Bed and breakfast'!Q11*0.9</f>
        <v>12555</v>
      </c>
      <c r="R11" s="232">
        <f>'C завтраками| Bed and breakfast'!R11*0.9</f>
        <v>14895</v>
      </c>
      <c r="S11" s="232">
        <f>'C завтраками| Bed and breakfast'!S11*0.9</f>
        <v>15975</v>
      </c>
      <c r="T11" s="232">
        <f>'C завтраками| Bed and breakfast'!T11*0.9</f>
        <v>13815</v>
      </c>
      <c r="U11" s="232">
        <f>'C завтраками| Bed and breakfast'!U11*0.9</f>
        <v>19665</v>
      </c>
      <c r="V11" s="232">
        <f>'C завтраками| Bed and breakfast'!V11*0.9</f>
        <v>13815</v>
      </c>
      <c r="W11" s="232">
        <f>'C завтраками| Bed and breakfast'!W11*0.9</f>
        <v>17055</v>
      </c>
      <c r="X11" s="232">
        <f>'C завтраками| Bed and breakfast'!X11*0.9</f>
        <v>13815</v>
      </c>
      <c r="Y11" s="232">
        <f>'C завтраками| Bed and breakfast'!Y11*0.9</f>
        <v>17055</v>
      </c>
      <c r="Z11" s="232">
        <f>'C завтраками| Bed and breakfast'!Z11*0.9</f>
        <v>17055</v>
      </c>
      <c r="AA11" s="232">
        <f>'C завтраками| Bed and breakfast'!AA11*0.9</f>
        <v>17055</v>
      </c>
      <c r="AB11" s="232">
        <f>'C завтраками| Bed and breakfast'!AB11*0.9</f>
        <v>15975</v>
      </c>
      <c r="AC11" s="232">
        <f>'C завтраками| Bed and breakfast'!AC11*0.9</f>
        <v>17055</v>
      </c>
      <c r="AD11" s="232">
        <f>'C завтраками| Bed and breakfast'!AD11*0.9</f>
        <v>15975</v>
      </c>
      <c r="AE11" s="232">
        <f>'C завтраками| Bed and breakfast'!AE11*0.9</f>
        <v>21195</v>
      </c>
      <c r="AF11" s="232">
        <f>'C завтраками| Bed and breakfast'!AF11*0.9</f>
        <v>15975</v>
      </c>
      <c r="AG11" s="232">
        <f>'C завтраками| Bed and breakfast'!AG11*0.9</f>
        <v>17055</v>
      </c>
      <c r="AH11" s="232">
        <f>'C завтраками| Bed and breakfast'!AH11*0.9</f>
        <v>17055</v>
      </c>
      <c r="AI11" s="232">
        <f>'C завтраками| Bed and breakfast'!AI11*0.9</f>
        <v>17055</v>
      </c>
      <c r="AJ11" s="232">
        <f>'C завтраками| Bed and breakfast'!AJ11*0.9</f>
        <v>15975</v>
      </c>
      <c r="AK11" s="232">
        <f>'C завтраками| Bed and breakfast'!AK11*0.9</f>
        <v>17055</v>
      </c>
      <c r="AL11" s="232">
        <f>'C завтраками| Bed and breakfast'!AL11*0.9</f>
        <v>15975</v>
      </c>
      <c r="AM11" s="232">
        <f>'C завтраками| Bed and breakfast'!AM11*0.9</f>
        <v>14895</v>
      </c>
      <c r="AN11" s="232">
        <f>'C завтраками| Bed and breakfast'!AN11*0.9</f>
        <v>13815</v>
      </c>
      <c r="AO11" s="232">
        <f>'C завтраками| Bed and breakfast'!AO11*0.9</f>
        <v>13815</v>
      </c>
      <c r="AP11" s="232">
        <f>'C завтраками| Bed and breakfast'!AP11*0.9</f>
        <v>13815</v>
      </c>
      <c r="AQ11" s="232">
        <f>'C завтраками| Bed and breakfast'!AQ11*0.9</f>
        <v>14895</v>
      </c>
      <c r="AR11" s="232">
        <f>'C завтраками| Bed and breakfast'!AR11*0.9</f>
        <v>15975</v>
      </c>
      <c r="AS11" s="232">
        <f>'C завтраками| Bed and breakfast'!AS11*0.9</f>
        <v>15975</v>
      </c>
      <c r="AT11" s="232">
        <f>'C завтраками| Bed and breakfast'!AT11*0.9</f>
        <v>14895</v>
      </c>
      <c r="AU11" s="232">
        <f>'C завтраками| Bed and breakfast'!AU11*0.9</f>
        <v>13815</v>
      </c>
      <c r="AV11" s="232">
        <f>'C завтраками| Bed and breakfast'!AV11*0.9</f>
        <v>15975</v>
      </c>
      <c r="AW11" s="232">
        <f>'C завтраками| Bed and breakfast'!AW11*0.9</f>
        <v>13815</v>
      </c>
    </row>
    <row r="12" spans="1:49" ht="10.7" customHeight="1" x14ac:dyDescent="0.2">
      <c r="A12" s="203" t="s">
        <v>144</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row>
    <row r="13" spans="1:49" ht="10.7" customHeight="1" x14ac:dyDescent="0.2">
      <c r="A13" s="211">
        <v>1</v>
      </c>
      <c r="B13" s="232">
        <f>'C завтраками| Bed and breakfast'!B13*0.9</f>
        <v>11880</v>
      </c>
      <c r="C13" s="232">
        <f>'C завтраками| Bed and breakfast'!C13*0.9</f>
        <v>11880</v>
      </c>
      <c r="D13" s="232">
        <f>'C завтраками| Bed and breakfast'!D13*0.9</f>
        <v>15930</v>
      </c>
      <c r="E13" s="232">
        <f>'C завтраками| Bed and breakfast'!E13*0.9</f>
        <v>15930</v>
      </c>
      <c r="F13" s="232">
        <f>'C завтраками| Bed and breakfast'!F13*0.9</f>
        <v>13770</v>
      </c>
      <c r="G13" s="232">
        <f>'C завтраками| Bed and breakfast'!G13*0.9</f>
        <v>12060</v>
      </c>
      <c r="H13" s="232">
        <f>'C завтраками| Bed and breakfast'!H13*0.9</f>
        <v>11430</v>
      </c>
      <c r="I13" s="232">
        <f>'C завтраками| Bed and breakfast'!I13*0.9</f>
        <v>11430</v>
      </c>
      <c r="J13" s="232">
        <f>'C завтраками| Bed and breakfast'!J13*0.9</f>
        <v>12060</v>
      </c>
      <c r="K13" s="232">
        <f>'C завтраками| Bed and breakfast'!K13*0.9</f>
        <v>11430</v>
      </c>
      <c r="L13" s="232">
        <f>'C завтраками| Bed and breakfast'!L13*0.9</f>
        <v>11430</v>
      </c>
      <c r="M13" s="232">
        <f>'C завтраками| Bed and breakfast'!M13*0.9</f>
        <v>15930</v>
      </c>
      <c r="N13" s="232">
        <f>'C завтраками| Bed and breakfast'!N13*0.9</f>
        <v>15930</v>
      </c>
      <c r="O13" s="232">
        <f>'C завтраками| Bed and breakfast'!O13*0.9</f>
        <v>15930</v>
      </c>
      <c r="P13" s="232">
        <f>'C завтраками| Bed and breakfast'!P13*0.9</f>
        <v>15930</v>
      </c>
      <c r="Q13" s="232">
        <f>'C завтраками| Bed and breakfast'!Q13*0.9</f>
        <v>11430</v>
      </c>
      <c r="R13" s="232">
        <f>'C завтраками| Bed and breakfast'!R13*0.9</f>
        <v>13770</v>
      </c>
      <c r="S13" s="232">
        <f>'C завтраками| Bed and breakfast'!S13*0.9</f>
        <v>14850</v>
      </c>
      <c r="T13" s="232">
        <f>'C завтраками| Bed and breakfast'!T13*0.9</f>
        <v>12690</v>
      </c>
      <c r="U13" s="232">
        <f>'C завтраками| Bed and breakfast'!U13*0.9</f>
        <v>18540</v>
      </c>
      <c r="V13" s="232">
        <f>'C завтраками| Bed and breakfast'!V13*0.9</f>
        <v>12690</v>
      </c>
      <c r="W13" s="232">
        <f>'C завтраками| Bed and breakfast'!W13*0.9</f>
        <v>15930</v>
      </c>
      <c r="X13" s="232">
        <f>'C завтраками| Bed and breakfast'!X13*0.9</f>
        <v>12690</v>
      </c>
      <c r="Y13" s="232">
        <f>'C завтраками| Bed and breakfast'!Y13*0.9</f>
        <v>15930</v>
      </c>
      <c r="Z13" s="232">
        <f>'C завтраками| Bed and breakfast'!Z13*0.9</f>
        <v>15930</v>
      </c>
      <c r="AA13" s="232">
        <f>'C завтраками| Bed and breakfast'!AA13*0.9</f>
        <v>15930</v>
      </c>
      <c r="AB13" s="232">
        <f>'C завтраками| Bed and breakfast'!AB13*0.9</f>
        <v>14850</v>
      </c>
      <c r="AC13" s="232">
        <f>'C завтраками| Bed and breakfast'!AC13*0.9</f>
        <v>15930</v>
      </c>
      <c r="AD13" s="232">
        <f>'C завтраками| Bed and breakfast'!AD13*0.9</f>
        <v>14850</v>
      </c>
      <c r="AE13" s="232">
        <f>'C завтраками| Bed and breakfast'!AE13*0.9</f>
        <v>20070</v>
      </c>
      <c r="AF13" s="232">
        <f>'C завтраками| Bed and breakfast'!AF13*0.9</f>
        <v>14850</v>
      </c>
      <c r="AG13" s="232">
        <f>'C завтраками| Bed and breakfast'!AG13*0.9</f>
        <v>15930</v>
      </c>
      <c r="AH13" s="232">
        <f>'C завтраками| Bed and breakfast'!AH13*0.9</f>
        <v>15930</v>
      </c>
      <c r="AI13" s="232">
        <f>'C завтраками| Bed and breakfast'!AI13*0.9</f>
        <v>15930</v>
      </c>
      <c r="AJ13" s="232">
        <f>'C завтраками| Bed and breakfast'!AJ13*0.9</f>
        <v>14850</v>
      </c>
      <c r="AK13" s="232">
        <f>'C завтраками| Bed and breakfast'!AK13*0.9</f>
        <v>15930</v>
      </c>
      <c r="AL13" s="232">
        <f>'C завтраками| Bed and breakfast'!AL13*0.9</f>
        <v>14850</v>
      </c>
      <c r="AM13" s="232">
        <f>'C завтраками| Bed and breakfast'!AM13*0.9</f>
        <v>13770</v>
      </c>
      <c r="AN13" s="232">
        <f>'C завтраками| Bed and breakfast'!AN13*0.9</f>
        <v>12690</v>
      </c>
      <c r="AO13" s="232">
        <f>'C завтраками| Bed and breakfast'!AO13*0.9</f>
        <v>12690</v>
      </c>
      <c r="AP13" s="232">
        <f>'C завтраками| Bed and breakfast'!AP13*0.9</f>
        <v>12690</v>
      </c>
      <c r="AQ13" s="232">
        <f>'C завтраками| Bed and breakfast'!AQ13*0.9</f>
        <v>13770</v>
      </c>
      <c r="AR13" s="232">
        <f>'C завтраками| Bed and breakfast'!AR13*0.9</f>
        <v>14850</v>
      </c>
      <c r="AS13" s="232">
        <f>'C завтраками| Bed and breakfast'!AS13*0.9</f>
        <v>14850</v>
      </c>
      <c r="AT13" s="232">
        <f>'C завтраками| Bed and breakfast'!AT13*0.9</f>
        <v>13770</v>
      </c>
      <c r="AU13" s="232">
        <f>'C завтраками| Bed and breakfast'!AU13*0.9</f>
        <v>12690</v>
      </c>
      <c r="AV13" s="232">
        <f>'C завтраками| Bed and breakfast'!AV13*0.9</f>
        <v>14850</v>
      </c>
      <c r="AW13" s="232">
        <f>'C завтраками| Bed and breakfast'!AW13*0.9</f>
        <v>12690</v>
      </c>
    </row>
    <row r="14" spans="1:49" ht="10.7" customHeight="1" x14ac:dyDescent="0.2">
      <c r="A14" s="211">
        <v>2</v>
      </c>
      <c r="B14" s="232">
        <f>'C завтраками| Bed and breakfast'!B14*0.9</f>
        <v>13680</v>
      </c>
      <c r="C14" s="232">
        <f>'C завтраками| Bed and breakfast'!C14*0.9</f>
        <v>13680</v>
      </c>
      <c r="D14" s="232">
        <f>'C завтраками| Bed and breakfast'!D14*0.9</f>
        <v>17955</v>
      </c>
      <c r="E14" s="232">
        <f>'C завтраками| Bed and breakfast'!E14*0.9</f>
        <v>17955</v>
      </c>
      <c r="F14" s="232">
        <f>'C завтраками| Bed and breakfast'!F14*0.9</f>
        <v>15795</v>
      </c>
      <c r="G14" s="232">
        <f>'C завтраками| Bed and breakfast'!G14*0.9</f>
        <v>14085</v>
      </c>
      <c r="H14" s="232">
        <f>'C завтраками| Bed and breakfast'!H14*0.9</f>
        <v>13455</v>
      </c>
      <c r="I14" s="232">
        <f>'C завтраками| Bed and breakfast'!I14*0.9</f>
        <v>13455</v>
      </c>
      <c r="J14" s="232">
        <f>'C завтраками| Bed and breakfast'!J14*0.9</f>
        <v>14085</v>
      </c>
      <c r="K14" s="232">
        <f>'C завтраками| Bed and breakfast'!K14*0.9</f>
        <v>13455</v>
      </c>
      <c r="L14" s="232">
        <f>'C завтраками| Bed and breakfast'!L14*0.9</f>
        <v>13455</v>
      </c>
      <c r="M14" s="232">
        <f>'C завтраками| Bed and breakfast'!M14*0.9</f>
        <v>17955</v>
      </c>
      <c r="N14" s="232">
        <f>'C завтраками| Bed and breakfast'!N14*0.9</f>
        <v>17955</v>
      </c>
      <c r="O14" s="232">
        <f>'C завтраками| Bed and breakfast'!O14*0.9</f>
        <v>17955</v>
      </c>
      <c r="P14" s="232">
        <f>'C завтраками| Bed and breakfast'!P14*0.9</f>
        <v>17955</v>
      </c>
      <c r="Q14" s="232">
        <f>'C завтраками| Bed and breakfast'!Q14*0.9</f>
        <v>13455</v>
      </c>
      <c r="R14" s="232">
        <f>'C завтраками| Bed and breakfast'!R14*0.9</f>
        <v>15795</v>
      </c>
      <c r="S14" s="232">
        <f>'C завтраками| Bed and breakfast'!S14*0.9</f>
        <v>16875</v>
      </c>
      <c r="T14" s="232">
        <f>'C завтраками| Bed and breakfast'!T14*0.9</f>
        <v>14715</v>
      </c>
      <c r="U14" s="232">
        <f>'C завтраками| Bed and breakfast'!U14*0.9</f>
        <v>20565</v>
      </c>
      <c r="V14" s="232">
        <f>'C завтраками| Bed and breakfast'!V14*0.9</f>
        <v>14715</v>
      </c>
      <c r="W14" s="232">
        <f>'C завтраками| Bed and breakfast'!W14*0.9</f>
        <v>17955</v>
      </c>
      <c r="X14" s="232">
        <f>'C завтраками| Bed and breakfast'!X14*0.9</f>
        <v>14715</v>
      </c>
      <c r="Y14" s="232">
        <f>'C завтраками| Bed and breakfast'!Y14*0.9</f>
        <v>17955</v>
      </c>
      <c r="Z14" s="232">
        <f>'C завтраками| Bed and breakfast'!Z14*0.9</f>
        <v>17955</v>
      </c>
      <c r="AA14" s="232">
        <f>'C завтраками| Bed and breakfast'!AA14*0.9</f>
        <v>17955</v>
      </c>
      <c r="AB14" s="232">
        <f>'C завтраками| Bed and breakfast'!AB14*0.9</f>
        <v>16875</v>
      </c>
      <c r="AC14" s="232">
        <f>'C завтраками| Bed and breakfast'!AC14*0.9</f>
        <v>17955</v>
      </c>
      <c r="AD14" s="232">
        <f>'C завтраками| Bed and breakfast'!AD14*0.9</f>
        <v>16875</v>
      </c>
      <c r="AE14" s="232">
        <f>'C завтраками| Bed and breakfast'!AE14*0.9</f>
        <v>22095</v>
      </c>
      <c r="AF14" s="232">
        <f>'C завтраками| Bed and breakfast'!AF14*0.9</f>
        <v>16875</v>
      </c>
      <c r="AG14" s="232">
        <f>'C завтраками| Bed and breakfast'!AG14*0.9</f>
        <v>17955</v>
      </c>
      <c r="AH14" s="232">
        <f>'C завтраками| Bed and breakfast'!AH14*0.9</f>
        <v>17955</v>
      </c>
      <c r="AI14" s="232">
        <f>'C завтраками| Bed and breakfast'!AI14*0.9</f>
        <v>17955</v>
      </c>
      <c r="AJ14" s="232">
        <f>'C завтраками| Bed and breakfast'!AJ14*0.9</f>
        <v>16875</v>
      </c>
      <c r="AK14" s="232">
        <f>'C завтраками| Bed and breakfast'!AK14*0.9</f>
        <v>17955</v>
      </c>
      <c r="AL14" s="232">
        <f>'C завтраками| Bed and breakfast'!AL14*0.9</f>
        <v>16875</v>
      </c>
      <c r="AM14" s="232">
        <f>'C завтраками| Bed and breakfast'!AM14*0.9</f>
        <v>15795</v>
      </c>
      <c r="AN14" s="232">
        <f>'C завтраками| Bed and breakfast'!AN14*0.9</f>
        <v>14715</v>
      </c>
      <c r="AO14" s="232">
        <f>'C завтраками| Bed and breakfast'!AO14*0.9</f>
        <v>14715</v>
      </c>
      <c r="AP14" s="232">
        <f>'C завтраками| Bed and breakfast'!AP14*0.9</f>
        <v>14715</v>
      </c>
      <c r="AQ14" s="232">
        <f>'C завтраками| Bed and breakfast'!AQ14*0.9</f>
        <v>15795</v>
      </c>
      <c r="AR14" s="232">
        <f>'C завтраками| Bed and breakfast'!AR14*0.9</f>
        <v>16875</v>
      </c>
      <c r="AS14" s="232">
        <f>'C завтраками| Bed and breakfast'!AS14*0.9</f>
        <v>16875</v>
      </c>
      <c r="AT14" s="232">
        <f>'C завтраками| Bed and breakfast'!AT14*0.9</f>
        <v>15795</v>
      </c>
      <c r="AU14" s="232">
        <f>'C завтраками| Bed and breakfast'!AU14*0.9</f>
        <v>14715</v>
      </c>
      <c r="AV14" s="232">
        <f>'C завтраками| Bed and breakfast'!AV14*0.9</f>
        <v>16875</v>
      </c>
      <c r="AW14" s="232">
        <f>'C завтраками| Bed and breakfast'!AW14*0.9</f>
        <v>14715</v>
      </c>
    </row>
    <row r="15" spans="1:49" ht="10.7" customHeight="1" x14ac:dyDescent="0.2">
      <c r="A15" s="203" t="s">
        <v>4</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row>
    <row r="16" spans="1:49" ht="10.7" customHeight="1" x14ac:dyDescent="0.2">
      <c r="A16" s="211">
        <v>1</v>
      </c>
      <c r="B16" s="232">
        <f>'C завтраками| Bed and breakfast'!B16*0.9</f>
        <v>12780</v>
      </c>
      <c r="C16" s="232">
        <f>'C завтраками| Bed and breakfast'!C16*0.9</f>
        <v>12780</v>
      </c>
      <c r="D16" s="232">
        <f>'C завтраками| Bed and breakfast'!D16*0.9</f>
        <v>16830</v>
      </c>
      <c r="E16" s="232">
        <f>'C завтраками| Bed and breakfast'!E16*0.9</f>
        <v>16830</v>
      </c>
      <c r="F16" s="232">
        <f>'C завтраками| Bed and breakfast'!F16*0.9</f>
        <v>14670</v>
      </c>
      <c r="G16" s="232">
        <f>'C завтраками| Bed and breakfast'!G16*0.9</f>
        <v>12960</v>
      </c>
      <c r="H16" s="232">
        <f>'C завтраками| Bed and breakfast'!H16*0.9</f>
        <v>12330</v>
      </c>
      <c r="I16" s="232">
        <f>'C завтраками| Bed and breakfast'!I16*0.9</f>
        <v>12330</v>
      </c>
      <c r="J16" s="232">
        <f>'C завтраками| Bed and breakfast'!J16*0.9</f>
        <v>12960</v>
      </c>
      <c r="K16" s="232">
        <f>'C завтраками| Bed and breakfast'!K16*0.9</f>
        <v>12330</v>
      </c>
      <c r="L16" s="232">
        <f>'C завтраками| Bed and breakfast'!L16*0.9</f>
        <v>12330</v>
      </c>
      <c r="M16" s="232">
        <f>'C завтраками| Bed and breakfast'!M16*0.9</f>
        <v>16830</v>
      </c>
      <c r="N16" s="232">
        <f>'C завтраками| Bed and breakfast'!N16*0.9</f>
        <v>16830</v>
      </c>
      <c r="O16" s="232">
        <f>'C завтраками| Bed and breakfast'!O16*0.9</f>
        <v>16830</v>
      </c>
      <c r="P16" s="232">
        <f>'C завтраками| Bed and breakfast'!P16*0.9</f>
        <v>16830</v>
      </c>
      <c r="Q16" s="232">
        <f>'C завтраками| Bed and breakfast'!Q16*0.9</f>
        <v>12330</v>
      </c>
      <c r="R16" s="232">
        <f>'C завтраками| Bed and breakfast'!R16*0.9</f>
        <v>14670</v>
      </c>
      <c r="S16" s="232">
        <f>'C завтраками| Bed and breakfast'!S16*0.9</f>
        <v>15750</v>
      </c>
      <c r="T16" s="232">
        <f>'C завтраками| Bed and breakfast'!T16*0.9</f>
        <v>13590</v>
      </c>
      <c r="U16" s="232">
        <f>'C завтраками| Bed and breakfast'!U16*0.9</f>
        <v>19440</v>
      </c>
      <c r="V16" s="232">
        <f>'C завтраками| Bed and breakfast'!V16*0.9</f>
        <v>13590</v>
      </c>
      <c r="W16" s="232">
        <f>'C завтраками| Bed and breakfast'!W16*0.9</f>
        <v>16830</v>
      </c>
      <c r="X16" s="232">
        <f>'C завтраками| Bed and breakfast'!X16*0.9</f>
        <v>13590</v>
      </c>
      <c r="Y16" s="232">
        <f>'C завтраками| Bed and breakfast'!Y16*0.9</f>
        <v>16830</v>
      </c>
      <c r="Z16" s="232">
        <f>'C завтраками| Bed and breakfast'!Z16*0.9</f>
        <v>16830</v>
      </c>
      <c r="AA16" s="232">
        <f>'C завтраками| Bed and breakfast'!AA16*0.9</f>
        <v>16830</v>
      </c>
      <c r="AB16" s="232">
        <f>'C завтраками| Bed and breakfast'!AB16*0.9</f>
        <v>15750</v>
      </c>
      <c r="AC16" s="232">
        <f>'C завтраками| Bed and breakfast'!AC16*0.9</f>
        <v>16830</v>
      </c>
      <c r="AD16" s="232">
        <f>'C завтраками| Bed and breakfast'!AD16*0.9</f>
        <v>15750</v>
      </c>
      <c r="AE16" s="232">
        <f>'C завтраками| Bed and breakfast'!AE16*0.9</f>
        <v>20970</v>
      </c>
      <c r="AF16" s="232">
        <f>'C завтраками| Bed and breakfast'!AF16*0.9</f>
        <v>15750</v>
      </c>
      <c r="AG16" s="232">
        <f>'C завтраками| Bed and breakfast'!AG16*0.9</f>
        <v>16830</v>
      </c>
      <c r="AH16" s="232">
        <f>'C завтраками| Bed and breakfast'!AH16*0.9</f>
        <v>16830</v>
      </c>
      <c r="AI16" s="232">
        <f>'C завтраками| Bed and breakfast'!AI16*0.9</f>
        <v>16830</v>
      </c>
      <c r="AJ16" s="232">
        <f>'C завтраками| Bed and breakfast'!AJ16*0.9</f>
        <v>15750</v>
      </c>
      <c r="AK16" s="232">
        <f>'C завтраками| Bed and breakfast'!AK16*0.9</f>
        <v>16830</v>
      </c>
      <c r="AL16" s="232">
        <f>'C завтраками| Bed and breakfast'!AL16*0.9</f>
        <v>15750</v>
      </c>
      <c r="AM16" s="232">
        <f>'C завтраками| Bed and breakfast'!AM16*0.9</f>
        <v>14670</v>
      </c>
      <c r="AN16" s="232">
        <f>'C завтраками| Bed and breakfast'!AN16*0.9</f>
        <v>13590</v>
      </c>
      <c r="AO16" s="232">
        <f>'C завтраками| Bed and breakfast'!AO16*0.9</f>
        <v>13590</v>
      </c>
      <c r="AP16" s="232">
        <f>'C завтраками| Bed and breakfast'!AP16*0.9</f>
        <v>13590</v>
      </c>
      <c r="AQ16" s="232">
        <f>'C завтраками| Bed and breakfast'!AQ16*0.9</f>
        <v>14670</v>
      </c>
      <c r="AR16" s="232">
        <f>'C завтраками| Bed and breakfast'!AR16*0.9</f>
        <v>15750</v>
      </c>
      <c r="AS16" s="232">
        <f>'C завтраками| Bed and breakfast'!AS16*0.9</f>
        <v>15750</v>
      </c>
      <c r="AT16" s="232">
        <f>'C завтраками| Bed and breakfast'!AT16*0.9</f>
        <v>14670</v>
      </c>
      <c r="AU16" s="232">
        <f>'C завтраками| Bed and breakfast'!AU16*0.9</f>
        <v>13590</v>
      </c>
      <c r="AV16" s="232">
        <f>'C завтраками| Bed and breakfast'!AV16*0.9</f>
        <v>15750</v>
      </c>
      <c r="AW16" s="232">
        <f>'C завтраками| Bed and breakfast'!AW16*0.9</f>
        <v>13590</v>
      </c>
    </row>
    <row r="17" spans="1:49" ht="10.7" customHeight="1" x14ac:dyDescent="0.2">
      <c r="A17" s="211">
        <v>2</v>
      </c>
      <c r="B17" s="232">
        <f>'C завтраками| Bed and breakfast'!B17*0.9</f>
        <v>14580</v>
      </c>
      <c r="C17" s="232">
        <f>'C завтраками| Bed and breakfast'!C17*0.9</f>
        <v>14580</v>
      </c>
      <c r="D17" s="232">
        <f>'C завтраками| Bed and breakfast'!D17*0.9</f>
        <v>18855</v>
      </c>
      <c r="E17" s="232">
        <f>'C завтраками| Bed and breakfast'!E17*0.9</f>
        <v>18855</v>
      </c>
      <c r="F17" s="232">
        <f>'C завтраками| Bed and breakfast'!F17*0.9</f>
        <v>16695</v>
      </c>
      <c r="G17" s="232">
        <f>'C завтраками| Bed and breakfast'!G17*0.9</f>
        <v>14985</v>
      </c>
      <c r="H17" s="232">
        <f>'C завтраками| Bed and breakfast'!H17*0.9</f>
        <v>14355</v>
      </c>
      <c r="I17" s="232">
        <f>'C завтраками| Bed and breakfast'!I17*0.9</f>
        <v>14355</v>
      </c>
      <c r="J17" s="232">
        <f>'C завтраками| Bed and breakfast'!J17*0.9</f>
        <v>14985</v>
      </c>
      <c r="K17" s="232">
        <f>'C завтраками| Bed and breakfast'!K17*0.9</f>
        <v>14355</v>
      </c>
      <c r="L17" s="232">
        <f>'C завтраками| Bed and breakfast'!L17*0.9</f>
        <v>14355</v>
      </c>
      <c r="M17" s="232">
        <f>'C завтраками| Bed and breakfast'!M17*0.9</f>
        <v>18855</v>
      </c>
      <c r="N17" s="232">
        <f>'C завтраками| Bed and breakfast'!N17*0.9</f>
        <v>18855</v>
      </c>
      <c r="O17" s="232">
        <f>'C завтраками| Bed and breakfast'!O17*0.9</f>
        <v>18855</v>
      </c>
      <c r="P17" s="232">
        <f>'C завтраками| Bed and breakfast'!P17*0.9</f>
        <v>18855</v>
      </c>
      <c r="Q17" s="232">
        <f>'C завтраками| Bed and breakfast'!Q17*0.9</f>
        <v>14355</v>
      </c>
      <c r="R17" s="232">
        <f>'C завтраками| Bed and breakfast'!R17*0.9</f>
        <v>16695</v>
      </c>
      <c r="S17" s="232">
        <f>'C завтраками| Bed and breakfast'!S17*0.9</f>
        <v>17775</v>
      </c>
      <c r="T17" s="232">
        <f>'C завтраками| Bed and breakfast'!T17*0.9</f>
        <v>15615</v>
      </c>
      <c r="U17" s="232">
        <f>'C завтраками| Bed and breakfast'!U17*0.9</f>
        <v>21465</v>
      </c>
      <c r="V17" s="232">
        <f>'C завтраками| Bed and breakfast'!V17*0.9</f>
        <v>15615</v>
      </c>
      <c r="W17" s="232">
        <f>'C завтраками| Bed and breakfast'!W17*0.9</f>
        <v>18855</v>
      </c>
      <c r="X17" s="232">
        <f>'C завтраками| Bed and breakfast'!X17*0.9</f>
        <v>15615</v>
      </c>
      <c r="Y17" s="232">
        <f>'C завтраками| Bed and breakfast'!Y17*0.9</f>
        <v>18855</v>
      </c>
      <c r="Z17" s="232">
        <f>'C завтраками| Bed and breakfast'!Z17*0.9</f>
        <v>18855</v>
      </c>
      <c r="AA17" s="232">
        <f>'C завтраками| Bed and breakfast'!AA17*0.9</f>
        <v>18855</v>
      </c>
      <c r="AB17" s="232">
        <f>'C завтраками| Bed and breakfast'!AB17*0.9</f>
        <v>17775</v>
      </c>
      <c r="AC17" s="232">
        <f>'C завтраками| Bed and breakfast'!AC17*0.9</f>
        <v>18855</v>
      </c>
      <c r="AD17" s="232">
        <f>'C завтраками| Bed and breakfast'!AD17*0.9</f>
        <v>17775</v>
      </c>
      <c r="AE17" s="232">
        <f>'C завтраками| Bed and breakfast'!AE17*0.9</f>
        <v>22995</v>
      </c>
      <c r="AF17" s="232">
        <f>'C завтраками| Bed and breakfast'!AF17*0.9</f>
        <v>17775</v>
      </c>
      <c r="AG17" s="232">
        <f>'C завтраками| Bed and breakfast'!AG17*0.9</f>
        <v>18855</v>
      </c>
      <c r="AH17" s="232">
        <f>'C завтраками| Bed and breakfast'!AH17*0.9</f>
        <v>18855</v>
      </c>
      <c r="AI17" s="232">
        <f>'C завтраками| Bed and breakfast'!AI17*0.9</f>
        <v>18855</v>
      </c>
      <c r="AJ17" s="232">
        <f>'C завтраками| Bed and breakfast'!AJ17*0.9</f>
        <v>17775</v>
      </c>
      <c r="AK17" s="232">
        <f>'C завтраками| Bed and breakfast'!AK17*0.9</f>
        <v>18855</v>
      </c>
      <c r="AL17" s="232">
        <f>'C завтраками| Bed and breakfast'!AL17*0.9</f>
        <v>17775</v>
      </c>
      <c r="AM17" s="232">
        <f>'C завтраками| Bed and breakfast'!AM17*0.9</f>
        <v>16695</v>
      </c>
      <c r="AN17" s="232">
        <f>'C завтраками| Bed and breakfast'!AN17*0.9</f>
        <v>15615</v>
      </c>
      <c r="AO17" s="232">
        <f>'C завтраками| Bed and breakfast'!AO17*0.9</f>
        <v>15615</v>
      </c>
      <c r="AP17" s="232">
        <f>'C завтраками| Bed and breakfast'!AP17*0.9</f>
        <v>15615</v>
      </c>
      <c r="AQ17" s="232">
        <f>'C завтраками| Bed and breakfast'!AQ17*0.9</f>
        <v>16695</v>
      </c>
      <c r="AR17" s="232">
        <f>'C завтраками| Bed and breakfast'!AR17*0.9</f>
        <v>17775</v>
      </c>
      <c r="AS17" s="232">
        <f>'C завтраками| Bed and breakfast'!AS17*0.9</f>
        <v>17775</v>
      </c>
      <c r="AT17" s="232">
        <f>'C завтраками| Bed and breakfast'!AT17*0.9</f>
        <v>16695</v>
      </c>
      <c r="AU17" s="232">
        <f>'C завтраками| Bed and breakfast'!AU17*0.9</f>
        <v>15615</v>
      </c>
      <c r="AV17" s="232">
        <f>'C завтраками| Bed and breakfast'!AV17*0.9</f>
        <v>17775</v>
      </c>
      <c r="AW17" s="232">
        <f>'C завтраками| Bed and breakfast'!AW17*0.9</f>
        <v>15615</v>
      </c>
    </row>
    <row r="18" spans="1:49" ht="10.7" customHeight="1" x14ac:dyDescent="0.2">
      <c r="A18" s="203" t="s">
        <v>145</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row>
    <row r="19" spans="1:49" ht="10.7" customHeight="1" x14ac:dyDescent="0.2">
      <c r="A19" s="211">
        <v>1</v>
      </c>
      <c r="B19" s="232">
        <f>'C завтраками| Bed and breakfast'!B19*0.9</f>
        <v>13680</v>
      </c>
      <c r="C19" s="232">
        <f>'C завтраками| Bed and breakfast'!C19*0.9</f>
        <v>13680</v>
      </c>
      <c r="D19" s="232">
        <f>'C завтраками| Bed and breakfast'!D19*0.9</f>
        <v>18630</v>
      </c>
      <c r="E19" s="232">
        <f>'C завтраками| Bed and breakfast'!E19*0.9</f>
        <v>18630</v>
      </c>
      <c r="F19" s="232">
        <f>'C завтраками| Bed and breakfast'!F19*0.9</f>
        <v>16470</v>
      </c>
      <c r="G19" s="232">
        <f>'C завтраками| Bed and breakfast'!G19*0.9</f>
        <v>14760</v>
      </c>
      <c r="H19" s="232">
        <f>'C завтраками| Bed and breakfast'!H19*0.9</f>
        <v>14130</v>
      </c>
      <c r="I19" s="232">
        <f>'C завтраками| Bed and breakfast'!I19*0.9</f>
        <v>14130</v>
      </c>
      <c r="J19" s="232">
        <f>'C завтраками| Bed and breakfast'!J19*0.9</f>
        <v>14760</v>
      </c>
      <c r="K19" s="232">
        <f>'C завтраками| Bed and breakfast'!K19*0.9</f>
        <v>14130</v>
      </c>
      <c r="L19" s="232">
        <f>'C завтраками| Bed and breakfast'!L19*0.9</f>
        <v>14130</v>
      </c>
      <c r="M19" s="232">
        <f>'C завтраками| Bed and breakfast'!M19*0.9</f>
        <v>18630</v>
      </c>
      <c r="N19" s="232">
        <f>'C завтраками| Bed and breakfast'!N19*0.9</f>
        <v>18630</v>
      </c>
      <c r="O19" s="232">
        <f>'C завтраками| Bed and breakfast'!O19*0.9</f>
        <v>18630</v>
      </c>
      <c r="P19" s="232">
        <f>'C завтраками| Bed and breakfast'!P19*0.9</f>
        <v>18630</v>
      </c>
      <c r="Q19" s="232">
        <f>'C завтраками| Bed and breakfast'!Q19*0.9</f>
        <v>14130</v>
      </c>
      <c r="R19" s="232">
        <f>'C завтраками| Bed and breakfast'!R19*0.9</f>
        <v>16470</v>
      </c>
      <c r="S19" s="232">
        <f>'C завтраками| Bed and breakfast'!S19*0.9</f>
        <v>17550</v>
      </c>
      <c r="T19" s="232">
        <f>'C завтраками| Bed and breakfast'!T19*0.9</f>
        <v>15390</v>
      </c>
      <c r="U19" s="232">
        <f>'C завтраками| Bed and breakfast'!U19*0.9</f>
        <v>21240</v>
      </c>
      <c r="V19" s="232">
        <f>'C завтраками| Bed and breakfast'!V19*0.9</f>
        <v>15390</v>
      </c>
      <c r="W19" s="232">
        <f>'C завтраками| Bed and breakfast'!W19*0.9</f>
        <v>18630</v>
      </c>
      <c r="X19" s="232">
        <f>'C завтраками| Bed and breakfast'!X19*0.9</f>
        <v>15390</v>
      </c>
      <c r="Y19" s="232">
        <f>'C завтраками| Bed and breakfast'!Y19*0.9</f>
        <v>18630</v>
      </c>
      <c r="Z19" s="232">
        <f>'C завтраками| Bed and breakfast'!Z19*0.9</f>
        <v>18630</v>
      </c>
      <c r="AA19" s="232">
        <f>'C завтраками| Bed and breakfast'!AA19*0.9</f>
        <v>18630</v>
      </c>
      <c r="AB19" s="232">
        <f>'C завтраками| Bed and breakfast'!AB19*0.9</f>
        <v>17550</v>
      </c>
      <c r="AC19" s="232">
        <f>'C завтраками| Bed and breakfast'!AC19*0.9</f>
        <v>18630</v>
      </c>
      <c r="AD19" s="232">
        <f>'C завтраками| Bed and breakfast'!AD19*0.9</f>
        <v>17550</v>
      </c>
      <c r="AE19" s="232">
        <f>'C завтраками| Bed and breakfast'!AE19*0.9</f>
        <v>22770</v>
      </c>
      <c r="AF19" s="232">
        <f>'C завтраками| Bed and breakfast'!AF19*0.9</f>
        <v>17550</v>
      </c>
      <c r="AG19" s="232">
        <f>'C завтраками| Bed and breakfast'!AG19*0.9</f>
        <v>18630</v>
      </c>
      <c r="AH19" s="232">
        <f>'C завтраками| Bed and breakfast'!AH19*0.9</f>
        <v>18630</v>
      </c>
      <c r="AI19" s="232">
        <f>'C завтраками| Bed and breakfast'!AI19*0.9</f>
        <v>18630</v>
      </c>
      <c r="AJ19" s="232">
        <f>'C завтраками| Bed and breakfast'!AJ19*0.9</f>
        <v>17550</v>
      </c>
      <c r="AK19" s="232">
        <f>'C завтраками| Bed and breakfast'!AK19*0.9</f>
        <v>18630</v>
      </c>
      <c r="AL19" s="232">
        <f>'C завтраками| Bed and breakfast'!AL19*0.9</f>
        <v>17550</v>
      </c>
      <c r="AM19" s="232">
        <f>'C завтраками| Bed and breakfast'!AM19*0.9</f>
        <v>16470</v>
      </c>
      <c r="AN19" s="232">
        <f>'C завтраками| Bed and breakfast'!AN19*0.9</f>
        <v>15390</v>
      </c>
      <c r="AO19" s="232">
        <f>'C завтраками| Bed and breakfast'!AO19*0.9</f>
        <v>15390</v>
      </c>
      <c r="AP19" s="232">
        <f>'C завтраками| Bed and breakfast'!AP19*0.9</f>
        <v>15390</v>
      </c>
      <c r="AQ19" s="232">
        <f>'C завтраками| Bed and breakfast'!AQ19*0.9</f>
        <v>16470</v>
      </c>
      <c r="AR19" s="232">
        <f>'C завтраками| Bed and breakfast'!AR19*0.9</f>
        <v>17550</v>
      </c>
      <c r="AS19" s="232">
        <f>'C завтраками| Bed and breakfast'!AS19*0.9</f>
        <v>17550</v>
      </c>
      <c r="AT19" s="232">
        <f>'C завтраками| Bed and breakfast'!AT19*0.9</f>
        <v>16470</v>
      </c>
      <c r="AU19" s="232">
        <f>'C завтраками| Bed and breakfast'!AU19*0.9</f>
        <v>15390</v>
      </c>
      <c r="AV19" s="232">
        <f>'C завтраками| Bed and breakfast'!AV19*0.9</f>
        <v>17550</v>
      </c>
      <c r="AW19" s="232">
        <f>'C завтраками| Bed and breakfast'!AW19*0.9</f>
        <v>15390</v>
      </c>
    </row>
    <row r="20" spans="1:49" ht="10.7" customHeight="1" x14ac:dyDescent="0.2">
      <c r="A20" s="211">
        <v>2</v>
      </c>
      <c r="B20" s="232">
        <f>'C завтраками| Bed and breakfast'!B20*0.9</f>
        <v>15480</v>
      </c>
      <c r="C20" s="232">
        <f>'C завтраками| Bed and breakfast'!C20*0.9</f>
        <v>15480</v>
      </c>
      <c r="D20" s="232">
        <f>'C завтраками| Bed and breakfast'!D20*0.9</f>
        <v>20655</v>
      </c>
      <c r="E20" s="232">
        <f>'C завтраками| Bed and breakfast'!E20*0.9</f>
        <v>20655</v>
      </c>
      <c r="F20" s="232">
        <f>'C завтраками| Bed and breakfast'!F20*0.9</f>
        <v>18495</v>
      </c>
      <c r="G20" s="232">
        <f>'C завтраками| Bed and breakfast'!G20*0.9</f>
        <v>16785</v>
      </c>
      <c r="H20" s="232">
        <f>'C завтраками| Bed and breakfast'!H20*0.9</f>
        <v>16155</v>
      </c>
      <c r="I20" s="232">
        <f>'C завтраками| Bed and breakfast'!I20*0.9</f>
        <v>16155</v>
      </c>
      <c r="J20" s="232">
        <f>'C завтраками| Bed and breakfast'!J20*0.9</f>
        <v>16785</v>
      </c>
      <c r="K20" s="232">
        <f>'C завтраками| Bed and breakfast'!K20*0.9</f>
        <v>16155</v>
      </c>
      <c r="L20" s="232">
        <f>'C завтраками| Bed and breakfast'!L20*0.9</f>
        <v>16155</v>
      </c>
      <c r="M20" s="232">
        <f>'C завтраками| Bed and breakfast'!M20*0.9</f>
        <v>20655</v>
      </c>
      <c r="N20" s="232">
        <f>'C завтраками| Bed and breakfast'!N20*0.9</f>
        <v>20655</v>
      </c>
      <c r="O20" s="232">
        <f>'C завтраками| Bed and breakfast'!O20*0.9</f>
        <v>20655</v>
      </c>
      <c r="P20" s="232">
        <f>'C завтраками| Bed and breakfast'!P20*0.9</f>
        <v>20655</v>
      </c>
      <c r="Q20" s="232">
        <f>'C завтраками| Bed and breakfast'!Q20*0.9</f>
        <v>16155</v>
      </c>
      <c r="R20" s="232">
        <f>'C завтраками| Bed and breakfast'!R20*0.9</f>
        <v>18495</v>
      </c>
      <c r="S20" s="232">
        <f>'C завтраками| Bed and breakfast'!S20*0.9</f>
        <v>19575</v>
      </c>
      <c r="T20" s="232">
        <f>'C завтраками| Bed and breakfast'!T20*0.9</f>
        <v>17415</v>
      </c>
      <c r="U20" s="232">
        <f>'C завтраками| Bed and breakfast'!U20*0.9</f>
        <v>23265</v>
      </c>
      <c r="V20" s="232">
        <f>'C завтраками| Bed and breakfast'!V20*0.9</f>
        <v>17415</v>
      </c>
      <c r="W20" s="232">
        <f>'C завтраками| Bed and breakfast'!W20*0.9</f>
        <v>20655</v>
      </c>
      <c r="X20" s="232">
        <f>'C завтраками| Bed and breakfast'!X20*0.9</f>
        <v>17415</v>
      </c>
      <c r="Y20" s="232">
        <f>'C завтраками| Bed and breakfast'!Y20*0.9</f>
        <v>20655</v>
      </c>
      <c r="Z20" s="232">
        <f>'C завтраками| Bed and breakfast'!Z20*0.9</f>
        <v>20655</v>
      </c>
      <c r="AA20" s="232">
        <f>'C завтраками| Bed and breakfast'!AA20*0.9</f>
        <v>20655</v>
      </c>
      <c r="AB20" s="232">
        <f>'C завтраками| Bed and breakfast'!AB20*0.9</f>
        <v>19575</v>
      </c>
      <c r="AC20" s="232">
        <f>'C завтраками| Bed and breakfast'!AC20*0.9</f>
        <v>20655</v>
      </c>
      <c r="AD20" s="232">
        <f>'C завтраками| Bed and breakfast'!AD20*0.9</f>
        <v>19575</v>
      </c>
      <c r="AE20" s="232">
        <f>'C завтраками| Bed and breakfast'!AE20*0.9</f>
        <v>24795</v>
      </c>
      <c r="AF20" s="232">
        <f>'C завтраками| Bed and breakfast'!AF20*0.9</f>
        <v>19575</v>
      </c>
      <c r="AG20" s="232">
        <f>'C завтраками| Bed and breakfast'!AG20*0.9</f>
        <v>20655</v>
      </c>
      <c r="AH20" s="232">
        <f>'C завтраками| Bed and breakfast'!AH20*0.9</f>
        <v>20655</v>
      </c>
      <c r="AI20" s="232">
        <f>'C завтраками| Bed and breakfast'!AI20*0.9</f>
        <v>20655</v>
      </c>
      <c r="AJ20" s="232">
        <f>'C завтраками| Bed and breakfast'!AJ20*0.9</f>
        <v>19575</v>
      </c>
      <c r="AK20" s="232">
        <f>'C завтраками| Bed and breakfast'!AK20*0.9</f>
        <v>20655</v>
      </c>
      <c r="AL20" s="232">
        <f>'C завтраками| Bed and breakfast'!AL20*0.9</f>
        <v>19575</v>
      </c>
      <c r="AM20" s="232">
        <f>'C завтраками| Bed and breakfast'!AM20*0.9</f>
        <v>18495</v>
      </c>
      <c r="AN20" s="232">
        <f>'C завтраками| Bed and breakfast'!AN20*0.9</f>
        <v>17415</v>
      </c>
      <c r="AO20" s="232">
        <f>'C завтраками| Bed and breakfast'!AO20*0.9</f>
        <v>17415</v>
      </c>
      <c r="AP20" s="232">
        <f>'C завтраками| Bed and breakfast'!AP20*0.9</f>
        <v>17415</v>
      </c>
      <c r="AQ20" s="232">
        <f>'C завтраками| Bed and breakfast'!AQ20*0.9</f>
        <v>18495</v>
      </c>
      <c r="AR20" s="232">
        <f>'C завтраками| Bed and breakfast'!AR20*0.9</f>
        <v>19575</v>
      </c>
      <c r="AS20" s="232">
        <f>'C завтраками| Bed and breakfast'!AS20*0.9</f>
        <v>19575</v>
      </c>
      <c r="AT20" s="232">
        <f>'C завтраками| Bed and breakfast'!AT20*0.9</f>
        <v>18495</v>
      </c>
      <c r="AU20" s="232">
        <f>'C завтраками| Bed and breakfast'!AU20*0.9</f>
        <v>17415</v>
      </c>
      <c r="AV20" s="232">
        <f>'C завтраками| Bed and breakfast'!AV20*0.9</f>
        <v>19575</v>
      </c>
      <c r="AW20" s="232">
        <f>'C завтраками| Bed and breakfast'!AW20*0.9</f>
        <v>17415</v>
      </c>
    </row>
    <row r="21" spans="1:49" ht="10.7" customHeight="1" x14ac:dyDescent="0.2">
      <c r="A21" s="203" t="s">
        <v>5</v>
      </c>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row>
    <row r="22" spans="1:49" ht="10.7" customHeight="1" x14ac:dyDescent="0.2">
      <c r="A22" s="211">
        <v>1</v>
      </c>
      <c r="B22" s="232">
        <f>'C завтраками| Bed and breakfast'!B22*0.9</f>
        <v>18180</v>
      </c>
      <c r="C22" s="232">
        <f>'C завтраками| Bed and breakfast'!C22*0.9</f>
        <v>18180</v>
      </c>
      <c r="D22" s="232">
        <f>'C завтраками| Bed and breakfast'!D22*0.9</f>
        <v>27630</v>
      </c>
      <c r="E22" s="232">
        <f>'C завтраками| Bed and breakfast'!E22*0.9</f>
        <v>27630</v>
      </c>
      <c r="F22" s="232">
        <f>'C завтраками| Bed and breakfast'!F22*0.9</f>
        <v>25470</v>
      </c>
      <c r="G22" s="232">
        <f>'C завтраками| Bed and breakfast'!G22*0.9</f>
        <v>23760</v>
      </c>
      <c r="H22" s="232">
        <f>'C завтраками| Bed and breakfast'!H22*0.9</f>
        <v>23130</v>
      </c>
      <c r="I22" s="232">
        <f>'C завтраками| Bed and breakfast'!I22*0.9</f>
        <v>23130</v>
      </c>
      <c r="J22" s="232">
        <f>'C завтраками| Bed and breakfast'!J22*0.9</f>
        <v>23760</v>
      </c>
      <c r="K22" s="232">
        <f>'C завтраками| Bed and breakfast'!K22*0.9</f>
        <v>23130</v>
      </c>
      <c r="L22" s="232">
        <f>'C завтраками| Bed and breakfast'!L22*0.9</f>
        <v>23130</v>
      </c>
      <c r="M22" s="232">
        <f>'C завтраками| Bed and breakfast'!M22*0.9</f>
        <v>27630</v>
      </c>
      <c r="N22" s="232">
        <f>'C завтраками| Bed and breakfast'!N22*0.9</f>
        <v>27630</v>
      </c>
      <c r="O22" s="232">
        <f>'C завтраками| Bed and breakfast'!O22*0.9</f>
        <v>27630</v>
      </c>
      <c r="P22" s="232">
        <f>'C завтраками| Bed and breakfast'!P22*0.9</f>
        <v>27630</v>
      </c>
      <c r="Q22" s="232">
        <f>'C завтраками| Bed and breakfast'!Q22*0.9</f>
        <v>23130</v>
      </c>
      <c r="R22" s="232">
        <f>'C завтраками| Bed and breakfast'!R22*0.9</f>
        <v>25470</v>
      </c>
      <c r="S22" s="232">
        <f>'C завтраками| Bed and breakfast'!S22*0.9</f>
        <v>26550</v>
      </c>
      <c r="T22" s="232">
        <f>'C завтраками| Bed and breakfast'!T22*0.9</f>
        <v>24390</v>
      </c>
      <c r="U22" s="232">
        <f>'C завтраками| Bed and breakfast'!U22*0.9</f>
        <v>30240</v>
      </c>
      <c r="V22" s="232">
        <f>'C завтраками| Bed and breakfast'!V22*0.9</f>
        <v>24390</v>
      </c>
      <c r="W22" s="232">
        <f>'C завтраками| Bed and breakfast'!W22*0.9</f>
        <v>27630</v>
      </c>
      <c r="X22" s="232">
        <f>'C завтраками| Bed and breakfast'!X22*0.9</f>
        <v>24390</v>
      </c>
      <c r="Y22" s="232">
        <f>'C завтраками| Bed and breakfast'!Y22*0.9</f>
        <v>27630</v>
      </c>
      <c r="Z22" s="232">
        <f>'C завтраками| Bed and breakfast'!Z22*0.9</f>
        <v>27630</v>
      </c>
      <c r="AA22" s="232">
        <f>'C завтраками| Bed and breakfast'!AA22*0.9</f>
        <v>27630</v>
      </c>
      <c r="AB22" s="232">
        <f>'C завтраками| Bed and breakfast'!AB22*0.9</f>
        <v>26550</v>
      </c>
      <c r="AC22" s="232">
        <f>'C завтраками| Bed and breakfast'!AC22*0.9</f>
        <v>27630</v>
      </c>
      <c r="AD22" s="232">
        <f>'C завтраками| Bed and breakfast'!AD22*0.9</f>
        <v>26550</v>
      </c>
      <c r="AE22" s="232">
        <f>'C завтраками| Bed and breakfast'!AE22*0.9</f>
        <v>31770</v>
      </c>
      <c r="AF22" s="232">
        <f>'C завтраками| Bed and breakfast'!AF22*0.9</f>
        <v>26550</v>
      </c>
      <c r="AG22" s="232">
        <f>'C завтраками| Bed and breakfast'!AG22*0.9</f>
        <v>27630</v>
      </c>
      <c r="AH22" s="232">
        <f>'C завтраками| Bed and breakfast'!AH22*0.9</f>
        <v>27630</v>
      </c>
      <c r="AI22" s="232">
        <f>'C завтраками| Bed and breakfast'!AI22*0.9</f>
        <v>27630</v>
      </c>
      <c r="AJ22" s="232">
        <f>'C завтраками| Bed and breakfast'!AJ22*0.9</f>
        <v>26550</v>
      </c>
      <c r="AK22" s="232">
        <f>'C завтраками| Bed and breakfast'!AK22*0.9</f>
        <v>27630</v>
      </c>
      <c r="AL22" s="232">
        <f>'C завтраками| Bed and breakfast'!AL22*0.9</f>
        <v>26550</v>
      </c>
      <c r="AM22" s="232">
        <f>'C завтраками| Bed and breakfast'!AM22*0.9</f>
        <v>25470</v>
      </c>
      <c r="AN22" s="232">
        <f>'C завтраками| Bed and breakfast'!AN22*0.9</f>
        <v>24390</v>
      </c>
      <c r="AO22" s="232">
        <f>'C завтраками| Bed and breakfast'!AO22*0.9</f>
        <v>24390</v>
      </c>
      <c r="AP22" s="232">
        <f>'C завтраками| Bed and breakfast'!AP22*0.9</f>
        <v>24390</v>
      </c>
      <c r="AQ22" s="232">
        <f>'C завтраками| Bed and breakfast'!AQ22*0.9</f>
        <v>25470</v>
      </c>
      <c r="AR22" s="232">
        <f>'C завтраками| Bed and breakfast'!AR22*0.9</f>
        <v>26550</v>
      </c>
      <c r="AS22" s="232">
        <f>'C завтраками| Bed and breakfast'!AS22*0.9</f>
        <v>26550</v>
      </c>
      <c r="AT22" s="232">
        <f>'C завтраками| Bed and breakfast'!AT22*0.9</f>
        <v>25470</v>
      </c>
      <c r="AU22" s="232">
        <f>'C завтраками| Bed and breakfast'!AU22*0.9</f>
        <v>24390</v>
      </c>
      <c r="AV22" s="232">
        <f>'C завтраками| Bed and breakfast'!AV22*0.9</f>
        <v>26550</v>
      </c>
      <c r="AW22" s="232">
        <f>'C завтраками| Bed and breakfast'!AW22*0.9</f>
        <v>24390</v>
      </c>
    </row>
    <row r="23" spans="1:49" ht="10.5" customHeight="1" x14ac:dyDescent="0.2">
      <c r="A23" s="211">
        <v>2</v>
      </c>
      <c r="B23" s="232">
        <f>'C завтраками| Bed and breakfast'!B23*0.9</f>
        <v>19980</v>
      </c>
      <c r="C23" s="232">
        <f>'C завтраками| Bed and breakfast'!C23*0.9</f>
        <v>19980</v>
      </c>
      <c r="D23" s="232">
        <f>'C завтраками| Bed and breakfast'!D23*0.9</f>
        <v>29655</v>
      </c>
      <c r="E23" s="232">
        <f>'C завтраками| Bed and breakfast'!E23*0.9</f>
        <v>29655</v>
      </c>
      <c r="F23" s="232">
        <f>'C завтраками| Bed and breakfast'!F23*0.9</f>
        <v>27495</v>
      </c>
      <c r="G23" s="232">
        <f>'C завтраками| Bed and breakfast'!G23*0.9</f>
        <v>25785</v>
      </c>
      <c r="H23" s="232">
        <f>'C завтраками| Bed and breakfast'!H23*0.9</f>
        <v>25155</v>
      </c>
      <c r="I23" s="232">
        <f>'C завтраками| Bed and breakfast'!I23*0.9</f>
        <v>25155</v>
      </c>
      <c r="J23" s="232">
        <f>'C завтраками| Bed and breakfast'!J23*0.9</f>
        <v>25785</v>
      </c>
      <c r="K23" s="232">
        <f>'C завтраками| Bed and breakfast'!K23*0.9</f>
        <v>25155</v>
      </c>
      <c r="L23" s="232">
        <f>'C завтраками| Bed and breakfast'!L23*0.9</f>
        <v>25155</v>
      </c>
      <c r="M23" s="232">
        <f>'C завтраками| Bed and breakfast'!M23*0.9</f>
        <v>29655</v>
      </c>
      <c r="N23" s="232">
        <f>'C завтраками| Bed and breakfast'!N23*0.9</f>
        <v>29655</v>
      </c>
      <c r="O23" s="232">
        <f>'C завтраками| Bed and breakfast'!O23*0.9</f>
        <v>29655</v>
      </c>
      <c r="P23" s="232">
        <f>'C завтраками| Bed and breakfast'!P23*0.9</f>
        <v>29655</v>
      </c>
      <c r="Q23" s="232">
        <f>'C завтраками| Bed and breakfast'!Q23*0.9</f>
        <v>25155</v>
      </c>
      <c r="R23" s="232">
        <f>'C завтраками| Bed and breakfast'!R23*0.9</f>
        <v>27495</v>
      </c>
      <c r="S23" s="232">
        <f>'C завтраками| Bed and breakfast'!S23*0.9</f>
        <v>28575</v>
      </c>
      <c r="T23" s="232">
        <f>'C завтраками| Bed and breakfast'!T23*0.9</f>
        <v>26415</v>
      </c>
      <c r="U23" s="232">
        <f>'C завтраками| Bed and breakfast'!U23*0.9</f>
        <v>32265</v>
      </c>
      <c r="V23" s="232">
        <f>'C завтраками| Bed and breakfast'!V23*0.9</f>
        <v>26415</v>
      </c>
      <c r="W23" s="232">
        <f>'C завтраками| Bed and breakfast'!W23*0.9</f>
        <v>29655</v>
      </c>
      <c r="X23" s="232">
        <f>'C завтраками| Bed and breakfast'!X23*0.9</f>
        <v>26415</v>
      </c>
      <c r="Y23" s="232">
        <f>'C завтраками| Bed and breakfast'!Y23*0.9</f>
        <v>29655</v>
      </c>
      <c r="Z23" s="232">
        <f>'C завтраками| Bed and breakfast'!Z23*0.9</f>
        <v>29655</v>
      </c>
      <c r="AA23" s="232">
        <f>'C завтраками| Bed and breakfast'!AA23*0.9</f>
        <v>29655</v>
      </c>
      <c r="AB23" s="232">
        <f>'C завтраками| Bed and breakfast'!AB23*0.9</f>
        <v>28575</v>
      </c>
      <c r="AC23" s="232">
        <f>'C завтраками| Bed and breakfast'!AC23*0.9</f>
        <v>29655</v>
      </c>
      <c r="AD23" s="232">
        <f>'C завтраками| Bed and breakfast'!AD23*0.9</f>
        <v>28575</v>
      </c>
      <c r="AE23" s="232">
        <f>'C завтраками| Bed and breakfast'!AE23*0.9</f>
        <v>33795</v>
      </c>
      <c r="AF23" s="232">
        <f>'C завтраками| Bed and breakfast'!AF23*0.9</f>
        <v>28575</v>
      </c>
      <c r="AG23" s="232">
        <f>'C завтраками| Bed and breakfast'!AG23*0.9</f>
        <v>29655</v>
      </c>
      <c r="AH23" s="232">
        <f>'C завтраками| Bed and breakfast'!AH23*0.9</f>
        <v>29655</v>
      </c>
      <c r="AI23" s="232">
        <f>'C завтраками| Bed and breakfast'!AI23*0.9</f>
        <v>29655</v>
      </c>
      <c r="AJ23" s="232">
        <f>'C завтраками| Bed and breakfast'!AJ23*0.9</f>
        <v>28575</v>
      </c>
      <c r="AK23" s="232">
        <f>'C завтраками| Bed and breakfast'!AK23*0.9</f>
        <v>29655</v>
      </c>
      <c r="AL23" s="232">
        <f>'C завтраками| Bed and breakfast'!AL23*0.9</f>
        <v>28575</v>
      </c>
      <c r="AM23" s="232">
        <f>'C завтраками| Bed and breakfast'!AM23*0.9</f>
        <v>27495</v>
      </c>
      <c r="AN23" s="232">
        <f>'C завтраками| Bed and breakfast'!AN23*0.9</f>
        <v>26415</v>
      </c>
      <c r="AO23" s="232">
        <f>'C завтраками| Bed and breakfast'!AO23*0.9</f>
        <v>26415</v>
      </c>
      <c r="AP23" s="232">
        <f>'C завтраками| Bed and breakfast'!AP23*0.9</f>
        <v>26415</v>
      </c>
      <c r="AQ23" s="232">
        <f>'C завтраками| Bed and breakfast'!AQ23*0.9</f>
        <v>27495</v>
      </c>
      <c r="AR23" s="232">
        <f>'C завтраками| Bed and breakfast'!AR23*0.9</f>
        <v>28575</v>
      </c>
      <c r="AS23" s="232">
        <f>'C завтраками| Bed and breakfast'!AS23*0.9</f>
        <v>28575</v>
      </c>
      <c r="AT23" s="232">
        <f>'C завтраками| Bed and breakfast'!AT23*0.9</f>
        <v>27495</v>
      </c>
      <c r="AU23" s="232">
        <f>'C завтраками| Bed and breakfast'!AU23*0.9</f>
        <v>26415</v>
      </c>
      <c r="AV23" s="232">
        <f>'C завтраками| Bed and breakfast'!AV23*0.9</f>
        <v>28575</v>
      </c>
      <c r="AW23" s="232">
        <f>'C завтраками| Bed and breakfast'!AW23*0.9</f>
        <v>26415</v>
      </c>
    </row>
    <row r="24" spans="1:49" ht="10.5" customHeight="1" x14ac:dyDescent="0.2">
      <c r="A24" s="203" t="s">
        <v>6</v>
      </c>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row>
    <row r="25" spans="1:49" ht="10.5" customHeight="1" x14ac:dyDescent="0.2">
      <c r="A25" s="211" t="s">
        <v>1</v>
      </c>
      <c r="B25" s="232">
        <f>'C завтраками| Bed and breakfast'!B25*0.9</f>
        <v>99000</v>
      </c>
      <c r="C25" s="232">
        <f>'C завтраками| Bed and breakfast'!C25*0.9</f>
        <v>99000</v>
      </c>
      <c r="D25" s="232">
        <f>'C завтраками| Bed and breakfast'!D25*0.9</f>
        <v>112500</v>
      </c>
      <c r="E25" s="232">
        <f>'C завтраками| Bed and breakfast'!E25*0.9</f>
        <v>112500</v>
      </c>
      <c r="F25" s="232">
        <f>'C завтраками| Bed and breakfast'!F25*0.9</f>
        <v>112500</v>
      </c>
      <c r="G25" s="232">
        <f>'C завтраками| Bed and breakfast'!G25*0.9</f>
        <v>112500</v>
      </c>
      <c r="H25" s="232">
        <f>'C завтраками| Bed and breakfast'!H25*0.9</f>
        <v>112500</v>
      </c>
      <c r="I25" s="232">
        <f>'C завтраками| Bed and breakfast'!I25*0.9</f>
        <v>112500</v>
      </c>
      <c r="J25" s="232">
        <f>'C завтраками| Bed and breakfast'!J25*0.9</f>
        <v>112500</v>
      </c>
      <c r="K25" s="232">
        <f>'C завтраками| Bed and breakfast'!K25*0.9</f>
        <v>112500</v>
      </c>
      <c r="L25" s="232">
        <f>'C завтраками| Bed and breakfast'!L25*0.9</f>
        <v>112500</v>
      </c>
      <c r="M25" s="232">
        <f>'C завтраками| Bed and breakfast'!M25*0.9</f>
        <v>112500</v>
      </c>
      <c r="N25" s="232">
        <f>'C завтраками| Bed and breakfast'!N25*0.9</f>
        <v>112500</v>
      </c>
      <c r="O25" s="232">
        <f>'C завтраками| Bed and breakfast'!O25*0.9</f>
        <v>112500</v>
      </c>
      <c r="P25" s="232">
        <f>'C завтраками| Bed and breakfast'!P25*0.9</f>
        <v>112500</v>
      </c>
      <c r="Q25" s="232">
        <f>'C завтраками| Bed and breakfast'!Q25*0.9</f>
        <v>112500</v>
      </c>
      <c r="R25" s="232">
        <f>'C завтраками| Bed and breakfast'!R25*0.9</f>
        <v>112500</v>
      </c>
      <c r="S25" s="232">
        <f>'C завтраками| Bed and breakfast'!S25*0.9</f>
        <v>112500</v>
      </c>
      <c r="T25" s="232">
        <f>'C завтраками| Bed and breakfast'!T25*0.9</f>
        <v>112500</v>
      </c>
      <c r="U25" s="232">
        <f>'C завтраками| Bed and breakfast'!U25*0.9</f>
        <v>112500</v>
      </c>
      <c r="V25" s="232">
        <f>'C завтраками| Bed and breakfast'!V25*0.9</f>
        <v>112500</v>
      </c>
      <c r="W25" s="232">
        <f>'C завтраками| Bed and breakfast'!W25*0.9</f>
        <v>112500</v>
      </c>
      <c r="X25" s="232">
        <f>'C завтраками| Bed and breakfast'!X25*0.9</f>
        <v>112500</v>
      </c>
      <c r="Y25" s="232">
        <f>'C завтраками| Bed and breakfast'!Y25*0.9</f>
        <v>112500</v>
      </c>
      <c r="Z25" s="232">
        <f>'C завтраками| Bed and breakfast'!Z25*0.9</f>
        <v>112500</v>
      </c>
      <c r="AA25" s="232">
        <f>'C завтраками| Bed and breakfast'!AA25*0.9</f>
        <v>112500</v>
      </c>
      <c r="AB25" s="232">
        <f>'C завтраками| Bed and breakfast'!AB25*0.9</f>
        <v>112500</v>
      </c>
      <c r="AC25" s="232">
        <f>'C завтраками| Bed and breakfast'!AC25*0.9</f>
        <v>112500</v>
      </c>
      <c r="AD25" s="232">
        <f>'C завтраками| Bed and breakfast'!AD25*0.9</f>
        <v>112500</v>
      </c>
      <c r="AE25" s="232">
        <f>'C завтраками| Bed and breakfast'!AE25*0.9</f>
        <v>112500</v>
      </c>
      <c r="AF25" s="232">
        <f>'C завтраками| Bed and breakfast'!AF25*0.9</f>
        <v>112500</v>
      </c>
      <c r="AG25" s="232">
        <f>'C завтраками| Bed and breakfast'!AG25*0.9</f>
        <v>112500</v>
      </c>
      <c r="AH25" s="232">
        <f>'C завтраками| Bed and breakfast'!AH25*0.9</f>
        <v>112500</v>
      </c>
      <c r="AI25" s="232">
        <f>'C завтраками| Bed and breakfast'!AI25*0.9</f>
        <v>112500</v>
      </c>
      <c r="AJ25" s="232">
        <f>'C завтраками| Bed and breakfast'!AJ25*0.9</f>
        <v>112500</v>
      </c>
      <c r="AK25" s="232">
        <f>'C завтраками| Bed and breakfast'!AK25*0.9</f>
        <v>112500</v>
      </c>
      <c r="AL25" s="232">
        <f>'C завтраками| Bed and breakfast'!AL25*0.9</f>
        <v>112500</v>
      </c>
      <c r="AM25" s="232">
        <f>'C завтраками| Bed and breakfast'!AM25*0.9</f>
        <v>112500</v>
      </c>
      <c r="AN25" s="232">
        <f>'C завтраками| Bed and breakfast'!AN25*0.9</f>
        <v>112500</v>
      </c>
      <c r="AO25" s="232">
        <f>'C завтраками| Bed and breakfast'!AO25*0.9</f>
        <v>112500</v>
      </c>
      <c r="AP25" s="232">
        <f>'C завтраками| Bed and breakfast'!AP25*0.9</f>
        <v>112500</v>
      </c>
      <c r="AQ25" s="232">
        <f>'C завтраками| Bed and breakfast'!AQ25*0.9</f>
        <v>112500</v>
      </c>
      <c r="AR25" s="232">
        <f>'C завтраками| Bed and breakfast'!AR25*0.9</f>
        <v>112500</v>
      </c>
      <c r="AS25" s="232">
        <f>'C завтраками| Bed and breakfast'!AS25*0.9</f>
        <v>112500</v>
      </c>
      <c r="AT25" s="232">
        <f>'C завтраками| Bed and breakfast'!AT25*0.9</f>
        <v>112500</v>
      </c>
      <c r="AU25" s="232">
        <f>'C завтраками| Bed and breakfast'!AU25*0.9</f>
        <v>112500</v>
      </c>
      <c r="AV25" s="232">
        <f>'C завтраками| Bed and breakfast'!AV25*0.9</f>
        <v>112500</v>
      </c>
      <c r="AW25" s="232">
        <f>'C завтраками| Bed and breakfast'!AW25*0.9</f>
        <v>112500</v>
      </c>
    </row>
    <row r="26" spans="1:49" ht="10.5" customHeight="1" x14ac:dyDescent="0.2">
      <c r="A26" s="234"/>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row>
    <row r="27" spans="1:49" ht="10.5" customHeight="1" x14ac:dyDescent="0.2">
      <c r="A27" s="209" t="s">
        <v>60</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row>
    <row r="28" spans="1:49" ht="10.5" customHeight="1" x14ac:dyDescent="0.2">
      <c r="A28" s="234"/>
      <c r="B28" s="201">
        <f t="shared" ref="B28:AW28" si="0">B4</f>
        <v>45770</v>
      </c>
      <c r="C28" s="201">
        <f t="shared" si="0"/>
        <v>45776</v>
      </c>
      <c r="D28" s="201">
        <f t="shared" si="0"/>
        <v>45778</v>
      </c>
      <c r="E28" s="201">
        <f t="shared" si="0"/>
        <v>45779</v>
      </c>
      <c r="F28" s="201">
        <f t="shared" si="0"/>
        <v>45781</v>
      </c>
      <c r="G28" s="201">
        <f t="shared" si="0"/>
        <v>45787</v>
      </c>
      <c r="H28" s="201">
        <f t="shared" si="0"/>
        <v>45788</v>
      </c>
      <c r="I28" s="201">
        <f t="shared" si="0"/>
        <v>45793</v>
      </c>
      <c r="J28" s="201">
        <f t="shared" si="0"/>
        <v>45798</v>
      </c>
      <c r="K28" s="201">
        <f t="shared" si="0"/>
        <v>45800</v>
      </c>
      <c r="L28" s="201">
        <f t="shared" si="0"/>
        <v>45802</v>
      </c>
      <c r="M28" s="201">
        <f t="shared" si="0"/>
        <v>45808</v>
      </c>
      <c r="N28" s="201">
        <f t="shared" si="0"/>
        <v>45809</v>
      </c>
      <c r="O28" s="201">
        <f t="shared" si="0"/>
        <v>45810</v>
      </c>
      <c r="P28" s="201">
        <f t="shared" si="0"/>
        <v>45815</v>
      </c>
      <c r="Q28" s="201">
        <f t="shared" si="0"/>
        <v>45817</v>
      </c>
      <c r="R28" s="201">
        <f t="shared" si="0"/>
        <v>45820</v>
      </c>
      <c r="S28" s="201">
        <f t="shared" si="0"/>
        <v>45821</v>
      </c>
      <c r="T28" s="201">
        <f t="shared" si="0"/>
        <v>45823</v>
      </c>
      <c r="U28" s="201">
        <f t="shared" si="0"/>
        <v>45831</v>
      </c>
      <c r="V28" s="201">
        <f t="shared" si="0"/>
        <v>45836</v>
      </c>
      <c r="W28" s="201">
        <f t="shared" si="0"/>
        <v>45839</v>
      </c>
      <c r="X28" s="201">
        <f t="shared" si="0"/>
        <v>45849</v>
      </c>
      <c r="Y28" s="201">
        <f t="shared" si="0"/>
        <v>45852</v>
      </c>
      <c r="Z28" s="201">
        <f t="shared" si="0"/>
        <v>45855</v>
      </c>
      <c r="AA28" s="201">
        <f t="shared" si="0"/>
        <v>45856</v>
      </c>
      <c r="AB28" s="201">
        <f t="shared" si="0"/>
        <v>45858</v>
      </c>
      <c r="AC28" s="201">
        <f t="shared" si="0"/>
        <v>45859</v>
      </c>
      <c r="AD28" s="201">
        <f t="shared" si="0"/>
        <v>45861</v>
      </c>
      <c r="AE28" s="201">
        <f t="shared" si="0"/>
        <v>45863</v>
      </c>
      <c r="AF28" s="201">
        <f t="shared" si="0"/>
        <v>45867</v>
      </c>
      <c r="AG28" s="201">
        <f t="shared" si="0"/>
        <v>45870</v>
      </c>
      <c r="AH28" s="201">
        <f t="shared" si="0"/>
        <v>45872</v>
      </c>
      <c r="AI28" s="201">
        <f t="shared" si="0"/>
        <v>45877</v>
      </c>
      <c r="AJ28" s="201">
        <f t="shared" si="0"/>
        <v>45879</v>
      </c>
      <c r="AK28" s="201">
        <f t="shared" si="0"/>
        <v>45884</v>
      </c>
      <c r="AL28" s="201">
        <f t="shared" si="0"/>
        <v>45886</v>
      </c>
      <c r="AM28" s="201">
        <f t="shared" si="0"/>
        <v>45888</v>
      </c>
      <c r="AN28" s="201">
        <f t="shared" si="0"/>
        <v>45891</v>
      </c>
      <c r="AO28" s="201">
        <f t="shared" si="0"/>
        <v>45893</v>
      </c>
      <c r="AP28" s="201">
        <f t="shared" si="0"/>
        <v>45901</v>
      </c>
      <c r="AQ28" s="201">
        <f t="shared" si="0"/>
        <v>45905</v>
      </c>
      <c r="AR28" s="201">
        <f t="shared" si="0"/>
        <v>45908</v>
      </c>
      <c r="AS28" s="201">
        <f t="shared" si="0"/>
        <v>45912</v>
      </c>
      <c r="AT28" s="201">
        <f t="shared" si="0"/>
        <v>45914</v>
      </c>
      <c r="AU28" s="201">
        <f t="shared" si="0"/>
        <v>45921</v>
      </c>
      <c r="AV28" s="201">
        <f t="shared" si="0"/>
        <v>45926</v>
      </c>
      <c r="AW28" s="201">
        <f t="shared" si="0"/>
        <v>45928</v>
      </c>
    </row>
    <row r="29" spans="1:49" ht="24.6" customHeight="1" x14ac:dyDescent="0.2">
      <c r="A29" s="230" t="s">
        <v>11</v>
      </c>
      <c r="B29" s="201">
        <f t="shared" ref="B29:AW29" si="1">B5</f>
        <v>45775</v>
      </c>
      <c r="C29" s="201">
        <f t="shared" si="1"/>
        <v>45777</v>
      </c>
      <c r="D29" s="201">
        <f t="shared" si="1"/>
        <v>45778</v>
      </c>
      <c r="E29" s="201">
        <f t="shared" si="1"/>
        <v>45780</v>
      </c>
      <c r="F29" s="201">
        <f t="shared" si="1"/>
        <v>45786</v>
      </c>
      <c r="G29" s="201">
        <f t="shared" si="1"/>
        <v>45787</v>
      </c>
      <c r="H29" s="201">
        <f t="shared" si="1"/>
        <v>45792</v>
      </c>
      <c r="I29" s="201">
        <f t="shared" si="1"/>
        <v>45797</v>
      </c>
      <c r="J29" s="201">
        <f t="shared" si="1"/>
        <v>45799</v>
      </c>
      <c r="K29" s="201">
        <f t="shared" si="1"/>
        <v>45801</v>
      </c>
      <c r="L29" s="201">
        <f t="shared" si="1"/>
        <v>45807</v>
      </c>
      <c r="M29" s="201">
        <f t="shared" si="1"/>
        <v>45808</v>
      </c>
      <c r="N29" s="201">
        <f t="shared" si="1"/>
        <v>45809</v>
      </c>
      <c r="O29" s="201">
        <f t="shared" si="1"/>
        <v>45814</v>
      </c>
      <c r="P29" s="201">
        <f t="shared" si="1"/>
        <v>45816</v>
      </c>
      <c r="Q29" s="201">
        <f t="shared" si="1"/>
        <v>45819</v>
      </c>
      <c r="R29" s="201">
        <f t="shared" si="1"/>
        <v>45820</v>
      </c>
      <c r="S29" s="201">
        <f t="shared" si="1"/>
        <v>45822</v>
      </c>
      <c r="T29" s="201">
        <f t="shared" si="1"/>
        <v>45830</v>
      </c>
      <c r="U29" s="201">
        <f t="shared" si="1"/>
        <v>45835</v>
      </c>
      <c r="V29" s="201">
        <f t="shared" si="1"/>
        <v>45838</v>
      </c>
      <c r="W29" s="201">
        <f t="shared" si="1"/>
        <v>45848</v>
      </c>
      <c r="X29" s="201">
        <f t="shared" si="1"/>
        <v>45851</v>
      </c>
      <c r="Y29" s="201">
        <f t="shared" si="1"/>
        <v>45854</v>
      </c>
      <c r="Z29" s="201">
        <f t="shared" si="1"/>
        <v>45855</v>
      </c>
      <c r="AA29" s="201">
        <f t="shared" si="1"/>
        <v>45857</v>
      </c>
      <c r="AB29" s="201">
        <f t="shared" si="1"/>
        <v>45858</v>
      </c>
      <c r="AC29" s="201">
        <f t="shared" si="1"/>
        <v>45860</v>
      </c>
      <c r="AD29" s="201">
        <f t="shared" si="1"/>
        <v>45862</v>
      </c>
      <c r="AE29" s="201">
        <f t="shared" si="1"/>
        <v>45866</v>
      </c>
      <c r="AF29" s="201">
        <f t="shared" si="1"/>
        <v>45869</v>
      </c>
      <c r="AG29" s="201">
        <f t="shared" si="1"/>
        <v>45871</v>
      </c>
      <c r="AH29" s="201">
        <f t="shared" si="1"/>
        <v>45876</v>
      </c>
      <c r="AI29" s="201">
        <f t="shared" si="1"/>
        <v>45878</v>
      </c>
      <c r="AJ29" s="201">
        <f t="shared" si="1"/>
        <v>45883</v>
      </c>
      <c r="AK29" s="201">
        <f t="shared" si="1"/>
        <v>45885</v>
      </c>
      <c r="AL29" s="201">
        <f t="shared" si="1"/>
        <v>45887</v>
      </c>
      <c r="AM29" s="201">
        <f t="shared" si="1"/>
        <v>45890</v>
      </c>
      <c r="AN29" s="201">
        <f t="shared" si="1"/>
        <v>45892</v>
      </c>
      <c r="AO29" s="201">
        <f t="shared" si="1"/>
        <v>45900</v>
      </c>
      <c r="AP29" s="201">
        <f t="shared" si="1"/>
        <v>45904</v>
      </c>
      <c r="AQ29" s="201">
        <f t="shared" si="1"/>
        <v>45907</v>
      </c>
      <c r="AR29" s="201">
        <f t="shared" si="1"/>
        <v>45910</v>
      </c>
      <c r="AS29" s="201">
        <f t="shared" si="1"/>
        <v>45913</v>
      </c>
      <c r="AT29" s="201">
        <f t="shared" si="1"/>
        <v>45920</v>
      </c>
      <c r="AU29" s="201">
        <f t="shared" si="1"/>
        <v>45925</v>
      </c>
      <c r="AV29" s="201">
        <f t="shared" si="1"/>
        <v>45927</v>
      </c>
      <c r="AW29" s="201">
        <f t="shared" si="1"/>
        <v>45930</v>
      </c>
    </row>
    <row r="30" spans="1:49" ht="10.5" customHeight="1" x14ac:dyDescent="0.2">
      <c r="A30" s="203" t="s">
        <v>142</v>
      </c>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row>
    <row r="31" spans="1:49" ht="10.5" customHeight="1" x14ac:dyDescent="0.2">
      <c r="A31" s="211">
        <v>1</v>
      </c>
      <c r="B31" s="203">
        <f t="shared" ref="B31:AW31" si="2">ROUNDUP(B7*0.87,)</f>
        <v>8770</v>
      </c>
      <c r="C31" s="203">
        <f t="shared" si="2"/>
        <v>8770</v>
      </c>
      <c r="D31" s="203">
        <f t="shared" si="2"/>
        <v>12294</v>
      </c>
      <c r="E31" s="203">
        <f t="shared" si="2"/>
        <v>12294</v>
      </c>
      <c r="F31" s="203">
        <f t="shared" si="2"/>
        <v>10414</v>
      </c>
      <c r="G31" s="203">
        <f t="shared" si="2"/>
        <v>8927</v>
      </c>
      <c r="H31" s="203">
        <f t="shared" si="2"/>
        <v>8379</v>
      </c>
      <c r="I31" s="203">
        <f t="shared" si="2"/>
        <v>8379</v>
      </c>
      <c r="J31" s="203">
        <f t="shared" si="2"/>
        <v>8927</v>
      </c>
      <c r="K31" s="203">
        <f t="shared" si="2"/>
        <v>8379</v>
      </c>
      <c r="L31" s="203">
        <f t="shared" si="2"/>
        <v>8379</v>
      </c>
      <c r="M31" s="203">
        <f t="shared" si="2"/>
        <v>12294</v>
      </c>
      <c r="N31" s="203">
        <f t="shared" si="2"/>
        <v>12294</v>
      </c>
      <c r="O31" s="203">
        <f t="shared" si="2"/>
        <v>12294</v>
      </c>
      <c r="P31" s="203">
        <f t="shared" si="2"/>
        <v>12294</v>
      </c>
      <c r="Q31" s="203">
        <f t="shared" si="2"/>
        <v>8379</v>
      </c>
      <c r="R31" s="203">
        <f t="shared" si="2"/>
        <v>10414</v>
      </c>
      <c r="S31" s="203">
        <f t="shared" si="2"/>
        <v>11354</v>
      </c>
      <c r="T31" s="203">
        <f t="shared" si="2"/>
        <v>9475</v>
      </c>
      <c r="U31" s="203">
        <f t="shared" si="2"/>
        <v>14564</v>
      </c>
      <c r="V31" s="203">
        <f t="shared" si="2"/>
        <v>9475</v>
      </c>
      <c r="W31" s="203">
        <f t="shared" si="2"/>
        <v>12294</v>
      </c>
      <c r="X31" s="203">
        <f t="shared" si="2"/>
        <v>9475</v>
      </c>
      <c r="Y31" s="203">
        <f t="shared" si="2"/>
        <v>12294</v>
      </c>
      <c r="Z31" s="203">
        <f t="shared" si="2"/>
        <v>12294</v>
      </c>
      <c r="AA31" s="203">
        <f t="shared" si="2"/>
        <v>12294</v>
      </c>
      <c r="AB31" s="203">
        <f t="shared" si="2"/>
        <v>11354</v>
      </c>
      <c r="AC31" s="203">
        <f t="shared" si="2"/>
        <v>12294</v>
      </c>
      <c r="AD31" s="203">
        <f t="shared" si="2"/>
        <v>11354</v>
      </c>
      <c r="AE31" s="203">
        <f t="shared" si="2"/>
        <v>15895</v>
      </c>
      <c r="AF31" s="203">
        <f t="shared" si="2"/>
        <v>11354</v>
      </c>
      <c r="AG31" s="203">
        <f t="shared" si="2"/>
        <v>12294</v>
      </c>
      <c r="AH31" s="203">
        <f t="shared" si="2"/>
        <v>12294</v>
      </c>
      <c r="AI31" s="203">
        <f t="shared" si="2"/>
        <v>12294</v>
      </c>
      <c r="AJ31" s="203">
        <f t="shared" si="2"/>
        <v>11354</v>
      </c>
      <c r="AK31" s="203">
        <f t="shared" si="2"/>
        <v>12294</v>
      </c>
      <c r="AL31" s="203">
        <f t="shared" si="2"/>
        <v>11354</v>
      </c>
      <c r="AM31" s="203">
        <f t="shared" si="2"/>
        <v>10414</v>
      </c>
      <c r="AN31" s="203">
        <f t="shared" si="2"/>
        <v>9475</v>
      </c>
      <c r="AO31" s="203">
        <f t="shared" si="2"/>
        <v>9475</v>
      </c>
      <c r="AP31" s="203">
        <f t="shared" si="2"/>
        <v>9475</v>
      </c>
      <c r="AQ31" s="203">
        <f t="shared" si="2"/>
        <v>10414</v>
      </c>
      <c r="AR31" s="203">
        <f t="shared" si="2"/>
        <v>11354</v>
      </c>
      <c r="AS31" s="203">
        <f t="shared" si="2"/>
        <v>11354</v>
      </c>
      <c r="AT31" s="203">
        <f t="shared" si="2"/>
        <v>10414</v>
      </c>
      <c r="AU31" s="203">
        <f t="shared" si="2"/>
        <v>9475</v>
      </c>
      <c r="AV31" s="203">
        <f t="shared" si="2"/>
        <v>11354</v>
      </c>
      <c r="AW31" s="203">
        <f t="shared" si="2"/>
        <v>9475</v>
      </c>
    </row>
    <row r="32" spans="1:49" ht="10.5" customHeight="1" x14ac:dyDescent="0.2">
      <c r="A32" s="211">
        <v>2</v>
      </c>
      <c r="B32" s="203">
        <f t="shared" ref="B32:AW32" si="3">ROUNDUP(B8*0.87,)</f>
        <v>10336</v>
      </c>
      <c r="C32" s="203">
        <f t="shared" si="3"/>
        <v>10336</v>
      </c>
      <c r="D32" s="203">
        <f t="shared" si="3"/>
        <v>14055</v>
      </c>
      <c r="E32" s="203">
        <f t="shared" si="3"/>
        <v>14055</v>
      </c>
      <c r="F32" s="203">
        <f t="shared" si="3"/>
        <v>12176</v>
      </c>
      <c r="G32" s="203">
        <f t="shared" si="3"/>
        <v>10688</v>
      </c>
      <c r="H32" s="203">
        <f t="shared" si="3"/>
        <v>10140</v>
      </c>
      <c r="I32" s="203">
        <f t="shared" si="3"/>
        <v>10140</v>
      </c>
      <c r="J32" s="203">
        <f t="shared" si="3"/>
        <v>10688</v>
      </c>
      <c r="K32" s="203">
        <f t="shared" si="3"/>
        <v>10140</v>
      </c>
      <c r="L32" s="203">
        <f t="shared" si="3"/>
        <v>10140</v>
      </c>
      <c r="M32" s="203">
        <f t="shared" si="3"/>
        <v>14055</v>
      </c>
      <c r="N32" s="203">
        <f t="shared" si="3"/>
        <v>14055</v>
      </c>
      <c r="O32" s="203">
        <f t="shared" si="3"/>
        <v>14055</v>
      </c>
      <c r="P32" s="203">
        <f t="shared" si="3"/>
        <v>14055</v>
      </c>
      <c r="Q32" s="203">
        <f t="shared" si="3"/>
        <v>10140</v>
      </c>
      <c r="R32" s="203">
        <f t="shared" si="3"/>
        <v>12176</v>
      </c>
      <c r="S32" s="203">
        <f t="shared" si="3"/>
        <v>13116</v>
      </c>
      <c r="T32" s="203">
        <f t="shared" si="3"/>
        <v>11237</v>
      </c>
      <c r="U32" s="203">
        <f t="shared" si="3"/>
        <v>16326</v>
      </c>
      <c r="V32" s="203">
        <f t="shared" si="3"/>
        <v>11237</v>
      </c>
      <c r="W32" s="203">
        <f t="shared" si="3"/>
        <v>14055</v>
      </c>
      <c r="X32" s="203">
        <f t="shared" si="3"/>
        <v>11237</v>
      </c>
      <c r="Y32" s="203">
        <f t="shared" si="3"/>
        <v>14055</v>
      </c>
      <c r="Z32" s="203">
        <f t="shared" si="3"/>
        <v>14055</v>
      </c>
      <c r="AA32" s="203">
        <f t="shared" si="3"/>
        <v>14055</v>
      </c>
      <c r="AB32" s="203">
        <f t="shared" si="3"/>
        <v>13116</v>
      </c>
      <c r="AC32" s="203">
        <f t="shared" si="3"/>
        <v>14055</v>
      </c>
      <c r="AD32" s="203">
        <f t="shared" si="3"/>
        <v>13116</v>
      </c>
      <c r="AE32" s="203">
        <f t="shared" si="3"/>
        <v>17657</v>
      </c>
      <c r="AF32" s="203">
        <f t="shared" si="3"/>
        <v>13116</v>
      </c>
      <c r="AG32" s="203">
        <f t="shared" si="3"/>
        <v>14055</v>
      </c>
      <c r="AH32" s="203">
        <f t="shared" si="3"/>
        <v>14055</v>
      </c>
      <c r="AI32" s="203">
        <f t="shared" si="3"/>
        <v>14055</v>
      </c>
      <c r="AJ32" s="203">
        <f t="shared" si="3"/>
        <v>13116</v>
      </c>
      <c r="AK32" s="203">
        <f t="shared" si="3"/>
        <v>14055</v>
      </c>
      <c r="AL32" s="203">
        <f t="shared" si="3"/>
        <v>13116</v>
      </c>
      <c r="AM32" s="203">
        <f t="shared" si="3"/>
        <v>12176</v>
      </c>
      <c r="AN32" s="203">
        <f t="shared" si="3"/>
        <v>11237</v>
      </c>
      <c r="AO32" s="203">
        <f t="shared" si="3"/>
        <v>11237</v>
      </c>
      <c r="AP32" s="203">
        <f t="shared" si="3"/>
        <v>11237</v>
      </c>
      <c r="AQ32" s="203">
        <f t="shared" si="3"/>
        <v>12176</v>
      </c>
      <c r="AR32" s="203">
        <f t="shared" si="3"/>
        <v>13116</v>
      </c>
      <c r="AS32" s="203">
        <f t="shared" si="3"/>
        <v>13116</v>
      </c>
      <c r="AT32" s="203">
        <f t="shared" si="3"/>
        <v>12176</v>
      </c>
      <c r="AU32" s="203">
        <f t="shared" si="3"/>
        <v>11237</v>
      </c>
      <c r="AV32" s="203">
        <f t="shared" si="3"/>
        <v>13116</v>
      </c>
      <c r="AW32" s="203">
        <f t="shared" si="3"/>
        <v>11237</v>
      </c>
    </row>
    <row r="33" spans="1:49" ht="10.5" customHeight="1" x14ac:dyDescent="0.2">
      <c r="A33" s="203" t="s">
        <v>143</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row>
    <row r="34" spans="1:49" ht="10.5" customHeight="1" x14ac:dyDescent="0.2">
      <c r="A34" s="211">
        <v>1</v>
      </c>
      <c r="B34" s="203">
        <f t="shared" ref="B34:AW34" si="4">ROUNDUP(B10*0.87,)</f>
        <v>9553</v>
      </c>
      <c r="C34" s="203">
        <f t="shared" si="4"/>
        <v>9553</v>
      </c>
      <c r="D34" s="203">
        <f t="shared" si="4"/>
        <v>13077</v>
      </c>
      <c r="E34" s="203">
        <f t="shared" si="4"/>
        <v>13077</v>
      </c>
      <c r="F34" s="203">
        <f t="shared" si="4"/>
        <v>11197</v>
      </c>
      <c r="G34" s="203">
        <f t="shared" si="4"/>
        <v>9710</v>
      </c>
      <c r="H34" s="203">
        <f t="shared" si="4"/>
        <v>9162</v>
      </c>
      <c r="I34" s="203">
        <f t="shared" si="4"/>
        <v>9162</v>
      </c>
      <c r="J34" s="203">
        <f t="shared" si="4"/>
        <v>9710</v>
      </c>
      <c r="K34" s="203">
        <f t="shared" si="4"/>
        <v>9162</v>
      </c>
      <c r="L34" s="203">
        <f t="shared" si="4"/>
        <v>9162</v>
      </c>
      <c r="M34" s="203">
        <f t="shared" si="4"/>
        <v>13077</v>
      </c>
      <c r="N34" s="203">
        <f t="shared" si="4"/>
        <v>13077</v>
      </c>
      <c r="O34" s="203">
        <f t="shared" si="4"/>
        <v>13077</v>
      </c>
      <c r="P34" s="203">
        <f t="shared" si="4"/>
        <v>13077</v>
      </c>
      <c r="Q34" s="203">
        <f t="shared" si="4"/>
        <v>9162</v>
      </c>
      <c r="R34" s="203">
        <f t="shared" si="4"/>
        <v>11197</v>
      </c>
      <c r="S34" s="203">
        <f t="shared" si="4"/>
        <v>12137</v>
      </c>
      <c r="T34" s="203">
        <f t="shared" si="4"/>
        <v>10258</v>
      </c>
      <c r="U34" s="203">
        <f t="shared" si="4"/>
        <v>15347</v>
      </c>
      <c r="V34" s="203">
        <f t="shared" si="4"/>
        <v>10258</v>
      </c>
      <c r="W34" s="203">
        <f t="shared" si="4"/>
        <v>13077</v>
      </c>
      <c r="X34" s="203">
        <f t="shared" si="4"/>
        <v>10258</v>
      </c>
      <c r="Y34" s="203">
        <f t="shared" si="4"/>
        <v>13077</v>
      </c>
      <c r="Z34" s="203">
        <f t="shared" si="4"/>
        <v>13077</v>
      </c>
      <c r="AA34" s="203">
        <f t="shared" si="4"/>
        <v>13077</v>
      </c>
      <c r="AB34" s="203">
        <f t="shared" si="4"/>
        <v>12137</v>
      </c>
      <c r="AC34" s="203">
        <f t="shared" si="4"/>
        <v>13077</v>
      </c>
      <c r="AD34" s="203">
        <f t="shared" si="4"/>
        <v>12137</v>
      </c>
      <c r="AE34" s="203">
        <f t="shared" si="4"/>
        <v>16678</v>
      </c>
      <c r="AF34" s="203">
        <f t="shared" si="4"/>
        <v>12137</v>
      </c>
      <c r="AG34" s="203">
        <f t="shared" si="4"/>
        <v>13077</v>
      </c>
      <c r="AH34" s="203">
        <f t="shared" si="4"/>
        <v>13077</v>
      </c>
      <c r="AI34" s="203">
        <f t="shared" si="4"/>
        <v>13077</v>
      </c>
      <c r="AJ34" s="203">
        <f t="shared" si="4"/>
        <v>12137</v>
      </c>
      <c r="AK34" s="203">
        <f t="shared" si="4"/>
        <v>13077</v>
      </c>
      <c r="AL34" s="203">
        <f t="shared" si="4"/>
        <v>12137</v>
      </c>
      <c r="AM34" s="203">
        <f t="shared" si="4"/>
        <v>11197</v>
      </c>
      <c r="AN34" s="203">
        <f t="shared" si="4"/>
        <v>10258</v>
      </c>
      <c r="AO34" s="203">
        <f t="shared" si="4"/>
        <v>10258</v>
      </c>
      <c r="AP34" s="203">
        <f t="shared" si="4"/>
        <v>10258</v>
      </c>
      <c r="AQ34" s="203">
        <f t="shared" si="4"/>
        <v>11197</v>
      </c>
      <c r="AR34" s="203">
        <f t="shared" si="4"/>
        <v>12137</v>
      </c>
      <c r="AS34" s="203">
        <f t="shared" si="4"/>
        <v>12137</v>
      </c>
      <c r="AT34" s="203">
        <f t="shared" si="4"/>
        <v>11197</v>
      </c>
      <c r="AU34" s="203">
        <f t="shared" si="4"/>
        <v>10258</v>
      </c>
      <c r="AV34" s="203">
        <f t="shared" si="4"/>
        <v>12137</v>
      </c>
      <c r="AW34" s="203">
        <f t="shared" si="4"/>
        <v>10258</v>
      </c>
    </row>
    <row r="35" spans="1:49" ht="10.5" customHeight="1" x14ac:dyDescent="0.2">
      <c r="A35" s="211">
        <v>2</v>
      </c>
      <c r="B35" s="203">
        <f t="shared" ref="B35:AW35" si="5">ROUNDUP(B11*0.87,)</f>
        <v>11119</v>
      </c>
      <c r="C35" s="203">
        <f t="shared" si="5"/>
        <v>11119</v>
      </c>
      <c r="D35" s="203">
        <f t="shared" si="5"/>
        <v>14838</v>
      </c>
      <c r="E35" s="203">
        <f t="shared" si="5"/>
        <v>14838</v>
      </c>
      <c r="F35" s="203">
        <f t="shared" si="5"/>
        <v>12959</v>
      </c>
      <c r="G35" s="203">
        <f t="shared" si="5"/>
        <v>11471</v>
      </c>
      <c r="H35" s="203">
        <f t="shared" si="5"/>
        <v>10923</v>
      </c>
      <c r="I35" s="203">
        <f t="shared" si="5"/>
        <v>10923</v>
      </c>
      <c r="J35" s="203">
        <f t="shared" si="5"/>
        <v>11471</v>
      </c>
      <c r="K35" s="203">
        <f t="shared" si="5"/>
        <v>10923</v>
      </c>
      <c r="L35" s="203">
        <f t="shared" si="5"/>
        <v>10923</v>
      </c>
      <c r="M35" s="203">
        <f t="shared" si="5"/>
        <v>14838</v>
      </c>
      <c r="N35" s="203">
        <f t="shared" si="5"/>
        <v>14838</v>
      </c>
      <c r="O35" s="203">
        <f t="shared" si="5"/>
        <v>14838</v>
      </c>
      <c r="P35" s="203">
        <f t="shared" si="5"/>
        <v>14838</v>
      </c>
      <c r="Q35" s="203">
        <f t="shared" si="5"/>
        <v>10923</v>
      </c>
      <c r="R35" s="203">
        <f t="shared" si="5"/>
        <v>12959</v>
      </c>
      <c r="S35" s="203">
        <f t="shared" si="5"/>
        <v>13899</v>
      </c>
      <c r="T35" s="203">
        <f t="shared" si="5"/>
        <v>12020</v>
      </c>
      <c r="U35" s="203">
        <f t="shared" si="5"/>
        <v>17109</v>
      </c>
      <c r="V35" s="203">
        <f t="shared" si="5"/>
        <v>12020</v>
      </c>
      <c r="W35" s="203">
        <f t="shared" si="5"/>
        <v>14838</v>
      </c>
      <c r="X35" s="203">
        <f t="shared" si="5"/>
        <v>12020</v>
      </c>
      <c r="Y35" s="203">
        <f t="shared" si="5"/>
        <v>14838</v>
      </c>
      <c r="Z35" s="203">
        <f t="shared" si="5"/>
        <v>14838</v>
      </c>
      <c r="AA35" s="203">
        <f t="shared" si="5"/>
        <v>14838</v>
      </c>
      <c r="AB35" s="203">
        <f t="shared" si="5"/>
        <v>13899</v>
      </c>
      <c r="AC35" s="203">
        <f t="shared" si="5"/>
        <v>14838</v>
      </c>
      <c r="AD35" s="203">
        <f t="shared" si="5"/>
        <v>13899</v>
      </c>
      <c r="AE35" s="203">
        <f t="shared" si="5"/>
        <v>18440</v>
      </c>
      <c r="AF35" s="203">
        <f t="shared" si="5"/>
        <v>13899</v>
      </c>
      <c r="AG35" s="203">
        <f t="shared" si="5"/>
        <v>14838</v>
      </c>
      <c r="AH35" s="203">
        <f t="shared" si="5"/>
        <v>14838</v>
      </c>
      <c r="AI35" s="203">
        <f t="shared" si="5"/>
        <v>14838</v>
      </c>
      <c r="AJ35" s="203">
        <f t="shared" si="5"/>
        <v>13899</v>
      </c>
      <c r="AK35" s="203">
        <f t="shared" si="5"/>
        <v>14838</v>
      </c>
      <c r="AL35" s="203">
        <f t="shared" si="5"/>
        <v>13899</v>
      </c>
      <c r="AM35" s="203">
        <f t="shared" si="5"/>
        <v>12959</v>
      </c>
      <c r="AN35" s="203">
        <f t="shared" si="5"/>
        <v>12020</v>
      </c>
      <c r="AO35" s="203">
        <f t="shared" si="5"/>
        <v>12020</v>
      </c>
      <c r="AP35" s="203">
        <f t="shared" si="5"/>
        <v>12020</v>
      </c>
      <c r="AQ35" s="203">
        <f t="shared" si="5"/>
        <v>12959</v>
      </c>
      <c r="AR35" s="203">
        <f t="shared" si="5"/>
        <v>13899</v>
      </c>
      <c r="AS35" s="203">
        <f t="shared" si="5"/>
        <v>13899</v>
      </c>
      <c r="AT35" s="203">
        <f t="shared" si="5"/>
        <v>12959</v>
      </c>
      <c r="AU35" s="203">
        <f t="shared" si="5"/>
        <v>12020</v>
      </c>
      <c r="AV35" s="203">
        <f t="shared" si="5"/>
        <v>13899</v>
      </c>
      <c r="AW35" s="203">
        <f t="shared" si="5"/>
        <v>12020</v>
      </c>
    </row>
    <row r="36" spans="1:49" ht="10.5" customHeight="1" x14ac:dyDescent="0.2">
      <c r="A36" s="203" t="s">
        <v>144</v>
      </c>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row>
    <row r="37" spans="1:49" ht="10.5" customHeight="1" x14ac:dyDescent="0.2">
      <c r="A37" s="211">
        <v>1</v>
      </c>
      <c r="B37" s="203">
        <f t="shared" ref="B37:AW37" si="6">ROUNDUP(B13*0.87,)</f>
        <v>10336</v>
      </c>
      <c r="C37" s="203">
        <f t="shared" si="6"/>
        <v>10336</v>
      </c>
      <c r="D37" s="203">
        <f t="shared" si="6"/>
        <v>13860</v>
      </c>
      <c r="E37" s="203">
        <f t="shared" si="6"/>
        <v>13860</v>
      </c>
      <c r="F37" s="203">
        <f t="shared" si="6"/>
        <v>11980</v>
      </c>
      <c r="G37" s="203">
        <f t="shared" si="6"/>
        <v>10493</v>
      </c>
      <c r="H37" s="203">
        <f t="shared" si="6"/>
        <v>9945</v>
      </c>
      <c r="I37" s="203">
        <f t="shared" si="6"/>
        <v>9945</v>
      </c>
      <c r="J37" s="203">
        <f t="shared" si="6"/>
        <v>10493</v>
      </c>
      <c r="K37" s="203">
        <f t="shared" si="6"/>
        <v>9945</v>
      </c>
      <c r="L37" s="203">
        <f t="shared" si="6"/>
        <v>9945</v>
      </c>
      <c r="M37" s="203">
        <f t="shared" si="6"/>
        <v>13860</v>
      </c>
      <c r="N37" s="203">
        <f t="shared" si="6"/>
        <v>13860</v>
      </c>
      <c r="O37" s="203">
        <f t="shared" si="6"/>
        <v>13860</v>
      </c>
      <c r="P37" s="203">
        <f t="shared" si="6"/>
        <v>13860</v>
      </c>
      <c r="Q37" s="203">
        <f t="shared" si="6"/>
        <v>9945</v>
      </c>
      <c r="R37" s="203">
        <f t="shared" si="6"/>
        <v>11980</v>
      </c>
      <c r="S37" s="203">
        <f t="shared" si="6"/>
        <v>12920</v>
      </c>
      <c r="T37" s="203">
        <f t="shared" si="6"/>
        <v>11041</v>
      </c>
      <c r="U37" s="203">
        <f t="shared" si="6"/>
        <v>16130</v>
      </c>
      <c r="V37" s="203">
        <f t="shared" si="6"/>
        <v>11041</v>
      </c>
      <c r="W37" s="203">
        <f t="shared" si="6"/>
        <v>13860</v>
      </c>
      <c r="X37" s="203">
        <f t="shared" si="6"/>
        <v>11041</v>
      </c>
      <c r="Y37" s="203">
        <f t="shared" si="6"/>
        <v>13860</v>
      </c>
      <c r="Z37" s="203">
        <f t="shared" si="6"/>
        <v>13860</v>
      </c>
      <c r="AA37" s="203">
        <f t="shared" si="6"/>
        <v>13860</v>
      </c>
      <c r="AB37" s="203">
        <f t="shared" si="6"/>
        <v>12920</v>
      </c>
      <c r="AC37" s="203">
        <f t="shared" si="6"/>
        <v>13860</v>
      </c>
      <c r="AD37" s="203">
        <f t="shared" si="6"/>
        <v>12920</v>
      </c>
      <c r="AE37" s="203">
        <f t="shared" si="6"/>
        <v>17461</v>
      </c>
      <c r="AF37" s="203">
        <f t="shared" si="6"/>
        <v>12920</v>
      </c>
      <c r="AG37" s="203">
        <f t="shared" si="6"/>
        <v>13860</v>
      </c>
      <c r="AH37" s="203">
        <f t="shared" si="6"/>
        <v>13860</v>
      </c>
      <c r="AI37" s="203">
        <f t="shared" si="6"/>
        <v>13860</v>
      </c>
      <c r="AJ37" s="203">
        <f t="shared" si="6"/>
        <v>12920</v>
      </c>
      <c r="AK37" s="203">
        <f t="shared" si="6"/>
        <v>13860</v>
      </c>
      <c r="AL37" s="203">
        <f t="shared" si="6"/>
        <v>12920</v>
      </c>
      <c r="AM37" s="203">
        <f t="shared" si="6"/>
        <v>11980</v>
      </c>
      <c r="AN37" s="203">
        <f t="shared" si="6"/>
        <v>11041</v>
      </c>
      <c r="AO37" s="203">
        <f t="shared" si="6"/>
        <v>11041</v>
      </c>
      <c r="AP37" s="203">
        <f t="shared" si="6"/>
        <v>11041</v>
      </c>
      <c r="AQ37" s="203">
        <f t="shared" si="6"/>
        <v>11980</v>
      </c>
      <c r="AR37" s="203">
        <f t="shared" si="6"/>
        <v>12920</v>
      </c>
      <c r="AS37" s="203">
        <f t="shared" si="6"/>
        <v>12920</v>
      </c>
      <c r="AT37" s="203">
        <f t="shared" si="6"/>
        <v>11980</v>
      </c>
      <c r="AU37" s="203">
        <f t="shared" si="6"/>
        <v>11041</v>
      </c>
      <c r="AV37" s="203">
        <f t="shared" si="6"/>
        <v>12920</v>
      </c>
      <c r="AW37" s="203">
        <f t="shared" si="6"/>
        <v>11041</v>
      </c>
    </row>
    <row r="38" spans="1:49" ht="10.5" customHeight="1" x14ac:dyDescent="0.2">
      <c r="A38" s="211">
        <v>2</v>
      </c>
      <c r="B38" s="203">
        <f t="shared" ref="B38:AW38" si="7">ROUNDUP(B14*0.87,)</f>
        <v>11902</v>
      </c>
      <c r="C38" s="203">
        <f t="shared" si="7"/>
        <v>11902</v>
      </c>
      <c r="D38" s="203">
        <f t="shared" si="7"/>
        <v>15621</v>
      </c>
      <c r="E38" s="203">
        <f t="shared" si="7"/>
        <v>15621</v>
      </c>
      <c r="F38" s="203">
        <f t="shared" si="7"/>
        <v>13742</v>
      </c>
      <c r="G38" s="203">
        <f t="shared" si="7"/>
        <v>12254</v>
      </c>
      <c r="H38" s="203">
        <f t="shared" si="7"/>
        <v>11706</v>
      </c>
      <c r="I38" s="203">
        <f t="shared" si="7"/>
        <v>11706</v>
      </c>
      <c r="J38" s="203">
        <f t="shared" si="7"/>
        <v>12254</v>
      </c>
      <c r="K38" s="203">
        <f t="shared" si="7"/>
        <v>11706</v>
      </c>
      <c r="L38" s="203">
        <f t="shared" si="7"/>
        <v>11706</v>
      </c>
      <c r="M38" s="203">
        <f t="shared" si="7"/>
        <v>15621</v>
      </c>
      <c r="N38" s="203">
        <f t="shared" si="7"/>
        <v>15621</v>
      </c>
      <c r="O38" s="203">
        <f t="shared" si="7"/>
        <v>15621</v>
      </c>
      <c r="P38" s="203">
        <f t="shared" si="7"/>
        <v>15621</v>
      </c>
      <c r="Q38" s="203">
        <f t="shared" si="7"/>
        <v>11706</v>
      </c>
      <c r="R38" s="203">
        <f t="shared" si="7"/>
        <v>13742</v>
      </c>
      <c r="S38" s="203">
        <f t="shared" si="7"/>
        <v>14682</v>
      </c>
      <c r="T38" s="203">
        <f t="shared" si="7"/>
        <v>12803</v>
      </c>
      <c r="U38" s="203">
        <f t="shared" si="7"/>
        <v>17892</v>
      </c>
      <c r="V38" s="203">
        <f t="shared" si="7"/>
        <v>12803</v>
      </c>
      <c r="W38" s="203">
        <f t="shared" si="7"/>
        <v>15621</v>
      </c>
      <c r="X38" s="203">
        <f t="shared" si="7"/>
        <v>12803</v>
      </c>
      <c r="Y38" s="203">
        <f t="shared" si="7"/>
        <v>15621</v>
      </c>
      <c r="Z38" s="203">
        <f t="shared" si="7"/>
        <v>15621</v>
      </c>
      <c r="AA38" s="203">
        <f t="shared" si="7"/>
        <v>15621</v>
      </c>
      <c r="AB38" s="203">
        <f t="shared" si="7"/>
        <v>14682</v>
      </c>
      <c r="AC38" s="203">
        <f t="shared" si="7"/>
        <v>15621</v>
      </c>
      <c r="AD38" s="203">
        <f t="shared" si="7"/>
        <v>14682</v>
      </c>
      <c r="AE38" s="203">
        <f t="shared" si="7"/>
        <v>19223</v>
      </c>
      <c r="AF38" s="203">
        <f t="shared" si="7"/>
        <v>14682</v>
      </c>
      <c r="AG38" s="203">
        <f t="shared" si="7"/>
        <v>15621</v>
      </c>
      <c r="AH38" s="203">
        <f t="shared" si="7"/>
        <v>15621</v>
      </c>
      <c r="AI38" s="203">
        <f t="shared" si="7"/>
        <v>15621</v>
      </c>
      <c r="AJ38" s="203">
        <f t="shared" si="7"/>
        <v>14682</v>
      </c>
      <c r="AK38" s="203">
        <f t="shared" si="7"/>
        <v>15621</v>
      </c>
      <c r="AL38" s="203">
        <f t="shared" si="7"/>
        <v>14682</v>
      </c>
      <c r="AM38" s="203">
        <f t="shared" si="7"/>
        <v>13742</v>
      </c>
      <c r="AN38" s="203">
        <f t="shared" si="7"/>
        <v>12803</v>
      </c>
      <c r="AO38" s="203">
        <f t="shared" si="7"/>
        <v>12803</v>
      </c>
      <c r="AP38" s="203">
        <f t="shared" si="7"/>
        <v>12803</v>
      </c>
      <c r="AQ38" s="203">
        <f t="shared" si="7"/>
        <v>13742</v>
      </c>
      <c r="AR38" s="203">
        <f t="shared" si="7"/>
        <v>14682</v>
      </c>
      <c r="AS38" s="203">
        <f t="shared" si="7"/>
        <v>14682</v>
      </c>
      <c r="AT38" s="203">
        <f t="shared" si="7"/>
        <v>13742</v>
      </c>
      <c r="AU38" s="203">
        <f t="shared" si="7"/>
        <v>12803</v>
      </c>
      <c r="AV38" s="203">
        <f t="shared" si="7"/>
        <v>14682</v>
      </c>
      <c r="AW38" s="203">
        <f t="shared" si="7"/>
        <v>12803</v>
      </c>
    </row>
    <row r="39" spans="1:49" ht="10.5" customHeight="1" x14ac:dyDescent="0.2">
      <c r="A39" s="203" t="s">
        <v>4</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row>
    <row r="40" spans="1:49" ht="10.5" customHeight="1" x14ac:dyDescent="0.2">
      <c r="A40" s="211">
        <v>1</v>
      </c>
      <c r="B40" s="203">
        <f t="shared" ref="B40:AW40" si="8">ROUNDUP(B16*0.87,)</f>
        <v>11119</v>
      </c>
      <c r="C40" s="203">
        <f t="shared" si="8"/>
        <v>11119</v>
      </c>
      <c r="D40" s="203">
        <f t="shared" si="8"/>
        <v>14643</v>
      </c>
      <c r="E40" s="203">
        <f t="shared" si="8"/>
        <v>14643</v>
      </c>
      <c r="F40" s="203">
        <f t="shared" si="8"/>
        <v>12763</v>
      </c>
      <c r="G40" s="203">
        <f t="shared" si="8"/>
        <v>11276</v>
      </c>
      <c r="H40" s="203">
        <f t="shared" si="8"/>
        <v>10728</v>
      </c>
      <c r="I40" s="203">
        <f t="shared" si="8"/>
        <v>10728</v>
      </c>
      <c r="J40" s="203">
        <f t="shared" si="8"/>
        <v>11276</v>
      </c>
      <c r="K40" s="203">
        <f t="shared" si="8"/>
        <v>10728</v>
      </c>
      <c r="L40" s="203">
        <f t="shared" si="8"/>
        <v>10728</v>
      </c>
      <c r="M40" s="203">
        <f t="shared" si="8"/>
        <v>14643</v>
      </c>
      <c r="N40" s="203">
        <f t="shared" si="8"/>
        <v>14643</v>
      </c>
      <c r="O40" s="203">
        <f t="shared" si="8"/>
        <v>14643</v>
      </c>
      <c r="P40" s="203">
        <f t="shared" si="8"/>
        <v>14643</v>
      </c>
      <c r="Q40" s="203">
        <f t="shared" si="8"/>
        <v>10728</v>
      </c>
      <c r="R40" s="203">
        <f t="shared" si="8"/>
        <v>12763</v>
      </c>
      <c r="S40" s="203">
        <f t="shared" si="8"/>
        <v>13703</v>
      </c>
      <c r="T40" s="203">
        <f t="shared" si="8"/>
        <v>11824</v>
      </c>
      <c r="U40" s="203">
        <f t="shared" si="8"/>
        <v>16913</v>
      </c>
      <c r="V40" s="203">
        <f t="shared" si="8"/>
        <v>11824</v>
      </c>
      <c r="W40" s="203">
        <f t="shared" si="8"/>
        <v>14643</v>
      </c>
      <c r="X40" s="203">
        <f t="shared" si="8"/>
        <v>11824</v>
      </c>
      <c r="Y40" s="203">
        <f t="shared" si="8"/>
        <v>14643</v>
      </c>
      <c r="Z40" s="203">
        <f t="shared" si="8"/>
        <v>14643</v>
      </c>
      <c r="AA40" s="203">
        <f t="shared" si="8"/>
        <v>14643</v>
      </c>
      <c r="AB40" s="203">
        <f t="shared" si="8"/>
        <v>13703</v>
      </c>
      <c r="AC40" s="203">
        <f t="shared" si="8"/>
        <v>14643</v>
      </c>
      <c r="AD40" s="203">
        <f t="shared" si="8"/>
        <v>13703</v>
      </c>
      <c r="AE40" s="203">
        <f t="shared" si="8"/>
        <v>18244</v>
      </c>
      <c r="AF40" s="203">
        <f t="shared" si="8"/>
        <v>13703</v>
      </c>
      <c r="AG40" s="203">
        <f t="shared" si="8"/>
        <v>14643</v>
      </c>
      <c r="AH40" s="203">
        <f t="shared" si="8"/>
        <v>14643</v>
      </c>
      <c r="AI40" s="203">
        <f t="shared" si="8"/>
        <v>14643</v>
      </c>
      <c r="AJ40" s="203">
        <f t="shared" si="8"/>
        <v>13703</v>
      </c>
      <c r="AK40" s="203">
        <f t="shared" si="8"/>
        <v>14643</v>
      </c>
      <c r="AL40" s="203">
        <f t="shared" si="8"/>
        <v>13703</v>
      </c>
      <c r="AM40" s="203">
        <f t="shared" si="8"/>
        <v>12763</v>
      </c>
      <c r="AN40" s="203">
        <f t="shared" si="8"/>
        <v>11824</v>
      </c>
      <c r="AO40" s="203">
        <f t="shared" si="8"/>
        <v>11824</v>
      </c>
      <c r="AP40" s="203">
        <f t="shared" si="8"/>
        <v>11824</v>
      </c>
      <c r="AQ40" s="203">
        <f t="shared" si="8"/>
        <v>12763</v>
      </c>
      <c r="AR40" s="203">
        <f t="shared" si="8"/>
        <v>13703</v>
      </c>
      <c r="AS40" s="203">
        <f t="shared" si="8"/>
        <v>13703</v>
      </c>
      <c r="AT40" s="203">
        <f t="shared" si="8"/>
        <v>12763</v>
      </c>
      <c r="AU40" s="203">
        <f t="shared" si="8"/>
        <v>11824</v>
      </c>
      <c r="AV40" s="203">
        <f t="shared" si="8"/>
        <v>13703</v>
      </c>
      <c r="AW40" s="203">
        <f t="shared" si="8"/>
        <v>11824</v>
      </c>
    </row>
    <row r="41" spans="1:49" ht="10.7" customHeight="1" x14ac:dyDescent="0.2">
      <c r="A41" s="211">
        <v>2</v>
      </c>
      <c r="B41" s="203">
        <f t="shared" ref="B41:AW41" si="9">ROUNDUP(B17*0.87,)</f>
        <v>12685</v>
      </c>
      <c r="C41" s="203">
        <f t="shared" si="9"/>
        <v>12685</v>
      </c>
      <c r="D41" s="203">
        <f t="shared" si="9"/>
        <v>16404</v>
      </c>
      <c r="E41" s="203">
        <f t="shared" si="9"/>
        <v>16404</v>
      </c>
      <c r="F41" s="203">
        <f t="shared" si="9"/>
        <v>14525</v>
      </c>
      <c r="G41" s="203">
        <f t="shared" si="9"/>
        <v>13037</v>
      </c>
      <c r="H41" s="203">
        <f t="shared" si="9"/>
        <v>12489</v>
      </c>
      <c r="I41" s="203">
        <f t="shared" si="9"/>
        <v>12489</v>
      </c>
      <c r="J41" s="203">
        <f t="shared" si="9"/>
        <v>13037</v>
      </c>
      <c r="K41" s="203">
        <f t="shared" si="9"/>
        <v>12489</v>
      </c>
      <c r="L41" s="203">
        <f t="shared" si="9"/>
        <v>12489</v>
      </c>
      <c r="M41" s="203">
        <f t="shared" si="9"/>
        <v>16404</v>
      </c>
      <c r="N41" s="203">
        <f t="shared" si="9"/>
        <v>16404</v>
      </c>
      <c r="O41" s="203">
        <f t="shared" si="9"/>
        <v>16404</v>
      </c>
      <c r="P41" s="203">
        <f t="shared" si="9"/>
        <v>16404</v>
      </c>
      <c r="Q41" s="203">
        <f t="shared" si="9"/>
        <v>12489</v>
      </c>
      <c r="R41" s="203">
        <f t="shared" si="9"/>
        <v>14525</v>
      </c>
      <c r="S41" s="203">
        <f t="shared" si="9"/>
        <v>15465</v>
      </c>
      <c r="T41" s="203">
        <f t="shared" si="9"/>
        <v>13586</v>
      </c>
      <c r="U41" s="203">
        <f t="shared" si="9"/>
        <v>18675</v>
      </c>
      <c r="V41" s="203">
        <f t="shared" si="9"/>
        <v>13586</v>
      </c>
      <c r="W41" s="203">
        <f t="shared" si="9"/>
        <v>16404</v>
      </c>
      <c r="X41" s="203">
        <f t="shared" si="9"/>
        <v>13586</v>
      </c>
      <c r="Y41" s="203">
        <f t="shared" si="9"/>
        <v>16404</v>
      </c>
      <c r="Z41" s="203">
        <f t="shared" si="9"/>
        <v>16404</v>
      </c>
      <c r="AA41" s="203">
        <f t="shared" si="9"/>
        <v>16404</v>
      </c>
      <c r="AB41" s="203">
        <f t="shared" si="9"/>
        <v>15465</v>
      </c>
      <c r="AC41" s="203">
        <f t="shared" si="9"/>
        <v>16404</v>
      </c>
      <c r="AD41" s="203">
        <f t="shared" si="9"/>
        <v>15465</v>
      </c>
      <c r="AE41" s="203">
        <f t="shared" si="9"/>
        <v>20006</v>
      </c>
      <c r="AF41" s="203">
        <f t="shared" si="9"/>
        <v>15465</v>
      </c>
      <c r="AG41" s="203">
        <f t="shared" si="9"/>
        <v>16404</v>
      </c>
      <c r="AH41" s="203">
        <f t="shared" si="9"/>
        <v>16404</v>
      </c>
      <c r="AI41" s="203">
        <f t="shared" si="9"/>
        <v>16404</v>
      </c>
      <c r="AJ41" s="203">
        <f t="shared" si="9"/>
        <v>15465</v>
      </c>
      <c r="AK41" s="203">
        <f t="shared" si="9"/>
        <v>16404</v>
      </c>
      <c r="AL41" s="203">
        <f t="shared" si="9"/>
        <v>15465</v>
      </c>
      <c r="AM41" s="203">
        <f t="shared" si="9"/>
        <v>14525</v>
      </c>
      <c r="AN41" s="203">
        <f t="shared" si="9"/>
        <v>13586</v>
      </c>
      <c r="AO41" s="203">
        <f t="shared" si="9"/>
        <v>13586</v>
      </c>
      <c r="AP41" s="203">
        <f t="shared" si="9"/>
        <v>13586</v>
      </c>
      <c r="AQ41" s="203">
        <f t="shared" si="9"/>
        <v>14525</v>
      </c>
      <c r="AR41" s="203">
        <f t="shared" si="9"/>
        <v>15465</v>
      </c>
      <c r="AS41" s="203">
        <f t="shared" si="9"/>
        <v>15465</v>
      </c>
      <c r="AT41" s="203">
        <f t="shared" si="9"/>
        <v>14525</v>
      </c>
      <c r="AU41" s="203">
        <f t="shared" si="9"/>
        <v>13586</v>
      </c>
      <c r="AV41" s="203">
        <f t="shared" si="9"/>
        <v>15465</v>
      </c>
      <c r="AW41" s="203">
        <f t="shared" si="9"/>
        <v>13586</v>
      </c>
    </row>
    <row r="42" spans="1:49" ht="10.7" customHeight="1" x14ac:dyDescent="0.2">
      <c r="A42" s="203" t="s">
        <v>145</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row>
    <row r="43" spans="1:49" ht="10.7" customHeight="1" x14ac:dyDescent="0.2">
      <c r="A43" s="211">
        <v>1</v>
      </c>
      <c r="B43" s="203">
        <f t="shared" ref="B43:AW43" si="10">ROUNDUP(B19*0.87,)</f>
        <v>11902</v>
      </c>
      <c r="C43" s="203">
        <f t="shared" si="10"/>
        <v>11902</v>
      </c>
      <c r="D43" s="203">
        <f t="shared" si="10"/>
        <v>16209</v>
      </c>
      <c r="E43" s="203">
        <f t="shared" si="10"/>
        <v>16209</v>
      </c>
      <c r="F43" s="203">
        <f t="shared" si="10"/>
        <v>14329</v>
      </c>
      <c r="G43" s="203">
        <f t="shared" si="10"/>
        <v>12842</v>
      </c>
      <c r="H43" s="203">
        <f t="shared" si="10"/>
        <v>12294</v>
      </c>
      <c r="I43" s="203">
        <f t="shared" si="10"/>
        <v>12294</v>
      </c>
      <c r="J43" s="203">
        <f t="shared" si="10"/>
        <v>12842</v>
      </c>
      <c r="K43" s="203">
        <f t="shared" si="10"/>
        <v>12294</v>
      </c>
      <c r="L43" s="203">
        <f t="shared" si="10"/>
        <v>12294</v>
      </c>
      <c r="M43" s="203">
        <f t="shared" si="10"/>
        <v>16209</v>
      </c>
      <c r="N43" s="203">
        <f t="shared" si="10"/>
        <v>16209</v>
      </c>
      <c r="O43" s="203">
        <f t="shared" si="10"/>
        <v>16209</v>
      </c>
      <c r="P43" s="203">
        <f t="shared" si="10"/>
        <v>16209</v>
      </c>
      <c r="Q43" s="203">
        <f t="shared" si="10"/>
        <v>12294</v>
      </c>
      <c r="R43" s="203">
        <f t="shared" si="10"/>
        <v>14329</v>
      </c>
      <c r="S43" s="203">
        <f t="shared" si="10"/>
        <v>15269</v>
      </c>
      <c r="T43" s="203">
        <f t="shared" si="10"/>
        <v>13390</v>
      </c>
      <c r="U43" s="203">
        <f t="shared" si="10"/>
        <v>18479</v>
      </c>
      <c r="V43" s="203">
        <f t="shared" si="10"/>
        <v>13390</v>
      </c>
      <c r="W43" s="203">
        <f t="shared" si="10"/>
        <v>16209</v>
      </c>
      <c r="X43" s="203">
        <f t="shared" si="10"/>
        <v>13390</v>
      </c>
      <c r="Y43" s="203">
        <f t="shared" si="10"/>
        <v>16209</v>
      </c>
      <c r="Z43" s="203">
        <f t="shared" si="10"/>
        <v>16209</v>
      </c>
      <c r="AA43" s="203">
        <f t="shared" si="10"/>
        <v>16209</v>
      </c>
      <c r="AB43" s="203">
        <f t="shared" si="10"/>
        <v>15269</v>
      </c>
      <c r="AC43" s="203">
        <f t="shared" si="10"/>
        <v>16209</v>
      </c>
      <c r="AD43" s="203">
        <f t="shared" si="10"/>
        <v>15269</v>
      </c>
      <c r="AE43" s="203">
        <f t="shared" si="10"/>
        <v>19810</v>
      </c>
      <c r="AF43" s="203">
        <f t="shared" si="10"/>
        <v>15269</v>
      </c>
      <c r="AG43" s="203">
        <f t="shared" si="10"/>
        <v>16209</v>
      </c>
      <c r="AH43" s="203">
        <f t="shared" si="10"/>
        <v>16209</v>
      </c>
      <c r="AI43" s="203">
        <f t="shared" si="10"/>
        <v>16209</v>
      </c>
      <c r="AJ43" s="203">
        <f t="shared" si="10"/>
        <v>15269</v>
      </c>
      <c r="AK43" s="203">
        <f t="shared" si="10"/>
        <v>16209</v>
      </c>
      <c r="AL43" s="203">
        <f t="shared" si="10"/>
        <v>15269</v>
      </c>
      <c r="AM43" s="203">
        <f t="shared" si="10"/>
        <v>14329</v>
      </c>
      <c r="AN43" s="203">
        <f t="shared" si="10"/>
        <v>13390</v>
      </c>
      <c r="AO43" s="203">
        <f t="shared" si="10"/>
        <v>13390</v>
      </c>
      <c r="AP43" s="203">
        <f t="shared" si="10"/>
        <v>13390</v>
      </c>
      <c r="AQ43" s="203">
        <f t="shared" si="10"/>
        <v>14329</v>
      </c>
      <c r="AR43" s="203">
        <f t="shared" si="10"/>
        <v>15269</v>
      </c>
      <c r="AS43" s="203">
        <f t="shared" si="10"/>
        <v>15269</v>
      </c>
      <c r="AT43" s="203">
        <f t="shared" si="10"/>
        <v>14329</v>
      </c>
      <c r="AU43" s="203">
        <f t="shared" si="10"/>
        <v>13390</v>
      </c>
      <c r="AV43" s="203">
        <f t="shared" si="10"/>
        <v>15269</v>
      </c>
      <c r="AW43" s="203">
        <f t="shared" si="10"/>
        <v>13390</v>
      </c>
    </row>
    <row r="44" spans="1:49" ht="10.7" customHeight="1" x14ac:dyDescent="0.2">
      <c r="A44" s="211">
        <v>2</v>
      </c>
      <c r="B44" s="203">
        <f t="shared" ref="B44:AW44" si="11">ROUNDUP(B20*0.87,)</f>
        <v>13468</v>
      </c>
      <c r="C44" s="203">
        <f t="shared" si="11"/>
        <v>13468</v>
      </c>
      <c r="D44" s="203">
        <f t="shared" si="11"/>
        <v>17970</v>
      </c>
      <c r="E44" s="203">
        <f t="shared" si="11"/>
        <v>17970</v>
      </c>
      <c r="F44" s="203">
        <f t="shared" si="11"/>
        <v>16091</v>
      </c>
      <c r="G44" s="203">
        <f t="shared" si="11"/>
        <v>14603</v>
      </c>
      <c r="H44" s="203">
        <f t="shared" si="11"/>
        <v>14055</v>
      </c>
      <c r="I44" s="203">
        <f t="shared" si="11"/>
        <v>14055</v>
      </c>
      <c r="J44" s="203">
        <f t="shared" si="11"/>
        <v>14603</v>
      </c>
      <c r="K44" s="203">
        <f t="shared" si="11"/>
        <v>14055</v>
      </c>
      <c r="L44" s="203">
        <f t="shared" si="11"/>
        <v>14055</v>
      </c>
      <c r="M44" s="203">
        <f t="shared" si="11"/>
        <v>17970</v>
      </c>
      <c r="N44" s="203">
        <f t="shared" si="11"/>
        <v>17970</v>
      </c>
      <c r="O44" s="203">
        <f t="shared" si="11"/>
        <v>17970</v>
      </c>
      <c r="P44" s="203">
        <f t="shared" si="11"/>
        <v>17970</v>
      </c>
      <c r="Q44" s="203">
        <f t="shared" si="11"/>
        <v>14055</v>
      </c>
      <c r="R44" s="203">
        <f t="shared" si="11"/>
        <v>16091</v>
      </c>
      <c r="S44" s="203">
        <f t="shared" si="11"/>
        <v>17031</v>
      </c>
      <c r="T44" s="203">
        <f t="shared" si="11"/>
        <v>15152</v>
      </c>
      <c r="U44" s="203">
        <f t="shared" si="11"/>
        <v>20241</v>
      </c>
      <c r="V44" s="203">
        <f t="shared" si="11"/>
        <v>15152</v>
      </c>
      <c r="W44" s="203">
        <f t="shared" si="11"/>
        <v>17970</v>
      </c>
      <c r="X44" s="203">
        <f t="shared" si="11"/>
        <v>15152</v>
      </c>
      <c r="Y44" s="203">
        <f t="shared" si="11"/>
        <v>17970</v>
      </c>
      <c r="Z44" s="203">
        <f t="shared" si="11"/>
        <v>17970</v>
      </c>
      <c r="AA44" s="203">
        <f t="shared" si="11"/>
        <v>17970</v>
      </c>
      <c r="AB44" s="203">
        <f t="shared" si="11"/>
        <v>17031</v>
      </c>
      <c r="AC44" s="203">
        <f t="shared" si="11"/>
        <v>17970</v>
      </c>
      <c r="AD44" s="203">
        <f t="shared" si="11"/>
        <v>17031</v>
      </c>
      <c r="AE44" s="203">
        <f t="shared" si="11"/>
        <v>21572</v>
      </c>
      <c r="AF44" s="203">
        <f t="shared" si="11"/>
        <v>17031</v>
      </c>
      <c r="AG44" s="203">
        <f t="shared" si="11"/>
        <v>17970</v>
      </c>
      <c r="AH44" s="203">
        <f t="shared" si="11"/>
        <v>17970</v>
      </c>
      <c r="AI44" s="203">
        <f t="shared" si="11"/>
        <v>17970</v>
      </c>
      <c r="AJ44" s="203">
        <f t="shared" si="11"/>
        <v>17031</v>
      </c>
      <c r="AK44" s="203">
        <f t="shared" si="11"/>
        <v>17970</v>
      </c>
      <c r="AL44" s="203">
        <f t="shared" si="11"/>
        <v>17031</v>
      </c>
      <c r="AM44" s="203">
        <f t="shared" si="11"/>
        <v>16091</v>
      </c>
      <c r="AN44" s="203">
        <f t="shared" si="11"/>
        <v>15152</v>
      </c>
      <c r="AO44" s="203">
        <f t="shared" si="11"/>
        <v>15152</v>
      </c>
      <c r="AP44" s="203">
        <f t="shared" si="11"/>
        <v>15152</v>
      </c>
      <c r="AQ44" s="203">
        <f t="shared" si="11"/>
        <v>16091</v>
      </c>
      <c r="AR44" s="203">
        <f t="shared" si="11"/>
        <v>17031</v>
      </c>
      <c r="AS44" s="203">
        <f t="shared" si="11"/>
        <v>17031</v>
      </c>
      <c r="AT44" s="203">
        <f t="shared" si="11"/>
        <v>16091</v>
      </c>
      <c r="AU44" s="203">
        <f t="shared" si="11"/>
        <v>15152</v>
      </c>
      <c r="AV44" s="203">
        <f t="shared" si="11"/>
        <v>17031</v>
      </c>
      <c r="AW44" s="203">
        <f t="shared" si="11"/>
        <v>15152</v>
      </c>
    </row>
    <row r="45" spans="1:49" ht="10.7" customHeight="1" x14ac:dyDescent="0.2">
      <c r="A45" s="203" t="s">
        <v>5</v>
      </c>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row>
    <row r="46" spans="1:49" ht="10.7" customHeight="1" x14ac:dyDescent="0.2">
      <c r="A46" s="211">
        <v>1</v>
      </c>
      <c r="B46" s="203">
        <f t="shared" ref="B46:AW46" si="12">ROUNDUP(B22*0.87,)</f>
        <v>15817</v>
      </c>
      <c r="C46" s="203">
        <f t="shared" si="12"/>
        <v>15817</v>
      </c>
      <c r="D46" s="203">
        <f t="shared" si="12"/>
        <v>24039</v>
      </c>
      <c r="E46" s="203">
        <f t="shared" si="12"/>
        <v>24039</v>
      </c>
      <c r="F46" s="203">
        <f t="shared" si="12"/>
        <v>22159</v>
      </c>
      <c r="G46" s="203">
        <f t="shared" si="12"/>
        <v>20672</v>
      </c>
      <c r="H46" s="203">
        <f t="shared" si="12"/>
        <v>20124</v>
      </c>
      <c r="I46" s="203">
        <f t="shared" si="12"/>
        <v>20124</v>
      </c>
      <c r="J46" s="203">
        <f t="shared" si="12"/>
        <v>20672</v>
      </c>
      <c r="K46" s="203">
        <f t="shared" si="12"/>
        <v>20124</v>
      </c>
      <c r="L46" s="203">
        <f t="shared" si="12"/>
        <v>20124</v>
      </c>
      <c r="M46" s="203">
        <f t="shared" si="12"/>
        <v>24039</v>
      </c>
      <c r="N46" s="203">
        <f t="shared" si="12"/>
        <v>24039</v>
      </c>
      <c r="O46" s="203">
        <f t="shared" si="12"/>
        <v>24039</v>
      </c>
      <c r="P46" s="203">
        <f t="shared" si="12"/>
        <v>24039</v>
      </c>
      <c r="Q46" s="203">
        <f t="shared" si="12"/>
        <v>20124</v>
      </c>
      <c r="R46" s="203">
        <f t="shared" si="12"/>
        <v>22159</v>
      </c>
      <c r="S46" s="203">
        <f t="shared" si="12"/>
        <v>23099</v>
      </c>
      <c r="T46" s="203">
        <f t="shared" si="12"/>
        <v>21220</v>
      </c>
      <c r="U46" s="203">
        <f t="shared" si="12"/>
        <v>26309</v>
      </c>
      <c r="V46" s="203">
        <f t="shared" si="12"/>
        <v>21220</v>
      </c>
      <c r="W46" s="203">
        <f t="shared" si="12"/>
        <v>24039</v>
      </c>
      <c r="X46" s="203">
        <f t="shared" si="12"/>
        <v>21220</v>
      </c>
      <c r="Y46" s="203">
        <f t="shared" si="12"/>
        <v>24039</v>
      </c>
      <c r="Z46" s="203">
        <f t="shared" si="12"/>
        <v>24039</v>
      </c>
      <c r="AA46" s="203">
        <f t="shared" si="12"/>
        <v>24039</v>
      </c>
      <c r="AB46" s="203">
        <f t="shared" si="12"/>
        <v>23099</v>
      </c>
      <c r="AC46" s="203">
        <f t="shared" si="12"/>
        <v>24039</v>
      </c>
      <c r="AD46" s="203">
        <f t="shared" si="12"/>
        <v>23099</v>
      </c>
      <c r="AE46" s="203">
        <f t="shared" si="12"/>
        <v>27640</v>
      </c>
      <c r="AF46" s="203">
        <f t="shared" si="12"/>
        <v>23099</v>
      </c>
      <c r="AG46" s="203">
        <f t="shared" si="12"/>
        <v>24039</v>
      </c>
      <c r="AH46" s="203">
        <f t="shared" si="12"/>
        <v>24039</v>
      </c>
      <c r="AI46" s="203">
        <f t="shared" si="12"/>
        <v>24039</v>
      </c>
      <c r="AJ46" s="203">
        <f t="shared" si="12"/>
        <v>23099</v>
      </c>
      <c r="AK46" s="203">
        <f t="shared" si="12"/>
        <v>24039</v>
      </c>
      <c r="AL46" s="203">
        <f t="shared" si="12"/>
        <v>23099</v>
      </c>
      <c r="AM46" s="203">
        <f t="shared" si="12"/>
        <v>22159</v>
      </c>
      <c r="AN46" s="203">
        <f t="shared" si="12"/>
        <v>21220</v>
      </c>
      <c r="AO46" s="203">
        <f t="shared" si="12"/>
        <v>21220</v>
      </c>
      <c r="AP46" s="203">
        <f t="shared" si="12"/>
        <v>21220</v>
      </c>
      <c r="AQ46" s="203">
        <f t="shared" si="12"/>
        <v>22159</v>
      </c>
      <c r="AR46" s="203">
        <f t="shared" si="12"/>
        <v>23099</v>
      </c>
      <c r="AS46" s="203">
        <f t="shared" si="12"/>
        <v>23099</v>
      </c>
      <c r="AT46" s="203">
        <f t="shared" si="12"/>
        <v>22159</v>
      </c>
      <c r="AU46" s="203">
        <f t="shared" si="12"/>
        <v>21220</v>
      </c>
      <c r="AV46" s="203">
        <f t="shared" si="12"/>
        <v>23099</v>
      </c>
      <c r="AW46" s="203">
        <f t="shared" si="12"/>
        <v>21220</v>
      </c>
    </row>
    <row r="47" spans="1:49" ht="10.7" customHeight="1" x14ac:dyDescent="0.2">
      <c r="A47" s="211">
        <v>2</v>
      </c>
      <c r="B47" s="203">
        <f t="shared" ref="B47:AW47" si="13">ROUNDUP(B23*0.87,)</f>
        <v>17383</v>
      </c>
      <c r="C47" s="203">
        <f t="shared" si="13"/>
        <v>17383</v>
      </c>
      <c r="D47" s="203">
        <f t="shared" si="13"/>
        <v>25800</v>
      </c>
      <c r="E47" s="203">
        <f t="shared" si="13"/>
        <v>25800</v>
      </c>
      <c r="F47" s="203">
        <f t="shared" si="13"/>
        <v>23921</v>
      </c>
      <c r="G47" s="203">
        <f t="shared" si="13"/>
        <v>22433</v>
      </c>
      <c r="H47" s="203">
        <f t="shared" si="13"/>
        <v>21885</v>
      </c>
      <c r="I47" s="203">
        <f t="shared" si="13"/>
        <v>21885</v>
      </c>
      <c r="J47" s="203">
        <f t="shared" si="13"/>
        <v>22433</v>
      </c>
      <c r="K47" s="203">
        <f t="shared" si="13"/>
        <v>21885</v>
      </c>
      <c r="L47" s="203">
        <f t="shared" si="13"/>
        <v>21885</v>
      </c>
      <c r="M47" s="203">
        <f t="shared" si="13"/>
        <v>25800</v>
      </c>
      <c r="N47" s="203">
        <f t="shared" si="13"/>
        <v>25800</v>
      </c>
      <c r="O47" s="203">
        <f t="shared" si="13"/>
        <v>25800</v>
      </c>
      <c r="P47" s="203">
        <f t="shared" si="13"/>
        <v>25800</v>
      </c>
      <c r="Q47" s="203">
        <f t="shared" si="13"/>
        <v>21885</v>
      </c>
      <c r="R47" s="203">
        <f t="shared" si="13"/>
        <v>23921</v>
      </c>
      <c r="S47" s="203">
        <f t="shared" si="13"/>
        <v>24861</v>
      </c>
      <c r="T47" s="203">
        <f t="shared" si="13"/>
        <v>22982</v>
      </c>
      <c r="U47" s="203">
        <f t="shared" si="13"/>
        <v>28071</v>
      </c>
      <c r="V47" s="203">
        <f t="shared" si="13"/>
        <v>22982</v>
      </c>
      <c r="W47" s="203">
        <f t="shared" si="13"/>
        <v>25800</v>
      </c>
      <c r="X47" s="203">
        <f t="shared" si="13"/>
        <v>22982</v>
      </c>
      <c r="Y47" s="203">
        <f t="shared" si="13"/>
        <v>25800</v>
      </c>
      <c r="Z47" s="203">
        <f t="shared" si="13"/>
        <v>25800</v>
      </c>
      <c r="AA47" s="203">
        <f t="shared" si="13"/>
        <v>25800</v>
      </c>
      <c r="AB47" s="203">
        <f t="shared" si="13"/>
        <v>24861</v>
      </c>
      <c r="AC47" s="203">
        <f t="shared" si="13"/>
        <v>25800</v>
      </c>
      <c r="AD47" s="203">
        <f t="shared" si="13"/>
        <v>24861</v>
      </c>
      <c r="AE47" s="203">
        <f t="shared" si="13"/>
        <v>29402</v>
      </c>
      <c r="AF47" s="203">
        <f t="shared" si="13"/>
        <v>24861</v>
      </c>
      <c r="AG47" s="203">
        <f t="shared" si="13"/>
        <v>25800</v>
      </c>
      <c r="AH47" s="203">
        <f t="shared" si="13"/>
        <v>25800</v>
      </c>
      <c r="AI47" s="203">
        <f t="shared" si="13"/>
        <v>25800</v>
      </c>
      <c r="AJ47" s="203">
        <f t="shared" si="13"/>
        <v>24861</v>
      </c>
      <c r="AK47" s="203">
        <f t="shared" si="13"/>
        <v>25800</v>
      </c>
      <c r="AL47" s="203">
        <f t="shared" si="13"/>
        <v>24861</v>
      </c>
      <c r="AM47" s="203">
        <f t="shared" si="13"/>
        <v>23921</v>
      </c>
      <c r="AN47" s="203">
        <f t="shared" si="13"/>
        <v>22982</v>
      </c>
      <c r="AO47" s="203">
        <f t="shared" si="13"/>
        <v>22982</v>
      </c>
      <c r="AP47" s="203">
        <f t="shared" si="13"/>
        <v>22982</v>
      </c>
      <c r="AQ47" s="203">
        <f t="shared" si="13"/>
        <v>23921</v>
      </c>
      <c r="AR47" s="203">
        <f t="shared" si="13"/>
        <v>24861</v>
      </c>
      <c r="AS47" s="203">
        <f t="shared" si="13"/>
        <v>24861</v>
      </c>
      <c r="AT47" s="203">
        <f t="shared" si="13"/>
        <v>23921</v>
      </c>
      <c r="AU47" s="203">
        <f t="shared" si="13"/>
        <v>22982</v>
      </c>
      <c r="AV47" s="203">
        <f t="shared" si="13"/>
        <v>24861</v>
      </c>
      <c r="AW47" s="203">
        <f t="shared" si="13"/>
        <v>22982</v>
      </c>
    </row>
    <row r="48" spans="1:49" ht="12.75" customHeight="1" x14ac:dyDescent="0.2">
      <c r="A48" s="203" t="s">
        <v>6</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row>
    <row r="49" spans="1:49" x14ac:dyDescent="0.2">
      <c r="A49" s="211" t="s">
        <v>1</v>
      </c>
      <c r="B49" s="203">
        <f t="shared" ref="B49:AW49" si="14">ROUNDUP(B25*0.87,)</f>
        <v>86130</v>
      </c>
      <c r="C49" s="203">
        <f t="shared" si="14"/>
        <v>86130</v>
      </c>
      <c r="D49" s="203">
        <f t="shared" si="14"/>
        <v>97875</v>
      </c>
      <c r="E49" s="203">
        <f t="shared" si="14"/>
        <v>97875</v>
      </c>
      <c r="F49" s="203">
        <f t="shared" si="14"/>
        <v>97875</v>
      </c>
      <c r="G49" s="203">
        <f t="shared" si="14"/>
        <v>97875</v>
      </c>
      <c r="H49" s="203">
        <f t="shared" si="14"/>
        <v>97875</v>
      </c>
      <c r="I49" s="203">
        <f t="shared" si="14"/>
        <v>97875</v>
      </c>
      <c r="J49" s="203">
        <f t="shared" si="14"/>
        <v>97875</v>
      </c>
      <c r="K49" s="203">
        <f t="shared" si="14"/>
        <v>97875</v>
      </c>
      <c r="L49" s="203">
        <f t="shared" si="14"/>
        <v>97875</v>
      </c>
      <c r="M49" s="203">
        <f t="shared" si="14"/>
        <v>97875</v>
      </c>
      <c r="N49" s="203">
        <f t="shared" si="14"/>
        <v>97875</v>
      </c>
      <c r="O49" s="203">
        <f t="shared" si="14"/>
        <v>97875</v>
      </c>
      <c r="P49" s="203">
        <f t="shared" si="14"/>
        <v>97875</v>
      </c>
      <c r="Q49" s="203">
        <f t="shared" si="14"/>
        <v>97875</v>
      </c>
      <c r="R49" s="203">
        <f t="shared" si="14"/>
        <v>97875</v>
      </c>
      <c r="S49" s="203">
        <f t="shared" si="14"/>
        <v>97875</v>
      </c>
      <c r="T49" s="203">
        <f t="shared" si="14"/>
        <v>97875</v>
      </c>
      <c r="U49" s="203">
        <f t="shared" si="14"/>
        <v>97875</v>
      </c>
      <c r="V49" s="203">
        <f t="shared" si="14"/>
        <v>97875</v>
      </c>
      <c r="W49" s="203">
        <f t="shared" si="14"/>
        <v>97875</v>
      </c>
      <c r="X49" s="203">
        <f t="shared" si="14"/>
        <v>97875</v>
      </c>
      <c r="Y49" s="203">
        <f t="shared" si="14"/>
        <v>97875</v>
      </c>
      <c r="Z49" s="203">
        <f t="shared" si="14"/>
        <v>97875</v>
      </c>
      <c r="AA49" s="203">
        <f t="shared" si="14"/>
        <v>97875</v>
      </c>
      <c r="AB49" s="203">
        <f t="shared" si="14"/>
        <v>97875</v>
      </c>
      <c r="AC49" s="203">
        <f t="shared" si="14"/>
        <v>97875</v>
      </c>
      <c r="AD49" s="203">
        <f t="shared" si="14"/>
        <v>97875</v>
      </c>
      <c r="AE49" s="203">
        <f t="shared" si="14"/>
        <v>97875</v>
      </c>
      <c r="AF49" s="203">
        <f t="shared" si="14"/>
        <v>97875</v>
      </c>
      <c r="AG49" s="203">
        <f t="shared" si="14"/>
        <v>97875</v>
      </c>
      <c r="AH49" s="203">
        <f t="shared" si="14"/>
        <v>97875</v>
      </c>
      <c r="AI49" s="203">
        <f t="shared" si="14"/>
        <v>97875</v>
      </c>
      <c r="AJ49" s="203">
        <f t="shared" si="14"/>
        <v>97875</v>
      </c>
      <c r="AK49" s="203">
        <f t="shared" si="14"/>
        <v>97875</v>
      </c>
      <c r="AL49" s="203">
        <f t="shared" si="14"/>
        <v>97875</v>
      </c>
      <c r="AM49" s="203">
        <f t="shared" si="14"/>
        <v>97875</v>
      </c>
      <c r="AN49" s="203">
        <f t="shared" si="14"/>
        <v>97875</v>
      </c>
      <c r="AO49" s="203">
        <f t="shared" si="14"/>
        <v>97875</v>
      </c>
      <c r="AP49" s="203">
        <f t="shared" si="14"/>
        <v>97875</v>
      </c>
      <c r="AQ49" s="203">
        <f t="shared" si="14"/>
        <v>97875</v>
      </c>
      <c r="AR49" s="203">
        <f t="shared" si="14"/>
        <v>97875</v>
      </c>
      <c r="AS49" s="203">
        <f t="shared" si="14"/>
        <v>97875</v>
      </c>
      <c r="AT49" s="203">
        <f t="shared" si="14"/>
        <v>97875</v>
      </c>
      <c r="AU49" s="203">
        <f t="shared" si="14"/>
        <v>97875</v>
      </c>
      <c r="AV49" s="203">
        <f t="shared" si="14"/>
        <v>97875</v>
      </c>
      <c r="AW49" s="203">
        <f t="shared" si="14"/>
        <v>97875</v>
      </c>
    </row>
    <row r="50" spans="1:49" x14ac:dyDescent="0.2">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row>
    <row r="51" spans="1:49" ht="12" hidden="1" thickBot="1" x14ac:dyDescent="0.25">
      <c r="A51" s="213" t="s">
        <v>147</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row>
    <row r="52" spans="1:49" hidden="1" x14ac:dyDescent="0.2">
      <c r="A52" s="215" t="s">
        <v>149</v>
      </c>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row r="53" spans="1:49" ht="21.75" hidden="1" x14ac:dyDescent="0.2">
      <c r="A53" s="216" t="s">
        <v>150</v>
      </c>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row>
    <row r="54" spans="1:49" hidden="1" x14ac:dyDescent="0.2">
      <c r="A54" s="215" t="s">
        <v>148</v>
      </c>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row>
    <row r="55" spans="1:49" ht="12" thickBot="1" x14ac:dyDescent="0.25">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row>
    <row r="56" spans="1:49" ht="12" thickBot="1" x14ac:dyDescent="0.25">
      <c r="A56" s="236" t="s">
        <v>12</v>
      </c>
    </row>
    <row r="57" spans="1:49" x14ac:dyDescent="0.2">
      <c r="A57" s="221" t="s">
        <v>13</v>
      </c>
    </row>
    <row r="58" spans="1:49" x14ac:dyDescent="0.2">
      <c r="A58" s="221" t="s">
        <v>14</v>
      </c>
    </row>
    <row r="59" spans="1:49" ht="12" customHeight="1" x14ac:dyDescent="0.2">
      <c r="A59" s="237" t="s">
        <v>18</v>
      </c>
    </row>
    <row r="60" spans="1:49" x14ac:dyDescent="0.2">
      <c r="A60" s="221" t="s">
        <v>122</v>
      </c>
    </row>
    <row r="61" spans="1:49" ht="12" thickBot="1" x14ac:dyDescent="0.25">
      <c r="A61" s="233"/>
    </row>
    <row r="62" spans="1:49" ht="12" thickBot="1" x14ac:dyDescent="0.25">
      <c r="A62" s="236" t="s">
        <v>24</v>
      </c>
    </row>
    <row r="63" spans="1:49" x14ac:dyDescent="0.2">
      <c r="A63" s="238" t="s">
        <v>259</v>
      </c>
    </row>
    <row r="64" spans="1:49" ht="12" thickBot="1" x14ac:dyDescent="0.25">
      <c r="A64" s="239"/>
    </row>
    <row r="65" spans="1:1" ht="12" thickBot="1" x14ac:dyDescent="0.25">
      <c r="A65" s="240" t="s">
        <v>16</v>
      </c>
    </row>
    <row r="66" spans="1:1" ht="45" x14ac:dyDescent="0.2">
      <c r="A66" s="241" t="s">
        <v>260</v>
      </c>
    </row>
  </sheetData>
  <pageMargins left="0.25" right="0.25" top="0.75" bottom="0.75" header="0.3" footer="0.3"/>
  <pageSetup scale="5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42"/>
  <sheetViews>
    <sheetView zoomScale="90" zoomScaleNormal="90" workbookViewId="0">
      <pane xSplit="1" topLeftCell="B1" activePane="topRight" state="frozen"/>
      <selection activeCell="E71" sqref="E71"/>
      <selection pane="topRight" activeCell="E71" sqref="E71"/>
    </sheetView>
  </sheetViews>
  <sheetFormatPr defaultColWidth="9" defaultRowHeight="12" x14ac:dyDescent="0.2"/>
  <cols>
    <col min="1" max="1" width="81.5703125" style="144" customWidth="1"/>
    <col min="2" max="29" width="9" style="144"/>
    <col min="30" max="35" width="9" style="144" customWidth="1"/>
    <col min="36" max="16384" width="9" style="144"/>
  </cols>
  <sheetData>
    <row r="1" spans="1:49" ht="11.45" customHeight="1" x14ac:dyDescent="0.2">
      <c r="A1" s="13" t="s">
        <v>191</v>
      </c>
    </row>
    <row r="2" spans="1:49" ht="11.45" customHeight="1" x14ac:dyDescent="0.2">
      <c r="A2" s="29" t="s">
        <v>61</v>
      </c>
    </row>
    <row r="3" spans="1:49" ht="10.5" customHeight="1" x14ac:dyDescent="0.2">
      <c r="A3" s="97" t="s">
        <v>60</v>
      </c>
    </row>
    <row r="4" spans="1:49" ht="10.5" customHeight="1" x14ac:dyDescent="0.2">
      <c r="A4" s="159"/>
      <c r="B4" s="201">
        <f>'РБ ББ10% (2025)| FIT18'!B4</f>
        <v>45770</v>
      </c>
      <c r="C4" s="201">
        <f>'РБ ББ10% (2025)| FIT18'!C4</f>
        <v>45776</v>
      </c>
      <c r="D4" s="201">
        <f>'РБ ББ10% (2025)| FIT18'!D4</f>
        <v>45778</v>
      </c>
      <c r="E4" s="201">
        <f>'РБ ББ10% (2025)| FIT18'!E4</f>
        <v>45779</v>
      </c>
      <c r="F4" s="201">
        <f>'РБ ББ10% (2025)| FIT18'!F4</f>
        <v>45781</v>
      </c>
      <c r="G4" s="201">
        <f>'РБ ББ10% (2025)| FIT18'!G4</f>
        <v>45787</v>
      </c>
      <c r="H4" s="201">
        <f>'РБ ББ10% (2025)| FIT18'!H4</f>
        <v>45788</v>
      </c>
      <c r="I4" s="201">
        <f>'РБ ББ10% (2025)| FIT18'!I4</f>
        <v>45793</v>
      </c>
      <c r="J4" s="201">
        <f>'РБ ББ10% (2025)| FIT18'!J4</f>
        <v>45798</v>
      </c>
      <c r="K4" s="201">
        <f>'РБ ББ10% (2025)| FIT18'!K4</f>
        <v>45800</v>
      </c>
      <c r="L4" s="201">
        <f>'РБ ББ10% (2025)| FIT18'!L4</f>
        <v>45802</v>
      </c>
      <c r="M4" s="201">
        <f>'РБ ББ10% (2025)| FIT18'!M4</f>
        <v>45808</v>
      </c>
      <c r="N4" s="201">
        <f>'РБ ББ10% (2025)| FIT18'!N4</f>
        <v>45809</v>
      </c>
      <c r="O4" s="201">
        <f>'РБ ББ10% (2025)| FIT18'!O4</f>
        <v>45810</v>
      </c>
      <c r="P4" s="201">
        <f>'РБ ББ10% (2025)| FIT18'!P4</f>
        <v>45815</v>
      </c>
      <c r="Q4" s="201">
        <f>'РБ ББ10% (2025)| FIT18'!Q4</f>
        <v>45817</v>
      </c>
      <c r="R4" s="201">
        <f>'РБ ББ10% (2025)| FIT18'!R4</f>
        <v>45820</v>
      </c>
      <c r="S4" s="201">
        <f>'РБ ББ10% (2025)| FIT18'!S4</f>
        <v>45821</v>
      </c>
      <c r="T4" s="201">
        <f>'РБ ББ10% (2025)| FIT18'!T4</f>
        <v>45823</v>
      </c>
      <c r="U4" s="201">
        <f>'РБ ББ10% (2025)| FIT18'!U4</f>
        <v>45831</v>
      </c>
      <c r="V4" s="201">
        <f>'РБ ББ10% (2025)| FIT18'!V4</f>
        <v>45836</v>
      </c>
      <c r="W4" s="201">
        <f>'РБ ББ10% (2025)| FIT18'!W4</f>
        <v>45839</v>
      </c>
      <c r="X4" s="201">
        <f>'РБ ББ10% (2025)| FIT18'!X4</f>
        <v>45849</v>
      </c>
      <c r="Y4" s="201">
        <f>'РБ ББ10% (2025)| FIT18'!Y4</f>
        <v>45852</v>
      </c>
      <c r="Z4" s="201">
        <f>'РБ ББ10% (2025)| FIT18'!Z4</f>
        <v>45855</v>
      </c>
      <c r="AA4" s="201">
        <f>'РБ ББ10% (2025)| FIT18'!AA4</f>
        <v>45856</v>
      </c>
      <c r="AB4" s="201">
        <f>'РБ ББ10% (2025)| FIT18'!AB4</f>
        <v>45858</v>
      </c>
      <c r="AC4" s="201">
        <f>'РБ ББ10% (2025)| FIT18'!AC4</f>
        <v>45859</v>
      </c>
      <c r="AD4" s="201">
        <f>'РБ ББ10% (2025)| FIT18'!AD4</f>
        <v>45861</v>
      </c>
      <c r="AE4" s="201">
        <f>'РБ ББ10% (2025)| FIT18'!AE4</f>
        <v>45863</v>
      </c>
      <c r="AF4" s="201">
        <f>'РБ ББ10% (2025)| FIT18'!AF4</f>
        <v>45867</v>
      </c>
      <c r="AG4" s="201">
        <f>'РБ ББ10% (2025)| FIT18'!AG4</f>
        <v>45870</v>
      </c>
      <c r="AH4" s="201">
        <f>'РБ ББ10% (2025)| FIT18'!AH4</f>
        <v>45872</v>
      </c>
      <c r="AI4" s="201">
        <f>'РБ ББ10% (2025)| FIT18'!AI4</f>
        <v>45877</v>
      </c>
      <c r="AJ4" s="201">
        <f>'РБ ББ10% (2025)| FIT18'!AJ4</f>
        <v>45879</v>
      </c>
      <c r="AK4" s="201">
        <f>'РБ ББ10% (2025)| FIT18'!AK4</f>
        <v>45884</v>
      </c>
      <c r="AL4" s="201">
        <f>'РБ ББ10% (2025)| FIT18'!AL4</f>
        <v>45886</v>
      </c>
      <c r="AM4" s="201">
        <f>'РБ ББ10% (2025)| FIT18'!AM4</f>
        <v>45888</v>
      </c>
      <c r="AN4" s="201">
        <f>'РБ ББ10% (2025)| FIT18'!AN4</f>
        <v>45891</v>
      </c>
      <c r="AO4" s="201">
        <f>'РБ ББ10% (2025)| FIT18'!AO4</f>
        <v>45893</v>
      </c>
      <c r="AP4" s="201">
        <f>'РБ ББ10% (2025)| FIT18'!AP4</f>
        <v>45901</v>
      </c>
      <c r="AQ4" s="201">
        <f>'РБ ББ10% (2025)| FIT18'!AQ4</f>
        <v>45905</v>
      </c>
      <c r="AR4" s="201">
        <f>'РБ ББ10% (2025)| FIT18'!AR4</f>
        <v>45908</v>
      </c>
      <c r="AS4" s="201">
        <f>'РБ ББ10% (2025)| FIT18'!AS4</f>
        <v>45912</v>
      </c>
      <c r="AT4" s="201">
        <f>'РБ ББ10% (2025)| FIT18'!AT4</f>
        <v>45914</v>
      </c>
      <c r="AU4" s="201">
        <f>'РБ ББ10% (2025)| FIT18'!AU4</f>
        <v>45921</v>
      </c>
      <c r="AV4" s="201">
        <f>'РБ ББ10% (2025)| FIT18'!AV4</f>
        <v>45926</v>
      </c>
      <c r="AW4" s="201">
        <f>'РБ ББ10% (2025)| FIT18'!AW4</f>
        <v>45928</v>
      </c>
    </row>
    <row r="5" spans="1:49" ht="24.6" customHeight="1" x14ac:dyDescent="0.2">
      <c r="A5" s="145" t="s">
        <v>11</v>
      </c>
      <c r="B5" s="201">
        <f>'РБ ББ10% (2025)| FIT18'!B5</f>
        <v>45775</v>
      </c>
      <c r="C5" s="201">
        <f>'РБ ББ10% (2025)| FIT18'!C5</f>
        <v>45777</v>
      </c>
      <c r="D5" s="201">
        <f>'РБ ББ10% (2025)| FIT18'!D5</f>
        <v>45778</v>
      </c>
      <c r="E5" s="201">
        <f>'РБ ББ10% (2025)| FIT18'!E5</f>
        <v>45780</v>
      </c>
      <c r="F5" s="201">
        <f>'РБ ББ10% (2025)| FIT18'!F5</f>
        <v>45786</v>
      </c>
      <c r="G5" s="201">
        <f>'РБ ББ10% (2025)| FIT18'!G5</f>
        <v>45787</v>
      </c>
      <c r="H5" s="201">
        <f>'РБ ББ10% (2025)| FIT18'!H5</f>
        <v>45792</v>
      </c>
      <c r="I5" s="201">
        <f>'РБ ББ10% (2025)| FIT18'!I5</f>
        <v>45797</v>
      </c>
      <c r="J5" s="201">
        <f>'РБ ББ10% (2025)| FIT18'!J5</f>
        <v>45799</v>
      </c>
      <c r="K5" s="201">
        <f>'РБ ББ10% (2025)| FIT18'!K5</f>
        <v>45801</v>
      </c>
      <c r="L5" s="201">
        <f>'РБ ББ10% (2025)| FIT18'!L5</f>
        <v>45807</v>
      </c>
      <c r="M5" s="201">
        <f>'РБ ББ10% (2025)| FIT18'!M5</f>
        <v>45808</v>
      </c>
      <c r="N5" s="201">
        <f>'РБ ББ10% (2025)| FIT18'!N5</f>
        <v>45809</v>
      </c>
      <c r="O5" s="201">
        <f>'РБ ББ10% (2025)| FIT18'!O5</f>
        <v>45814</v>
      </c>
      <c r="P5" s="201">
        <f>'РБ ББ10% (2025)| FIT18'!P5</f>
        <v>45816</v>
      </c>
      <c r="Q5" s="201">
        <f>'РБ ББ10% (2025)| FIT18'!Q5</f>
        <v>45819</v>
      </c>
      <c r="R5" s="201">
        <f>'РБ ББ10% (2025)| FIT18'!R5</f>
        <v>45820</v>
      </c>
      <c r="S5" s="201">
        <f>'РБ ББ10% (2025)| FIT18'!S5</f>
        <v>45822</v>
      </c>
      <c r="T5" s="201">
        <f>'РБ ББ10% (2025)| FIT18'!T5</f>
        <v>45830</v>
      </c>
      <c r="U5" s="201">
        <f>'РБ ББ10% (2025)| FIT18'!U5</f>
        <v>45835</v>
      </c>
      <c r="V5" s="201">
        <f>'РБ ББ10% (2025)| FIT18'!V5</f>
        <v>45838</v>
      </c>
      <c r="W5" s="201">
        <f>'РБ ББ10% (2025)| FIT18'!W5</f>
        <v>45848</v>
      </c>
      <c r="X5" s="201">
        <f>'РБ ББ10% (2025)| FIT18'!X5</f>
        <v>45851</v>
      </c>
      <c r="Y5" s="201">
        <f>'РБ ББ10% (2025)| FIT18'!Y5</f>
        <v>45854</v>
      </c>
      <c r="Z5" s="201">
        <f>'РБ ББ10% (2025)| FIT18'!Z5</f>
        <v>45855</v>
      </c>
      <c r="AA5" s="201">
        <f>'РБ ББ10% (2025)| FIT18'!AA5</f>
        <v>45857</v>
      </c>
      <c r="AB5" s="201">
        <f>'РБ ББ10% (2025)| FIT18'!AB5</f>
        <v>45858</v>
      </c>
      <c r="AC5" s="201">
        <f>'РБ ББ10% (2025)| FIT18'!AC5</f>
        <v>45860</v>
      </c>
      <c r="AD5" s="201">
        <f>'РБ ББ10% (2025)| FIT18'!AD5</f>
        <v>45862</v>
      </c>
      <c r="AE5" s="201">
        <f>'РБ ББ10% (2025)| FIT18'!AE5</f>
        <v>45866</v>
      </c>
      <c r="AF5" s="201">
        <f>'РБ ББ10% (2025)| FIT18'!AF5</f>
        <v>45869</v>
      </c>
      <c r="AG5" s="201">
        <f>'РБ ББ10% (2025)| FIT18'!AG5</f>
        <v>45871</v>
      </c>
      <c r="AH5" s="201">
        <f>'РБ ББ10% (2025)| FIT18'!AH5</f>
        <v>45876</v>
      </c>
      <c r="AI5" s="201">
        <f>'РБ ББ10% (2025)| FIT18'!AI5</f>
        <v>45878</v>
      </c>
      <c r="AJ5" s="201">
        <f>'РБ ББ10% (2025)| FIT18'!AJ5</f>
        <v>45883</v>
      </c>
      <c r="AK5" s="201">
        <f>'РБ ББ10% (2025)| FIT18'!AK5</f>
        <v>45885</v>
      </c>
      <c r="AL5" s="201">
        <f>'РБ ББ10% (2025)| FIT18'!AL5</f>
        <v>45887</v>
      </c>
      <c r="AM5" s="201">
        <f>'РБ ББ10% (2025)| FIT18'!AM5</f>
        <v>45890</v>
      </c>
      <c r="AN5" s="201">
        <f>'РБ ББ10% (2025)| FIT18'!AN5</f>
        <v>45892</v>
      </c>
      <c r="AO5" s="201">
        <f>'РБ ББ10% (2025)| FIT18'!AO5</f>
        <v>45900</v>
      </c>
      <c r="AP5" s="201">
        <f>'РБ ББ10% (2025)| FIT18'!AP5</f>
        <v>45904</v>
      </c>
      <c r="AQ5" s="201">
        <f>'РБ ББ10% (2025)| FIT18'!AQ5</f>
        <v>45907</v>
      </c>
      <c r="AR5" s="201">
        <f>'РБ ББ10% (2025)| FIT18'!AR5</f>
        <v>45910</v>
      </c>
      <c r="AS5" s="201">
        <f>'РБ ББ10% (2025)| FIT18'!AS5</f>
        <v>45913</v>
      </c>
      <c r="AT5" s="201">
        <f>'РБ ББ10% (2025)| FIT18'!AT5</f>
        <v>45920</v>
      </c>
      <c r="AU5" s="201">
        <f>'РБ ББ10% (2025)| FIT18'!AU5</f>
        <v>45925</v>
      </c>
      <c r="AV5" s="201">
        <f>'РБ ББ10% (2025)| FIT18'!AV5</f>
        <v>45927</v>
      </c>
      <c r="AW5" s="201">
        <f>'РБ ББ10% (2025)| FIT18'!AW5</f>
        <v>45930</v>
      </c>
    </row>
    <row r="6" spans="1:49" ht="10.5" customHeight="1" x14ac:dyDescent="0.2">
      <c r="A6" s="17" t="s">
        <v>142</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row>
    <row r="7" spans="1:49" ht="10.5" customHeight="1" x14ac:dyDescent="0.2">
      <c r="A7" s="19">
        <v>1</v>
      </c>
      <c r="B7" s="250">
        <f>'РБ ББ10% (2025)| FIT18'!B31+25</f>
        <v>8795</v>
      </c>
      <c r="C7" s="250">
        <f>'РБ ББ10% (2025)| FIT18'!C31+25</f>
        <v>8795</v>
      </c>
      <c r="D7" s="250">
        <f>'РБ ББ10% (2025)| FIT18'!D31+25</f>
        <v>12319</v>
      </c>
      <c r="E7" s="250">
        <f>'РБ ББ10% (2025)| FIT18'!E31+25</f>
        <v>12319</v>
      </c>
      <c r="F7" s="250">
        <f>'РБ ББ10% (2025)| FIT18'!F31+25</f>
        <v>10439</v>
      </c>
      <c r="G7" s="250">
        <f>'РБ ББ10% (2025)| FIT18'!G31+25</f>
        <v>8952</v>
      </c>
      <c r="H7" s="250">
        <f>'РБ ББ10% (2025)| FIT18'!H31+25</f>
        <v>8404</v>
      </c>
      <c r="I7" s="250">
        <f>'РБ ББ10% (2025)| FIT18'!I31+25</f>
        <v>8404</v>
      </c>
      <c r="J7" s="250">
        <f>'РБ ББ10% (2025)| FIT18'!J31+25</f>
        <v>8952</v>
      </c>
      <c r="K7" s="250">
        <f>'РБ ББ10% (2025)| FIT18'!K31+25</f>
        <v>8404</v>
      </c>
      <c r="L7" s="250">
        <f>'РБ ББ10% (2025)| FIT18'!L31+25</f>
        <v>8404</v>
      </c>
      <c r="M7" s="250">
        <f>'РБ ББ10% (2025)| FIT18'!M31+25</f>
        <v>12319</v>
      </c>
      <c r="N7" s="250">
        <f>'РБ ББ10% (2025)| FIT18'!N31+25</f>
        <v>12319</v>
      </c>
      <c r="O7" s="250">
        <f>'РБ ББ10% (2025)| FIT18'!O31+25</f>
        <v>12319</v>
      </c>
      <c r="P7" s="250">
        <f>'РБ ББ10% (2025)| FIT18'!P31+25</f>
        <v>12319</v>
      </c>
      <c r="Q7" s="250">
        <f>'РБ ББ10% (2025)| FIT18'!Q31+25</f>
        <v>8404</v>
      </c>
      <c r="R7" s="250">
        <f>'РБ ББ10% (2025)| FIT18'!R31+25</f>
        <v>10439</v>
      </c>
      <c r="S7" s="250">
        <f>'РБ ББ10% (2025)| FIT18'!S31+25</f>
        <v>11379</v>
      </c>
      <c r="T7" s="250">
        <f>'РБ ББ10% (2025)| FIT18'!T31+25</f>
        <v>9500</v>
      </c>
      <c r="U7" s="250">
        <f>'РБ ББ10% (2025)| FIT18'!U31+25</f>
        <v>14589</v>
      </c>
      <c r="V7" s="250">
        <f>'РБ ББ10% (2025)| FIT18'!V31+25</f>
        <v>9500</v>
      </c>
      <c r="W7" s="250">
        <f>'РБ ББ10% (2025)| FIT18'!W31+25</f>
        <v>12319</v>
      </c>
      <c r="X7" s="250">
        <f>'РБ ББ10% (2025)| FIT18'!X31+25</f>
        <v>9500</v>
      </c>
      <c r="Y7" s="250">
        <f>'РБ ББ10% (2025)| FIT18'!Y31+25</f>
        <v>12319</v>
      </c>
      <c r="Z7" s="250">
        <f>'РБ ББ10% (2025)| FIT18'!Z31+25</f>
        <v>12319</v>
      </c>
      <c r="AA7" s="250">
        <f>'РБ ББ10% (2025)| FIT18'!AA31+25</f>
        <v>12319</v>
      </c>
      <c r="AB7" s="250">
        <f>'РБ ББ10% (2025)| FIT18'!AB31+25</f>
        <v>11379</v>
      </c>
      <c r="AC7" s="250">
        <f>'РБ ББ10% (2025)| FIT18'!AC31+25</f>
        <v>12319</v>
      </c>
      <c r="AD7" s="250">
        <f>'РБ ББ10% (2025)| FIT18'!AD31+25</f>
        <v>11379</v>
      </c>
      <c r="AE7" s="250">
        <f>'РБ ББ10% (2025)| FIT18'!AE31+25</f>
        <v>15920</v>
      </c>
      <c r="AF7" s="250">
        <f>'РБ ББ10% (2025)| FIT18'!AF31+25</f>
        <v>11379</v>
      </c>
      <c r="AG7" s="250">
        <f>'РБ ББ10% (2025)| FIT18'!AG31+25</f>
        <v>12319</v>
      </c>
      <c r="AH7" s="250">
        <f>'РБ ББ10% (2025)| FIT18'!AH31+25</f>
        <v>12319</v>
      </c>
      <c r="AI7" s="250">
        <f>'РБ ББ10% (2025)| FIT18'!AI31+25</f>
        <v>12319</v>
      </c>
      <c r="AJ7" s="250">
        <f>'РБ ББ10% (2025)| FIT18'!AJ31+25</f>
        <v>11379</v>
      </c>
      <c r="AK7" s="250">
        <f>'РБ ББ10% (2025)| FIT18'!AK31+25</f>
        <v>12319</v>
      </c>
      <c r="AL7" s="250">
        <f>'РБ ББ10% (2025)| FIT18'!AL31+25</f>
        <v>11379</v>
      </c>
      <c r="AM7" s="250">
        <f>'РБ ББ10% (2025)| FIT18'!AM31+25</f>
        <v>10439</v>
      </c>
      <c r="AN7" s="250">
        <f>'РБ ББ10% (2025)| FIT18'!AN31+25</f>
        <v>9500</v>
      </c>
      <c r="AO7" s="250">
        <f>'РБ ББ10% (2025)| FIT18'!AO31+25</f>
        <v>9500</v>
      </c>
      <c r="AP7" s="250">
        <f>'РБ ББ10% (2025)| FIT18'!AP31+25</f>
        <v>9500</v>
      </c>
      <c r="AQ7" s="250">
        <f>'РБ ББ10% (2025)| FIT18'!AQ31+25</f>
        <v>10439</v>
      </c>
      <c r="AR7" s="250">
        <f>'РБ ББ10% (2025)| FIT18'!AR31+25</f>
        <v>11379</v>
      </c>
      <c r="AS7" s="250">
        <f>'РБ ББ10% (2025)| FIT18'!AS31+25</f>
        <v>11379</v>
      </c>
      <c r="AT7" s="250">
        <f>'РБ ББ10% (2025)| FIT18'!AT31+25</f>
        <v>10439</v>
      </c>
      <c r="AU7" s="250">
        <f>'РБ ББ10% (2025)| FIT18'!AU31+25</f>
        <v>9500</v>
      </c>
      <c r="AV7" s="250">
        <f>'РБ ББ10% (2025)| FIT18'!AV31+25</f>
        <v>11379</v>
      </c>
      <c r="AW7" s="250">
        <f>'РБ ББ10% (2025)| FIT18'!AW31+25</f>
        <v>9500</v>
      </c>
    </row>
    <row r="8" spans="1:49" ht="10.5" customHeight="1" x14ac:dyDescent="0.2">
      <c r="A8" s="19">
        <v>2</v>
      </c>
      <c r="B8" s="250">
        <f>'РБ ББ10% (2025)| FIT18'!B32+25</f>
        <v>10361</v>
      </c>
      <c r="C8" s="250">
        <f>'РБ ББ10% (2025)| FIT18'!C32+25</f>
        <v>10361</v>
      </c>
      <c r="D8" s="250">
        <f>'РБ ББ10% (2025)| FIT18'!D32+25</f>
        <v>14080</v>
      </c>
      <c r="E8" s="250">
        <f>'РБ ББ10% (2025)| FIT18'!E32+25</f>
        <v>14080</v>
      </c>
      <c r="F8" s="250">
        <f>'РБ ББ10% (2025)| FIT18'!F32+25</f>
        <v>12201</v>
      </c>
      <c r="G8" s="250">
        <f>'РБ ББ10% (2025)| FIT18'!G32+25</f>
        <v>10713</v>
      </c>
      <c r="H8" s="250">
        <f>'РБ ББ10% (2025)| FIT18'!H32+25</f>
        <v>10165</v>
      </c>
      <c r="I8" s="250">
        <f>'РБ ББ10% (2025)| FIT18'!I32+25</f>
        <v>10165</v>
      </c>
      <c r="J8" s="250">
        <f>'РБ ББ10% (2025)| FIT18'!J32+25</f>
        <v>10713</v>
      </c>
      <c r="K8" s="250">
        <f>'РБ ББ10% (2025)| FIT18'!K32+25</f>
        <v>10165</v>
      </c>
      <c r="L8" s="250">
        <f>'РБ ББ10% (2025)| FIT18'!L32+25</f>
        <v>10165</v>
      </c>
      <c r="M8" s="250">
        <f>'РБ ББ10% (2025)| FIT18'!M32+25</f>
        <v>14080</v>
      </c>
      <c r="N8" s="250">
        <f>'РБ ББ10% (2025)| FIT18'!N32+25</f>
        <v>14080</v>
      </c>
      <c r="O8" s="250">
        <f>'РБ ББ10% (2025)| FIT18'!O32+25</f>
        <v>14080</v>
      </c>
      <c r="P8" s="250">
        <f>'РБ ББ10% (2025)| FIT18'!P32+25</f>
        <v>14080</v>
      </c>
      <c r="Q8" s="250">
        <f>'РБ ББ10% (2025)| FIT18'!Q32+25</f>
        <v>10165</v>
      </c>
      <c r="R8" s="250">
        <f>'РБ ББ10% (2025)| FIT18'!R32+25</f>
        <v>12201</v>
      </c>
      <c r="S8" s="250">
        <f>'РБ ББ10% (2025)| FIT18'!S32+25</f>
        <v>13141</v>
      </c>
      <c r="T8" s="250">
        <f>'РБ ББ10% (2025)| FIT18'!T32+25</f>
        <v>11262</v>
      </c>
      <c r="U8" s="250">
        <f>'РБ ББ10% (2025)| FIT18'!U32+25</f>
        <v>16351</v>
      </c>
      <c r="V8" s="250">
        <f>'РБ ББ10% (2025)| FIT18'!V32+25</f>
        <v>11262</v>
      </c>
      <c r="W8" s="250">
        <f>'РБ ББ10% (2025)| FIT18'!W32+25</f>
        <v>14080</v>
      </c>
      <c r="X8" s="250">
        <f>'РБ ББ10% (2025)| FIT18'!X32+25</f>
        <v>11262</v>
      </c>
      <c r="Y8" s="250">
        <f>'РБ ББ10% (2025)| FIT18'!Y32+25</f>
        <v>14080</v>
      </c>
      <c r="Z8" s="250">
        <f>'РБ ББ10% (2025)| FIT18'!Z32+25</f>
        <v>14080</v>
      </c>
      <c r="AA8" s="250">
        <f>'РБ ББ10% (2025)| FIT18'!AA32+25</f>
        <v>14080</v>
      </c>
      <c r="AB8" s="250">
        <f>'РБ ББ10% (2025)| FIT18'!AB32+25</f>
        <v>13141</v>
      </c>
      <c r="AC8" s="250">
        <f>'РБ ББ10% (2025)| FIT18'!AC32+25</f>
        <v>14080</v>
      </c>
      <c r="AD8" s="250">
        <f>'РБ ББ10% (2025)| FIT18'!AD32+25</f>
        <v>13141</v>
      </c>
      <c r="AE8" s="250">
        <f>'РБ ББ10% (2025)| FIT18'!AE32+25</f>
        <v>17682</v>
      </c>
      <c r="AF8" s="250">
        <f>'РБ ББ10% (2025)| FIT18'!AF32+25</f>
        <v>13141</v>
      </c>
      <c r="AG8" s="250">
        <f>'РБ ББ10% (2025)| FIT18'!AG32+25</f>
        <v>14080</v>
      </c>
      <c r="AH8" s="250">
        <f>'РБ ББ10% (2025)| FIT18'!AH32+25</f>
        <v>14080</v>
      </c>
      <c r="AI8" s="250">
        <f>'РБ ББ10% (2025)| FIT18'!AI32+25</f>
        <v>14080</v>
      </c>
      <c r="AJ8" s="250">
        <f>'РБ ББ10% (2025)| FIT18'!AJ32+25</f>
        <v>13141</v>
      </c>
      <c r="AK8" s="250">
        <f>'РБ ББ10% (2025)| FIT18'!AK32+25</f>
        <v>14080</v>
      </c>
      <c r="AL8" s="250">
        <f>'РБ ББ10% (2025)| FIT18'!AL32+25</f>
        <v>13141</v>
      </c>
      <c r="AM8" s="250">
        <f>'РБ ББ10% (2025)| FIT18'!AM32+25</f>
        <v>12201</v>
      </c>
      <c r="AN8" s="250">
        <f>'РБ ББ10% (2025)| FIT18'!AN32+25</f>
        <v>11262</v>
      </c>
      <c r="AO8" s="250">
        <f>'РБ ББ10% (2025)| FIT18'!AO32+25</f>
        <v>11262</v>
      </c>
      <c r="AP8" s="250">
        <f>'РБ ББ10% (2025)| FIT18'!AP32+25</f>
        <v>11262</v>
      </c>
      <c r="AQ8" s="250">
        <f>'РБ ББ10% (2025)| FIT18'!AQ32+25</f>
        <v>12201</v>
      </c>
      <c r="AR8" s="250">
        <f>'РБ ББ10% (2025)| FIT18'!AR32+25</f>
        <v>13141</v>
      </c>
      <c r="AS8" s="250">
        <f>'РБ ББ10% (2025)| FIT18'!AS32+25</f>
        <v>13141</v>
      </c>
      <c r="AT8" s="250">
        <f>'РБ ББ10% (2025)| FIT18'!AT32+25</f>
        <v>12201</v>
      </c>
      <c r="AU8" s="250">
        <f>'РБ ББ10% (2025)| FIT18'!AU32+25</f>
        <v>11262</v>
      </c>
      <c r="AV8" s="250">
        <f>'РБ ББ10% (2025)| FIT18'!AV32+25</f>
        <v>13141</v>
      </c>
      <c r="AW8" s="250">
        <f>'РБ ББ10% (2025)| FIT18'!AW32+25</f>
        <v>11262</v>
      </c>
    </row>
    <row r="9" spans="1:49" ht="10.5" customHeight="1" x14ac:dyDescent="0.2">
      <c r="A9" s="17" t="s">
        <v>143</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row>
    <row r="10" spans="1:49" ht="10.5" customHeight="1" x14ac:dyDescent="0.2">
      <c r="A10" s="19">
        <v>1</v>
      </c>
      <c r="B10" s="250">
        <f>'РБ ББ10% (2025)| FIT18'!B34+25</f>
        <v>9578</v>
      </c>
      <c r="C10" s="250">
        <f>'РБ ББ10% (2025)| FIT18'!C34+25</f>
        <v>9578</v>
      </c>
      <c r="D10" s="250">
        <f>'РБ ББ10% (2025)| FIT18'!D34+25</f>
        <v>13102</v>
      </c>
      <c r="E10" s="250">
        <f>'РБ ББ10% (2025)| FIT18'!E34+25</f>
        <v>13102</v>
      </c>
      <c r="F10" s="250">
        <f>'РБ ББ10% (2025)| FIT18'!F34+25</f>
        <v>11222</v>
      </c>
      <c r="G10" s="250">
        <f>'РБ ББ10% (2025)| FIT18'!G34+25</f>
        <v>9735</v>
      </c>
      <c r="H10" s="250">
        <f>'РБ ББ10% (2025)| FIT18'!H34+25</f>
        <v>9187</v>
      </c>
      <c r="I10" s="250">
        <f>'РБ ББ10% (2025)| FIT18'!I34+25</f>
        <v>9187</v>
      </c>
      <c r="J10" s="250">
        <f>'РБ ББ10% (2025)| FIT18'!J34+25</f>
        <v>9735</v>
      </c>
      <c r="K10" s="250">
        <f>'РБ ББ10% (2025)| FIT18'!K34+25</f>
        <v>9187</v>
      </c>
      <c r="L10" s="250">
        <f>'РБ ББ10% (2025)| FIT18'!L34+25</f>
        <v>9187</v>
      </c>
      <c r="M10" s="250">
        <f>'РБ ББ10% (2025)| FIT18'!M34+25</f>
        <v>13102</v>
      </c>
      <c r="N10" s="250">
        <f>'РБ ББ10% (2025)| FIT18'!N34+25</f>
        <v>13102</v>
      </c>
      <c r="O10" s="250">
        <f>'РБ ББ10% (2025)| FIT18'!O34+25</f>
        <v>13102</v>
      </c>
      <c r="P10" s="250">
        <f>'РБ ББ10% (2025)| FIT18'!P34+25</f>
        <v>13102</v>
      </c>
      <c r="Q10" s="250">
        <f>'РБ ББ10% (2025)| FIT18'!Q34+25</f>
        <v>9187</v>
      </c>
      <c r="R10" s="250">
        <f>'РБ ББ10% (2025)| FIT18'!R34+25</f>
        <v>11222</v>
      </c>
      <c r="S10" s="250">
        <f>'РБ ББ10% (2025)| FIT18'!S34+25</f>
        <v>12162</v>
      </c>
      <c r="T10" s="250">
        <f>'РБ ББ10% (2025)| FIT18'!T34+25</f>
        <v>10283</v>
      </c>
      <c r="U10" s="250">
        <f>'РБ ББ10% (2025)| FIT18'!U34+25</f>
        <v>15372</v>
      </c>
      <c r="V10" s="250">
        <f>'РБ ББ10% (2025)| FIT18'!V34+25</f>
        <v>10283</v>
      </c>
      <c r="W10" s="250">
        <f>'РБ ББ10% (2025)| FIT18'!W34+25</f>
        <v>13102</v>
      </c>
      <c r="X10" s="250">
        <f>'РБ ББ10% (2025)| FIT18'!X34+25</f>
        <v>10283</v>
      </c>
      <c r="Y10" s="250">
        <f>'РБ ББ10% (2025)| FIT18'!Y34+25</f>
        <v>13102</v>
      </c>
      <c r="Z10" s="250">
        <f>'РБ ББ10% (2025)| FIT18'!Z34+25</f>
        <v>13102</v>
      </c>
      <c r="AA10" s="250">
        <f>'РБ ББ10% (2025)| FIT18'!AA34+25</f>
        <v>13102</v>
      </c>
      <c r="AB10" s="250">
        <f>'РБ ББ10% (2025)| FIT18'!AB34+25</f>
        <v>12162</v>
      </c>
      <c r="AC10" s="250">
        <f>'РБ ББ10% (2025)| FIT18'!AC34+25</f>
        <v>13102</v>
      </c>
      <c r="AD10" s="250">
        <f>'РБ ББ10% (2025)| FIT18'!AD34+25</f>
        <v>12162</v>
      </c>
      <c r="AE10" s="250">
        <f>'РБ ББ10% (2025)| FIT18'!AE34+25</f>
        <v>16703</v>
      </c>
      <c r="AF10" s="250">
        <f>'РБ ББ10% (2025)| FIT18'!AF34+25</f>
        <v>12162</v>
      </c>
      <c r="AG10" s="250">
        <f>'РБ ББ10% (2025)| FIT18'!AG34+25</f>
        <v>13102</v>
      </c>
      <c r="AH10" s="250">
        <f>'РБ ББ10% (2025)| FIT18'!AH34+25</f>
        <v>13102</v>
      </c>
      <c r="AI10" s="250">
        <f>'РБ ББ10% (2025)| FIT18'!AI34+25</f>
        <v>13102</v>
      </c>
      <c r="AJ10" s="250">
        <f>'РБ ББ10% (2025)| FIT18'!AJ34+25</f>
        <v>12162</v>
      </c>
      <c r="AK10" s="250">
        <f>'РБ ББ10% (2025)| FIT18'!AK34+25</f>
        <v>13102</v>
      </c>
      <c r="AL10" s="250">
        <f>'РБ ББ10% (2025)| FIT18'!AL34+25</f>
        <v>12162</v>
      </c>
      <c r="AM10" s="250">
        <f>'РБ ББ10% (2025)| FIT18'!AM34+25</f>
        <v>11222</v>
      </c>
      <c r="AN10" s="250">
        <f>'РБ ББ10% (2025)| FIT18'!AN34+25</f>
        <v>10283</v>
      </c>
      <c r="AO10" s="250">
        <f>'РБ ББ10% (2025)| FIT18'!AO34+25</f>
        <v>10283</v>
      </c>
      <c r="AP10" s="250">
        <f>'РБ ББ10% (2025)| FIT18'!AP34+25</f>
        <v>10283</v>
      </c>
      <c r="AQ10" s="250">
        <f>'РБ ББ10% (2025)| FIT18'!AQ34+25</f>
        <v>11222</v>
      </c>
      <c r="AR10" s="250">
        <f>'РБ ББ10% (2025)| FIT18'!AR34+25</f>
        <v>12162</v>
      </c>
      <c r="AS10" s="250">
        <f>'РБ ББ10% (2025)| FIT18'!AS34+25</f>
        <v>12162</v>
      </c>
      <c r="AT10" s="250">
        <f>'РБ ББ10% (2025)| FIT18'!AT34+25</f>
        <v>11222</v>
      </c>
      <c r="AU10" s="250">
        <f>'РБ ББ10% (2025)| FIT18'!AU34+25</f>
        <v>10283</v>
      </c>
      <c r="AV10" s="250">
        <f>'РБ ББ10% (2025)| FIT18'!AV34+25</f>
        <v>12162</v>
      </c>
      <c r="AW10" s="250">
        <f>'РБ ББ10% (2025)| FIT18'!AW34+25</f>
        <v>10283</v>
      </c>
    </row>
    <row r="11" spans="1:49" ht="10.5" customHeight="1" x14ac:dyDescent="0.2">
      <c r="A11" s="19">
        <v>2</v>
      </c>
      <c r="B11" s="250">
        <f>'РБ ББ10% (2025)| FIT18'!B35+25</f>
        <v>11144</v>
      </c>
      <c r="C11" s="250">
        <f>'РБ ББ10% (2025)| FIT18'!C35+25</f>
        <v>11144</v>
      </c>
      <c r="D11" s="250">
        <f>'РБ ББ10% (2025)| FIT18'!D35+25</f>
        <v>14863</v>
      </c>
      <c r="E11" s="250">
        <f>'РБ ББ10% (2025)| FIT18'!E35+25</f>
        <v>14863</v>
      </c>
      <c r="F11" s="250">
        <f>'РБ ББ10% (2025)| FIT18'!F35+25</f>
        <v>12984</v>
      </c>
      <c r="G11" s="250">
        <f>'РБ ББ10% (2025)| FIT18'!G35+25</f>
        <v>11496</v>
      </c>
      <c r="H11" s="250">
        <f>'РБ ББ10% (2025)| FIT18'!H35+25</f>
        <v>10948</v>
      </c>
      <c r="I11" s="250">
        <f>'РБ ББ10% (2025)| FIT18'!I35+25</f>
        <v>10948</v>
      </c>
      <c r="J11" s="250">
        <f>'РБ ББ10% (2025)| FIT18'!J35+25</f>
        <v>11496</v>
      </c>
      <c r="K11" s="250">
        <f>'РБ ББ10% (2025)| FIT18'!K35+25</f>
        <v>10948</v>
      </c>
      <c r="L11" s="250">
        <f>'РБ ББ10% (2025)| FIT18'!L35+25</f>
        <v>10948</v>
      </c>
      <c r="M11" s="250">
        <f>'РБ ББ10% (2025)| FIT18'!M35+25</f>
        <v>14863</v>
      </c>
      <c r="N11" s="250">
        <f>'РБ ББ10% (2025)| FIT18'!N35+25</f>
        <v>14863</v>
      </c>
      <c r="O11" s="250">
        <f>'РБ ББ10% (2025)| FIT18'!O35+25</f>
        <v>14863</v>
      </c>
      <c r="P11" s="250">
        <f>'РБ ББ10% (2025)| FIT18'!P35+25</f>
        <v>14863</v>
      </c>
      <c r="Q11" s="250">
        <f>'РБ ББ10% (2025)| FIT18'!Q35+25</f>
        <v>10948</v>
      </c>
      <c r="R11" s="250">
        <f>'РБ ББ10% (2025)| FIT18'!R35+25</f>
        <v>12984</v>
      </c>
      <c r="S11" s="250">
        <f>'РБ ББ10% (2025)| FIT18'!S35+25</f>
        <v>13924</v>
      </c>
      <c r="T11" s="250">
        <f>'РБ ББ10% (2025)| FIT18'!T35+25</f>
        <v>12045</v>
      </c>
      <c r="U11" s="250">
        <f>'РБ ББ10% (2025)| FIT18'!U35+25</f>
        <v>17134</v>
      </c>
      <c r="V11" s="250">
        <f>'РБ ББ10% (2025)| FIT18'!V35+25</f>
        <v>12045</v>
      </c>
      <c r="W11" s="250">
        <f>'РБ ББ10% (2025)| FIT18'!W35+25</f>
        <v>14863</v>
      </c>
      <c r="X11" s="250">
        <f>'РБ ББ10% (2025)| FIT18'!X35+25</f>
        <v>12045</v>
      </c>
      <c r="Y11" s="250">
        <f>'РБ ББ10% (2025)| FIT18'!Y35+25</f>
        <v>14863</v>
      </c>
      <c r="Z11" s="250">
        <f>'РБ ББ10% (2025)| FIT18'!Z35+25</f>
        <v>14863</v>
      </c>
      <c r="AA11" s="250">
        <f>'РБ ББ10% (2025)| FIT18'!AA35+25</f>
        <v>14863</v>
      </c>
      <c r="AB11" s="250">
        <f>'РБ ББ10% (2025)| FIT18'!AB35+25</f>
        <v>13924</v>
      </c>
      <c r="AC11" s="250">
        <f>'РБ ББ10% (2025)| FIT18'!AC35+25</f>
        <v>14863</v>
      </c>
      <c r="AD11" s="250">
        <f>'РБ ББ10% (2025)| FIT18'!AD35+25</f>
        <v>13924</v>
      </c>
      <c r="AE11" s="250">
        <f>'РБ ББ10% (2025)| FIT18'!AE35+25</f>
        <v>18465</v>
      </c>
      <c r="AF11" s="250">
        <f>'РБ ББ10% (2025)| FIT18'!AF35+25</f>
        <v>13924</v>
      </c>
      <c r="AG11" s="250">
        <f>'РБ ББ10% (2025)| FIT18'!AG35+25</f>
        <v>14863</v>
      </c>
      <c r="AH11" s="250">
        <f>'РБ ББ10% (2025)| FIT18'!AH35+25</f>
        <v>14863</v>
      </c>
      <c r="AI11" s="250">
        <f>'РБ ББ10% (2025)| FIT18'!AI35+25</f>
        <v>14863</v>
      </c>
      <c r="AJ11" s="250">
        <f>'РБ ББ10% (2025)| FIT18'!AJ35+25</f>
        <v>13924</v>
      </c>
      <c r="AK11" s="250">
        <f>'РБ ББ10% (2025)| FIT18'!AK35+25</f>
        <v>14863</v>
      </c>
      <c r="AL11" s="250">
        <f>'РБ ББ10% (2025)| FIT18'!AL35+25</f>
        <v>13924</v>
      </c>
      <c r="AM11" s="250">
        <f>'РБ ББ10% (2025)| FIT18'!AM35+25</f>
        <v>12984</v>
      </c>
      <c r="AN11" s="250">
        <f>'РБ ББ10% (2025)| FIT18'!AN35+25</f>
        <v>12045</v>
      </c>
      <c r="AO11" s="250">
        <f>'РБ ББ10% (2025)| FIT18'!AO35+25</f>
        <v>12045</v>
      </c>
      <c r="AP11" s="250">
        <f>'РБ ББ10% (2025)| FIT18'!AP35+25</f>
        <v>12045</v>
      </c>
      <c r="AQ11" s="250">
        <f>'РБ ББ10% (2025)| FIT18'!AQ35+25</f>
        <v>12984</v>
      </c>
      <c r="AR11" s="250">
        <f>'РБ ББ10% (2025)| FIT18'!AR35+25</f>
        <v>13924</v>
      </c>
      <c r="AS11" s="250">
        <f>'РБ ББ10% (2025)| FIT18'!AS35+25</f>
        <v>13924</v>
      </c>
      <c r="AT11" s="250">
        <f>'РБ ББ10% (2025)| FIT18'!AT35+25</f>
        <v>12984</v>
      </c>
      <c r="AU11" s="250">
        <f>'РБ ББ10% (2025)| FIT18'!AU35+25</f>
        <v>12045</v>
      </c>
      <c r="AV11" s="250">
        <f>'РБ ББ10% (2025)| FIT18'!AV35+25</f>
        <v>13924</v>
      </c>
      <c r="AW11" s="250">
        <f>'РБ ББ10% (2025)| FIT18'!AW35+25</f>
        <v>12045</v>
      </c>
    </row>
    <row r="12" spans="1:49" ht="10.5" customHeight="1" x14ac:dyDescent="0.2">
      <c r="A12" s="17" t="s">
        <v>144</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row>
    <row r="13" spans="1:49" ht="10.5" customHeight="1" x14ac:dyDescent="0.2">
      <c r="A13" s="19">
        <v>1</v>
      </c>
      <c r="B13" s="250">
        <f>'РБ ББ10% (2025)| FIT18'!B37+25</f>
        <v>10361</v>
      </c>
      <c r="C13" s="250">
        <f>'РБ ББ10% (2025)| FIT18'!C37+25</f>
        <v>10361</v>
      </c>
      <c r="D13" s="250">
        <f>'РБ ББ10% (2025)| FIT18'!D37+25</f>
        <v>13885</v>
      </c>
      <c r="E13" s="250">
        <f>'РБ ББ10% (2025)| FIT18'!E37+25</f>
        <v>13885</v>
      </c>
      <c r="F13" s="250">
        <f>'РБ ББ10% (2025)| FIT18'!F37+25</f>
        <v>12005</v>
      </c>
      <c r="G13" s="250">
        <f>'РБ ББ10% (2025)| FIT18'!G37+25</f>
        <v>10518</v>
      </c>
      <c r="H13" s="250">
        <f>'РБ ББ10% (2025)| FIT18'!H37+25</f>
        <v>9970</v>
      </c>
      <c r="I13" s="250">
        <f>'РБ ББ10% (2025)| FIT18'!I37+25</f>
        <v>9970</v>
      </c>
      <c r="J13" s="250">
        <f>'РБ ББ10% (2025)| FIT18'!J37+25</f>
        <v>10518</v>
      </c>
      <c r="K13" s="250">
        <f>'РБ ББ10% (2025)| FIT18'!K37+25</f>
        <v>9970</v>
      </c>
      <c r="L13" s="250">
        <f>'РБ ББ10% (2025)| FIT18'!L37+25</f>
        <v>9970</v>
      </c>
      <c r="M13" s="250">
        <f>'РБ ББ10% (2025)| FIT18'!M37+25</f>
        <v>13885</v>
      </c>
      <c r="N13" s="250">
        <f>'РБ ББ10% (2025)| FIT18'!N37+25</f>
        <v>13885</v>
      </c>
      <c r="O13" s="250">
        <f>'РБ ББ10% (2025)| FIT18'!O37+25</f>
        <v>13885</v>
      </c>
      <c r="P13" s="250">
        <f>'РБ ББ10% (2025)| FIT18'!P37+25</f>
        <v>13885</v>
      </c>
      <c r="Q13" s="250">
        <f>'РБ ББ10% (2025)| FIT18'!Q37+25</f>
        <v>9970</v>
      </c>
      <c r="R13" s="250">
        <f>'РБ ББ10% (2025)| FIT18'!R37+25</f>
        <v>12005</v>
      </c>
      <c r="S13" s="250">
        <f>'РБ ББ10% (2025)| FIT18'!S37+25</f>
        <v>12945</v>
      </c>
      <c r="T13" s="250">
        <f>'РБ ББ10% (2025)| FIT18'!T37+25</f>
        <v>11066</v>
      </c>
      <c r="U13" s="250">
        <f>'РБ ББ10% (2025)| FIT18'!U37+25</f>
        <v>16155</v>
      </c>
      <c r="V13" s="250">
        <f>'РБ ББ10% (2025)| FIT18'!V37+25</f>
        <v>11066</v>
      </c>
      <c r="W13" s="250">
        <f>'РБ ББ10% (2025)| FIT18'!W37+25</f>
        <v>13885</v>
      </c>
      <c r="X13" s="250">
        <f>'РБ ББ10% (2025)| FIT18'!X37+25</f>
        <v>11066</v>
      </c>
      <c r="Y13" s="250">
        <f>'РБ ББ10% (2025)| FIT18'!Y37+25</f>
        <v>13885</v>
      </c>
      <c r="Z13" s="250">
        <f>'РБ ББ10% (2025)| FIT18'!Z37+25</f>
        <v>13885</v>
      </c>
      <c r="AA13" s="250">
        <f>'РБ ББ10% (2025)| FIT18'!AA37+25</f>
        <v>13885</v>
      </c>
      <c r="AB13" s="250">
        <f>'РБ ББ10% (2025)| FIT18'!AB37+25</f>
        <v>12945</v>
      </c>
      <c r="AC13" s="250">
        <f>'РБ ББ10% (2025)| FIT18'!AC37+25</f>
        <v>13885</v>
      </c>
      <c r="AD13" s="250">
        <f>'РБ ББ10% (2025)| FIT18'!AD37+25</f>
        <v>12945</v>
      </c>
      <c r="AE13" s="250">
        <f>'РБ ББ10% (2025)| FIT18'!AE37+25</f>
        <v>17486</v>
      </c>
      <c r="AF13" s="250">
        <f>'РБ ББ10% (2025)| FIT18'!AF37+25</f>
        <v>12945</v>
      </c>
      <c r="AG13" s="250">
        <f>'РБ ББ10% (2025)| FIT18'!AG37+25</f>
        <v>13885</v>
      </c>
      <c r="AH13" s="250">
        <f>'РБ ББ10% (2025)| FIT18'!AH37+25</f>
        <v>13885</v>
      </c>
      <c r="AI13" s="250">
        <f>'РБ ББ10% (2025)| FIT18'!AI37+25</f>
        <v>13885</v>
      </c>
      <c r="AJ13" s="250">
        <f>'РБ ББ10% (2025)| FIT18'!AJ37+25</f>
        <v>12945</v>
      </c>
      <c r="AK13" s="250">
        <f>'РБ ББ10% (2025)| FIT18'!AK37+25</f>
        <v>13885</v>
      </c>
      <c r="AL13" s="250">
        <f>'РБ ББ10% (2025)| FIT18'!AL37+25</f>
        <v>12945</v>
      </c>
      <c r="AM13" s="250">
        <f>'РБ ББ10% (2025)| FIT18'!AM37+25</f>
        <v>12005</v>
      </c>
      <c r="AN13" s="250">
        <f>'РБ ББ10% (2025)| FIT18'!AN37+25</f>
        <v>11066</v>
      </c>
      <c r="AO13" s="250">
        <f>'РБ ББ10% (2025)| FIT18'!AO37+25</f>
        <v>11066</v>
      </c>
      <c r="AP13" s="250">
        <f>'РБ ББ10% (2025)| FIT18'!AP37+25</f>
        <v>11066</v>
      </c>
      <c r="AQ13" s="250">
        <f>'РБ ББ10% (2025)| FIT18'!AQ37+25</f>
        <v>12005</v>
      </c>
      <c r="AR13" s="250">
        <f>'РБ ББ10% (2025)| FIT18'!AR37+25</f>
        <v>12945</v>
      </c>
      <c r="AS13" s="250">
        <f>'РБ ББ10% (2025)| FIT18'!AS37+25</f>
        <v>12945</v>
      </c>
      <c r="AT13" s="250">
        <f>'РБ ББ10% (2025)| FIT18'!AT37+25</f>
        <v>12005</v>
      </c>
      <c r="AU13" s="250">
        <f>'РБ ББ10% (2025)| FIT18'!AU37+25</f>
        <v>11066</v>
      </c>
      <c r="AV13" s="250">
        <f>'РБ ББ10% (2025)| FIT18'!AV37+25</f>
        <v>12945</v>
      </c>
      <c r="AW13" s="250">
        <f>'РБ ББ10% (2025)| FIT18'!AW37+25</f>
        <v>11066</v>
      </c>
    </row>
    <row r="14" spans="1:49" ht="10.5" customHeight="1" x14ac:dyDescent="0.2">
      <c r="A14" s="19">
        <v>2</v>
      </c>
      <c r="B14" s="250">
        <f>'РБ ББ10% (2025)| FIT18'!B38+25</f>
        <v>11927</v>
      </c>
      <c r="C14" s="250">
        <f>'РБ ББ10% (2025)| FIT18'!C38+25</f>
        <v>11927</v>
      </c>
      <c r="D14" s="250">
        <f>'РБ ББ10% (2025)| FIT18'!D38+25</f>
        <v>15646</v>
      </c>
      <c r="E14" s="250">
        <f>'РБ ББ10% (2025)| FIT18'!E38+25</f>
        <v>15646</v>
      </c>
      <c r="F14" s="250">
        <f>'РБ ББ10% (2025)| FIT18'!F38+25</f>
        <v>13767</v>
      </c>
      <c r="G14" s="250">
        <f>'РБ ББ10% (2025)| FIT18'!G38+25</f>
        <v>12279</v>
      </c>
      <c r="H14" s="250">
        <f>'РБ ББ10% (2025)| FIT18'!H38+25</f>
        <v>11731</v>
      </c>
      <c r="I14" s="250">
        <f>'РБ ББ10% (2025)| FIT18'!I38+25</f>
        <v>11731</v>
      </c>
      <c r="J14" s="250">
        <f>'РБ ББ10% (2025)| FIT18'!J38+25</f>
        <v>12279</v>
      </c>
      <c r="K14" s="250">
        <f>'РБ ББ10% (2025)| FIT18'!K38+25</f>
        <v>11731</v>
      </c>
      <c r="L14" s="250">
        <f>'РБ ББ10% (2025)| FIT18'!L38+25</f>
        <v>11731</v>
      </c>
      <c r="M14" s="250">
        <f>'РБ ББ10% (2025)| FIT18'!M38+25</f>
        <v>15646</v>
      </c>
      <c r="N14" s="250">
        <f>'РБ ББ10% (2025)| FIT18'!N38+25</f>
        <v>15646</v>
      </c>
      <c r="O14" s="250">
        <f>'РБ ББ10% (2025)| FIT18'!O38+25</f>
        <v>15646</v>
      </c>
      <c r="P14" s="250">
        <f>'РБ ББ10% (2025)| FIT18'!P38+25</f>
        <v>15646</v>
      </c>
      <c r="Q14" s="250">
        <f>'РБ ББ10% (2025)| FIT18'!Q38+25</f>
        <v>11731</v>
      </c>
      <c r="R14" s="250">
        <f>'РБ ББ10% (2025)| FIT18'!R38+25</f>
        <v>13767</v>
      </c>
      <c r="S14" s="250">
        <f>'РБ ББ10% (2025)| FIT18'!S38+25</f>
        <v>14707</v>
      </c>
      <c r="T14" s="250">
        <f>'РБ ББ10% (2025)| FIT18'!T38+25</f>
        <v>12828</v>
      </c>
      <c r="U14" s="250">
        <f>'РБ ББ10% (2025)| FIT18'!U38+25</f>
        <v>17917</v>
      </c>
      <c r="V14" s="250">
        <f>'РБ ББ10% (2025)| FIT18'!V38+25</f>
        <v>12828</v>
      </c>
      <c r="W14" s="250">
        <f>'РБ ББ10% (2025)| FIT18'!W38+25</f>
        <v>15646</v>
      </c>
      <c r="X14" s="250">
        <f>'РБ ББ10% (2025)| FIT18'!X38+25</f>
        <v>12828</v>
      </c>
      <c r="Y14" s="250">
        <f>'РБ ББ10% (2025)| FIT18'!Y38+25</f>
        <v>15646</v>
      </c>
      <c r="Z14" s="250">
        <f>'РБ ББ10% (2025)| FIT18'!Z38+25</f>
        <v>15646</v>
      </c>
      <c r="AA14" s="250">
        <f>'РБ ББ10% (2025)| FIT18'!AA38+25</f>
        <v>15646</v>
      </c>
      <c r="AB14" s="250">
        <f>'РБ ББ10% (2025)| FIT18'!AB38+25</f>
        <v>14707</v>
      </c>
      <c r="AC14" s="250">
        <f>'РБ ББ10% (2025)| FIT18'!AC38+25</f>
        <v>15646</v>
      </c>
      <c r="AD14" s="250">
        <f>'РБ ББ10% (2025)| FIT18'!AD38+25</f>
        <v>14707</v>
      </c>
      <c r="AE14" s="250">
        <f>'РБ ББ10% (2025)| FIT18'!AE38+25</f>
        <v>19248</v>
      </c>
      <c r="AF14" s="250">
        <f>'РБ ББ10% (2025)| FIT18'!AF38+25</f>
        <v>14707</v>
      </c>
      <c r="AG14" s="250">
        <f>'РБ ББ10% (2025)| FIT18'!AG38+25</f>
        <v>15646</v>
      </c>
      <c r="AH14" s="250">
        <f>'РБ ББ10% (2025)| FIT18'!AH38+25</f>
        <v>15646</v>
      </c>
      <c r="AI14" s="250">
        <f>'РБ ББ10% (2025)| FIT18'!AI38+25</f>
        <v>15646</v>
      </c>
      <c r="AJ14" s="250">
        <f>'РБ ББ10% (2025)| FIT18'!AJ38+25</f>
        <v>14707</v>
      </c>
      <c r="AK14" s="250">
        <f>'РБ ББ10% (2025)| FIT18'!AK38+25</f>
        <v>15646</v>
      </c>
      <c r="AL14" s="250">
        <f>'РБ ББ10% (2025)| FIT18'!AL38+25</f>
        <v>14707</v>
      </c>
      <c r="AM14" s="250">
        <f>'РБ ББ10% (2025)| FIT18'!AM38+25</f>
        <v>13767</v>
      </c>
      <c r="AN14" s="250">
        <f>'РБ ББ10% (2025)| FIT18'!AN38+25</f>
        <v>12828</v>
      </c>
      <c r="AO14" s="250">
        <f>'РБ ББ10% (2025)| FIT18'!AO38+25</f>
        <v>12828</v>
      </c>
      <c r="AP14" s="250">
        <f>'РБ ББ10% (2025)| FIT18'!AP38+25</f>
        <v>12828</v>
      </c>
      <c r="AQ14" s="250">
        <f>'РБ ББ10% (2025)| FIT18'!AQ38+25</f>
        <v>13767</v>
      </c>
      <c r="AR14" s="250">
        <f>'РБ ББ10% (2025)| FIT18'!AR38+25</f>
        <v>14707</v>
      </c>
      <c r="AS14" s="250">
        <f>'РБ ББ10% (2025)| FIT18'!AS38+25</f>
        <v>14707</v>
      </c>
      <c r="AT14" s="250">
        <f>'РБ ББ10% (2025)| FIT18'!AT38+25</f>
        <v>13767</v>
      </c>
      <c r="AU14" s="250">
        <f>'РБ ББ10% (2025)| FIT18'!AU38+25</f>
        <v>12828</v>
      </c>
      <c r="AV14" s="250">
        <f>'РБ ББ10% (2025)| FIT18'!AV38+25</f>
        <v>14707</v>
      </c>
      <c r="AW14" s="250">
        <f>'РБ ББ10% (2025)| FIT18'!AW38+25</f>
        <v>12828</v>
      </c>
    </row>
    <row r="15" spans="1:49" ht="10.5" customHeight="1" x14ac:dyDescent="0.2">
      <c r="A15" s="17" t="s">
        <v>4</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row>
    <row r="16" spans="1:49" ht="10.5" customHeight="1" x14ac:dyDescent="0.2">
      <c r="A16" s="19">
        <v>1</v>
      </c>
      <c r="B16" s="250">
        <f>'РБ ББ10% (2025)| FIT18'!B40+25</f>
        <v>11144</v>
      </c>
      <c r="C16" s="250">
        <f>'РБ ББ10% (2025)| FIT18'!C40+25</f>
        <v>11144</v>
      </c>
      <c r="D16" s="250">
        <f>'РБ ББ10% (2025)| FIT18'!D40+25</f>
        <v>14668</v>
      </c>
      <c r="E16" s="250">
        <f>'РБ ББ10% (2025)| FIT18'!E40+25</f>
        <v>14668</v>
      </c>
      <c r="F16" s="250">
        <f>'РБ ББ10% (2025)| FIT18'!F40+25</f>
        <v>12788</v>
      </c>
      <c r="G16" s="250">
        <f>'РБ ББ10% (2025)| FIT18'!G40+25</f>
        <v>11301</v>
      </c>
      <c r="H16" s="250">
        <f>'РБ ББ10% (2025)| FIT18'!H40+25</f>
        <v>10753</v>
      </c>
      <c r="I16" s="250">
        <f>'РБ ББ10% (2025)| FIT18'!I40+25</f>
        <v>10753</v>
      </c>
      <c r="J16" s="250">
        <f>'РБ ББ10% (2025)| FIT18'!J40+25</f>
        <v>11301</v>
      </c>
      <c r="K16" s="250">
        <f>'РБ ББ10% (2025)| FIT18'!K40+25</f>
        <v>10753</v>
      </c>
      <c r="L16" s="250">
        <f>'РБ ББ10% (2025)| FIT18'!L40+25</f>
        <v>10753</v>
      </c>
      <c r="M16" s="250">
        <f>'РБ ББ10% (2025)| FIT18'!M40+25</f>
        <v>14668</v>
      </c>
      <c r="N16" s="250">
        <f>'РБ ББ10% (2025)| FIT18'!N40+25</f>
        <v>14668</v>
      </c>
      <c r="O16" s="250">
        <f>'РБ ББ10% (2025)| FIT18'!O40+25</f>
        <v>14668</v>
      </c>
      <c r="P16" s="250">
        <f>'РБ ББ10% (2025)| FIT18'!P40+25</f>
        <v>14668</v>
      </c>
      <c r="Q16" s="250">
        <f>'РБ ББ10% (2025)| FIT18'!Q40+25</f>
        <v>10753</v>
      </c>
      <c r="R16" s="250">
        <f>'РБ ББ10% (2025)| FIT18'!R40+25</f>
        <v>12788</v>
      </c>
      <c r="S16" s="250">
        <f>'РБ ББ10% (2025)| FIT18'!S40+25</f>
        <v>13728</v>
      </c>
      <c r="T16" s="250">
        <f>'РБ ББ10% (2025)| FIT18'!T40+25</f>
        <v>11849</v>
      </c>
      <c r="U16" s="250">
        <f>'РБ ББ10% (2025)| FIT18'!U40+25</f>
        <v>16938</v>
      </c>
      <c r="V16" s="250">
        <f>'РБ ББ10% (2025)| FIT18'!V40+25</f>
        <v>11849</v>
      </c>
      <c r="W16" s="250">
        <f>'РБ ББ10% (2025)| FIT18'!W40+25</f>
        <v>14668</v>
      </c>
      <c r="X16" s="250">
        <f>'РБ ББ10% (2025)| FIT18'!X40+25</f>
        <v>11849</v>
      </c>
      <c r="Y16" s="250">
        <f>'РБ ББ10% (2025)| FIT18'!Y40+25</f>
        <v>14668</v>
      </c>
      <c r="Z16" s="250">
        <f>'РБ ББ10% (2025)| FIT18'!Z40+25</f>
        <v>14668</v>
      </c>
      <c r="AA16" s="250">
        <f>'РБ ББ10% (2025)| FIT18'!AA40+25</f>
        <v>14668</v>
      </c>
      <c r="AB16" s="250">
        <f>'РБ ББ10% (2025)| FIT18'!AB40+25</f>
        <v>13728</v>
      </c>
      <c r="AC16" s="250">
        <f>'РБ ББ10% (2025)| FIT18'!AC40+25</f>
        <v>14668</v>
      </c>
      <c r="AD16" s="250">
        <f>'РБ ББ10% (2025)| FIT18'!AD40+25</f>
        <v>13728</v>
      </c>
      <c r="AE16" s="250">
        <f>'РБ ББ10% (2025)| FIT18'!AE40+25</f>
        <v>18269</v>
      </c>
      <c r="AF16" s="250">
        <f>'РБ ББ10% (2025)| FIT18'!AF40+25</f>
        <v>13728</v>
      </c>
      <c r="AG16" s="250">
        <f>'РБ ББ10% (2025)| FIT18'!AG40+25</f>
        <v>14668</v>
      </c>
      <c r="AH16" s="250">
        <f>'РБ ББ10% (2025)| FIT18'!AH40+25</f>
        <v>14668</v>
      </c>
      <c r="AI16" s="250">
        <f>'РБ ББ10% (2025)| FIT18'!AI40+25</f>
        <v>14668</v>
      </c>
      <c r="AJ16" s="250">
        <f>'РБ ББ10% (2025)| FIT18'!AJ40+25</f>
        <v>13728</v>
      </c>
      <c r="AK16" s="250">
        <f>'РБ ББ10% (2025)| FIT18'!AK40+25</f>
        <v>14668</v>
      </c>
      <c r="AL16" s="250">
        <f>'РБ ББ10% (2025)| FIT18'!AL40+25</f>
        <v>13728</v>
      </c>
      <c r="AM16" s="250">
        <f>'РБ ББ10% (2025)| FIT18'!AM40+25</f>
        <v>12788</v>
      </c>
      <c r="AN16" s="250">
        <f>'РБ ББ10% (2025)| FIT18'!AN40+25</f>
        <v>11849</v>
      </c>
      <c r="AO16" s="250">
        <f>'РБ ББ10% (2025)| FIT18'!AO40+25</f>
        <v>11849</v>
      </c>
      <c r="AP16" s="250">
        <f>'РБ ББ10% (2025)| FIT18'!AP40+25</f>
        <v>11849</v>
      </c>
      <c r="AQ16" s="250">
        <f>'РБ ББ10% (2025)| FIT18'!AQ40+25</f>
        <v>12788</v>
      </c>
      <c r="AR16" s="250">
        <f>'РБ ББ10% (2025)| FIT18'!AR40+25</f>
        <v>13728</v>
      </c>
      <c r="AS16" s="250">
        <f>'РБ ББ10% (2025)| FIT18'!AS40+25</f>
        <v>13728</v>
      </c>
      <c r="AT16" s="250">
        <f>'РБ ББ10% (2025)| FIT18'!AT40+25</f>
        <v>12788</v>
      </c>
      <c r="AU16" s="250">
        <f>'РБ ББ10% (2025)| FIT18'!AU40+25</f>
        <v>11849</v>
      </c>
      <c r="AV16" s="250">
        <f>'РБ ББ10% (2025)| FIT18'!AV40+25</f>
        <v>13728</v>
      </c>
      <c r="AW16" s="250">
        <f>'РБ ББ10% (2025)| FIT18'!AW40+25</f>
        <v>11849</v>
      </c>
    </row>
    <row r="17" spans="1:49" ht="10.7" customHeight="1" x14ac:dyDescent="0.2">
      <c r="A17" s="19">
        <v>2</v>
      </c>
      <c r="B17" s="250">
        <f>'РБ ББ10% (2025)| FIT18'!B41+25</f>
        <v>12710</v>
      </c>
      <c r="C17" s="250">
        <f>'РБ ББ10% (2025)| FIT18'!C41+25</f>
        <v>12710</v>
      </c>
      <c r="D17" s="250">
        <f>'РБ ББ10% (2025)| FIT18'!D41+25</f>
        <v>16429</v>
      </c>
      <c r="E17" s="250">
        <f>'РБ ББ10% (2025)| FIT18'!E41+25</f>
        <v>16429</v>
      </c>
      <c r="F17" s="250">
        <f>'РБ ББ10% (2025)| FIT18'!F41+25</f>
        <v>14550</v>
      </c>
      <c r="G17" s="250">
        <f>'РБ ББ10% (2025)| FIT18'!G41+25</f>
        <v>13062</v>
      </c>
      <c r="H17" s="250">
        <f>'РБ ББ10% (2025)| FIT18'!H41+25</f>
        <v>12514</v>
      </c>
      <c r="I17" s="250">
        <f>'РБ ББ10% (2025)| FIT18'!I41+25</f>
        <v>12514</v>
      </c>
      <c r="J17" s="250">
        <f>'РБ ББ10% (2025)| FIT18'!J41+25</f>
        <v>13062</v>
      </c>
      <c r="K17" s="250">
        <f>'РБ ББ10% (2025)| FIT18'!K41+25</f>
        <v>12514</v>
      </c>
      <c r="L17" s="250">
        <f>'РБ ББ10% (2025)| FIT18'!L41+25</f>
        <v>12514</v>
      </c>
      <c r="M17" s="250">
        <f>'РБ ББ10% (2025)| FIT18'!M41+25</f>
        <v>16429</v>
      </c>
      <c r="N17" s="250">
        <f>'РБ ББ10% (2025)| FIT18'!N41+25</f>
        <v>16429</v>
      </c>
      <c r="O17" s="250">
        <f>'РБ ББ10% (2025)| FIT18'!O41+25</f>
        <v>16429</v>
      </c>
      <c r="P17" s="250">
        <f>'РБ ББ10% (2025)| FIT18'!P41+25</f>
        <v>16429</v>
      </c>
      <c r="Q17" s="250">
        <f>'РБ ББ10% (2025)| FIT18'!Q41+25</f>
        <v>12514</v>
      </c>
      <c r="R17" s="250">
        <f>'РБ ББ10% (2025)| FIT18'!R41+25</f>
        <v>14550</v>
      </c>
      <c r="S17" s="250">
        <f>'РБ ББ10% (2025)| FIT18'!S41+25</f>
        <v>15490</v>
      </c>
      <c r="T17" s="250">
        <f>'РБ ББ10% (2025)| FIT18'!T41+25</f>
        <v>13611</v>
      </c>
      <c r="U17" s="250">
        <f>'РБ ББ10% (2025)| FIT18'!U41+25</f>
        <v>18700</v>
      </c>
      <c r="V17" s="250">
        <f>'РБ ББ10% (2025)| FIT18'!V41+25</f>
        <v>13611</v>
      </c>
      <c r="W17" s="250">
        <f>'РБ ББ10% (2025)| FIT18'!W41+25</f>
        <v>16429</v>
      </c>
      <c r="X17" s="250">
        <f>'РБ ББ10% (2025)| FIT18'!X41+25</f>
        <v>13611</v>
      </c>
      <c r="Y17" s="250">
        <f>'РБ ББ10% (2025)| FIT18'!Y41+25</f>
        <v>16429</v>
      </c>
      <c r="Z17" s="250">
        <f>'РБ ББ10% (2025)| FIT18'!Z41+25</f>
        <v>16429</v>
      </c>
      <c r="AA17" s="250">
        <f>'РБ ББ10% (2025)| FIT18'!AA41+25</f>
        <v>16429</v>
      </c>
      <c r="AB17" s="250">
        <f>'РБ ББ10% (2025)| FIT18'!AB41+25</f>
        <v>15490</v>
      </c>
      <c r="AC17" s="250">
        <f>'РБ ББ10% (2025)| FIT18'!AC41+25</f>
        <v>16429</v>
      </c>
      <c r="AD17" s="250">
        <f>'РБ ББ10% (2025)| FIT18'!AD41+25</f>
        <v>15490</v>
      </c>
      <c r="AE17" s="250">
        <f>'РБ ББ10% (2025)| FIT18'!AE41+25</f>
        <v>20031</v>
      </c>
      <c r="AF17" s="250">
        <f>'РБ ББ10% (2025)| FIT18'!AF41+25</f>
        <v>15490</v>
      </c>
      <c r="AG17" s="250">
        <f>'РБ ББ10% (2025)| FIT18'!AG41+25</f>
        <v>16429</v>
      </c>
      <c r="AH17" s="250">
        <f>'РБ ББ10% (2025)| FIT18'!AH41+25</f>
        <v>16429</v>
      </c>
      <c r="AI17" s="250">
        <f>'РБ ББ10% (2025)| FIT18'!AI41+25</f>
        <v>16429</v>
      </c>
      <c r="AJ17" s="250">
        <f>'РБ ББ10% (2025)| FIT18'!AJ41+25</f>
        <v>15490</v>
      </c>
      <c r="AK17" s="250">
        <f>'РБ ББ10% (2025)| FIT18'!AK41+25</f>
        <v>16429</v>
      </c>
      <c r="AL17" s="250">
        <f>'РБ ББ10% (2025)| FIT18'!AL41+25</f>
        <v>15490</v>
      </c>
      <c r="AM17" s="250">
        <f>'РБ ББ10% (2025)| FIT18'!AM41+25</f>
        <v>14550</v>
      </c>
      <c r="AN17" s="250">
        <f>'РБ ББ10% (2025)| FIT18'!AN41+25</f>
        <v>13611</v>
      </c>
      <c r="AO17" s="250">
        <f>'РБ ББ10% (2025)| FIT18'!AO41+25</f>
        <v>13611</v>
      </c>
      <c r="AP17" s="250">
        <f>'РБ ББ10% (2025)| FIT18'!AP41+25</f>
        <v>13611</v>
      </c>
      <c r="AQ17" s="250">
        <f>'РБ ББ10% (2025)| FIT18'!AQ41+25</f>
        <v>14550</v>
      </c>
      <c r="AR17" s="250">
        <f>'РБ ББ10% (2025)| FIT18'!AR41+25</f>
        <v>15490</v>
      </c>
      <c r="AS17" s="250">
        <f>'РБ ББ10% (2025)| FIT18'!AS41+25</f>
        <v>15490</v>
      </c>
      <c r="AT17" s="250">
        <f>'РБ ББ10% (2025)| FIT18'!AT41+25</f>
        <v>14550</v>
      </c>
      <c r="AU17" s="250">
        <f>'РБ ББ10% (2025)| FIT18'!AU41+25</f>
        <v>13611</v>
      </c>
      <c r="AV17" s="250">
        <f>'РБ ББ10% (2025)| FIT18'!AV41+25</f>
        <v>15490</v>
      </c>
      <c r="AW17" s="250">
        <f>'РБ ББ10% (2025)| FIT18'!AW41+25</f>
        <v>13611</v>
      </c>
    </row>
    <row r="18" spans="1:49" ht="10.7" customHeight="1" x14ac:dyDescent="0.2">
      <c r="A18" s="17" t="s">
        <v>145</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row>
    <row r="19" spans="1:49" ht="10.7" customHeight="1" x14ac:dyDescent="0.2">
      <c r="A19" s="19">
        <v>1</v>
      </c>
      <c r="B19" s="250">
        <f>'РБ ББ10% (2025)| FIT18'!B43+25</f>
        <v>11927</v>
      </c>
      <c r="C19" s="250">
        <f>'РБ ББ10% (2025)| FIT18'!C43+25</f>
        <v>11927</v>
      </c>
      <c r="D19" s="250">
        <f>'РБ ББ10% (2025)| FIT18'!D43+25</f>
        <v>16234</v>
      </c>
      <c r="E19" s="250">
        <f>'РБ ББ10% (2025)| FIT18'!E43+25</f>
        <v>16234</v>
      </c>
      <c r="F19" s="250">
        <f>'РБ ББ10% (2025)| FIT18'!F43+25</f>
        <v>14354</v>
      </c>
      <c r="G19" s="250">
        <f>'РБ ББ10% (2025)| FIT18'!G43+25</f>
        <v>12867</v>
      </c>
      <c r="H19" s="250">
        <f>'РБ ББ10% (2025)| FIT18'!H43+25</f>
        <v>12319</v>
      </c>
      <c r="I19" s="250">
        <f>'РБ ББ10% (2025)| FIT18'!I43+25</f>
        <v>12319</v>
      </c>
      <c r="J19" s="250">
        <f>'РБ ББ10% (2025)| FIT18'!J43+25</f>
        <v>12867</v>
      </c>
      <c r="K19" s="250">
        <f>'РБ ББ10% (2025)| FIT18'!K43+25</f>
        <v>12319</v>
      </c>
      <c r="L19" s="250">
        <f>'РБ ББ10% (2025)| FIT18'!L43+25</f>
        <v>12319</v>
      </c>
      <c r="M19" s="250">
        <f>'РБ ББ10% (2025)| FIT18'!M43+25</f>
        <v>16234</v>
      </c>
      <c r="N19" s="250">
        <f>'РБ ББ10% (2025)| FIT18'!N43+25</f>
        <v>16234</v>
      </c>
      <c r="O19" s="250">
        <f>'РБ ББ10% (2025)| FIT18'!O43+25</f>
        <v>16234</v>
      </c>
      <c r="P19" s="250">
        <f>'РБ ББ10% (2025)| FIT18'!P43+25</f>
        <v>16234</v>
      </c>
      <c r="Q19" s="250">
        <f>'РБ ББ10% (2025)| FIT18'!Q43+25</f>
        <v>12319</v>
      </c>
      <c r="R19" s="250">
        <f>'РБ ББ10% (2025)| FIT18'!R43+25</f>
        <v>14354</v>
      </c>
      <c r="S19" s="250">
        <f>'РБ ББ10% (2025)| FIT18'!S43+25</f>
        <v>15294</v>
      </c>
      <c r="T19" s="250">
        <f>'РБ ББ10% (2025)| FIT18'!T43+25</f>
        <v>13415</v>
      </c>
      <c r="U19" s="250">
        <f>'РБ ББ10% (2025)| FIT18'!U43+25</f>
        <v>18504</v>
      </c>
      <c r="V19" s="250">
        <f>'РБ ББ10% (2025)| FIT18'!V43+25</f>
        <v>13415</v>
      </c>
      <c r="W19" s="250">
        <f>'РБ ББ10% (2025)| FIT18'!W43+25</f>
        <v>16234</v>
      </c>
      <c r="X19" s="250">
        <f>'РБ ББ10% (2025)| FIT18'!X43+25</f>
        <v>13415</v>
      </c>
      <c r="Y19" s="250">
        <f>'РБ ББ10% (2025)| FIT18'!Y43+25</f>
        <v>16234</v>
      </c>
      <c r="Z19" s="250">
        <f>'РБ ББ10% (2025)| FIT18'!Z43+25</f>
        <v>16234</v>
      </c>
      <c r="AA19" s="250">
        <f>'РБ ББ10% (2025)| FIT18'!AA43+25</f>
        <v>16234</v>
      </c>
      <c r="AB19" s="250">
        <f>'РБ ББ10% (2025)| FIT18'!AB43+25</f>
        <v>15294</v>
      </c>
      <c r="AC19" s="250">
        <f>'РБ ББ10% (2025)| FIT18'!AC43+25</f>
        <v>16234</v>
      </c>
      <c r="AD19" s="250">
        <f>'РБ ББ10% (2025)| FIT18'!AD43+25</f>
        <v>15294</v>
      </c>
      <c r="AE19" s="250">
        <f>'РБ ББ10% (2025)| FIT18'!AE43+25</f>
        <v>19835</v>
      </c>
      <c r="AF19" s="250">
        <f>'РБ ББ10% (2025)| FIT18'!AF43+25</f>
        <v>15294</v>
      </c>
      <c r="AG19" s="250">
        <f>'РБ ББ10% (2025)| FIT18'!AG43+25</f>
        <v>16234</v>
      </c>
      <c r="AH19" s="250">
        <f>'РБ ББ10% (2025)| FIT18'!AH43+25</f>
        <v>16234</v>
      </c>
      <c r="AI19" s="250">
        <f>'РБ ББ10% (2025)| FIT18'!AI43+25</f>
        <v>16234</v>
      </c>
      <c r="AJ19" s="250">
        <f>'РБ ББ10% (2025)| FIT18'!AJ43+25</f>
        <v>15294</v>
      </c>
      <c r="AK19" s="250">
        <f>'РБ ББ10% (2025)| FIT18'!AK43+25</f>
        <v>16234</v>
      </c>
      <c r="AL19" s="250">
        <f>'РБ ББ10% (2025)| FIT18'!AL43+25</f>
        <v>15294</v>
      </c>
      <c r="AM19" s="250">
        <f>'РБ ББ10% (2025)| FIT18'!AM43+25</f>
        <v>14354</v>
      </c>
      <c r="AN19" s="250">
        <f>'РБ ББ10% (2025)| FIT18'!AN43+25</f>
        <v>13415</v>
      </c>
      <c r="AO19" s="250">
        <f>'РБ ББ10% (2025)| FIT18'!AO43+25</f>
        <v>13415</v>
      </c>
      <c r="AP19" s="250">
        <f>'РБ ББ10% (2025)| FIT18'!AP43+25</f>
        <v>13415</v>
      </c>
      <c r="AQ19" s="250">
        <f>'РБ ББ10% (2025)| FIT18'!AQ43+25</f>
        <v>14354</v>
      </c>
      <c r="AR19" s="250">
        <f>'РБ ББ10% (2025)| FIT18'!AR43+25</f>
        <v>15294</v>
      </c>
      <c r="AS19" s="250">
        <f>'РБ ББ10% (2025)| FIT18'!AS43+25</f>
        <v>15294</v>
      </c>
      <c r="AT19" s="250">
        <f>'РБ ББ10% (2025)| FIT18'!AT43+25</f>
        <v>14354</v>
      </c>
      <c r="AU19" s="250">
        <f>'РБ ББ10% (2025)| FIT18'!AU43+25</f>
        <v>13415</v>
      </c>
      <c r="AV19" s="250">
        <f>'РБ ББ10% (2025)| FIT18'!AV43+25</f>
        <v>15294</v>
      </c>
      <c r="AW19" s="250">
        <f>'РБ ББ10% (2025)| FIT18'!AW43+25</f>
        <v>13415</v>
      </c>
    </row>
    <row r="20" spans="1:49" ht="10.7" customHeight="1" x14ac:dyDescent="0.2">
      <c r="A20" s="19">
        <v>2</v>
      </c>
      <c r="B20" s="250">
        <f>'РБ ББ10% (2025)| FIT18'!B44+25</f>
        <v>13493</v>
      </c>
      <c r="C20" s="250">
        <f>'РБ ББ10% (2025)| FIT18'!C44+25</f>
        <v>13493</v>
      </c>
      <c r="D20" s="250">
        <f>'РБ ББ10% (2025)| FIT18'!D44+25</f>
        <v>17995</v>
      </c>
      <c r="E20" s="250">
        <f>'РБ ББ10% (2025)| FIT18'!E44+25</f>
        <v>17995</v>
      </c>
      <c r="F20" s="250">
        <f>'РБ ББ10% (2025)| FIT18'!F44+25</f>
        <v>16116</v>
      </c>
      <c r="G20" s="250">
        <f>'РБ ББ10% (2025)| FIT18'!G44+25</f>
        <v>14628</v>
      </c>
      <c r="H20" s="250">
        <f>'РБ ББ10% (2025)| FIT18'!H44+25</f>
        <v>14080</v>
      </c>
      <c r="I20" s="250">
        <f>'РБ ББ10% (2025)| FIT18'!I44+25</f>
        <v>14080</v>
      </c>
      <c r="J20" s="250">
        <f>'РБ ББ10% (2025)| FIT18'!J44+25</f>
        <v>14628</v>
      </c>
      <c r="K20" s="250">
        <f>'РБ ББ10% (2025)| FIT18'!K44+25</f>
        <v>14080</v>
      </c>
      <c r="L20" s="250">
        <f>'РБ ББ10% (2025)| FIT18'!L44+25</f>
        <v>14080</v>
      </c>
      <c r="M20" s="250">
        <f>'РБ ББ10% (2025)| FIT18'!M44+25</f>
        <v>17995</v>
      </c>
      <c r="N20" s="250">
        <f>'РБ ББ10% (2025)| FIT18'!N44+25</f>
        <v>17995</v>
      </c>
      <c r="O20" s="250">
        <f>'РБ ББ10% (2025)| FIT18'!O44+25</f>
        <v>17995</v>
      </c>
      <c r="P20" s="250">
        <f>'РБ ББ10% (2025)| FIT18'!P44+25</f>
        <v>17995</v>
      </c>
      <c r="Q20" s="250">
        <f>'РБ ББ10% (2025)| FIT18'!Q44+25</f>
        <v>14080</v>
      </c>
      <c r="R20" s="250">
        <f>'РБ ББ10% (2025)| FIT18'!R44+25</f>
        <v>16116</v>
      </c>
      <c r="S20" s="250">
        <f>'РБ ББ10% (2025)| FIT18'!S44+25</f>
        <v>17056</v>
      </c>
      <c r="T20" s="250">
        <f>'РБ ББ10% (2025)| FIT18'!T44+25</f>
        <v>15177</v>
      </c>
      <c r="U20" s="250">
        <f>'РБ ББ10% (2025)| FIT18'!U44+25</f>
        <v>20266</v>
      </c>
      <c r="V20" s="250">
        <f>'РБ ББ10% (2025)| FIT18'!V44+25</f>
        <v>15177</v>
      </c>
      <c r="W20" s="250">
        <f>'РБ ББ10% (2025)| FIT18'!W44+25</f>
        <v>17995</v>
      </c>
      <c r="X20" s="250">
        <f>'РБ ББ10% (2025)| FIT18'!X44+25</f>
        <v>15177</v>
      </c>
      <c r="Y20" s="250">
        <f>'РБ ББ10% (2025)| FIT18'!Y44+25</f>
        <v>17995</v>
      </c>
      <c r="Z20" s="250">
        <f>'РБ ББ10% (2025)| FIT18'!Z44+25</f>
        <v>17995</v>
      </c>
      <c r="AA20" s="250">
        <f>'РБ ББ10% (2025)| FIT18'!AA44+25</f>
        <v>17995</v>
      </c>
      <c r="AB20" s="250">
        <f>'РБ ББ10% (2025)| FIT18'!AB44+25</f>
        <v>17056</v>
      </c>
      <c r="AC20" s="250">
        <f>'РБ ББ10% (2025)| FIT18'!AC44+25</f>
        <v>17995</v>
      </c>
      <c r="AD20" s="250">
        <f>'РБ ББ10% (2025)| FIT18'!AD44+25</f>
        <v>17056</v>
      </c>
      <c r="AE20" s="250">
        <f>'РБ ББ10% (2025)| FIT18'!AE44+25</f>
        <v>21597</v>
      </c>
      <c r="AF20" s="250">
        <f>'РБ ББ10% (2025)| FIT18'!AF44+25</f>
        <v>17056</v>
      </c>
      <c r="AG20" s="250">
        <f>'РБ ББ10% (2025)| FIT18'!AG44+25</f>
        <v>17995</v>
      </c>
      <c r="AH20" s="250">
        <f>'РБ ББ10% (2025)| FIT18'!AH44+25</f>
        <v>17995</v>
      </c>
      <c r="AI20" s="250">
        <f>'РБ ББ10% (2025)| FIT18'!AI44+25</f>
        <v>17995</v>
      </c>
      <c r="AJ20" s="250">
        <f>'РБ ББ10% (2025)| FIT18'!AJ44+25</f>
        <v>17056</v>
      </c>
      <c r="AK20" s="250">
        <f>'РБ ББ10% (2025)| FIT18'!AK44+25</f>
        <v>17995</v>
      </c>
      <c r="AL20" s="250">
        <f>'РБ ББ10% (2025)| FIT18'!AL44+25</f>
        <v>17056</v>
      </c>
      <c r="AM20" s="250">
        <f>'РБ ББ10% (2025)| FIT18'!AM44+25</f>
        <v>16116</v>
      </c>
      <c r="AN20" s="250">
        <f>'РБ ББ10% (2025)| FIT18'!AN44+25</f>
        <v>15177</v>
      </c>
      <c r="AO20" s="250">
        <f>'РБ ББ10% (2025)| FIT18'!AO44+25</f>
        <v>15177</v>
      </c>
      <c r="AP20" s="250">
        <f>'РБ ББ10% (2025)| FIT18'!AP44+25</f>
        <v>15177</v>
      </c>
      <c r="AQ20" s="250">
        <f>'РБ ББ10% (2025)| FIT18'!AQ44+25</f>
        <v>16116</v>
      </c>
      <c r="AR20" s="250">
        <f>'РБ ББ10% (2025)| FIT18'!AR44+25</f>
        <v>17056</v>
      </c>
      <c r="AS20" s="250">
        <f>'РБ ББ10% (2025)| FIT18'!AS44+25</f>
        <v>17056</v>
      </c>
      <c r="AT20" s="250">
        <f>'РБ ББ10% (2025)| FIT18'!AT44+25</f>
        <v>16116</v>
      </c>
      <c r="AU20" s="250">
        <f>'РБ ББ10% (2025)| FIT18'!AU44+25</f>
        <v>15177</v>
      </c>
      <c r="AV20" s="250">
        <f>'РБ ББ10% (2025)| FIT18'!AV44+25</f>
        <v>17056</v>
      </c>
      <c r="AW20" s="250">
        <f>'РБ ББ10% (2025)| FIT18'!AW44+25</f>
        <v>15177</v>
      </c>
    </row>
    <row r="21" spans="1:49" ht="10.7" customHeight="1" x14ac:dyDescent="0.2">
      <c r="A21" s="17" t="s">
        <v>5</v>
      </c>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row>
    <row r="22" spans="1:49" ht="10.7" customHeight="1" x14ac:dyDescent="0.2">
      <c r="A22" s="19">
        <v>1</v>
      </c>
      <c r="B22" s="250">
        <f>'РБ ББ10% (2025)| FIT18'!B46+25</f>
        <v>15842</v>
      </c>
      <c r="C22" s="250">
        <f>'РБ ББ10% (2025)| FIT18'!C46+25</f>
        <v>15842</v>
      </c>
      <c r="D22" s="250">
        <f>'РБ ББ10% (2025)| FIT18'!D46+25</f>
        <v>24064</v>
      </c>
      <c r="E22" s="250">
        <f>'РБ ББ10% (2025)| FIT18'!E46+25</f>
        <v>24064</v>
      </c>
      <c r="F22" s="250">
        <f>'РБ ББ10% (2025)| FIT18'!F46+25</f>
        <v>22184</v>
      </c>
      <c r="G22" s="250">
        <f>'РБ ББ10% (2025)| FIT18'!G46+25</f>
        <v>20697</v>
      </c>
      <c r="H22" s="250">
        <f>'РБ ББ10% (2025)| FIT18'!H46+25</f>
        <v>20149</v>
      </c>
      <c r="I22" s="250">
        <f>'РБ ББ10% (2025)| FIT18'!I46+25</f>
        <v>20149</v>
      </c>
      <c r="J22" s="250">
        <f>'РБ ББ10% (2025)| FIT18'!J46+25</f>
        <v>20697</v>
      </c>
      <c r="K22" s="250">
        <f>'РБ ББ10% (2025)| FIT18'!K46+25</f>
        <v>20149</v>
      </c>
      <c r="L22" s="250">
        <f>'РБ ББ10% (2025)| FIT18'!L46+25</f>
        <v>20149</v>
      </c>
      <c r="M22" s="250">
        <f>'РБ ББ10% (2025)| FIT18'!M46+25</f>
        <v>24064</v>
      </c>
      <c r="N22" s="250">
        <f>'РБ ББ10% (2025)| FIT18'!N46+25</f>
        <v>24064</v>
      </c>
      <c r="O22" s="250">
        <f>'РБ ББ10% (2025)| FIT18'!O46+25</f>
        <v>24064</v>
      </c>
      <c r="P22" s="250">
        <f>'РБ ББ10% (2025)| FIT18'!P46+25</f>
        <v>24064</v>
      </c>
      <c r="Q22" s="250">
        <f>'РБ ББ10% (2025)| FIT18'!Q46+25</f>
        <v>20149</v>
      </c>
      <c r="R22" s="250">
        <f>'РБ ББ10% (2025)| FIT18'!R46+25</f>
        <v>22184</v>
      </c>
      <c r="S22" s="250">
        <f>'РБ ББ10% (2025)| FIT18'!S46+25</f>
        <v>23124</v>
      </c>
      <c r="T22" s="250">
        <f>'РБ ББ10% (2025)| FIT18'!T46+25</f>
        <v>21245</v>
      </c>
      <c r="U22" s="250">
        <f>'РБ ББ10% (2025)| FIT18'!U46+25</f>
        <v>26334</v>
      </c>
      <c r="V22" s="250">
        <f>'РБ ББ10% (2025)| FIT18'!V46+25</f>
        <v>21245</v>
      </c>
      <c r="W22" s="250">
        <f>'РБ ББ10% (2025)| FIT18'!W46+25</f>
        <v>24064</v>
      </c>
      <c r="X22" s="250">
        <f>'РБ ББ10% (2025)| FIT18'!X46+25</f>
        <v>21245</v>
      </c>
      <c r="Y22" s="250">
        <f>'РБ ББ10% (2025)| FIT18'!Y46+25</f>
        <v>24064</v>
      </c>
      <c r="Z22" s="250">
        <f>'РБ ББ10% (2025)| FIT18'!Z46+25</f>
        <v>24064</v>
      </c>
      <c r="AA22" s="250">
        <f>'РБ ББ10% (2025)| FIT18'!AA46+25</f>
        <v>24064</v>
      </c>
      <c r="AB22" s="250">
        <f>'РБ ББ10% (2025)| FIT18'!AB46+25</f>
        <v>23124</v>
      </c>
      <c r="AC22" s="250">
        <f>'РБ ББ10% (2025)| FIT18'!AC46+25</f>
        <v>24064</v>
      </c>
      <c r="AD22" s="250">
        <f>'РБ ББ10% (2025)| FIT18'!AD46+25</f>
        <v>23124</v>
      </c>
      <c r="AE22" s="250">
        <f>'РБ ББ10% (2025)| FIT18'!AE46+25</f>
        <v>27665</v>
      </c>
      <c r="AF22" s="250">
        <f>'РБ ББ10% (2025)| FIT18'!AF46+25</f>
        <v>23124</v>
      </c>
      <c r="AG22" s="250">
        <f>'РБ ББ10% (2025)| FIT18'!AG46+25</f>
        <v>24064</v>
      </c>
      <c r="AH22" s="250">
        <f>'РБ ББ10% (2025)| FIT18'!AH46+25</f>
        <v>24064</v>
      </c>
      <c r="AI22" s="250">
        <f>'РБ ББ10% (2025)| FIT18'!AI46+25</f>
        <v>24064</v>
      </c>
      <c r="AJ22" s="250">
        <f>'РБ ББ10% (2025)| FIT18'!AJ46+25</f>
        <v>23124</v>
      </c>
      <c r="AK22" s="250">
        <f>'РБ ББ10% (2025)| FIT18'!AK46+25</f>
        <v>24064</v>
      </c>
      <c r="AL22" s="250">
        <f>'РБ ББ10% (2025)| FIT18'!AL46+25</f>
        <v>23124</v>
      </c>
      <c r="AM22" s="250">
        <f>'РБ ББ10% (2025)| FIT18'!AM46+25</f>
        <v>22184</v>
      </c>
      <c r="AN22" s="250">
        <f>'РБ ББ10% (2025)| FIT18'!AN46+25</f>
        <v>21245</v>
      </c>
      <c r="AO22" s="250">
        <f>'РБ ББ10% (2025)| FIT18'!AO46+25</f>
        <v>21245</v>
      </c>
      <c r="AP22" s="250">
        <f>'РБ ББ10% (2025)| FIT18'!AP46+25</f>
        <v>21245</v>
      </c>
      <c r="AQ22" s="250">
        <f>'РБ ББ10% (2025)| FIT18'!AQ46+25</f>
        <v>22184</v>
      </c>
      <c r="AR22" s="250">
        <f>'РБ ББ10% (2025)| FIT18'!AR46+25</f>
        <v>23124</v>
      </c>
      <c r="AS22" s="250">
        <f>'РБ ББ10% (2025)| FIT18'!AS46+25</f>
        <v>23124</v>
      </c>
      <c r="AT22" s="250">
        <f>'РБ ББ10% (2025)| FIT18'!AT46+25</f>
        <v>22184</v>
      </c>
      <c r="AU22" s="250">
        <f>'РБ ББ10% (2025)| FIT18'!AU46+25</f>
        <v>21245</v>
      </c>
      <c r="AV22" s="250">
        <f>'РБ ББ10% (2025)| FIT18'!AV46+25</f>
        <v>23124</v>
      </c>
      <c r="AW22" s="250">
        <f>'РБ ББ10% (2025)| FIT18'!AW46+25</f>
        <v>21245</v>
      </c>
    </row>
    <row r="23" spans="1:49" ht="10.7" customHeight="1" x14ac:dyDescent="0.2">
      <c r="A23" s="19">
        <v>2</v>
      </c>
      <c r="B23" s="250">
        <f>'РБ ББ10% (2025)| FIT18'!B47+25</f>
        <v>17408</v>
      </c>
      <c r="C23" s="250">
        <f>'РБ ББ10% (2025)| FIT18'!C47+25</f>
        <v>17408</v>
      </c>
      <c r="D23" s="250">
        <f>'РБ ББ10% (2025)| FIT18'!D47+25</f>
        <v>25825</v>
      </c>
      <c r="E23" s="250">
        <f>'РБ ББ10% (2025)| FIT18'!E47+25</f>
        <v>25825</v>
      </c>
      <c r="F23" s="250">
        <f>'РБ ББ10% (2025)| FIT18'!F47+25</f>
        <v>23946</v>
      </c>
      <c r="G23" s="250">
        <f>'РБ ББ10% (2025)| FIT18'!G47+25</f>
        <v>22458</v>
      </c>
      <c r="H23" s="250">
        <f>'РБ ББ10% (2025)| FIT18'!H47+25</f>
        <v>21910</v>
      </c>
      <c r="I23" s="250">
        <f>'РБ ББ10% (2025)| FIT18'!I47+25</f>
        <v>21910</v>
      </c>
      <c r="J23" s="250">
        <f>'РБ ББ10% (2025)| FIT18'!J47+25</f>
        <v>22458</v>
      </c>
      <c r="K23" s="250">
        <f>'РБ ББ10% (2025)| FIT18'!K47+25</f>
        <v>21910</v>
      </c>
      <c r="L23" s="250">
        <f>'РБ ББ10% (2025)| FIT18'!L47+25</f>
        <v>21910</v>
      </c>
      <c r="M23" s="250">
        <f>'РБ ББ10% (2025)| FIT18'!M47+25</f>
        <v>25825</v>
      </c>
      <c r="N23" s="250">
        <f>'РБ ББ10% (2025)| FIT18'!N47+25</f>
        <v>25825</v>
      </c>
      <c r="O23" s="250">
        <f>'РБ ББ10% (2025)| FIT18'!O47+25</f>
        <v>25825</v>
      </c>
      <c r="P23" s="250">
        <f>'РБ ББ10% (2025)| FIT18'!P47+25</f>
        <v>25825</v>
      </c>
      <c r="Q23" s="250">
        <f>'РБ ББ10% (2025)| FIT18'!Q47+25</f>
        <v>21910</v>
      </c>
      <c r="R23" s="250">
        <f>'РБ ББ10% (2025)| FIT18'!R47+25</f>
        <v>23946</v>
      </c>
      <c r="S23" s="250">
        <f>'РБ ББ10% (2025)| FIT18'!S47+25</f>
        <v>24886</v>
      </c>
      <c r="T23" s="250">
        <f>'РБ ББ10% (2025)| FIT18'!T47+25</f>
        <v>23007</v>
      </c>
      <c r="U23" s="250">
        <f>'РБ ББ10% (2025)| FIT18'!U47+25</f>
        <v>28096</v>
      </c>
      <c r="V23" s="250">
        <f>'РБ ББ10% (2025)| FIT18'!V47+25</f>
        <v>23007</v>
      </c>
      <c r="W23" s="250">
        <f>'РБ ББ10% (2025)| FIT18'!W47+25</f>
        <v>25825</v>
      </c>
      <c r="X23" s="250">
        <f>'РБ ББ10% (2025)| FIT18'!X47+25</f>
        <v>23007</v>
      </c>
      <c r="Y23" s="250">
        <f>'РБ ББ10% (2025)| FIT18'!Y47+25</f>
        <v>25825</v>
      </c>
      <c r="Z23" s="250">
        <f>'РБ ББ10% (2025)| FIT18'!Z47+25</f>
        <v>25825</v>
      </c>
      <c r="AA23" s="250">
        <f>'РБ ББ10% (2025)| FIT18'!AA47+25</f>
        <v>25825</v>
      </c>
      <c r="AB23" s="250">
        <f>'РБ ББ10% (2025)| FIT18'!AB47+25</f>
        <v>24886</v>
      </c>
      <c r="AC23" s="250">
        <f>'РБ ББ10% (2025)| FIT18'!AC47+25</f>
        <v>25825</v>
      </c>
      <c r="AD23" s="250">
        <f>'РБ ББ10% (2025)| FIT18'!AD47+25</f>
        <v>24886</v>
      </c>
      <c r="AE23" s="250">
        <f>'РБ ББ10% (2025)| FIT18'!AE47+25</f>
        <v>29427</v>
      </c>
      <c r="AF23" s="250">
        <f>'РБ ББ10% (2025)| FIT18'!AF47+25</f>
        <v>24886</v>
      </c>
      <c r="AG23" s="250">
        <f>'РБ ББ10% (2025)| FIT18'!AG47+25</f>
        <v>25825</v>
      </c>
      <c r="AH23" s="250">
        <f>'РБ ББ10% (2025)| FIT18'!AH47+25</f>
        <v>25825</v>
      </c>
      <c r="AI23" s="250">
        <f>'РБ ББ10% (2025)| FIT18'!AI47+25</f>
        <v>25825</v>
      </c>
      <c r="AJ23" s="250">
        <f>'РБ ББ10% (2025)| FIT18'!AJ47+25</f>
        <v>24886</v>
      </c>
      <c r="AK23" s="250">
        <f>'РБ ББ10% (2025)| FIT18'!AK47+25</f>
        <v>25825</v>
      </c>
      <c r="AL23" s="250">
        <f>'РБ ББ10% (2025)| FIT18'!AL47+25</f>
        <v>24886</v>
      </c>
      <c r="AM23" s="250">
        <f>'РБ ББ10% (2025)| FIT18'!AM47+25</f>
        <v>23946</v>
      </c>
      <c r="AN23" s="250">
        <f>'РБ ББ10% (2025)| FIT18'!AN47+25</f>
        <v>23007</v>
      </c>
      <c r="AO23" s="250">
        <f>'РБ ББ10% (2025)| FIT18'!AO47+25</f>
        <v>23007</v>
      </c>
      <c r="AP23" s="250">
        <f>'РБ ББ10% (2025)| FIT18'!AP47+25</f>
        <v>23007</v>
      </c>
      <c r="AQ23" s="250">
        <f>'РБ ББ10% (2025)| FIT18'!AQ47+25</f>
        <v>23946</v>
      </c>
      <c r="AR23" s="250">
        <f>'РБ ББ10% (2025)| FIT18'!AR47+25</f>
        <v>24886</v>
      </c>
      <c r="AS23" s="250">
        <f>'РБ ББ10% (2025)| FIT18'!AS47+25</f>
        <v>24886</v>
      </c>
      <c r="AT23" s="250">
        <f>'РБ ББ10% (2025)| FIT18'!AT47+25</f>
        <v>23946</v>
      </c>
      <c r="AU23" s="250">
        <f>'РБ ББ10% (2025)| FIT18'!AU47+25</f>
        <v>23007</v>
      </c>
      <c r="AV23" s="250">
        <f>'РБ ББ10% (2025)| FIT18'!AV47+25</f>
        <v>24886</v>
      </c>
      <c r="AW23" s="250">
        <f>'РБ ББ10% (2025)| FIT18'!AW47+25</f>
        <v>23007</v>
      </c>
    </row>
    <row r="24" spans="1:49" ht="12.75" customHeight="1" x14ac:dyDescent="0.2">
      <c r="A24" s="17" t="s">
        <v>6</v>
      </c>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row>
    <row r="25" spans="1:49" x14ac:dyDescent="0.2">
      <c r="A25" s="19" t="s">
        <v>1</v>
      </c>
      <c r="B25" s="250">
        <f>'РБ ББ10% (2025)| FIT18'!B49+25</f>
        <v>86155</v>
      </c>
      <c r="C25" s="250">
        <f>'РБ ББ10% (2025)| FIT18'!C49+25</f>
        <v>86155</v>
      </c>
      <c r="D25" s="250">
        <f>'РБ ББ10% (2025)| FIT18'!D49+25</f>
        <v>97900</v>
      </c>
      <c r="E25" s="250">
        <f>'РБ ББ10% (2025)| FIT18'!E49+25</f>
        <v>97900</v>
      </c>
      <c r="F25" s="250">
        <f>'РБ ББ10% (2025)| FIT18'!F49+25</f>
        <v>97900</v>
      </c>
      <c r="G25" s="250">
        <f>'РБ ББ10% (2025)| FIT18'!G49+25</f>
        <v>97900</v>
      </c>
      <c r="H25" s="250">
        <f>'РБ ББ10% (2025)| FIT18'!H49+25</f>
        <v>97900</v>
      </c>
      <c r="I25" s="250">
        <f>'РБ ББ10% (2025)| FIT18'!I49+25</f>
        <v>97900</v>
      </c>
      <c r="J25" s="250">
        <f>'РБ ББ10% (2025)| FIT18'!J49+25</f>
        <v>97900</v>
      </c>
      <c r="K25" s="250">
        <f>'РБ ББ10% (2025)| FIT18'!K49+25</f>
        <v>97900</v>
      </c>
      <c r="L25" s="250">
        <f>'РБ ББ10% (2025)| FIT18'!L49+25</f>
        <v>97900</v>
      </c>
      <c r="M25" s="250">
        <f>'РБ ББ10% (2025)| FIT18'!M49+25</f>
        <v>97900</v>
      </c>
      <c r="N25" s="250">
        <f>'РБ ББ10% (2025)| FIT18'!N49+25</f>
        <v>97900</v>
      </c>
      <c r="O25" s="250">
        <f>'РБ ББ10% (2025)| FIT18'!O49+25</f>
        <v>97900</v>
      </c>
      <c r="P25" s="250">
        <f>'РБ ББ10% (2025)| FIT18'!P49+25</f>
        <v>97900</v>
      </c>
      <c r="Q25" s="250">
        <f>'РБ ББ10% (2025)| FIT18'!Q49+25</f>
        <v>97900</v>
      </c>
      <c r="R25" s="250">
        <f>'РБ ББ10% (2025)| FIT18'!R49+25</f>
        <v>97900</v>
      </c>
      <c r="S25" s="250">
        <f>'РБ ББ10% (2025)| FIT18'!S49+25</f>
        <v>97900</v>
      </c>
      <c r="T25" s="250">
        <f>'РБ ББ10% (2025)| FIT18'!T49+25</f>
        <v>97900</v>
      </c>
      <c r="U25" s="250">
        <f>'РБ ББ10% (2025)| FIT18'!U49+25</f>
        <v>97900</v>
      </c>
      <c r="V25" s="250">
        <f>'РБ ББ10% (2025)| FIT18'!V49+25</f>
        <v>97900</v>
      </c>
      <c r="W25" s="250">
        <f>'РБ ББ10% (2025)| FIT18'!W49+25</f>
        <v>97900</v>
      </c>
      <c r="X25" s="250">
        <f>'РБ ББ10% (2025)| FIT18'!X49+25</f>
        <v>97900</v>
      </c>
      <c r="Y25" s="250">
        <f>'РБ ББ10% (2025)| FIT18'!Y49+25</f>
        <v>97900</v>
      </c>
      <c r="Z25" s="250">
        <f>'РБ ББ10% (2025)| FIT18'!Z49+25</f>
        <v>97900</v>
      </c>
      <c r="AA25" s="250">
        <f>'РБ ББ10% (2025)| FIT18'!AA49+25</f>
        <v>97900</v>
      </c>
      <c r="AB25" s="250">
        <f>'РБ ББ10% (2025)| FIT18'!AB49+25</f>
        <v>97900</v>
      </c>
      <c r="AC25" s="250">
        <f>'РБ ББ10% (2025)| FIT18'!AC49+25</f>
        <v>97900</v>
      </c>
      <c r="AD25" s="250">
        <f>'РБ ББ10% (2025)| FIT18'!AD49+25</f>
        <v>97900</v>
      </c>
      <c r="AE25" s="250">
        <f>'РБ ББ10% (2025)| FIT18'!AE49+25</f>
        <v>97900</v>
      </c>
      <c r="AF25" s="250">
        <f>'РБ ББ10% (2025)| FIT18'!AF49+25</f>
        <v>97900</v>
      </c>
      <c r="AG25" s="250">
        <f>'РБ ББ10% (2025)| FIT18'!AG49+25</f>
        <v>97900</v>
      </c>
      <c r="AH25" s="250">
        <f>'РБ ББ10% (2025)| FIT18'!AH49+25</f>
        <v>97900</v>
      </c>
      <c r="AI25" s="250">
        <f>'РБ ББ10% (2025)| FIT18'!AI49+25</f>
        <v>97900</v>
      </c>
      <c r="AJ25" s="250">
        <f>'РБ ББ10% (2025)| FIT18'!AJ49+25</f>
        <v>97900</v>
      </c>
      <c r="AK25" s="250">
        <f>'РБ ББ10% (2025)| FIT18'!AK49+25</f>
        <v>97900</v>
      </c>
      <c r="AL25" s="250">
        <f>'РБ ББ10% (2025)| FIT18'!AL49+25</f>
        <v>97900</v>
      </c>
      <c r="AM25" s="250">
        <f>'РБ ББ10% (2025)| FIT18'!AM49+25</f>
        <v>97900</v>
      </c>
      <c r="AN25" s="250">
        <f>'РБ ББ10% (2025)| FIT18'!AN49+25</f>
        <v>97900</v>
      </c>
      <c r="AO25" s="250">
        <f>'РБ ББ10% (2025)| FIT18'!AO49+25</f>
        <v>97900</v>
      </c>
      <c r="AP25" s="250">
        <f>'РБ ББ10% (2025)| FIT18'!AP49+25</f>
        <v>97900</v>
      </c>
      <c r="AQ25" s="250">
        <f>'РБ ББ10% (2025)| FIT18'!AQ49+25</f>
        <v>97900</v>
      </c>
      <c r="AR25" s="250">
        <f>'РБ ББ10% (2025)| FIT18'!AR49+25</f>
        <v>97900</v>
      </c>
      <c r="AS25" s="250">
        <f>'РБ ББ10% (2025)| FIT18'!AS49+25</f>
        <v>97900</v>
      </c>
      <c r="AT25" s="250">
        <f>'РБ ББ10% (2025)| FIT18'!AT49+25</f>
        <v>97900</v>
      </c>
      <c r="AU25" s="250">
        <f>'РБ ББ10% (2025)| FIT18'!AU49+25</f>
        <v>97900</v>
      </c>
      <c r="AV25" s="250">
        <f>'РБ ББ10% (2025)| FIT18'!AV49+25</f>
        <v>97900</v>
      </c>
      <c r="AW25" s="250">
        <f>'РБ ББ10% (2025)| FIT18'!AW49+25</f>
        <v>97900</v>
      </c>
    </row>
    <row r="26" spans="1:49" x14ac:dyDescent="0.2">
      <c r="A26" s="147"/>
    </row>
    <row r="27" spans="1:49" ht="12.75" hidden="1" thickBot="1" x14ac:dyDescent="0.25">
      <c r="A27" s="164" t="s">
        <v>147</v>
      </c>
    </row>
    <row r="28" spans="1:49" hidden="1" x14ac:dyDescent="0.2">
      <c r="A28" s="165" t="s">
        <v>149</v>
      </c>
    </row>
    <row r="29" spans="1:49" ht="25.5" hidden="1" x14ac:dyDescent="0.2">
      <c r="A29" s="162" t="s">
        <v>150</v>
      </c>
    </row>
    <row r="30" spans="1:49" hidden="1" x14ac:dyDescent="0.2">
      <c r="A30" s="165" t="s">
        <v>148</v>
      </c>
    </row>
    <row r="31" spans="1:49" ht="12.75" thickBot="1" x14ac:dyDescent="0.25">
      <c r="A31" s="147"/>
    </row>
    <row r="32" spans="1:49"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66"/>
  <sheetViews>
    <sheetView topLeftCell="A3" zoomScale="90" zoomScaleNormal="90" workbookViewId="0">
      <pane xSplit="1" topLeftCell="B1" activePane="topRight" state="frozen"/>
      <selection activeCell="E71" sqref="E71"/>
      <selection pane="topRight" activeCell="E71" sqref="E71"/>
    </sheetView>
  </sheetViews>
  <sheetFormatPr defaultColWidth="9" defaultRowHeight="12" x14ac:dyDescent="0.2"/>
  <cols>
    <col min="1" max="1" width="81.5703125" style="144" customWidth="1"/>
    <col min="2" max="16384" width="9" style="243"/>
  </cols>
  <sheetData>
    <row r="1" spans="1:49" ht="11.45" customHeight="1" x14ac:dyDescent="0.2">
      <c r="A1" s="13" t="s">
        <v>191</v>
      </c>
    </row>
    <row r="2" spans="1:49" ht="11.45" customHeight="1" x14ac:dyDescent="0.2">
      <c r="A2" s="29" t="s">
        <v>61</v>
      </c>
    </row>
    <row r="3" spans="1:49" ht="11.45" customHeight="1" x14ac:dyDescent="0.2">
      <c r="A3" s="3"/>
    </row>
    <row r="4" spans="1:49" ht="11.45" customHeight="1" x14ac:dyDescent="0.2">
      <c r="A4" s="49" t="s">
        <v>9</v>
      </c>
      <c r="B4" s="242">
        <f>'C завтраками| Bed and breakfast'!B4</f>
        <v>45770</v>
      </c>
      <c r="C4" s="242">
        <f>'C завтраками| Bed and breakfast'!C4</f>
        <v>45776</v>
      </c>
      <c r="D4" s="242">
        <f>'C завтраками| Bed and breakfast'!D4</f>
        <v>45778</v>
      </c>
      <c r="E4" s="242">
        <f>'C завтраками| Bed and breakfast'!E4</f>
        <v>45779</v>
      </c>
      <c r="F4" s="242">
        <f>'C завтраками| Bed and breakfast'!F4</f>
        <v>45781</v>
      </c>
      <c r="G4" s="242">
        <f>'C завтраками| Bed and breakfast'!G4</f>
        <v>45787</v>
      </c>
      <c r="H4" s="242">
        <f>'C завтраками| Bed and breakfast'!H4</f>
        <v>45788</v>
      </c>
      <c r="I4" s="242">
        <f>'C завтраками| Bed and breakfast'!I4</f>
        <v>45793</v>
      </c>
      <c r="J4" s="242">
        <f>'C завтраками| Bed and breakfast'!J4</f>
        <v>45798</v>
      </c>
      <c r="K4" s="242">
        <f>'C завтраками| Bed and breakfast'!K4</f>
        <v>45800</v>
      </c>
      <c r="L4" s="242">
        <f>'C завтраками| Bed and breakfast'!L4</f>
        <v>45802</v>
      </c>
      <c r="M4" s="242">
        <f>'C завтраками| Bed and breakfast'!M4</f>
        <v>45808</v>
      </c>
      <c r="N4" s="242">
        <f>'C завтраками| Bed and breakfast'!N4</f>
        <v>45809</v>
      </c>
      <c r="O4" s="242">
        <f>'C завтраками| Bed and breakfast'!O4</f>
        <v>45810</v>
      </c>
      <c r="P4" s="242">
        <f>'C завтраками| Bed and breakfast'!P4</f>
        <v>45815</v>
      </c>
      <c r="Q4" s="242">
        <f>'C завтраками| Bed and breakfast'!Q4</f>
        <v>45817</v>
      </c>
      <c r="R4" s="242">
        <f>'C завтраками| Bed and breakfast'!R4</f>
        <v>45820</v>
      </c>
      <c r="S4" s="242">
        <f>'C завтраками| Bed and breakfast'!S4</f>
        <v>45821</v>
      </c>
      <c r="T4" s="242">
        <f>'C завтраками| Bed and breakfast'!T4</f>
        <v>45823</v>
      </c>
      <c r="U4" s="242">
        <f>'C завтраками| Bed and breakfast'!U4</f>
        <v>45831</v>
      </c>
      <c r="V4" s="242">
        <f>'C завтраками| Bed and breakfast'!V4</f>
        <v>45836</v>
      </c>
      <c r="W4" s="242">
        <f>'C завтраками| Bed and breakfast'!W4</f>
        <v>45839</v>
      </c>
      <c r="X4" s="242">
        <f>'C завтраками| Bed and breakfast'!X4</f>
        <v>45849</v>
      </c>
      <c r="Y4" s="242">
        <f>'C завтраками| Bed and breakfast'!Y4</f>
        <v>45852</v>
      </c>
      <c r="Z4" s="242">
        <f>'C завтраками| Bed and breakfast'!Z4</f>
        <v>45855</v>
      </c>
      <c r="AA4" s="242">
        <f>'C завтраками| Bed and breakfast'!AA4</f>
        <v>45856</v>
      </c>
      <c r="AB4" s="242">
        <f>'C завтраками| Bed and breakfast'!AB4</f>
        <v>45858</v>
      </c>
      <c r="AC4" s="242">
        <f>'C завтраками| Bed and breakfast'!AC4</f>
        <v>45859</v>
      </c>
      <c r="AD4" s="242">
        <f>'C завтраками| Bed and breakfast'!AD4</f>
        <v>45861</v>
      </c>
      <c r="AE4" s="242">
        <f>'C завтраками| Bed and breakfast'!AE4</f>
        <v>45863</v>
      </c>
      <c r="AF4" s="242">
        <f>'C завтраками| Bed and breakfast'!AF4</f>
        <v>45867</v>
      </c>
      <c r="AG4" s="242">
        <f>'C завтраками| Bed and breakfast'!AG4</f>
        <v>45870</v>
      </c>
      <c r="AH4" s="242">
        <f>'C завтраками| Bed and breakfast'!AH4</f>
        <v>45872</v>
      </c>
      <c r="AI4" s="242">
        <f>'C завтраками| Bed and breakfast'!AI4</f>
        <v>45877</v>
      </c>
      <c r="AJ4" s="242">
        <f>'C завтраками| Bed and breakfast'!AJ4</f>
        <v>45879</v>
      </c>
      <c r="AK4" s="242">
        <f>'C завтраками| Bed and breakfast'!AK4</f>
        <v>45884</v>
      </c>
      <c r="AL4" s="242">
        <f>'C завтраками| Bed and breakfast'!AL4</f>
        <v>45886</v>
      </c>
      <c r="AM4" s="242">
        <f>'C завтраками| Bed and breakfast'!AM4</f>
        <v>45888</v>
      </c>
      <c r="AN4" s="242">
        <f>'C завтраками| Bed and breakfast'!AN4</f>
        <v>45891</v>
      </c>
      <c r="AO4" s="242">
        <f>'C завтраками| Bed and breakfast'!AO4</f>
        <v>45893</v>
      </c>
      <c r="AP4" s="242">
        <f>'C завтраками| Bed and breakfast'!AP4</f>
        <v>45901</v>
      </c>
      <c r="AQ4" s="242">
        <f>'C завтраками| Bed and breakfast'!AQ4</f>
        <v>45905</v>
      </c>
      <c r="AR4" s="242">
        <f>'C завтраками| Bed and breakfast'!AR4</f>
        <v>45908</v>
      </c>
      <c r="AS4" s="242">
        <f>'C завтраками| Bed and breakfast'!AS4</f>
        <v>45912</v>
      </c>
      <c r="AT4" s="242">
        <f>'C завтраками| Bed and breakfast'!AT4</f>
        <v>45914</v>
      </c>
      <c r="AU4" s="242">
        <f>'C завтраками| Bed and breakfast'!AU4</f>
        <v>45921</v>
      </c>
      <c r="AV4" s="242">
        <f>'C завтраками| Bed and breakfast'!AV4</f>
        <v>45926</v>
      </c>
      <c r="AW4" s="242">
        <f>'C завтраками| Bed and breakfast'!AW4</f>
        <v>45928</v>
      </c>
    </row>
    <row r="5" spans="1:49" s="251" customFormat="1" ht="22.35" customHeight="1" x14ac:dyDescent="0.15">
      <c r="A5" s="145" t="s">
        <v>11</v>
      </c>
      <c r="B5" s="242">
        <f>'C завтраками| Bed and breakfast'!B5</f>
        <v>45775</v>
      </c>
      <c r="C5" s="242">
        <f>'C завтраками| Bed and breakfast'!C5</f>
        <v>45777</v>
      </c>
      <c r="D5" s="242">
        <f>'C завтраками| Bed and breakfast'!D5</f>
        <v>45778</v>
      </c>
      <c r="E5" s="242">
        <f>'C завтраками| Bed and breakfast'!E5</f>
        <v>45780</v>
      </c>
      <c r="F5" s="242">
        <f>'C завтраками| Bed and breakfast'!F5</f>
        <v>45786</v>
      </c>
      <c r="G5" s="242">
        <f>'C завтраками| Bed and breakfast'!G5</f>
        <v>45787</v>
      </c>
      <c r="H5" s="242">
        <f>'C завтраками| Bed and breakfast'!H5</f>
        <v>45792</v>
      </c>
      <c r="I5" s="242">
        <f>'C завтраками| Bed and breakfast'!I5</f>
        <v>45797</v>
      </c>
      <c r="J5" s="242">
        <f>'C завтраками| Bed and breakfast'!J5</f>
        <v>45799</v>
      </c>
      <c r="K5" s="242">
        <f>'C завтраками| Bed and breakfast'!K5</f>
        <v>45801</v>
      </c>
      <c r="L5" s="242">
        <f>'C завтраками| Bed and breakfast'!L5</f>
        <v>45807</v>
      </c>
      <c r="M5" s="242">
        <f>'C завтраками| Bed and breakfast'!M5</f>
        <v>45808</v>
      </c>
      <c r="N5" s="242">
        <f>'C завтраками| Bed and breakfast'!N5</f>
        <v>45809</v>
      </c>
      <c r="O5" s="242">
        <f>'C завтраками| Bed and breakfast'!O5</f>
        <v>45814</v>
      </c>
      <c r="P5" s="242">
        <f>'C завтраками| Bed and breakfast'!P5</f>
        <v>45816</v>
      </c>
      <c r="Q5" s="242">
        <f>'C завтраками| Bed and breakfast'!Q5</f>
        <v>45819</v>
      </c>
      <c r="R5" s="242">
        <f>'C завтраками| Bed and breakfast'!R5</f>
        <v>45820</v>
      </c>
      <c r="S5" s="242">
        <f>'C завтраками| Bed and breakfast'!S5</f>
        <v>45822</v>
      </c>
      <c r="T5" s="242">
        <f>'C завтраками| Bed and breakfast'!T5</f>
        <v>45830</v>
      </c>
      <c r="U5" s="242">
        <f>'C завтраками| Bed and breakfast'!U5</f>
        <v>45835</v>
      </c>
      <c r="V5" s="242">
        <f>'C завтраками| Bed and breakfast'!V5</f>
        <v>45838</v>
      </c>
      <c r="W5" s="242">
        <f>'C завтраками| Bed and breakfast'!W5</f>
        <v>45848</v>
      </c>
      <c r="X5" s="242">
        <f>'C завтраками| Bed and breakfast'!X5</f>
        <v>45851</v>
      </c>
      <c r="Y5" s="242">
        <f>'C завтраками| Bed and breakfast'!Y5</f>
        <v>45854</v>
      </c>
      <c r="Z5" s="242">
        <f>'C завтраками| Bed and breakfast'!Z5</f>
        <v>45855</v>
      </c>
      <c r="AA5" s="242">
        <f>'C завтраками| Bed and breakfast'!AA5</f>
        <v>45857</v>
      </c>
      <c r="AB5" s="242">
        <f>'C завтраками| Bed and breakfast'!AB5</f>
        <v>45858</v>
      </c>
      <c r="AC5" s="242">
        <f>'C завтраками| Bed and breakfast'!AC5</f>
        <v>45860</v>
      </c>
      <c r="AD5" s="242">
        <f>'C завтраками| Bed and breakfast'!AD5</f>
        <v>45862</v>
      </c>
      <c r="AE5" s="242">
        <f>'C завтраками| Bed and breakfast'!AE5</f>
        <v>45866</v>
      </c>
      <c r="AF5" s="242">
        <f>'C завтраками| Bed and breakfast'!AF5</f>
        <v>45869</v>
      </c>
      <c r="AG5" s="242">
        <f>'C завтраками| Bed and breakfast'!AG5</f>
        <v>45871</v>
      </c>
      <c r="AH5" s="242">
        <f>'C завтраками| Bed and breakfast'!AH5</f>
        <v>45876</v>
      </c>
      <c r="AI5" s="242">
        <f>'C завтраками| Bed and breakfast'!AI5</f>
        <v>45878</v>
      </c>
      <c r="AJ5" s="242">
        <f>'C завтраками| Bed and breakfast'!AJ5</f>
        <v>45883</v>
      </c>
      <c r="AK5" s="242">
        <f>'C завтраками| Bed and breakfast'!AK5</f>
        <v>45885</v>
      </c>
      <c r="AL5" s="242">
        <f>'C завтраками| Bed and breakfast'!AL5</f>
        <v>45887</v>
      </c>
      <c r="AM5" s="242">
        <f>'C завтраками| Bed and breakfast'!AM5</f>
        <v>45890</v>
      </c>
      <c r="AN5" s="242">
        <f>'C завтраками| Bed and breakfast'!AN5</f>
        <v>45892</v>
      </c>
      <c r="AO5" s="242">
        <f>'C завтраками| Bed and breakfast'!AO5</f>
        <v>45900</v>
      </c>
      <c r="AP5" s="242">
        <f>'C завтраками| Bed and breakfast'!AP5</f>
        <v>45904</v>
      </c>
      <c r="AQ5" s="242">
        <f>'C завтраками| Bed and breakfast'!AQ5</f>
        <v>45907</v>
      </c>
      <c r="AR5" s="242">
        <f>'C завтраками| Bed and breakfast'!AR5</f>
        <v>45910</v>
      </c>
      <c r="AS5" s="242">
        <f>'C завтраками| Bed and breakfast'!AS5</f>
        <v>45913</v>
      </c>
      <c r="AT5" s="242">
        <f>'C завтраками| Bed and breakfast'!AT5</f>
        <v>45920</v>
      </c>
      <c r="AU5" s="242">
        <f>'C завтраками| Bed and breakfast'!AU5</f>
        <v>45925</v>
      </c>
      <c r="AV5" s="242">
        <f>'C завтраками| Bed and breakfast'!AV5</f>
        <v>45927</v>
      </c>
      <c r="AW5" s="242">
        <f>'C завтраками| Bed and breakfast'!AW5</f>
        <v>45930</v>
      </c>
    </row>
    <row r="6" spans="1:49" ht="10.7" customHeight="1" x14ac:dyDescent="0.2">
      <c r="A6" s="17" t="s">
        <v>142</v>
      </c>
    </row>
    <row r="7" spans="1:49" ht="10.7" customHeight="1" x14ac:dyDescent="0.2">
      <c r="A7" s="19">
        <v>1</v>
      </c>
      <c r="B7" s="244">
        <f>'C завтраками| Bed and breakfast'!B7*0.9</f>
        <v>10080</v>
      </c>
      <c r="C7" s="244">
        <f>'C завтраками| Bed and breakfast'!C7*0.9</f>
        <v>10080</v>
      </c>
      <c r="D7" s="244">
        <f>'C завтраками| Bed and breakfast'!D7*0.9</f>
        <v>14130</v>
      </c>
      <c r="E7" s="244">
        <f>'C завтраками| Bed and breakfast'!E7*0.9</f>
        <v>14130</v>
      </c>
      <c r="F7" s="244">
        <f>'C завтраками| Bed and breakfast'!F7*0.9</f>
        <v>11970</v>
      </c>
      <c r="G7" s="244">
        <f>'C завтраками| Bed and breakfast'!G7*0.9</f>
        <v>10260</v>
      </c>
      <c r="H7" s="244">
        <f>'C завтраками| Bed and breakfast'!H7*0.9</f>
        <v>9630</v>
      </c>
      <c r="I7" s="244">
        <f>'C завтраками| Bed and breakfast'!I7*0.9</f>
        <v>9630</v>
      </c>
      <c r="J7" s="244">
        <f>'C завтраками| Bed and breakfast'!J7*0.9</f>
        <v>10260</v>
      </c>
      <c r="K7" s="244">
        <f>'C завтраками| Bed and breakfast'!K7*0.9</f>
        <v>9630</v>
      </c>
      <c r="L7" s="244">
        <f>'C завтраками| Bed and breakfast'!L7*0.9</f>
        <v>9630</v>
      </c>
      <c r="M7" s="244">
        <f>'C завтраками| Bed and breakfast'!M7*0.9</f>
        <v>14130</v>
      </c>
      <c r="N7" s="244">
        <f>'C завтраками| Bed and breakfast'!N7*0.9</f>
        <v>14130</v>
      </c>
      <c r="O7" s="244">
        <f>'C завтраками| Bed and breakfast'!O7*0.9</f>
        <v>14130</v>
      </c>
      <c r="P7" s="244">
        <f>'C завтраками| Bed and breakfast'!P7*0.9</f>
        <v>14130</v>
      </c>
      <c r="Q7" s="244">
        <f>'C завтраками| Bed and breakfast'!Q7*0.9</f>
        <v>9630</v>
      </c>
      <c r="R7" s="244">
        <f>'C завтраками| Bed and breakfast'!R7*0.9</f>
        <v>11970</v>
      </c>
      <c r="S7" s="244">
        <f>'C завтраками| Bed and breakfast'!S7*0.9</f>
        <v>13050</v>
      </c>
      <c r="T7" s="244">
        <f>'C завтраками| Bed and breakfast'!T7*0.9</f>
        <v>10890</v>
      </c>
      <c r="U7" s="244">
        <f>'C завтраками| Bed and breakfast'!U7*0.9</f>
        <v>16740</v>
      </c>
      <c r="V7" s="244">
        <f>'C завтраками| Bed and breakfast'!V7*0.9</f>
        <v>10890</v>
      </c>
      <c r="W7" s="244">
        <f>'C завтраками| Bed and breakfast'!W7*0.9</f>
        <v>14130</v>
      </c>
      <c r="X7" s="244">
        <f>'C завтраками| Bed and breakfast'!X7*0.9</f>
        <v>10890</v>
      </c>
      <c r="Y7" s="244">
        <f>'C завтраками| Bed and breakfast'!Y7*0.9</f>
        <v>14130</v>
      </c>
      <c r="Z7" s="244">
        <f>'C завтраками| Bed and breakfast'!Z7*0.9</f>
        <v>14130</v>
      </c>
      <c r="AA7" s="244">
        <f>'C завтраками| Bed and breakfast'!AA7*0.9</f>
        <v>14130</v>
      </c>
      <c r="AB7" s="244">
        <f>'C завтраками| Bed and breakfast'!AB7*0.9</f>
        <v>13050</v>
      </c>
      <c r="AC7" s="244">
        <f>'C завтраками| Bed and breakfast'!AC7*0.9</f>
        <v>14130</v>
      </c>
      <c r="AD7" s="244">
        <f>'C завтраками| Bed and breakfast'!AD7*0.9</f>
        <v>13050</v>
      </c>
      <c r="AE7" s="244">
        <f>'C завтраками| Bed and breakfast'!AE7*0.9</f>
        <v>18270</v>
      </c>
      <c r="AF7" s="244">
        <f>'C завтраками| Bed and breakfast'!AF7*0.9</f>
        <v>13050</v>
      </c>
      <c r="AG7" s="244">
        <f>'C завтраками| Bed and breakfast'!AG7*0.9</f>
        <v>14130</v>
      </c>
      <c r="AH7" s="244">
        <f>'C завтраками| Bed and breakfast'!AH7*0.9</f>
        <v>14130</v>
      </c>
      <c r="AI7" s="244">
        <f>'C завтраками| Bed and breakfast'!AI7*0.9</f>
        <v>14130</v>
      </c>
      <c r="AJ7" s="244">
        <f>'C завтраками| Bed and breakfast'!AJ7*0.9</f>
        <v>13050</v>
      </c>
      <c r="AK7" s="244">
        <f>'C завтраками| Bed and breakfast'!AK7*0.9</f>
        <v>14130</v>
      </c>
      <c r="AL7" s="244">
        <f>'C завтраками| Bed and breakfast'!AL7*0.9</f>
        <v>13050</v>
      </c>
      <c r="AM7" s="244">
        <f>'C завтраками| Bed and breakfast'!AM7*0.9</f>
        <v>11970</v>
      </c>
      <c r="AN7" s="244">
        <f>'C завтраками| Bed and breakfast'!AN7*0.9</f>
        <v>10890</v>
      </c>
      <c r="AO7" s="244">
        <f>'C завтраками| Bed and breakfast'!AO7*0.9</f>
        <v>10890</v>
      </c>
      <c r="AP7" s="244">
        <f>'C завтраками| Bed and breakfast'!AP7*0.9</f>
        <v>10890</v>
      </c>
      <c r="AQ7" s="244">
        <f>'C завтраками| Bed and breakfast'!AQ7*0.9</f>
        <v>11970</v>
      </c>
      <c r="AR7" s="244">
        <f>'C завтраками| Bed and breakfast'!AR7*0.9</f>
        <v>13050</v>
      </c>
      <c r="AS7" s="244">
        <f>'C завтраками| Bed and breakfast'!AS7*0.9</f>
        <v>13050</v>
      </c>
      <c r="AT7" s="244">
        <f>'C завтраками| Bed and breakfast'!AT7*0.9</f>
        <v>11970</v>
      </c>
      <c r="AU7" s="244">
        <f>'C завтраками| Bed and breakfast'!AU7*0.9</f>
        <v>10890</v>
      </c>
      <c r="AV7" s="244">
        <f>'C завтраками| Bed and breakfast'!AV7*0.9</f>
        <v>13050</v>
      </c>
      <c r="AW7" s="244">
        <f>'C завтраками| Bed and breakfast'!AW7*0.9</f>
        <v>10890</v>
      </c>
    </row>
    <row r="8" spans="1:49" ht="10.7" customHeight="1" x14ac:dyDescent="0.2">
      <c r="A8" s="19">
        <v>2</v>
      </c>
      <c r="B8" s="244">
        <f>'C завтраками| Bed and breakfast'!B8*0.9</f>
        <v>11880</v>
      </c>
      <c r="C8" s="244">
        <f>'C завтраками| Bed and breakfast'!C8*0.9</f>
        <v>11880</v>
      </c>
      <c r="D8" s="244">
        <f>'C завтраками| Bed and breakfast'!D8*0.9</f>
        <v>16155</v>
      </c>
      <c r="E8" s="244">
        <f>'C завтраками| Bed and breakfast'!E8*0.9</f>
        <v>16155</v>
      </c>
      <c r="F8" s="244">
        <f>'C завтраками| Bed and breakfast'!F8*0.9</f>
        <v>13995</v>
      </c>
      <c r="G8" s="244">
        <f>'C завтраками| Bed and breakfast'!G8*0.9</f>
        <v>12285</v>
      </c>
      <c r="H8" s="244">
        <f>'C завтраками| Bed and breakfast'!H8*0.9</f>
        <v>11655</v>
      </c>
      <c r="I8" s="244">
        <f>'C завтраками| Bed and breakfast'!I8*0.9</f>
        <v>11655</v>
      </c>
      <c r="J8" s="244">
        <f>'C завтраками| Bed and breakfast'!J8*0.9</f>
        <v>12285</v>
      </c>
      <c r="K8" s="244">
        <f>'C завтраками| Bed and breakfast'!K8*0.9</f>
        <v>11655</v>
      </c>
      <c r="L8" s="244">
        <f>'C завтраками| Bed and breakfast'!L8*0.9</f>
        <v>11655</v>
      </c>
      <c r="M8" s="244">
        <f>'C завтраками| Bed and breakfast'!M8*0.9</f>
        <v>16155</v>
      </c>
      <c r="N8" s="244">
        <f>'C завтраками| Bed and breakfast'!N8*0.9</f>
        <v>16155</v>
      </c>
      <c r="O8" s="244">
        <f>'C завтраками| Bed and breakfast'!O8*0.9</f>
        <v>16155</v>
      </c>
      <c r="P8" s="244">
        <f>'C завтраками| Bed and breakfast'!P8*0.9</f>
        <v>16155</v>
      </c>
      <c r="Q8" s="244">
        <f>'C завтраками| Bed and breakfast'!Q8*0.9</f>
        <v>11655</v>
      </c>
      <c r="R8" s="244">
        <f>'C завтраками| Bed and breakfast'!R8*0.9</f>
        <v>13995</v>
      </c>
      <c r="S8" s="244">
        <f>'C завтраками| Bed and breakfast'!S8*0.9</f>
        <v>15075</v>
      </c>
      <c r="T8" s="244">
        <f>'C завтраками| Bed and breakfast'!T8*0.9</f>
        <v>12915</v>
      </c>
      <c r="U8" s="244">
        <f>'C завтраками| Bed and breakfast'!U8*0.9</f>
        <v>18765</v>
      </c>
      <c r="V8" s="244">
        <f>'C завтраками| Bed and breakfast'!V8*0.9</f>
        <v>12915</v>
      </c>
      <c r="W8" s="244">
        <f>'C завтраками| Bed and breakfast'!W8*0.9</f>
        <v>16155</v>
      </c>
      <c r="X8" s="244">
        <f>'C завтраками| Bed and breakfast'!X8*0.9</f>
        <v>12915</v>
      </c>
      <c r="Y8" s="244">
        <f>'C завтраками| Bed and breakfast'!Y8*0.9</f>
        <v>16155</v>
      </c>
      <c r="Z8" s="244">
        <f>'C завтраками| Bed and breakfast'!Z8*0.9</f>
        <v>16155</v>
      </c>
      <c r="AA8" s="244">
        <f>'C завтраками| Bed and breakfast'!AA8*0.9</f>
        <v>16155</v>
      </c>
      <c r="AB8" s="244">
        <f>'C завтраками| Bed and breakfast'!AB8*0.9</f>
        <v>15075</v>
      </c>
      <c r="AC8" s="244">
        <f>'C завтраками| Bed and breakfast'!AC8*0.9</f>
        <v>16155</v>
      </c>
      <c r="AD8" s="244">
        <f>'C завтраками| Bed and breakfast'!AD8*0.9</f>
        <v>15075</v>
      </c>
      <c r="AE8" s="244">
        <f>'C завтраками| Bed and breakfast'!AE8*0.9</f>
        <v>20295</v>
      </c>
      <c r="AF8" s="244">
        <f>'C завтраками| Bed and breakfast'!AF8*0.9</f>
        <v>15075</v>
      </c>
      <c r="AG8" s="244">
        <f>'C завтраками| Bed and breakfast'!AG8*0.9</f>
        <v>16155</v>
      </c>
      <c r="AH8" s="244">
        <f>'C завтраками| Bed and breakfast'!AH8*0.9</f>
        <v>16155</v>
      </c>
      <c r="AI8" s="244">
        <f>'C завтраками| Bed and breakfast'!AI8*0.9</f>
        <v>16155</v>
      </c>
      <c r="AJ8" s="244">
        <f>'C завтраками| Bed and breakfast'!AJ8*0.9</f>
        <v>15075</v>
      </c>
      <c r="AK8" s="244">
        <f>'C завтраками| Bed and breakfast'!AK8*0.9</f>
        <v>16155</v>
      </c>
      <c r="AL8" s="244">
        <f>'C завтраками| Bed and breakfast'!AL8*0.9</f>
        <v>15075</v>
      </c>
      <c r="AM8" s="244">
        <f>'C завтраками| Bed and breakfast'!AM8*0.9</f>
        <v>13995</v>
      </c>
      <c r="AN8" s="244">
        <f>'C завтраками| Bed and breakfast'!AN8*0.9</f>
        <v>12915</v>
      </c>
      <c r="AO8" s="244">
        <f>'C завтраками| Bed and breakfast'!AO8*0.9</f>
        <v>12915</v>
      </c>
      <c r="AP8" s="244">
        <f>'C завтраками| Bed and breakfast'!AP8*0.9</f>
        <v>12915</v>
      </c>
      <c r="AQ8" s="244">
        <f>'C завтраками| Bed and breakfast'!AQ8*0.9</f>
        <v>13995</v>
      </c>
      <c r="AR8" s="244">
        <f>'C завтраками| Bed and breakfast'!AR8*0.9</f>
        <v>15075</v>
      </c>
      <c r="AS8" s="244">
        <f>'C завтраками| Bed and breakfast'!AS8*0.9</f>
        <v>15075</v>
      </c>
      <c r="AT8" s="244">
        <f>'C завтраками| Bed and breakfast'!AT8*0.9</f>
        <v>13995</v>
      </c>
      <c r="AU8" s="244">
        <f>'C завтраками| Bed and breakfast'!AU8*0.9</f>
        <v>12915</v>
      </c>
      <c r="AV8" s="244">
        <f>'C завтраками| Bed and breakfast'!AV8*0.9</f>
        <v>15075</v>
      </c>
      <c r="AW8" s="244">
        <f>'C завтраками| Bed and breakfast'!AW8*0.9</f>
        <v>12915</v>
      </c>
    </row>
    <row r="9" spans="1:49" ht="10.7" customHeight="1" x14ac:dyDescent="0.2">
      <c r="A9" s="17" t="s">
        <v>143</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row>
    <row r="10" spans="1:49" s="248" customFormat="1" ht="10.7" customHeight="1" x14ac:dyDescent="0.2">
      <c r="A10" s="19">
        <v>1</v>
      </c>
      <c r="B10" s="244">
        <f>'C завтраками| Bed and breakfast'!B10*0.9</f>
        <v>10980</v>
      </c>
      <c r="C10" s="244">
        <f>'C завтраками| Bed and breakfast'!C10*0.9</f>
        <v>10980</v>
      </c>
      <c r="D10" s="244">
        <f>'C завтраками| Bed and breakfast'!D10*0.9</f>
        <v>15030</v>
      </c>
      <c r="E10" s="244">
        <f>'C завтраками| Bed and breakfast'!E10*0.9</f>
        <v>15030</v>
      </c>
      <c r="F10" s="244">
        <f>'C завтраками| Bed and breakfast'!F10*0.9</f>
        <v>12870</v>
      </c>
      <c r="G10" s="244">
        <f>'C завтраками| Bed and breakfast'!G10*0.9</f>
        <v>11160</v>
      </c>
      <c r="H10" s="244">
        <f>'C завтраками| Bed and breakfast'!H10*0.9</f>
        <v>10530</v>
      </c>
      <c r="I10" s="244">
        <f>'C завтраками| Bed and breakfast'!I10*0.9</f>
        <v>10530</v>
      </c>
      <c r="J10" s="244">
        <f>'C завтраками| Bed and breakfast'!J10*0.9</f>
        <v>11160</v>
      </c>
      <c r="K10" s="244">
        <f>'C завтраками| Bed and breakfast'!K10*0.9</f>
        <v>10530</v>
      </c>
      <c r="L10" s="244">
        <f>'C завтраками| Bed and breakfast'!L10*0.9</f>
        <v>10530</v>
      </c>
      <c r="M10" s="244">
        <f>'C завтраками| Bed and breakfast'!M10*0.9</f>
        <v>15030</v>
      </c>
      <c r="N10" s="244">
        <f>'C завтраками| Bed and breakfast'!N10*0.9</f>
        <v>15030</v>
      </c>
      <c r="O10" s="244">
        <f>'C завтраками| Bed and breakfast'!O10*0.9</f>
        <v>15030</v>
      </c>
      <c r="P10" s="244">
        <f>'C завтраками| Bed and breakfast'!P10*0.9</f>
        <v>15030</v>
      </c>
      <c r="Q10" s="244">
        <f>'C завтраками| Bed and breakfast'!Q10*0.9</f>
        <v>10530</v>
      </c>
      <c r="R10" s="244">
        <f>'C завтраками| Bed and breakfast'!R10*0.9</f>
        <v>12870</v>
      </c>
      <c r="S10" s="244">
        <f>'C завтраками| Bed and breakfast'!S10*0.9</f>
        <v>13950</v>
      </c>
      <c r="T10" s="244">
        <f>'C завтраками| Bed and breakfast'!T10*0.9</f>
        <v>11790</v>
      </c>
      <c r="U10" s="244">
        <f>'C завтраками| Bed and breakfast'!U10*0.9</f>
        <v>17640</v>
      </c>
      <c r="V10" s="244">
        <f>'C завтраками| Bed and breakfast'!V10*0.9</f>
        <v>11790</v>
      </c>
      <c r="W10" s="244">
        <f>'C завтраками| Bed and breakfast'!W10*0.9</f>
        <v>15030</v>
      </c>
      <c r="X10" s="244">
        <f>'C завтраками| Bed and breakfast'!X10*0.9</f>
        <v>11790</v>
      </c>
      <c r="Y10" s="244">
        <f>'C завтраками| Bed and breakfast'!Y10*0.9</f>
        <v>15030</v>
      </c>
      <c r="Z10" s="244">
        <f>'C завтраками| Bed and breakfast'!Z10*0.9</f>
        <v>15030</v>
      </c>
      <c r="AA10" s="244">
        <f>'C завтраками| Bed and breakfast'!AA10*0.9</f>
        <v>15030</v>
      </c>
      <c r="AB10" s="244">
        <f>'C завтраками| Bed and breakfast'!AB10*0.9</f>
        <v>13950</v>
      </c>
      <c r="AC10" s="244">
        <f>'C завтраками| Bed and breakfast'!AC10*0.9</f>
        <v>15030</v>
      </c>
      <c r="AD10" s="244">
        <f>'C завтраками| Bed and breakfast'!AD10*0.9</f>
        <v>13950</v>
      </c>
      <c r="AE10" s="244">
        <f>'C завтраками| Bed and breakfast'!AE10*0.9</f>
        <v>19170</v>
      </c>
      <c r="AF10" s="244">
        <f>'C завтраками| Bed and breakfast'!AF10*0.9</f>
        <v>13950</v>
      </c>
      <c r="AG10" s="244">
        <f>'C завтраками| Bed and breakfast'!AG10*0.9</f>
        <v>15030</v>
      </c>
      <c r="AH10" s="244">
        <f>'C завтраками| Bed and breakfast'!AH10*0.9</f>
        <v>15030</v>
      </c>
      <c r="AI10" s="244">
        <f>'C завтраками| Bed and breakfast'!AI10*0.9</f>
        <v>15030</v>
      </c>
      <c r="AJ10" s="244">
        <f>'C завтраками| Bed and breakfast'!AJ10*0.9</f>
        <v>13950</v>
      </c>
      <c r="AK10" s="244">
        <f>'C завтраками| Bed and breakfast'!AK10*0.9</f>
        <v>15030</v>
      </c>
      <c r="AL10" s="244">
        <f>'C завтраками| Bed and breakfast'!AL10*0.9</f>
        <v>13950</v>
      </c>
      <c r="AM10" s="244">
        <f>'C завтраками| Bed and breakfast'!AM10*0.9</f>
        <v>12870</v>
      </c>
      <c r="AN10" s="244">
        <f>'C завтраками| Bed and breakfast'!AN10*0.9</f>
        <v>11790</v>
      </c>
      <c r="AO10" s="244">
        <f>'C завтраками| Bed and breakfast'!AO10*0.9</f>
        <v>11790</v>
      </c>
      <c r="AP10" s="244">
        <f>'C завтраками| Bed and breakfast'!AP10*0.9</f>
        <v>11790</v>
      </c>
      <c r="AQ10" s="244">
        <f>'C завтраками| Bed and breakfast'!AQ10*0.9</f>
        <v>12870</v>
      </c>
      <c r="AR10" s="244">
        <f>'C завтраками| Bed and breakfast'!AR10*0.9</f>
        <v>13950</v>
      </c>
      <c r="AS10" s="244">
        <f>'C завтраками| Bed and breakfast'!AS10*0.9</f>
        <v>13950</v>
      </c>
      <c r="AT10" s="244">
        <f>'C завтраками| Bed and breakfast'!AT10*0.9</f>
        <v>12870</v>
      </c>
      <c r="AU10" s="244">
        <f>'C завтраками| Bed and breakfast'!AU10*0.9</f>
        <v>11790</v>
      </c>
      <c r="AV10" s="244">
        <f>'C завтраками| Bed and breakfast'!AV10*0.9</f>
        <v>13950</v>
      </c>
      <c r="AW10" s="244">
        <f>'C завтраками| Bed and breakfast'!AW10*0.9</f>
        <v>11790</v>
      </c>
    </row>
    <row r="11" spans="1:49" ht="10.7" customHeight="1" x14ac:dyDescent="0.2">
      <c r="A11" s="19">
        <v>2</v>
      </c>
      <c r="B11" s="244">
        <f>'C завтраками| Bed and breakfast'!B11*0.9</f>
        <v>12780</v>
      </c>
      <c r="C11" s="244">
        <f>'C завтраками| Bed and breakfast'!C11*0.9</f>
        <v>12780</v>
      </c>
      <c r="D11" s="244">
        <f>'C завтраками| Bed and breakfast'!D11*0.9</f>
        <v>17055</v>
      </c>
      <c r="E11" s="244">
        <f>'C завтраками| Bed and breakfast'!E11*0.9</f>
        <v>17055</v>
      </c>
      <c r="F11" s="244">
        <f>'C завтраками| Bed and breakfast'!F11*0.9</f>
        <v>14895</v>
      </c>
      <c r="G11" s="244">
        <f>'C завтраками| Bed and breakfast'!G11*0.9</f>
        <v>13185</v>
      </c>
      <c r="H11" s="244">
        <f>'C завтраками| Bed and breakfast'!H11*0.9</f>
        <v>12555</v>
      </c>
      <c r="I11" s="244">
        <f>'C завтраками| Bed and breakfast'!I11*0.9</f>
        <v>12555</v>
      </c>
      <c r="J11" s="244">
        <f>'C завтраками| Bed and breakfast'!J11*0.9</f>
        <v>13185</v>
      </c>
      <c r="K11" s="244">
        <f>'C завтраками| Bed and breakfast'!K11*0.9</f>
        <v>12555</v>
      </c>
      <c r="L11" s="244">
        <f>'C завтраками| Bed and breakfast'!L11*0.9</f>
        <v>12555</v>
      </c>
      <c r="M11" s="244">
        <f>'C завтраками| Bed and breakfast'!M11*0.9</f>
        <v>17055</v>
      </c>
      <c r="N11" s="244">
        <f>'C завтраками| Bed and breakfast'!N11*0.9</f>
        <v>17055</v>
      </c>
      <c r="O11" s="244">
        <f>'C завтраками| Bed and breakfast'!O11*0.9</f>
        <v>17055</v>
      </c>
      <c r="P11" s="244">
        <f>'C завтраками| Bed and breakfast'!P11*0.9</f>
        <v>17055</v>
      </c>
      <c r="Q11" s="244">
        <f>'C завтраками| Bed and breakfast'!Q11*0.9</f>
        <v>12555</v>
      </c>
      <c r="R11" s="244">
        <f>'C завтраками| Bed and breakfast'!R11*0.9</f>
        <v>14895</v>
      </c>
      <c r="S11" s="244">
        <f>'C завтраками| Bed and breakfast'!S11*0.9</f>
        <v>15975</v>
      </c>
      <c r="T11" s="244">
        <f>'C завтраками| Bed and breakfast'!T11*0.9</f>
        <v>13815</v>
      </c>
      <c r="U11" s="244">
        <f>'C завтраками| Bed and breakfast'!U11*0.9</f>
        <v>19665</v>
      </c>
      <c r="V11" s="244">
        <f>'C завтраками| Bed and breakfast'!V11*0.9</f>
        <v>13815</v>
      </c>
      <c r="W11" s="244">
        <f>'C завтраками| Bed and breakfast'!W11*0.9</f>
        <v>17055</v>
      </c>
      <c r="X11" s="244">
        <f>'C завтраками| Bed and breakfast'!X11*0.9</f>
        <v>13815</v>
      </c>
      <c r="Y11" s="244">
        <f>'C завтраками| Bed and breakfast'!Y11*0.9</f>
        <v>17055</v>
      </c>
      <c r="Z11" s="244">
        <f>'C завтраками| Bed and breakfast'!Z11*0.9</f>
        <v>17055</v>
      </c>
      <c r="AA11" s="244">
        <f>'C завтраками| Bed and breakfast'!AA11*0.9</f>
        <v>17055</v>
      </c>
      <c r="AB11" s="244">
        <f>'C завтраками| Bed and breakfast'!AB11*0.9</f>
        <v>15975</v>
      </c>
      <c r="AC11" s="244">
        <f>'C завтраками| Bed and breakfast'!AC11*0.9</f>
        <v>17055</v>
      </c>
      <c r="AD11" s="244">
        <f>'C завтраками| Bed and breakfast'!AD11*0.9</f>
        <v>15975</v>
      </c>
      <c r="AE11" s="244">
        <f>'C завтраками| Bed and breakfast'!AE11*0.9</f>
        <v>21195</v>
      </c>
      <c r="AF11" s="244">
        <f>'C завтраками| Bed and breakfast'!AF11*0.9</f>
        <v>15975</v>
      </c>
      <c r="AG11" s="244">
        <f>'C завтраками| Bed and breakfast'!AG11*0.9</f>
        <v>17055</v>
      </c>
      <c r="AH11" s="244">
        <f>'C завтраками| Bed and breakfast'!AH11*0.9</f>
        <v>17055</v>
      </c>
      <c r="AI11" s="244">
        <f>'C завтраками| Bed and breakfast'!AI11*0.9</f>
        <v>17055</v>
      </c>
      <c r="AJ11" s="244">
        <f>'C завтраками| Bed and breakfast'!AJ11*0.9</f>
        <v>15975</v>
      </c>
      <c r="AK11" s="244">
        <f>'C завтраками| Bed and breakfast'!AK11*0.9</f>
        <v>17055</v>
      </c>
      <c r="AL11" s="244">
        <f>'C завтраками| Bed and breakfast'!AL11*0.9</f>
        <v>15975</v>
      </c>
      <c r="AM11" s="244">
        <f>'C завтраками| Bed and breakfast'!AM11*0.9</f>
        <v>14895</v>
      </c>
      <c r="AN11" s="244">
        <f>'C завтраками| Bed and breakfast'!AN11*0.9</f>
        <v>13815</v>
      </c>
      <c r="AO11" s="244">
        <f>'C завтраками| Bed and breakfast'!AO11*0.9</f>
        <v>13815</v>
      </c>
      <c r="AP11" s="244">
        <f>'C завтраками| Bed and breakfast'!AP11*0.9</f>
        <v>13815</v>
      </c>
      <c r="AQ11" s="244">
        <f>'C завтраками| Bed and breakfast'!AQ11*0.9</f>
        <v>14895</v>
      </c>
      <c r="AR11" s="244">
        <f>'C завтраками| Bed and breakfast'!AR11*0.9</f>
        <v>15975</v>
      </c>
      <c r="AS11" s="244">
        <f>'C завтраками| Bed and breakfast'!AS11*0.9</f>
        <v>15975</v>
      </c>
      <c r="AT11" s="244">
        <f>'C завтраками| Bed and breakfast'!AT11*0.9</f>
        <v>14895</v>
      </c>
      <c r="AU11" s="244">
        <f>'C завтраками| Bed and breakfast'!AU11*0.9</f>
        <v>13815</v>
      </c>
      <c r="AV11" s="244">
        <f>'C завтраками| Bed and breakfast'!AV11*0.9</f>
        <v>15975</v>
      </c>
      <c r="AW11" s="244">
        <f>'C завтраками| Bed and breakfast'!AW11*0.9</f>
        <v>13815</v>
      </c>
    </row>
    <row r="12" spans="1:49" ht="10.7" customHeight="1" x14ac:dyDescent="0.2">
      <c r="A12" s="17" t="s">
        <v>144</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row>
    <row r="13" spans="1:49" ht="10.7" customHeight="1" x14ac:dyDescent="0.2">
      <c r="A13" s="19">
        <v>1</v>
      </c>
      <c r="B13" s="244">
        <f>'C завтраками| Bed and breakfast'!B13*0.9</f>
        <v>11880</v>
      </c>
      <c r="C13" s="244">
        <f>'C завтраками| Bed and breakfast'!C13*0.9</f>
        <v>11880</v>
      </c>
      <c r="D13" s="244">
        <f>'C завтраками| Bed and breakfast'!D13*0.9</f>
        <v>15930</v>
      </c>
      <c r="E13" s="244">
        <f>'C завтраками| Bed and breakfast'!E13*0.9</f>
        <v>15930</v>
      </c>
      <c r="F13" s="244">
        <f>'C завтраками| Bed and breakfast'!F13*0.9</f>
        <v>13770</v>
      </c>
      <c r="G13" s="244">
        <f>'C завтраками| Bed and breakfast'!G13*0.9</f>
        <v>12060</v>
      </c>
      <c r="H13" s="244">
        <f>'C завтраками| Bed and breakfast'!H13*0.9</f>
        <v>11430</v>
      </c>
      <c r="I13" s="244">
        <f>'C завтраками| Bed and breakfast'!I13*0.9</f>
        <v>11430</v>
      </c>
      <c r="J13" s="244">
        <f>'C завтраками| Bed and breakfast'!J13*0.9</f>
        <v>12060</v>
      </c>
      <c r="K13" s="244">
        <f>'C завтраками| Bed and breakfast'!K13*0.9</f>
        <v>11430</v>
      </c>
      <c r="L13" s="244">
        <f>'C завтраками| Bed and breakfast'!L13*0.9</f>
        <v>11430</v>
      </c>
      <c r="M13" s="244">
        <f>'C завтраками| Bed and breakfast'!M13*0.9</f>
        <v>15930</v>
      </c>
      <c r="N13" s="244">
        <f>'C завтраками| Bed and breakfast'!N13*0.9</f>
        <v>15930</v>
      </c>
      <c r="O13" s="244">
        <f>'C завтраками| Bed and breakfast'!O13*0.9</f>
        <v>15930</v>
      </c>
      <c r="P13" s="244">
        <f>'C завтраками| Bed and breakfast'!P13*0.9</f>
        <v>15930</v>
      </c>
      <c r="Q13" s="244">
        <f>'C завтраками| Bed and breakfast'!Q13*0.9</f>
        <v>11430</v>
      </c>
      <c r="R13" s="244">
        <f>'C завтраками| Bed and breakfast'!R13*0.9</f>
        <v>13770</v>
      </c>
      <c r="S13" s="244">
        <f>'C завтраками| Bed and breakfast'!S13*0.9</f>
        <v>14850</v>
      </c>
      <c r="T13" s="244">
        <f>'C завтраками| Bed and breakfast'!T13*0.9</f>
        <v>12690</v>
      </c>
      <c r="U13" s="244">
        <f>'C завтраками| Bed and breakfast'!U13*0.9</f>
        <v>18540</v>
      </c>
      <c r="V13" s="244">
        <f>'C завтраками| Bed and breakfast'!V13*0.9</f>
        <v>12690</v>
      </c>
      <c r="W13" s="244">
        <f>'C завтраками| Bed and breakfast'!W13*0.9</f>
        <v>15930</v>
      </c>
      <c r="X13" s="244">
        <f>'C завтраками| Bed and breakfast'!X13*0.9</f>
        <v>12690</v>
      </c>
      <c r="Y13" s="244">
        <f>'C завтраками| Bed and breakfast'!Y13*0.9</f>
        <v>15930</v>
      </c>
      <c r="Z13" s="244">
        <f>'C завтраками| Bed and breakfast'!Z13*0.9</f>
        <v>15930</v>
      </c>
      <c r="AA13" s="244">
        <f>'C завтраками| Bed and breakfast'!AA13*0.9</f>
        <v>15930</v>
      </c>
      <c r="AB13" s="244">
        <f>'C завтраками| Bed and breakfast'!AB13*0.9</f>
        <v>14850</v>
      </c>
      <c r="AC13" s="244">
        <f>'C завтраками| Bed and breakfast'!AC13*0.9</f>
        <v>15930</v>
      </c>
      <c r="AD13" s="244">
        <f>'C завтраками| Bed and breakfast'!AD13*0.9</f>
        <v>14850</v>
      </c>
      <c r="AE13" s="244">
        <f>'C завтраками| Bed and breakfast'!AE13*0.9</f>
        <v>20070</v>
      </c>
      <c r="AF13" s="244">
        <f>'C завтраками| Bed and breakfast'!AF13*0.9</f>
        <v>14850</v>
      </c>
      <c r="AG13" s="244">
        <f>'C завтраками| Bed and breakfast'!AG13*0.9</f>
        <v>15930</v>
      </c>
      <c r="AH13" s="244">
        <f>'C завтраками| Bed and breakfast'!AH13*0.9</f>
        <v>15930</v>
      </c>
      <c r="AI13" s="244">
        <f>'C завтраками| Bed and breakfast'!AI13*0.9</f>
        <v>15930</v>
      </c>
      <c r="AJ13" s="244">
        <f>'C завтраками| Bed and breakfast'!AJ13*0.9</f>
        <v>14850</v>
      </c>
      <c r="AK13" s="244">
        <f>'C завтраками| Bed and breakfast'!AK13*0.9</f>
        <v>15930</v>
      </c>
      <c r="AL13" s="244">
        <f>'C завтраками| Bed and breakfast'!AL13*0.9</f>
        <v>14850</v>
      </c>
      <c r="AM13" s="244">
        <f>'C завтраками| Bed and breakfast'!AM13*0.9</f>
        <v>13770</v>
      </c>
      <c r="AN13" s="244">
        <f>'C завтраками| Bed and breakfast'!AN13*0.9</f>
        <v>12690</v>
      </c>
      <c r="AO13" s="244">
        <f>'C завтраками| Bed and breakfast'!AO13*0.9</f>
        <v>12690</v>
      </c>
      <c r="AP13" s="244">
        <f>'C завтраками| Bed and breakfast'!AP13*0.9</f>
        <v>12690</v>
      </c>
      <c r="AQ13" s="244">
        <f>'C завтраками| Bed and breakfast'!AQ13*0.9</f>
        <v>13770</v>
      </c>
      <c r="AR13" s="244">
        <f>'C завтраками| Bed and breakfast'!AR13*0.9</f>
        <v>14850</v>
      </c>
      <c r="AS13" s="244">
        <f>'C завтраками| Bed and breakfast'!AS13*0.9</f>
        <v>14850</v>
      </c>
      <c r="AT13" s="244">
        <f>'C завтраками| Bed and breakfast'!AT13*0.9</f>
        <v>13770</v>
      </c>
      <c r="AU13" s="244">
        <f>'C завтраками| Bed and breakfast'!AU13*0.9</f>
        <v>12690</v>
      </c>
      <c r="AV13" s="244">
        <f>'C завтраками| Bed and breakfast'!AV13*0.9</f>
        <v>14850</v>
      </c>
      <c r="AW13" s="244">
        <f>'C завтраками| Bed and breakfast'!AW13*0.9</f>
        <v>12690</v>
      </c>
    </row>
    <row r="14" spans="1:49" ht="10.7" customHeight="1" x14ac:dyDescent="0.2">
      <c r="A14" s="19">
        <v>2</v>
      </c>
      <c r="B14" s="244">
        <f>'C завтраками| Bed and breakfast'!B14*0.9</f>
        <v>13680</v>
      </c>
      <c r="C14" s="244">
        <f>'C завтраками| Bed and breakfast'!C14*0.9</f>
        <v>13680</v>
      </c>
      <c r="D14" s="244">
        <f>'C завтраками| Bed and breakfast'!D14*0.9</f>
        <v>17955</v>
      </c>
      <c r="E14" s="244">
        <f>'C завтраками| Bed and breakfast'!E14*0.9</f>
        <v>17955</v>
      </c>
      <c r="F14" s="244">
        <f>'C завтраками| Bed and breakfast'!F14*0.9</f>
        <v>15795</v>
      </c>
      <c r="G14" s="244">
        <f>'C завтраками| Bed and breakfast'!G14*0.9</f>
        <v>14085</v>
      </c>
      <c r="H14" s="244">
        <f>'C завтраками| Bed and breakfast'!H14*0.9</f>
        <v>13455</v>
      </c>
      <c r="I14" s="244">
        <f>'C завтраками| Bed and breakfast'!I14*0.9</f>
        <v>13455</v>
      </c>
      <c r="J14" s="244">
        <f>'C завтраками| Bed and breakfast'!J14*0.9</f>
        <v>14085</v>
      </c>
      <c r="K14" s="244">
        <f>'C завтраками| Bed and breakfast'!K14*0.9</f>
        <v>13455</v>
      </c>
      <c r="L14" s="244">
        <f>'C завтраками| Bed and breakfast'!L14*0.9</f>
        <v>13455</v>
      </c>
      <c r="M14" s="244">
        <f>'C завтраками| Bed and breakfast'!M14*0.9</f>
        <v>17955</v>
      </c>
      <c r="N14" s="244">
        <f>'C завтраками| Bed and breakfast'!N14*0.9</f>
        <v>17955</v>
      </c>
      <c r="O14" s="244">
        <f>'C завтраками| Bed and breakfast'!O14*0.9</f>
        <v>17955</v>
      </c>
      <c r="P14" s="244">
        <f>'C завтраками| Bed and breakfast'!P14*0.9</f>
        <v>17955</v>
      </c>
      <c r="Q14" s="244">
        <f>'C завтраками| Bed and breakfast'!Q14*0.9</f>
        <v>13455</v>
      </c>
      <c r="R14" s="244">
        <f>'C завтраками| Bed and breakfast'!R14*0.9</f>
        <v>15795</v>
      </c>
      <c r="S14" s="244">
        <f>'C завтраками| Bed and breakfast'!S14*0.9</f>
        <v>16875</v>
      </c>
      <c r="T14" s="244">
        <f>'C завтраками| Bed and breakfast'!T14*0.9</f>
        <v>14715</v>
      </c>
      <c r="U14" s="244">
        <f>'C завтраками| Bed and breakfast'!U14*0.9</f>
        <v>20565</v>
      </c>
      <c r="V14" s="244">
        <f>'C завтраками| Bed and breakfast'!V14*0.9</f>
        <v>14715</v>
      </c>
      <c r="W14" s="244">
        <f>'C завтраками| Bed and breakfast'!W14*0.9</f>
        <v>17955</v>
      </c>
      <c r="X14" s="244">
        <f>'C завтраками| Bed and breakfast'!X14*0.9</f>
        <v>14715</v>
      </c>
      <c r="Y14" s="244">
        <f>'C завтраками| Bed and breakfast'!Y14*0.9</f>
        <v>17955</v>
      </c>
      <c r="Z14" s="244">
        <f>'C завтраками| Bed and breakfast'!Z14*0.9</f>
        <v>17955</v>
      </c>
      <c r="AA14" s="244">
        <f>'C завтраками| Bed and breakfast'!AA14*0.9</f>
        <v>17955</v>
      </c>
      <c r="AB14" s="244">
        <f>'C завтраками| Bed and breakfast'!AB14*0.9</f>
        <v>16875</v>
      </c>
      <c r="AC14" s="244">
        <f>'C завтраками| Bed and breakfast'!AC14*0.9</f>
        <v>17955</v>
      </c>
      <c r="AD14" s="244">
        <f>'C завтраками| Bed and breakfast'!AD14*0.9</f>
        <v>16875</v>
      </c>
      <c r="AE14" s="244">
        <f>'C завтраками| Bed and breakfast'!AE14*0.9</f>
        <v>22095</v>
      </c>
      <c r="AF14" s="244">
        <f>'C завтраками| Bed and breakfast'!AF14*0.9</f>
        <v>16875</v>
      </c>
      <c r="AG14" s="244">
        <f>'C завтраками| Bed and breakfast'!AG14*0.9</f>
        <v>17955</v>
      </c>
      <c r="AH14" s="244">
        <f>'C завтраками| Bed and breakfast'!AH14*0.9</f>
        <v>17955</v>
      </c>
      <c r="AI14" s="244">
        <f>'C завтраками| Bed and breakfast'!AI14*0.9</f>
        <v>17955</v>
      </c>
      <c r="AJ14" s="244">
        <f>'C завтраками| Bed and breakfast'!AJ14*0.9</f>
        <v>16875</v>
      </c>
      <c r="AK14" s="244">
        <f>'C завтраками| Bed and breakfast'!AK14*0.9</f>
        <v>17955</v>
      </c>
      <c r="AL14" s="244">
        <f>'C завтраками| Bed and breakfast'!AL14*0.9</f>
        <v>16875</v>
      </c>
      <c r="AM14" s="244">
        <f>'C завтраками| Bed and breakfast'!AM14*0.9</f>
        <v>15795</v>
      </c>
      <c r="AN14" s="244">
        <f>'C завтраками| Bed and breakfast'!AN14*0.9</f>
        <v>14715</v>
      </c>
      <c r="AO14" s="244">
        <f>'C завтраками| Bed and breakfast'!AO14*0.9</f>
        <v>14715</v>
      </c>
      <c r="AP14" s="244">
        <f>'C завтраками| Bed and breakfast'!AP14*0.9</f>
        <v>14715</v>
      </c>
      <c r="AQ14" s="244">
        <f>'C завтраками| Bed and breakfast'!AQ14*0.9</f>
        <v>15795</v>
      </c>
      <c r="AR14" s="244">
        <f>'C завтраками| Bed and breakfast'!AR14*0.9</f>
        <v>16875</v>
      </c>
      <c r="AS14" s="244">
        <f>'C завтраками| Bed and breakfast'!AS14*0.9</f>
        <v>16875</v>
      </c>
      <c r="AT14" s="244">
        <f>'C завтраками| Bed and breakfast'!AT14*0.9</f>
        <v>15795</v>
      </c>
      <c r="AU14" s="244">
        <f>'C завтраками| Bed and breakfast'!AU14*0.9</f>
        <v>14715</v>
      </c>
      <c r="AV14" s="244">
        <f>'C завтраками| Bed and breakfast'!AV14*0.9</f>
        <v>16875</v>
      </c>
      <c r="AW14" s="244">
        <f>'C завтраками| Bed and breakfast'!AW14*0.9</f>
        <v>14715</v>
      </c>
    </row>
    <row r="15" spans="1:49" ht="10.7" customHeight="1" x14ac:dyDescent="0.2">
      <c r="A15" s="17" t="s">
        <v>4</v>
      </c>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row>
    <row r="16" spans="1:49" ht="10.7" customHeight="1" x14ac:dyDescent="0.2">
      <c r="A16" s="19">
        <v>1</v>
      </c>
      <c r="B16" s="244">
        <f>'C завтраками| Bed and breakfast'!B16*0.9</f>
        <v>12780</v>
      </c>
      <c r="C16" s="244">
        <f>'C завтраками| Bed and breakfast'!C16*0.9</f>
        <v>12780</v>
      </c>
      <c r="D16" s="244">
        <f>'C завтраками| Bed and breakfast'!D16*0.9</f>
        <v>16830</v>
      </c>
      <c r="E16" s="244">
        <f>'C завтраками| Bed and breakfast'!E16*0.9</f>
        <v>16830</v>
      </c>
      <c r="F16" s="244">
        <f>'C завтраками| Bed and breakfast'!F16*0.9</f>
        <v>14670</v>
      </c>
      <c r="G16" s="244">
        <f>'C завтраками| Bed and breakfast'!G16*0.9</f>
        <v>12960</v>
      </c>
      <c r="H16" s="244">
        <f>'C завтраками| Bed and breakfast'!H16*0.9</f>
        <v>12330</v>
      </c>
      <c r="I16" s="244">
        <f>'C завтраками| Bed and breakfast'!I16*0.9</f>
        <v>12330</v>
      </c>
      <c r="J16" s="244">
        <f>'C завтраками| Bed and breakfast'!J16*0.9</f>
        <v>12960</v>
      </c>
      <c r="K16" s="244">
        <f>'C завтраками| Bed and breakfast'!K16*0.9</f>
        <v>12330</v>
      </c>
      <c r="L16" s="244">
        <f>'C завтраками| Bed and breakfast'!L16*0.9</f>
        <v>12330</v>
      </c>
      <c r="M16" s="244">
        <f>'C завтраками| Bed and breakfast'!M16*0.9</f>
        <v>16830</v>
      </c>
      <c r="N16" s="244">
        <f>'C завтраками| Bed and breakfast'!N16*0.9</f>
        <v>16830</v>
      </c>
      <c r="O16" s="244">
        <f>'C завтраками| Bed and breakfast'!O16*0.9</f>
        <v>16830</v>
      </c>
      <c r="P16" s="244">
        <f>'C завтраками| Bed and breakfast'!P16*0.9</f>
        <v>16830</v>
      </c>
      <c r="Q16" s="244">
        <f>'C завтраками| Bed and breakfast'!Q16*0.9</f>
        <v>12330</v>
      </c>
      <c r="R16" s="244">
        <f>'C завтраками| Bed and breakfast'!R16*0.9</f>
        <v>14670</v>
      </c>
      <c r="S16" s="244">
        <f>'C завтраками| Bed and breakfast'!S16*0.9</f>
        <v>15750</v>
      </c>
      <c r="T16" s="244">
        <f>'C завтраками| Bed and breakfast'!T16*0.9</f>
        <v>13590</v>
      </c>
      <c r="U16" s="244">
        <f>'C завтраками| Bed and breakfast'!U16*0.9</f>
        <v>19440</v>
      </c>
      <c r="V16" s="244">
        <f>'C завтраками| Bed and breakfast'!V16*0.9</f>
        <v>13590</v>
      </c>
      <c r="W16" s="244">
        <f>'C завтраками| Bed and breakfast'!W16*0.9</f>
        <v>16830</v>
      </c>
      <c r="X16" s="244">
        <f>'C завтраками| Bed and breakfast'!X16*0.9</f>
        <v>13590</v>
      </c>
      <c r="Y16" s="244">
        <f>'C завтраками| Bed and breakfast'!Y16*0.9</f>
        <v>16830</v>
      </c>
      <c r="Z16" s="244">
        <f>'C завтраками| Bed and breakfast'!Z16*0.9</f>
        <v>16830</v>
      </c>
      <c r="AA16" s="244">
        <f>'C завтраками| Bed and breakfast'!AA16*0.9</f>
        <v>16830</v>
      </c>
      <c r="AB16" s="244">
        <f>'C завтраками| Bed and breakfast'!AB16*0.9</f>
        <v>15750</v>
      </c>
      <c r="AC16" s="244">
        <f>'C завтраками| Bed and breakfast'!AC16*0.9</f>
        <v>16830</v>
      </c>
      <c r="AD16" s="244">
        <f>'C завтраками| Bed and breakfast'!AD16*0.9</f>
        <v>15750</v>
      </c>
      <c r="AE16" s="244">
        <f>'C завтраками| Bed and breakfast'!AE16*0.9</f>
        <v>20970</v>
      </c>
      <c r="AF16" s="244">
        <f>'C завтраками| Bed and breakfast'!AF16*0.9</f>
        <v>15750</v>
      </c>
      <c r="AG16" s="244">
        <f>'C завтраками| Bed and breakfast'!AG16*0.9</f>
        <v>16830</v>
      </c>
      <c r="AH16" s="244">
        <f>'C завтраками| Bed and breakfast'!AH16*0.9</f>
        <v>16830</v>
      </c>
      <c r="AI16" s="244">
        <f>'C завтраками| Bed and breakfast'!AI16*0.9</f>
        <v>16830</v>
      </c>
      <c r="AJ16" s="244">
        <f>'C завтраками| Bed and breakfast'!AJ16*0.9</f>
        <v>15750</v>
      </c>
      <c r="AK16" s="244">
        <f>'C завтраками| Bed and breakfast'!AK16*0.9</f>
        <v>16830</v>
      </c>
      <c r="AL16" s="244">
        <f>'C завтраками| Bed and breakfast'!AL16*0.9</f>
        <v>15750</v>
      </c>
      <c r="AM16" s="244">
        <f>'C завтраками| Bed and breakfast'!AM16*0.9</f>
        <v>14670</v>
      </c>
      <c r="AN16" s="244">
        <f>'C завтраками| Bed and breakfast'!AN16*0.9</f>
        <v>13590</v>
      </c>
      <c r="AO16" s="244">
        <f>'C завтраками| Bed and breakfast'!AO16*0.9</f>
        <v>13590</v>
      </c>
      <c r="AP16" s="244">
        <f>'C завтраками| Bed and breakfast'!AP16*0.9</f>
        <v>13590</v>
      </c>
      <c r="AQ16" s="244">
        <f>'C завтраками| Bed and breakfast'!AQ16*0.9</f>
        <v>14670</v>
      </c>
      <c r="AR16" s="244">
        <f>'C завтраками| Bed and breakfast'!AR16*0.9</f>
        <v>15750</v>
      </c>
      <c r="AS16" s="244">
        <f>'C завтраками| Bed and breakfast'!AS16*0.9</f>
        <v>15750</v>
      </c>
      <c r="AT16" s="244">
        <f>'C завтраками| Bed and breakfast'!AT16*0.9</f>
        <v>14670</v>
      </c>
      <c r="AU16" s="244">
        <f>'C завтраками| Bed and breakfast'!AU16*0.9</f>
        <v>13590</v>
      </c>
      <c r="AV16" s="244">
        <f>'C завтраками| Bed and breakfast'!AV16*0.9</f>
        <v>15750</v>
      </c>
      <c r="AW16" s="244">
        <f>'C завтраками| Bed and breakfast'!AW16*0.9</f>
        <v>13590</v>
      </c>
    </row>
    <row r="17" spans="1:49" ht="10.7" customHeight="1" x14ac:dyDescent="0.2">
      <c r="A17" s="19">
        <v>2</v>
      </c>
      <c r="B17" s="244">
        <f>'C завтраками| Bed and breakfast'!B17*0.9</f>
        <v>14580</v>
      </c>
      <c r="C17" s="244">
        <f>'C завтраками| Bed and breakfast'!C17*0.9</f>
        <v>14580</v>
      </c>
      <c r="D17" s="244">
        <f>'C завтраками| Bed and breakfast'!D17*0.9</f>
        <v>18855</v>
      </c>
      <c r="E17" s="244">
        <f>'C завтраками| Bed and breakfast'!E17*0.9</f>
        <v>18855</v>
      </c>
      <c r="F17" s="244">
        <f>'C завтраками| Bed and breakfast'!F17*0.9</f>
        <v>16695</v>
      </c>
      <c r="G17" s="244">
        <f>'C завтраками| Bed and breakfast'!G17*0.9</f>
        <v>14985</v>
      </c>
      <c r="H17" s="244">
        <f>'C завтраками| Bed and breakfast'!H17*0.9</f>
        <v>14355</v>
      </c>
      <c r="I17" s="244">
        <f>'C завтраками| Bed and breakfast'!I17*0.9</f>
        <v>14355</v>
      </c>
      <c r="J17" s="244">
        <f>'C завтраками| Bed and breakfast'!J17*0.9</f>
        <v>14985</v>
      </c>
      <c r="K17" s="244">
        <f>'C завтраками| Bed and breakfast'!K17*0.9</f>
        <v>14355</v>
      </c>
      <c r="L17" s="244">
        <f>'C завтраками| Bed and breakfast'!L17*0.9</f>
        <v>14355</v>
      </c>
      <c r="M17" s="244">
        <f>'C завтраками| Bed and breakfast'!M17*0.9</f>
        <v>18855</v>
      </c>
      <c r="N17" s="244">
        <f>'C завтраками| Bed and breakfast'!N17*0.9</f>
        <v>18855</v>
      </c>
      <c r="O17" s="244">
        <f>'C завтраками| Bed and breakfast'!O17*0.9</f>
        <v>18855</v>
      </c>
      <c r="P17" s="244">
        <f>'C завтраками| Bed and breakfast'!P17*0.9</f>
        <v>18855</v>
      </c>
      <c r="Q17" s="244">
        <f>'C завтраками| Bed and breakfast'!Q17*0.9</f>
        <v>14355</v>
      </c>
      <c r="R17" s="244">
        <f>'C завтраками| Bed and breakfast'!R17*0.9</f>
        <v>16695</v>
      </c>
      <c r="S17" s="244">
        <f>'C завтраками| Bed and breakfast'!S17*0.9</f>
        <v>17775</v>
      </c>
      <c r="T17" s="244">
        <f>'C завтраками| Bed and breakfast'!T17*0.9</f>
        <v>15615</v>
      </c>
      <c r="U17" s="244">
        <f>'C завтраками| Bed and breakfast'!U17*0.9</f>
        <v>21465</v>
      </c>
      <c r="V17" s="244">
        <f>'C завтраками| Bed and breakfast'!V17*0.9</f>
        <v>15615</v>
      </c>
      <c r="W17" s="244">
        <f>'C завтраками| Bed and breakfast'!W17*0.9</f>
        <v>18855</v>
      </c>
      <c r="X17" s="244">
        <f>'C завтраками| Bed and breakfast'!X17*0.9</f>
        <v>15615</v>
      </c>
      <c r="Y17" s="244">
        <f>'C завтраками| Bed and breakfast'!Y17*0.9</f>
        <v>18855</v>
      </c>
      <c r="Z17" s="244">
        <f>'C завтраками| Bed and breakfast'!Z17*0.9</f>
        <v>18855</v>
      </c>
      <c r="AA17" s="244">
        <f>'C завтраками| Bed and breakfast'!AA17*0.9</f>
        <v>18855</v>
      </c>
      <c r="AB17" s="244">
        <f>'C завтраками| Bed and breakfast'!AB17*0.9</f>
        <v>17775</v>
      </c>
      <c r="AC17" s="244">
        <f>'C завтраками| Bed and breakfast'!AC17*0.9</f>
        <v>18855</v>
      </c>
      <c r="AD17" s="244">
        <f>'C завтраками| Bed and breakfast'!AD17*0.9</f>
        <v>17775</v>
      </c>
      <c r="AE17" s="244">
        <f>'C завтраками| Bed and breakfast'!AE17*0.9</f>
        <v>22995</v>
      </c>
      <c r="AF17" s="244">
        <f>'C завтраками| Bed and breakfast'!AF17*0.9</f>
        <v>17775</v>
      </c>
      <c r="AG17" s="244">
        <f>'C завтраками| Bed and breakfast'!AG17*0.9</f>
        <v>18855</v>
      </c>
      <c r="AH17" s="244">
        <f>'C завтраками| Bed and breakfast'!AH17*0.9</f>
        <v>18855</v>
      </c>
      <c r="AI17" s="244">
        <f>'C завтраками| Bed and breakfast'!AI17*0.9</f>
        <v>18855</v>
      </c>
      <c r="AJ17" s="244">
        <f>'C завтраками| Bed and breakfast'!AJ17*0.9</f>
        <v>17775</v>
      </c>
      <c r="AK17" s="244">
        <f>'C завтраками| Bed and breakfast'!AK17*0.9</f>
        <v>18855</v>
      </c>
      <c r="AL17" s="244">
        <f>'C завтраками| Bed and breakfast'!AL17*0.9</f>
        <v>17775</v>
      </c>
      <c r="AM17" s="244">
        <f>'C завтраками| Bed and breakfast'!AM17*0.9</f>
        <v>16695</v>
      </c>
      <c r="AN17" s="244">
        <f>'C завтраками| Bed and breakfast'!AN17*0.9</f>
        <v>15615</v>
      </c>
      <c r="AO17" s="244">
        <f>'C завтраками| Bed and breakfast'!AO17*0.9</f>
        <v>15615</v>
      </c>
      <c r="AP17" s="244">
        <f>'C завтраками| Bed and breakfast'!AP17*0.9</f>
        <v>15615</v>
      </c>
      <c r="AQ17" s="244">
        <f>'C завтраками| Bed and breakfast'!AQ17*0.9</f>
        <v>16695</v>
      </c>
      <c r="AR17" s="244">
        <f>'C завтраками| Bed and breakfast'!AR17*0.9</f>
        <v>17775</v>
      </c>
      <c r="AS17" s="244">
        <f>'C завтраками| Bed and breakfast'!AS17*0.9</f>
        <v>17775</v>
      </c>
      <c r="AT17" s="244">
        <f>'C завтраками| Bed and breakfast'!AT17*0.9</f>
        <v>16695</v>
      </c>
      <c r="AU17" s="244">
        <f>'C завтраками| Bed and breakfast'!AU17*0.9</f>
        <v>15615</v>
      </c>
      <c r="AV17" s="244">
        <f>'C завтраками| Bed and breakfast'!AV17*0.9</f>
        <v>17775</v>
      </c>
      <c r="AW17" s="244">
        <f>'C завтраками| Bed and breakfast'!AW17*0.9</f>
        <v>15615</v>
      </c>
    </row>
    <row r="18" spans="1:49" ht="10.7" customHeight="1" x14ac:dyDescent="0.2">
      <c r="A18" s="17" t="s">
        <v>145</v>
      </c>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row>
    <row r="19" spans="1:49" ht="10.7" customHeight="1" x14ac:dyDescent="0.2">
      <c r="A19" s="19">
        <v>1</v>
      </c>
      <c r="B19" s="244">
        <f>'C завтраками| Bed and breakfast'!B19*0.9</f>
        <v>13680</v>
      </c>
      <c r="C19" s="244">
        <f>'C завтраками| Bed and breakfast'!C19*0.9</f>
        <v>13680</v>
      </c>
      <c r="D19" s="244">
        <f>'C завтраками| Bed and breakfast'!D19*0.9</f>
        <v>18630</v>
      </c>
      <c r="E19" s="244">
        <f>'C завтраками| Bed and breakfast'!E19*0.9</f>
        <v>18630</v>
      </c>
      <c r="F19" s="244">
        <f>'C завтраками| Bed and breakfast'!F19*0.9</f>
        <v>16470</v>
      </c>
      <c r="G19" s="244">
        <f>'C завтраками| Bed and breakfast'!G19*0.9</f>
        <v>14760</v>
      </c>
      <c r="H19" s="244">
        <f>'C завтраками| Bed and breakfast'!H19*0.9</f>
        <v>14130</v>
      </c>
      <c r="I19" s="244">
        <f>'C завтраками| Bed and breakfast'!I19*0.9</f>
        <v>14130</v>
      </c>
      <c r="J19" s="244">
        <f>'C завтраками| Bed and breakfast'!J19*0.9</f>
        <v>14760</v>
      </c>
      <c r="K19" s="244">
        <f>'C завтраками| Bed and breakfast'!K19*0.9</f>
        <v>14130</v>
      </c>
      <c r="L19" s="244">
        <f>'C завтраками| Bed and breakfast'!L19*0.9</f>
        <v>14130</v>
      </c>
      <c r="M19" s="244">
        <f>'C завтраками| Bed and breakfast'!M19*0.9</f>
        <v>18630</v>
      </c>
      <c r="N19" s="244">
        <f>'C завтраками| Bed and breakfast'!N19*0.9</f>
        <v>18630</v>
      </c>
      <c r="O19" s="244">
        <f>'C завтраками| Bed and breakfast'!O19*0.9</f>
        <v>18630</v>
      </c>
      <c r="P19" s="244">
        <f>'C завтраками| Bed and breakfast'!P19*0.9</f>
        <v>18630</v>
      </c>
      <c r="Q19" s="244">
        <f>'C завтраками| Bed and breakfast'!Q19*0.9</f>
        <v>14130</v>
      </c>
      <c r="R19" s="244">
        <f>'C завтраками| Bed and breakfast'!R19*0.9</f>
        <v>16470</v>
      </c>
      <c r="S19" s="244">
        <f>'C завтраками| Bed and breakfast'!S19*0.9</f>
        <v>17550</v>
      </c>
      <c r="T19" s="244">
        <f>'C завтраками| Bed and breakfast'!T19*0.9</f>
        <v>15390</v>
      </c>
      <c r="U19" s="244">
        <f>'C завтраками| Bed and breakfast'!U19*0.9</f>
        <v>21240</v>
      </c>
      <c r="V19" s="244">
        <f>'C завтраками| Bed and breakfast'!V19*0.9</f>
        <v>15390</v>
      </c>
      <c r="W19" s="244">
        <f>'C завтраками| Bed and breakfast'!W19*0.9</f>
        <v>18630</v>
      </c>
      <c r="X19" s="244">
        <f>'C завтраками| Bed and breakfast'!X19*0.9</f>
        <v>15390</v>
      </c>
      <c r="Y19" s="244">
        <f>'C завтраками| Bed and breakfast'!Y19*0.9</f>
        <v>18630</v>
      </c>
      <c r="Z19" s="244">
        <f>'C завтраками| Bed and breakfast'!Z19*0.9</f>
        <v>18630</v>
      </c>
      <c r="AA19" s="244">
        <f>'C завтраками| Bed and breakfast'!AA19*0.9</f>
        <v>18630</v>
      </c>
      <c r="AB19" s="244">
        <f>'C завтраками| Bed and breakfast'!AB19*0.9</f>
        <v>17550</v>
      </c>
      <c r="AC19" s="244">
        <f>'C завтраками| Bed and breakfast'!AC19*0.9</f>
        <v>18630</v>
      </c>
      <c r="AD19" s="244">
        <f>'C завтраками| Bed and breakfast'!AD19*0.9</f>
        <v>17550</v>
      </c>
      <c r="AE19" s="244">
        <f>'C завтраками| Bed and breakfast'!AE19*0.9</f>
        <v>22770</v>
      </c>
      <c r="AF19" s="244">
        <f>'C завтраками| Bed and breakfast'!AF19*0.9</f>
        <v>17550</v>
      </c>
      <c r="AG19" s="244">
        <f>'C завтраками| Bed and breakfast'!AG19*0.9</f>
        <v>18630</v>
      </c>
      <c r="AH19" s="244">
        <f>'C завтраками| Bed and breakfast'!AH19*0.9</f>
        <v>18630</v>
      </c>
      <c r="AI19" s="244">
        <f>'C завтраками| Bed and breakfast'!AI19*0.9</f>
        <v>18630</v>
      </c>
      <c r="AJ19" s="244">
        <f>'C завтраками| Bed and breakfast'!AJ19*0.9</f>
        <v>17550</v>
      </c>
      <c r="AK19" s="244">
        <f>'C завтраками| Bed and breakfast'!AK19*0.9</f>
        <v>18630</v>
      </c>
      <c r="AL19" s="244">
        <f>'C завтраками| Bed and breakfast'!AL19*0.9</f>
        <v>17550</v>
      </c>
      <c r="AM19" s="244">
        <f>'C завтраками| Bed and breakfast'!AM19*0.9</f>
        <v>16470</v>
      </c>
      <c r="AN19" s="244">
        <f>'C завтраками| Bed and breakfast'!AN19*0.9</f>
        <v>15390</v>
      </c>
      <c r="AO19" s="244">
        <f>'C завтраками| Bed and breakfast'!AO19*0.9</f>
        <v>15390</v>
      </c>
      <c r="AP19" s="244">
        <f>'C завтраками| Bed and breakfast'!AP19*0.9</f>
        <v>15390</v>
      </c>
      <c r="AQ19" s="244">
        <f>'C завтраками| Bed and breakfast'!AQ19*0.9</f>
        <v>16470</v>
      </c>
      <c r="AR19" s="244">
        <f>'C завтраками| Bed and breakfast'!AR19*0.9</f>
        <v>17550</v>
      </c>
      <c r="AS19" s="244">
        <f>'C завтраками| Bed and breakfast'!AS19*0.9</f>
        <v>17550</v>
      </c>
      <c r="AT19" s="244">
        <f>'C завтраками| Bed and breakfast'!AT19*0.9</f>
        <v>16470</v>
      </c>
      <c r="AU19" s="244">
        <f>'C завтраками| Bed and breakfast'!AU19*0.9</f>
        <v>15390</v>
      </c>
      <c r="AV19" s="244">
        <f>'C завтраками| Bed and breakfast'!AV19*0.9</f>
        <v>17550</v>
      </c>
      <c r="AW19" s="244">
        <f>'C завтраками| Bed and breakfast'!AW19*0.9</f>
        <v>15390</v>
      </c>
    </row>
    <row r="20" spans="1:49" ht="10.7" customHeight="1" x14ac:dyDescent="0.2">
      <c r="A20" s="19">
        <v>2</v>
      </c>
      <c r="B20" s="244">
        <f>'C завтраками| Bed and breakfast'!B20*0.9</f>
        <v>15480</v>
      </c>
      <c r="C20" s="244">
        <f>'C завтраками| Bed and breakfast'!C20*0.9</f>
        <v>15480</v>
      </c>
      <c r="D20" s="244">
        <f>'C завтраками| Bed and breakfast'!D20*0.9</f>
        <v>20655</v>
      </c>
      <c r="E20" s="244">
        <f>'C завтраками| Bed and breakfast'!E20*0.9</f>
        <v>20655</v>
      </c>
      <c r="F20" s="244">
        <f>'C завтраками| Bed and breakfast'!F20*0.9</f>
        <v>18495</v>
      </c>
      <c r="G20" s="244">
        <f>'C завтраками| Bed and breakfast'!G20*0.9</f>
        <v>16785</v>
      </c>
      <c r="H20" s="244">
        <f>'C завтраками| Bed and breakfast'!H20*0.9</f>
        <v>16155</v>
      </c>
      <c r="I20" s="244">
        <f>'C завтраками| Bed and breakfast'!I20*0.9</f>
        <v>16155</v>
      </c>
      <c r="J20" s="244">
        <f>'C завтраками| Bed and breakfast'!J20*0.9</f>
        <v>16785</v>
      </c>
      <c r="K20" s="244">
        <f>'C завтраками| Bed and breakfast'!K20*0.9</f>
        <v>16155</v>
      </c>
      <c r="L20" s="244">
        <f>'C завтраками| Bed and breakfast'!L20*0.9</f>
        <v>16155</v>
      </c>
      <c r="M20" s="244">
        <f>'C завтраками| Bed and breakfast'!M20*0.9</f>
        <v>20655</v>
      </c>
      <c r="N20" s="244">
        <f>'C завтраками| Bed and breakfast'!N20*0.9</f>
        <v>20655</v>
      </c>
      <c r="O20" s="244">
        <f>'C завтраками| Bed and breakfast'!O20*0.9</f>
        <v>20655</v>
      </c>
      <c r="P20" s="244">
        <f>'C завтраками| Bed and breakfast'!P20*0.9</f>
        <v>20655</v>
      </c>
      <c r="Q20" s="244">
        <f>'C завтраками| Bed and breakfast'!Q20*0.9</f>
        <v>16155</v>
      </c>
      <c r="R20" s="244">
        <f>'C завтраками| Bed and breakfast'!R20*0.9</f>
        <v>18495</v>
      </c>
      <c r="S20" s="244">
        <f>'C завтраками| Bed and breakfast'!S20*0.9</f>
        <v>19575</v>
      </c>
      <c r="T20" s="244">
        <f>'C завтраками| Bed and breakfast'!T20*0.9</f>
        <v>17415</v>
      </c>
      <c r="U20" s="244">
        <f>'C завтраками| Bed and breakfast'!U20*0.9</f>
        <v>23265</v>
      </c>
      <c r="V20" s="244">
        <f>'C завтраками| Bed and breakfast'!V20*0.9</f>
        <v>17415</v>
      </c>
      <c r="W20" s="244">
        <f>'C завтраками| Bed and breakfast'!W20*0.9</f>
        <v>20655</v>
      </c>
      <c r="X20" s="244">
        <f>'C завтраками| Bed and breakfast'!X20*0.9</f>
        <v>17415</v>
      </c>
      <c r="Y20" s="244">
        <f>'C завтраками| Bed and breakfast'!Y20*0.9</f>
        <v>20655</v>
      </c>
      <c r="Z20" s="244">
        <f>'C завтраками| Bed and breakfast'!Z20*0.9</f>
        <v>20655</v>
      </c>
      <c r="AA20" s="244">
        <f>'C завтраками| Bed and breakfast'!AA20*0.9</f>
        <v>20655</v>
      </c>
      <c r="AB20" s="244">
        <f>'C завтраками| Bed and breakfast'!AB20*0.9</f>
        <v>19575</v>
      </c>
      <c r="AC20" s="244">
        <f>'C завтраками| Bed and breakfast'!AC20*0.9</f>
        <v>20655</v>
      </c>
      <c r="AD20" s="244">
        <f>'C завтраками| Bed and breakfast'!AD20*0.9</f>
        <v>19575</v>
      </c>
      <c r="AE20" s="244">
        <f>'C завтраками| Bed and breakfast'!AE20*0.9</f>
        <v>24795</v>
      </c>
      <c r="AF20" s="244">
        <f>'C завтраками| Bed and breakfast'!AF20*0.9</f>
        <v>19575</v>
      </c>
      <c r="AG20" s="244">
        <f>'C завтраками| Bed and breakfast'!AG20*0.9</f>
        <v>20655</v>
      </c>
      <c r="AH20" s="244">
        <f>'C завтраками| Bed and breakfast'!AH20*0.9</f>
        <v>20655</v>
      </c>
      <c r="AI20" s="244">
        <f>'C завтраками| Bed and breakfast'!AI20*0.9</f>
        <v>20655</v>
      </c>
      <c r="AJ20" s="244">
        <f>'C завтраками| Bed and breakfast'!AJ20*0.9</f>
        <v>19575</v>
      </c>
      <c r="AK20" s="244">
        <f>'C завтраками| Bed and breakfast'!AK20*0.9</f>
        <v>20655</v>
      </c>
      <c r="AL20" s="244">
        <f>'C завтраками| Bed and breakfast'!AL20*0.9</f>
        <v>19575</v>
      </c>
      <c r="AM20" s="244">
        <f>'C завтраками| Bed and breakfast'!AM20*0.9</f>
        <v>18495</v>
      </c>
      <c r="AN20" s="244">
        <f>'C завтраками| Bed and breakfast'!AN20*0.9</f>
        <v>17415</v>
      </c>
      <c r="AO20" s="244">
        <f>'C завтраками| Bed and breakfast'!AO20*0.9</f>
        <v>17415</v>
      </c>
      <c r="AP20" s="244">
        <f>'C завтраками| Bed and breakfast'!AP20*0.9</f>
        <v>17415</v>
      </c>
      <c r="AQ20" s="244">
        <f>'C завтраками| Bed and breakfast'!AQ20*0.9</f>
        <v>18495</v>
      </c>
      <c r="AR20" s="244">
        <f>'C завтраками| Bed and breakfast'!AR20*0.9</f>
        <v>19575</v>
      </c>
      <c r="AS20" s="244">
        <f>'C завтраками| Bed and breakfast'!AS20*0.9</f>
        <v>19575</v>
      </c>
      <c r="AT20" s="244">
        <f>'C завтраками| Bed and breakfast'!AT20*0.9</f>
        <v>18495</v>
      </c>
      <c r="AU20" s="244">
        <f>'C завтраками| Bed and breakfast'!AU20*0.9</f>
        <v>17415</v>
      </c>
      <c r="AV20" s="244">
        <f>'C завтраками| Bed and breakfast'!AV20*0.9</f>
        <v>19575</v>
      </c>
      <c r="AW20" s="244">
        <f>'C завтраками| Bed and breakfast'!AW20*0.9</f>
        <v>17415</v>
      </c>
    </row>
    <row r="21" spans="1:49" ht="10.7" customHeight="1" x14ac:dyDescent="0.2">
      <c r="A21" s="17" t="s">
        <v>5</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row>
    <row r="22" spans="1:49" ht="10.7" customHeight="1" x14ac:dyDescent="0.2">
      <c r="A22" s="19">
        <v>1</v>
      </c>
      <c r="B22" s="244">
        <f>'C завтраками| Bed and breakfast'!B22*0.9</f>
        <v>18180</v>
      </c>
      <c r="C22" s="244">
        <f>'C завтраками| Bed and breakfast'!C22*0.9</f>
        <v>18180</v>
      </c>
      <c r="D22" s="244">
        <f>'C завтраками| Bed and breakfast'!D22*0.9</f>
        <v>27630</v>
      </c>
      <c r="E22" s="244">
        <f>'C завтраками| Bed and breakfast'!E22*0.9</f>
        <v>27630</v>
      </c>
      <c r="F22" s="244">
        <f>'C завтраками| Bed and breakfast'!F22*0.9</f>
        <v>25470</v>
      </c>
      <c r="G22" s="244">
        <f>'C завтраками| Bed and breakfast'!G22*0.9</f>
        <v>23760</v>
      </c>
      <c r="H22" s="244">
        <f>'C завтраками| Bed and breakfast'!H22*0.9</f>
        <v>23130</v>
      </c>
      <c r="I22" s="244">
        <f>'C завтраками| Bed and breakfast'!I22*0.9</f>
        <v>23130</v>
      </c>
      <c r="J22" s="244">
        <f>'C завтраками| Bed and breakfast'!J22*0.9</f>
        <v>23760</v>
      </c>
      <c r="K22" s="244">
        <f>'C завтраками| Bed and breakfast'!K22*0.9</f>
        <v>23130</v>
      </c>
      <c r="L22" s="244">
        <f>'C завтраками| Bed and breakfast'!L22*0.9</f>
        <v>23130</v>
      </c>
      <c r="M22" s="244">
        <f>'C завтраками| Bed and breakfast'!M22*0.9</f>
        <v>27630</v>
      </c>
      <c r="N22" s="244">
        <f>'C завтраками| Bed and breakfast'!N22*0.9</f>
        <v>27630</v>
      </c>
      <c r="O22" s="244">
        <f>'C завтраками| Bed and breakfast'!O22*0.9</f>
        <v>27630</v>
      </c>
      <c r="P22" s="244">
        <f>'C завтраками| Bed and breakfast'!P22*0.9</f>
        <v>27630</v>
      </c>
      <c r="Q22" s="244">
        <f>'C завтраками| Bed and breakfast'!Q22*0.9</f>
        <v>23130</v>
      </c>
      <c r="R22" s="244">
        <f>'C завтраками| Bed and breakfast'!R22*0.9</f>
        <v>25470</v>
      </c>
      <c r="S22" s="244">
        <f>'C завтраками| Bed and breakfast'!S22*0.9</f>
        <v>26550</v>
      </c>
      <c r="T22" s="244">
        <f>'C завтраками| Bed and breakfast'!T22*0.9</f>
        <v>24390</v>
      </c>
      <c r="U22" s="244">
        <f>'C завтраками| Bed and breakfast'!U22*0.9</f>
        <v>30240</v>
      </c>
      <c r="V22" s="244">
        <f>'C завтраками| Bed and breakfast'!V22*0.9</f>
        <v>24390</v>
      </c>
      <c r="W22" s="244">
        <f>'C завтраками| Bed and breakfast'!W22*0.9</f>
        <v>27630</v>
      </c>
      <c r="X22" s="244">
        <f>'C завтраками| Bed and breakfast'!X22*0.9</f>
        <v>24390</v>
      </c>
      <c r="Y22" s="244">
        <f>'C завтраками| Bed and breakfast'!Y22*0.9</f>
        <v>27630</v>
      </c>
      <c r="Z22" s="244">
        <f>'C завтраками| Bed and breakfast'!Z22*0.9</f>
        <v>27630</v>
      </c>
      <c r="AA22" s="244">
        <f>'C завтраками| Bed and breakfast'!AA22*0.9</f>
        <v>27630</v>
      </c>
      <c r="AB22" s="244">
        <f>'C завтраками| Bed and breakfast'!AB22*0.9</f>
        <v>26550</v>
      </c>
      <c r="AC22" s="244">
        <f>'C завтраками| Bed and breakfast'!AC22*0.9</f>
        <v>27630</v>
      </c>
      <c r="AD22" s="244">
        <f>'C завтраками| Bed and breakfast'!AD22*0.9</f>
        <v>26550</v>
      </c>
      <c r="AE22" s="244">
        <f>'C завтраками| Bed and breakfast'!AE22*0.9</f>
        <v>31770</v>
      </c>
      <c r="AF22" s="244">
        <f>'C завтраками| Bed and breakfast'!AF22*0.9</f>
        <v>26550</v>
      </c>
      <c r="AG22" s="244">
        <f>'C завтраками| Bed and breakfast'!AG22*0.9</f>
        <v>27630</v>
      </c>
      <c r="AH22" s="244">
        <f>'C завтраками| Bed and breakfast'!AH22*0.9</f>
        <v>27630</v>
      </c>
      <c r="AI22" s="244">
        <f>'C завтраками| Bed and breakfast'!AI22*0.9</f>
        <v>27630</v>
      </c>
      <c r="AJ22" s="244">
        <f>'C завтраками| Bed and breakfast'!AJ22*0.9</f>
        <v>26550</v>
      </c>
      <c r="AK22" s="244">
        <f>'C завтраками| Bed and breakfast'!AK22*0.9</f>
        <v>27630</v>
      </c>
      <c r="AL22" s="244">
        <f>'C завтраками| Bed and breakfast'!AL22*0.9</f>
        <v>26550</v>
      </c>
      <c r="AM22" s="244">
        <f>'C завтраками| Bed and breakfast'!AM22*0.9</f>
        <v>25470</v>
      </c>
      <c r="AN22" s="244">
        <f>'C завтраками| Bed and breakfast'!AN22*0.9</f>
        <v>24390</v>
      </c>
      <c r="AO22" s="244">
        <f>'C завтраками| Bed and breakfast'!AO22*0.9</f>
        <v>24390</v>
      </c>
      <c r="AP22" s="244">
        <f>'C завтраками| Bed and breakfast'!AP22*0.9</f>
        <v>24390</v>
      </c>
      <c r="AQ22" s="244">
        <f>'C завтраками| Bed and breakfast'!AQ22*0.9</f>
        <v>25470</v>
      </c>
      <c r="AR22" s="244">
        <f>'C завтраками| Bed and breakfast'!AR22*0.9</f>
        <v>26550</v>
      </c>
      <c r="AS22" s="244">
        <f>'C завтраками| Bed and breakfast'!AS22*0.9</f>
        <v>26550</v>
      </c>
      <c r="AT22" s="244">
        <f>'C завтраками| Bed and breakfast'!AT22*0.9</f>
        <v>25470</v>
      </c>
      <c r="AU22" s="244">
        <f>'C завтраками| Bed and breakfast'!AU22*0.9</f>
        <v>24390</v>
      </c>
      <c r="AV22" s="244">
        <f>'C завтраками| Bed and breakfast'!AV22*0.9</f>
        <v>26550</v>
      </c>
      <c r="AW22" s="244">
        <f>'C завтраками| Bed and breakfast'!AW22*0.9</f>
        <v>24390</v>
      </c>
    </row>
    <row r="23" spans="1:49" ht="10.5" customHeight="1" x14ac:dyDescent="0.2">
      <c r="A23" s="19">
        <v>2</v>
      </c>
      <c r="B23" s="244">
        <f>'C завтраками| Bed and breakfast'!B23*0.9</f>
        <v>19980</v>
      </c>
      <c r="C23" s="244">
        <f>'C завтраками| Bed and breakfast'!C23*0.9</f>
        <v>19980</v>
      </c>
      <c r="D23" s="244">
        <f>'C завтраками| Bed and breakfast'!D23*0.9</f>
        <v>29655</v>
      </c>
      <c r="E23" s="244">
        <f>'C завтраками| Bed and breakfast'!E23*0.9</f>
        <v>29655</v>
      </c>
      <c r="F23" s="244">
        <f>'C завтраками| Bed and breakfast'!F23*0.9</f>
        <v>27495</v>
      </c>
      <c r="G23" s="244">
        <f>'C завтраками| Bed and breakfast'!G23*0.9</f>
        <v>25785</v>
      </c>
      <c r="H23" s="244">
        <f>'C завтраками| Bed and breakfast'!H23*0.9</f>
        <v>25155</v>
      </c>
      <c r="I23" s="244">
        <f>'C завтраками| Bed and breakfast'!I23*0.9</f>
        <v>25155</v>
      </c>
      <c r="J23" s="244">
        <f>'C завтраками| Bed and breakfast'!J23*0.9</f>
        <v>25785</v>
      </c>
      <c r="K23" s="244">
        <f>'C завтраками| Bed and breakfast'!K23*0.9</f>
        <v>25155</v>
      </c>
      <c r="L23" s="244">
        <f>'C завтраками| Bed and breakfast'!L23*0.9</f>
        <v>25155</v>
      </c>
      <c r="M23" s="244">
        <f>'C завтраками| Bed and breakfast'!M23*0.9</f>
        <v>29655</v>
      </c>
      <c r="N23" s="244">
        <f>'C завтраками| Bed and breakfast'!N23*0.9</f>
        <v>29655</v>
      </c>
      <c r="O23" s="244">
        <f>'C завтраками| Bed and breakfast'!O23*0.9</f>
        <v>29655</v>
      </c>
      <c r="P23" s="244">
        <f>'C завтраками| Bed and breakfast'!P23*0.9</f>
        <v>29655</v>
      </c>
      <c r="Q23" s="244">
        <f>'C завтраками| Bed and breakfast'!Q23*0.9</f>
        <v>25155</v>
      </c>
      <c r="R23" s="244">
        <f>'C завтраками| Bed and breakfast'!R23*0.9</f>
        <v>27495</v>
      </c>
      <c r="S23" s="244">
        <f>'C завтраками| Bed and breakfast'!S23*0.9</f>
        <v>28575</v>
      </c>
      <c r="T23" s="244">
        <f>'C завтраками| Bed and breakfast'!T23*0.9</f>
        <v>26415</v>
      </c>
      <c r="U23" s="244">
        <f>'C завтраками| Bed and breakfast'!U23*0.9</f>
        <v>32265</v>
      </c>
      <c r="V23" s="244">
        <f>'C завтраками| Bed and breakfast'!V23*0.9</f>
        <v>26415</v>
      </c>
      <c r="W23" s="244">
        <f>'C завтраками| Bed and breakfast'!W23*0.9</f>
        <v>29655</v>
      </c>
      <c r="X23" s="244">
        <f>'C завтраками| Bed and breakfast'!X23*0.9</f>
        <v>26415</v>
      </c>
      <c r="Y23" s="244">
        <f>'C завтраками| Bed and breakfast'!Y23*0.9</f>
        <v>29655</v>
      </c>
      <c r="Z23" s="244">
        <f>'C завтраками| Bed and breakfast'!Z23*0.9</f>
        <v>29655</v>
      </c>
      <c r="AA23" s="244">
        <f>'C завтраками| Bed and breakfast'!AA23*0.9</f>
        <v>29655</v>
      </c>
      <c r="AB23" s="244">
        <f>'C завтраками| Bed and breakfast'!AB23*0.9</f>
        <v>28575</v>
      </c>
      <c r="AC23" s="244">
        <f>'C завтраками| Bed and breakfast'!AC23*0.9</f>
        <v>29655</v>
      </c>
      <c r="AD23" s="244">
        <f>'C завтраками| Bed and breakfast'!AD23*0.9</f>
        <v>28575</v>
      </c>
      <c r="AE23" s="244">
        <f>'C завтраками| Bed and breakfast'!AE23*0.9</f>
        <v>33795</v>
      </c>
      <c r="AF23" s="244">
        <f>'C завтраками| Bed and breakfast'!AF23*0.9</f>
        <v>28575</v>
      </c>
      <c r="AG23" s="244">
        <f>'C завтраками| Bed and breakfast'!AG23*0.9</f>
        <v>29655</v>
      </c>
      <c r="AH23" s="244">
        <f>'C завтраками| Bed and breakfast'!AH23*0.9</f>
        <v>29655</v>
      </c>
      <c r="AI23" s="244">
        <f>'C завтраками| Bed and breakfast'!AI23*0.9</f>
        <v>29655</v>
      </c>
      <c r="AJ23" s="244">
        <f>'C завтраками| Bed and breakfast'!AJ23*0.9</f>
        <v>28575</v>
      </c>
      <c r="AK23" s="244">
        <f>'C завтраками| Bed and breakfast'!AK23*0.9</f>
        <v>29655</v>
      </c>
      <c r="AL23" s="244">
        <f>'C завтраками| Bed and breakfast'!AL23*0.9</f>
        <v>28575</v>
      </c>
      <c r="AM23" s="244">
        <f>'C завтраками| Bed and breakfast'!AM23*0.9</f>
        <v>27495</v>
      </c>
      <c r="AN23" s="244">
        <f>'C завтраками| Bed and breakfast'!AN23*0.9</f>
        <v>26415</v>
      </c>
      <c r="AO23" s="244">
        <f>'C завтраками| Bed and breakfast'!AO23*0.9</f>
        <v>26415</v>
      </c>
      <c r="AP23" s="244">
        <f>'C завтраками| Bed and breakfast'!AP23*0.9</f>
        <v>26415</v>
      </c>
      <c r="AQ23" s="244">
        <f>'C завтраками| Bed and breakfast'!AQ23*0.9</f>
        <v>27495</v>
      </c>
      <c r="AR23" s="244">
        <f>'C завтраками| Bed and breakfast'!AR23*0.9</f>
        <v>28575</v>
      </c>
      <c r="AS23" s="244">
        <f>'C завтраками| Bed and breakfast'!AS23*0.9</f>
        <v>28575</v>
      </c>
      <c r="AT23" s="244">
        <f>'C завтраками| Bed and breakfast'!AT23*0.9</f>
        <v>27495</v>
      </c>
      <c r="AU23" s="244">
        <f>'C завтраками| Bed and breakfast'!AU23*0.9</f>
        <v>26415</v>
      </c>
      <c r="AV23" s="244">
        <f>'C завтраками| Bed and breakfast'!AV23*0.9</f>
        <v>28575</v>
      </c>
      <c r="AW23" s="244">
        <f>'C завтраками| Bed and breakfast'!AW23*0.9</f>
        <v>26415</v>
      </c>
    </row>
    <row r="24" spans="1:49" ht="10.5" customHeight="1" x14ac:dyDescent="0.2">
      <c r="A24" s="17" t="s">
        <v>6</v>
      </c>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row>
    <row r="25" spans="1:49" ht="10.5" customHeight="1" x14ac:dyDescent="0.2">
      <c r="A25" s="19" t="s">
        <v>1</v>
      </c>
      <c r="B25" s="244">
        <f>'C завтраками| Bed and breakfast'!B25*0.9</f>
        <v>99000</v>
      </c>
      <c r="C25" s="244">
        <f>'C завтраками| Bed and breakfast'!C25*0.9</f>
        <v>99000</v>
      </c>
      <c r="D25" s="244">
        <f>'C завтраками| Bed and breakfast'!D25*0.9</f>
        <v>112500</v>
      </c>
      <c r="E25" s="244">
        <f>'C завтраками| Bed and breakfast'!E25*0.9</f>
        <v>112500</v>
      </c>
      <c r="F25" s="244">
        <f>'C завтраками| Bed and breakfast'!F25*0.9</f>
        <v>112500</v>
      </c>
      <c r="G25" s="244">
        <f>'C завтраками| Bed and breakfast'!G25*0.9</f>
        <v>112500</v>
      </c>
      <c r="H25" s="244">
        <f>'C завтраками| Bed and breakfast'!H25*0.9</f>
        <v>112500</v>
      </c>
      <c r="I25" s="244">
        <f>'C завтраками| Bed and breakfast'!I25*0.9</f>
        <v>112500</v>
      </c>
      <c r="J25" s="244">
        <f>'C завтраками| Bed and breakfast'!J25*0.9</f>
        <v>112500</v>
      </c>
      <c r="K25" s="244">
        <f>'C завтраками| Bed and breakfast'!K25*0.9</f>
        <v>112500</v>
      </c>
      <c r="L25" s="244">
        <f>'C завтраками| Bed and breakfast'!L25*0.9</f>
        <v>112500</v>
      </c>
      <c r="M25" s="244">
        <f>'C завтраками| Bed and breakfast'!M25*0.9</f>
        <v>112500</v>
      </c>
      <c r="N25" s="244">
        <f>'C завтраками| Bed and breakfast'!N25*0.9</f>
        <v>112500</v>
      </c>
      <c r="O25" s="244">
        <f>'C завтраками| Bed and breakfast'!O25*0.9</f>
        <v>112500</v>
      </c>
      <c r="P25" s="244">
        <f>'C завтраками| Bed and breakfast'!P25*0.9</f>
        <v>112500</v>
      </c>
      <c r="Q25" s="244">
        <f>'C завтраками| Bed and breakfast'!Q25*0.9</f>
        <v>112500</v>
      </c>
      <c r="R25" s="244">
        <f>'C завтраками| Bed and breakfast'!R25*0.9</f>
        <v>112500</v>
      </c>
      <c r="S25" s="244">
        <f>'C завтраками| Bed and breakfast'!S25*0.9</f>
        <v>112500</v>
      </c>
      <c r="T25" s="244">
        <f>'C завтраками| Bed and breakfast'!T25*0.9</f>
        <v>112500</v>
      </c>
      <c r="U25" s="244">
        <f>'C завтраками| Bed and breakfast'!U25*0.9</f>
        <v>112500</v>
      </c>
      <c r="V25" s="244">
        <f>'C завтраками| Bed and breakfast'!V25*0.9</f>
        <v>112500</v>
      </c>
      <c r="W25" s="244">
        <f>'C завтраками| Bed and breakfast'!W25*0.9</f>
        <v>112500</v>
      </c>
      <c r="X25" s="244">
        <f>'C завтраками| Bed and breakfast'!X25*0.9</f>
        <v>112500</v>
      </c>
      <c r="Y25" s="244">
        <f>'C завтраками| Bed and breakfast'!Y25*0.9</f>
        <v>112500</v>
      </c>
      <c r="Z25" s="244">
        <f>'C завтраками| Bed and breakfast'!Z25*0.9</f>
        <v>112500</v>
      </c>
      <c r="AA25" s="244">
        <f>'C завтраками| Bed and breakfast'!AA25*0.9</f>
        <v>112500</v>
      </c>
      <c r="AB25" s="244">
        <f>'C завтраками| Bed and breakfast'!AB25*0.9</f>
        <v>112500</v>
      </c>
      <c r="AC25" s="244">
        <f>'C завтраками| Bed and breakfast'!AC25*0.9</f>
        <v>112500</v>
      </c>
      <c r="AD25" s="244">
        <f>'C завтраками| Bed and breakfast'!AD25*0.9</f>
        <v>112500</v>
      </c>
      <c r="AE25" s="244">
        <f>'C завтраками| Bed and breakfast'!AE25*0.9</f>
        <v>112500</v>
      </c>
      <c r="AF25" s="244">
        <f>'C завтраками| Bed and breakfast'!AF25*0.9</f>
        <v>112500</v>
      </c>
      <c r="AG25" s="244">
        <f>'C завтраками| Bed and breakfast'!AG25*0.9</f>
        <v>112500</v>
      </c>
      <c r="AH25" s="244">
        <f>'C завтраками| Bed and breakfast'!AH25*0.9</f>
        <v>112500</v>
      </c>
      <c r="AI25" s="244">
        <f>'C завтраками| Bed and breakfast'!AI25*0.9</f>
        <v>112500</v>
      </c>
      <c r="AJ25" s="244">
        <f>'C завтраками| Bed and breakfast'!AJ25*0.9</f>
        <v>112500</v>
      </c>
      <c r="AK25" s="244">
        <f>'C завтраками| Bed and breakfast'!AK25*0.9</f>
        <v>112500</v>
      </c>
      <c r="AL25" s="244">
        <f>'C завтраками| Bed and breakfast'!AL25*0.9</f>
        <v>112500</v>
      </c>
      <c r="AM25" s="244">
        <f>'C завтраками| Bed and breakfast'!AM25*0.9</f>
        <v>112500</v>
      </c>
      <c r="AN25" s="244">
        <f>'C завтраками| Bed and breakfast'!AN25*0.9</f>
        <v>112500</v>
      </c>
      <c r="AO25" s="244">
        <f>'C завтраками| Bed and breakfast'!AO25*0.9</f>
        <v>112500</v>
      </c>
      <c r="AP25" s="244">
        <f>'C завтраками| Bed and breakfast'!AP25*0.9</f>
        <v>112500</v>
      </c>
      <c r="AQ25" s="244">
        <f>'C завтраками| Bed and breakfast'!AQ25*0.9</f>
        <v>112500</v>
      </c>
      <c r="AR25" s="244">
        <f>'C завтраками| Bed and breakfast'!AR25*0.9</f>
        <v>112500</v>
      </c>
      <c r="AS25" s="244">
        <f>'C завтраками| Bed and breakfast'!AS25*0.9</f>
        <v>112500</v>
      </c>
      <c r="AT25" s="244">
        <f>'C завтраками| Bed and breakfast'!AT25*0.9</f>
        <v>112500</v>
      </c>
      <c r="AU25" s="244">
        <f>'C завтраками| Bed and breakfast'!AU25*0.9</f>
        <v>112500</v>
      </c>
      <c r="AV25" s="244">
        <f>'C завтраками| Bed and breakfast'!AV25*0.9</f>
        <v>112500</v>
      </c>
      <c r="AW25" s="244">
        <f>'C завтраками| Bed and breakfast'!AW25*0.9</f>
        <v>112500</v>
      </c>
    </row>
    <row r="26" spans="1:49" ht="10.5" customHeight="1" x14ac:dyDescent="0.2">
      <c r="A26" s="159"/>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row>
    <row r="27" spans="1:49" ht="10.5" customHeight="1" x14ac:dyDescent="0.2">
      <c r="A27" s="97" t="s">
        <v>60</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row>
    <row r="28" spans="1:49" ht="10.5" customHeight="1" x14ac:dyDescent="0.2">
      <c r="A28" s="159"/>
      <c r="B28" s="135">
        <f t="shared" ref="B28:AW28" si="0">B4</f>
        <v>45770</v>
      </c>
      <c r="C28" s="135">
        <f t="shared" si="0"/>
        <v>45776</v>
      </c>
      <c r="D28" s="135">
        <f t="shared" si="0"/>
        <v>45778</v>
      </c>
      <c r="E28" s="135">
        <f t="shared" si="0"/>
        <v>45779</v>
      </c>
      <c r="F28" s="135">
        <f t="shared" si="0"/>
        <v>45781</v>
      </c>
      <c r="G28" s="135">
        <f t="shared" si="0"/>
        <v>45787</v>
      </c>
      <c r="H28" s="135">
        <f t="shared" si="0"/>
        <v>45788</v>
      </c>
      <c r="I28" s="135">
        <f t="shared" si="0"/>
        <v>45793</v>
      </c>
      <c r="J28" s="135">
        <f t="shared" si="0"/>
        <v>45798</v>
      </c>
      <c r="K28" s="135">
        <f t="shared" si="0"/>
        <v>45800</v>
      </c>
      <c r="L28" s="135">
        <f t="shared" si="0"/>
        <v>45802</v>
      </c>
      <c r="M28" s="135">
        <f t="shared" si="0"/>
        <v>45808</v>
      </c>
      <c r="N28" s="135">
        <f t="shared" si="0"/>
        <v>45809</v>
      </c>
      <c r="O28" s="135">
        <f t="shared" si="0"/>
        <v>45810</v>
      </c>
      <c r="P28" s="135">
        <f t="shared" si="0"/>
        <v>45815</v>
      </c>
      <c r="Q28" s="135">
        <f t="shared" si="0"/>
        <v>45817</v>
      </c>
      <c r="R28" s="135">
        <f t="shared" si="0"/>
        <v>45820</v>
      </c>
      <c r="S28" s="135">
        <f t="shared" si="0"/>
        <v>45821</v>
      </c>
      <c r="T28" s="135">
        <f t="shared" si="0"/>
        <v>45823</v>
      </c>
      <c r="U28" s="135">
        <f t="shared" si="0"/>
        <v>45831</v>
      </c>
      <c r="V28" s="135">
        <f t="shared" si="0"/>
        <v>45836</v>
      </c>
      <c r="W28" s="135">
        <f t="shared" si="0"/>
        <v>45839</v>
      </c>
      <c r="X28" s="135">
        <f t="shared" si="0"/>
        <v>45849</v>
      </c>
      <c r="Y28" s="135">
        <f t="shared" si="0"/>
        <v>45852</v>
      </c>
      <c r="Z28" s="135">
        <f t="shared" si="0"/>
        <v>45855</v>
      </c>
      <c r="AA28" s="135">
        <f t="shared" si="0"/>
        <v>45856</v>
      </c>
      <c r="AB28" s="135">
        <f t="shared" si="0"/>
        <v>45858</v>
      </c>
      <c r="AC28" s="135">
        <f t="shared" si="0"/>
        <v>45859</v>
      </c>
      <c r="AD28" s="135">
        <f t="shared" si="0"/>
        <v>45861</v>
      </c>
      <c r="AE28" s="135">
        <f t="shared" si="0"/>
        <v>45863</v>
      </c>
      <c r="AF28" s="135">
        <f t="shared" si="0"/>
        <v>45867</v>
      </c>
      <c r="AG28" s="135">
        <f t="shared" si="0"/>
        <v>45870</v>
      </c>
      <c r="AH28" s="135">
        <f t="shared" si="0"/>
        <v>45872</v>
      </c>
      <c r="AI28" s="135">
        <f t="shared" si="0"/>
        <v>45877</v>
      </c>
      <c r="AJ28" s="135">
        <f t="shared" si="0"/>
        <v>45879</v>
      </c>
      <c r="AK28" s="135">
        <f t="shared" si="0"/>
        <v>45884</v>
      </c>
      <c r="AL28" s="135">
        <f t="shared" si="0"/>
        <v>45886</v>
      </c>
      <c r="AM28" s="135">
        <f t="shared" si="0"/>
        <v>45888</v>
      </c>
      <c r="AN28" s="135">
        <f t="shared" si="0"/>
        <v>45891</v>
      </c>
      <c r="AO28" s="135">
        <f t="shared" si="0"/>
        <v>45893</v>
      </c>
      <c r="AP28" s="135">
        <f t="shared" si="0"/>
        <v>45901</v>
      </c>
      <c r="AQ28" s="135">
        <f t="shared" si="0"/>
        <v>45905</v>
      </c>
      <c r="AR28" s="135">
        <f t="shared" si="0"/>
        <v>45908</v>
      </c>
      <c r="AS28" s="135">
        <f t="shared" si="0"/>
        <v>45912</v>
      </c>
      <c r="AT28" s="135">
        <f t="shared" si="0"/>
        <v>45914</v>
      </c>
      <c r="AU28" s="135">
        <f t="shared" si="0"/>
        <v>45921</v>
      </c>
      <c r="AV28" s="135">
        <f t="shared" si="0"/>
        <v>45926</v>
      </c>
      <c r="AW28" s="135">
        <f t="shared" si="0"/>
        <v>45928</v>
      </c>
    </row>
    <row r="29" spans="1:49" ht="24.6" customHeight="1" x14ac:dyDescent="0.2">
      <c r="A29" s="145" t="s">
        <v>11</v>
      </c>
      <c r="B29" s="135">
        <f t="shared" ref="B29:AW29" si="1">B5</f>
        <v>45775</v>
      </c>
      <c r="C29" s="135">
        <f t="shared" si="1"/>
        <v>45777</v>
      </c>
      <c r="D29" s="135">
        <f t="shared" si="1"/>
        <v>45778</v>
      </c>
      <c r="E29" s="135">
        <f t="shared" si="1"/>
        <v>45780</v>
      </c>
      <c r="F29" s="135">
        <f t="shared" si="1"/>
        <v>45786</v>
      </c>
      <c r="G29" s="135">
        <f t="shared" si="1"/>
        <v>45787</v>
      </c>
      <c r="H29" s="135">
        <f t="shared" si="1"/>
        <v>45792</v>
      </c>
      <c r="I29" s="135">
        <f t="shared" si="1"/>
        <v>45797</v>
      </c>
      <c r="J29" s="135">
        <f t="shared" si="1"/>
        <v>45799</v>
      </c>
      <c r="K29" s="135">
        <f t="shared" si="1"/>
        <v>45801</v>
      </c>
      <c r="L29" s="135">
        <f t="shared" si="1"/>
        <v>45807</v>
      </c>
      <c r="M29" s="135">
        <f t="shared" si="1"/>
        <v>45808</v>
      </c>
      <c r="N29" s="135">
        <f t="shared" si="1"/>
        <v>45809</v>
      </c>
      <c r="O29" s="135">
        <f t="shared" si="1"/>
        <v>45814</v>
      </c>
      <c r="P29" s="135">
        <f t="shared" si="1"/>
        <v>45816</v>
      </c>
      <c r="Q29" s="135">
        <f t="shared" si="1"/>
        <v>45819</v>
      </c>
      <c r="R29" s="135">
        <f t="shared" si="1"/>
        <v>45820</v>
      </c>
      <c r="S29" s="135">
        <f t="shared" si="1"/>
        <v>45822</v>
      </c>
      <c r="T29" s="135">
        <f t="shared" si="1"/>
        <v>45830</v>
      </c>
      <c r="U29" s="135">
        <f t="shared" si="1"/>
        <v>45835</v>
      </c>
      <c r="V29" s="135">
        <f t="shared" si="1"/>
        <v>45838</v>
      </c>
      <c r="W29" s="135">
        <f t="shared" si="1"/>
        <v>45848</v>
      </c>
      <c r="X29" s="135">
        <f t="shared" si="1"/>
        <v>45851</v>
      </c>
      <c r="Y29" s="135">
        <f t="shared" si="1"/>
        <v>45854</v>
      </c>
      <c r="Z29" s="135">
        <f t="shared" si="1"/>
        <v>45855</v>
      </c>
      <c r="AA29" s="135">
        <f t="shared" si="1"/>
        <v>45857</v>
      </c>
      <c r="AB29" s="135">
        <f t="shared" si="1"/>
        <v>45858</v>
      </c>
      <c r="AC29" s="135">
        <f t="shared" si="1"/>
        <v>45860</v>
      </c>
      <c r="AD29" s="135">
        <f t="shared" si="1"/>
        <v>45862</v>
      </c>
      <c r="AE29" s="135">
        <f t="shared" si="1"/>
        <v>45866</v>
      </c>
      <c r="AF29" s="135">
        <f t="shared" si="1"/>
        <v>45869</v>
      </c>
      <c r="AG29" s="135">
        <f t="shared" si="1"/>
        <v>45871</v>
      </c>
      <c r="AH29" s="135">
        <f t="shared" si="1"/>
        <v>45876</v>
      </c>
      <c r="AI29" s="135">
        <f t="shared" si="1"/>
        <v>45878</v>
      </c>
      <c r="AJ29" s="135">
        <f t="shared" si="1"/>
        <v>45883</v>
      </c>
      <c r="AK29" s="135">
        <f t="shared" si="1"/>
        <v>45885</v>
      </c>
      <c r="AL29" s="135">
        <f t="shared" si="1"/>
        <v>45887</v>
      </c>
      <c r="AM29" s="135">
        <f t="shared" si="1"/>
        <v>45890</v>
      </c>
      <c r="AN29" s="135">
        <f t="shared" si="1"/>
        <v>45892</v>
      </c>
      <c r="AO29" s="135">
        <f t="shared" si="1"/>
        <v>45900</v>
      </c>
      <c r="AP29" s="135">
        <f t="shared" si="1"/>
        <v>45904</v>
      </c>
      <c r="AQ29" s="135">
        <f t="shared" si="1"/>
        <v>45907</v>
      </c>
      <c r="AR29" s="135">
        <f t="shared" si="1"/>
        <v>45910</v>
      </c>
      <c r="AS29" s="135">
        <f t="shared" si="1"/>
        <v>45913</v>
      </c>
      <c r="AT29" s="135">
        <f t="shared" si="1"/>
        <v>45920</v>
      </c>
      <c r="AU29" s="135">
        <f t="shared" si="1"/>
        <v>45925</v>
      </c>
      <c r="AV29" s="135">
        <f t="shared" si="1"/>
        <v>45927</v>
      </c>
      <c r="AW29" s="135">
        <f t="shared" si="1"/>
        <v>45930</v>
      </c>
    </row>
    <row r="30" spans="1:49" ht="10.5" customHeight="1" x14ac:dyDescent="0.2">
      <c r="A30" s="17" t="s">
        <v>142</v>
      </c>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row>
    <row r="31" spans="1:49" ht="10.5" customHeight="1" x14ac:dyDescent="0.2">
      <c r="A31" s="19">
        <v>1</v>
      </c>
      <c r="B31" s="247">
        <f t="shared" ref="B31:AW31" si="2">ROUNDUP(B7*0.85,)</f>
        <v>8568</v>
      </c>
      <c r="C31" s="247">
        <f t="shared" si="2"/>
        <v>8568</v>
      </c>
      <c r="D31" s="247">
        <f t="shared" si="2"/>
        <v>12011</v>
      </c>
      <c r="E31" s="247">
        <f t="shared" si="2"/>
        <v>12011</v>
      </c>
      <c r="F31" s="247">
        <f t="shared" si="2"/>
        <v>10175</v>
      </c>
      <c r="G31" s="247">
        <f t="shared" si="2"/>
        <v>8721</v>
      </c>
      <c r="H31" s="247">
        <f t="shared" si="2"/>
        <v>8186</v>
      </c>
      <c r="I31" s="247">
        <f t="shared" si="2"/>
        <v>8186</v>
      </c>
      <c r="J31" s="247">
        <f t="shared" si="2"/>
        <v>8721</v>
      </c>
      <c r="K31" s="247">
        <f t="shared" si="2"/>
        <v>8186</v>
      </c>
      <c r="L31" s="247">
        <f t="shared" si="2"/>
        <v>8186</v>
      </c>
      <c r="M31" s="247">
        <f t="shared" si="2"/>
        <v>12011</v>
      </c>
      <c r="N31" s="247">
        <f t="shared" si="2"/>
        <v>12011</v>
      </c>
      <c r="O31" s="247">
        <f t="shared" si="2"/>
        <v>12011</v>
      </c>
      <c r="P31" s="247">
        <f t="shared" si="2"/>
        <v>12011</v>
      </c>
      <c r="Q31" s="247">
        <f t="shared" si="2"/>
        <v>8186</v>
      </c>
      <c r="R31" s="247">
        <f t="shared" si="2"/>
        <v>10175</v>
      </c>
      <c r="S31" s="247">
        <f t="shared" si="2"/>
        <v>11093</v>
      </c>
      <c r="T31" s="247">
        <f t="shared" si="2"/>
        <v>9257</v>
      </c>
      <c r="U31" s="247">
        <f t="shared" si="2"/>
        <v>14229</v>
      </c>
      <c r="V31" s="247">
        <f t="shared" si="2"/>
        <v>9257</v>
      </c>
      <c r="W31" s="247">
        <f t="shared" si="2"/>
        <v>12011</v>
      </c>
      <c r="X31" s="247">
        <f t="shared" si="2"/>
        <v>9257</v>
      </c>
      <c r="Y31" s="247">
        <f t="shared" si="2"/>
        <v>12011</v>
      </c>
      <c r="Z31" s="247">
        <f t="shared" si="2"/>
        <v>12011</v>
      </c>
      <c r="AA31" s="247">
        <f t="shared" si="2"/>
        <v>12011</v>
      </c>
      <c r="AB31" s="247">
        <f t="shared" si="2"/>
        <v>11093</v>
      </c>
      <c r="AC31" s="247">
        <f t="shared" si="2"/>
        <v>12011</v>
      </c>
      <c r="AD31" s="247">
        <f t="shared" si="2"/>
        <v>11093</v>
      </c>
      <c r="AE31" s="247">
        <f t="shared" si="2"/>
        <v>15530</v>
      </c>
      <c r="AF31" s="247">
        <f t="shared" si="2"/>
        <v>11093</v>
      </c>
      <c r="AG31" s="247">
        <f t="shared" si="2"/>
        <v>12011</v>
      </c>
      <c r="AH31" s="247">
        <f t="shared" si="2"/>
        <v>12011</v>
      </c>
      <c r="AI31" s="247">
        <f t="shared" si="2"/>
        <v>12011</v>
      </c>
      <c r="AJ31" s="247">
        <f t="shared" si="2"/>
        <v>11093</v>
      </c>
      <c r="AK31" s="247">
        <f t="shared" si="2"/>
        <v>12011</v>
      </c>
      <c r="AL31" s="247">
        <f t="shared" si="2"/>
        <v>11093</v>
      </c>
      <c r="AM31" s="247">
        <f t="shared" si="2"/>
        <v>10175</v>
      </c>
      <c r="AN31" s="247">
        <f t="shared" si="2"/>
        <v>9257</v>
      </c>
      <c r="AO31" s="247">
        <f t="shared" si="2"/>
        <v>9257</v>
      </c>
      <c r="AP31" s="247">
        <f t="shared" si="2"/>
        <v>9257</v>
      </c>
      <c r="AQ31" s="247">
        <f t="shared" si="2"/>
        <v>10175</v>
      </c>
      <c r="AR31" s="247">
        <f t="shared" si="2"/>
        <v>11093</v>
      </c>
      <c r="AS31" s="247">
        <f t="shared" si="2"/>
        <v>11093</v>
      </c>
      <c r="AT31" s="247">
        <f t="shared" si="2"/>
        <v>10175</v>
      </c>
      <c r="AU31" s="247">
        <f t="shared" si="2"/>
        <v>9257</v>
      </c>
      <c r="AV31" s="247">
        <f t="shared" si="2"/>
        <v>11093</v>
      </c>
      <c r="AW31" s="247">
        <f t="shared" si="2"/>
        <v>9257</v>
      </c>
    </row>
    <row r="32" spans="1:49" ht="10.5" customHeight="1" x14ac:dyDescent="0.2">
      <c r="A32" s="19">
        <v>2</v>
      </c>
      <c r="B32" s="247">
        <f t="shared" ref="B32:AW32" si="3">ROUNDUP(B8*0.85,)</f>
        <v>10098</v>
      </c>
      <c r="C32" s="247">
        <f t="shared" si="3"/>
        <v>10098</v>
      </c>
      <c r="D32" s="247">
        <f t="shared" si="3"/>
        <v>13732</v>
      </c>
      <c r="E32" s="247">
        <f t="shared" si="3"/>
        <v>13732</v>
      </c>
      <c r="F32" s="247">
        <f t="shared" si="3"/>
        <v>11896</v>
      </c>
      <c r="G32" s="247">
        <f t="shared" si="3"/>
        <v>10443</v>
      </c>
      <c r="H32" s="247">
        <f t="shared" si="3"/>
        <v>9907</v>
      </c>
      <c r="I32" s="247">
        <f t="shared" si="3"/>
        <v>9907</v>
      </c>
      <c r="J32" s="247">
        <f t="shared" si="3"/>
        <v>10443</v>
      </c>
      <c r="K32" s="247">
        <f t="shared" si="3"/>
        <v>9907</v>
      </c>
      <c r="L32" s="247">
        <f t="shared" si="3"/>
        <v>9907</v>
      </c>
      <c r="M32" s="247">
        <f t="shared" si="3"/>
        <v>13732</v>
      </c>
      <c r="N32" s="247">
        <f t="shared" si="3"/>
        <v>13732</v>
      </c>
      <c r="O32" s="247">
        <f t="shared" si="3"/>
        <v>13732</v>
      </c>
      <c r="P32" s="247">
        <f t="shared" si="3"/>
        <v>13732</v>
      </c>
      <c r="Q32" s="247">
        <f t="shared" si="3"/>
        <v>9907</v>
      </c>
      <c r="R32" s="247">
        <f t="shared" si="3"/>
        <v>11896</v>
      </c>
      <c r="S32" s="247">
        <f t="shared" si="3"/>
        <v>12814</v>
      </c>
      <c r="T32" s="247">
        <f t="shared" si="3"/>
        <v>10978</v>
      </c>
      <c r="U32" s="247">
        <f t="shared" si="3"/>
        <v>15951</v>
      </c>
      <c r="V32" s="247">
        <f t="shared" si="3"/>
        <v>10978</v>
      </c>
      <c r="W32" s="247">
        <f t="shared" si="3"/>
        <v>13732</v>
      </c>
      <c r="X32" s="247">
        <f t="shared" si="3"/>
        <v>10978</v>
      </c>
      <c r="Y32" s="247">
        <f t="shared" si="3"/>
        <v>13732</v>
      </c>
      <c r="Z32" s="247">
        <f t="shared" si="3"/>
        <v>13732</v>
      </c>
      <c r="AA32" s="247">
        <f t="shared" si="3"/>
        <v>13732</v>
      </c>
      <c r="AB32" s="247">
        <f t="shared" si="3"/>
        <v>12814</v>
      </c>
      <c r="AC32" s="247">
        <f t="shared" si="3"/>
        <v>13732</v>
      </c>
      <c r="AD32" s="247">
        <f t="shared" si="3"/>
        <v>12814</v>
      </c>
      <c r="AE32" s="247">
        <f t="shared" si="3"/>
        <v>17251</v>
      </c>
      <c r="AF32" s="247">
        <f t="shared" si="3"/>
        <v>12814</v>
      </c>
      <c r="AG32" s="247">
        <f t="shared" si="3"/>
        <v>13732</v>
      </c>
      <c r="AH32" s="247">
        <f t="shared" si="3"/>
        <v>13732</v>
      </c>
      <c r="AI32" s="247">
        <f t="shared" si="3"/>
        <v>13732</v>
      </c>
      <c r="AJ32" s="247">
        <f t="shared" si="3"/>
        <v>12814</v>
      </c>
      <c r="AK32" s="247">
        <f t="shared" si="3"/>
        <v>13732</v>
      </c>
      <c r="AL32" s="247">
        <f t="shared" si="3"/>
        <v>12814</v>
      </c>
      <c r="AM32" s="247">
        <f t="shared" si="3"/>
        <v>11896</v>
      </c>
      <c r="AN32" s="247">
        <f t="shared" si="3"/>
        <v>10978</v>
      </c>
      <c r="AO32" s="247">
        <f t="shared" si="3"/>
        <v>10978</v>
      </c>
      <c r="AP32" s="247">
        <f t="shared" si="3"/>
        <v>10978</v>
      </c>
      <c r="AQ32" s="247">
        <f t="shared" si="3"/>
        <v>11896</v>
      </c>
      <c r="AR32" s="247">
        <f t="shared" si="3"/>
        <v>12814</v>
      </c>
      <c r="AS32" s="247">
        <f t="shared" si="3"/>
        <v>12814</v>
      </c>
      <c r="AT32" s="247">
        <f t="shared" si="3"/>
        <v>11896</v>
      </c>
      <c r="AU32" s="247">
        <f t="shared" si="3"/>
        <v>10978</v>
      </c>
      <c r="AV32" s="247">
        <f t="shared" si="3"/>
        <v>12814</v>
      </c>
      <c r="AW32" s="247">
        <f t="shared" si="3"/>
        <v>10978</v>
      </c>
    </row>
    <row r="33" spans="1:49" ht="10.5" customHeight="1" x14ac:dyDescent="0.2">
      <c r="A33" s="17" t="s">
        <v>143</v>
      </c>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row>
    <row r="34" spans="1:49" ht="10.5" customHeight="1" x14ac:dyDescent="0.2">
      <c r="A34" s="19">
        <v>1</v>
      </c>
      <c r="B34" s="247">
        <f t="shared" ref="B34:AW34" si="4">ROUNDUP(B10*0.85,)</f>
        <v>9333</v>
      </c>
      <c r="C34" s="247">
        <f t="shared" si="4"/>
        <v>9333</v>
      </c>
      <c r="D34" s="247">
        <f t="shared" si="4"/>
        <v>12776</v>
      </c>
      <c r="E34" s="247">
        <f t="shared" si="4"/>
        <v>12776</v>
      </c>
      <c r="F34" s="247">
        <f t="shared" si="4"/>
        <v>10940</v>
      </c>
      <c r="G34" s="247">
        <f t="shared" si="4"/>
        <v>9486</v>
      </c>
      <c r="H34" s="247">
        <f t="shared" si="4"/>
        <v>8951</v>
      </c>
      <c r="I34" s="247">
        <f t="shared" si="4"/>
        <v>8951</v>
      </c>
      <c r="J34" s="247">
        <f t="shared" si="4"/>
        <v>9486</v>
      </c>
      <c r="K34" s="247">
        <f t="shared" si="4"/>
        <v>8951</v>
      </c>
      <c r="L34" s="247">
        <f t="shared" si="4"/>
        <v>8951</v>
      </c>
      <c r="M34" s="247">
        <f t="shared" si="4"/>
        <v>12776</v>
      </c>
      <c r="N34" s="247">
        <f t="shared" si="4"/>
        <v>12776</v>
      </c>
      <c r="O34" s="247">
        <f t="shared" si="4"/>
        <v>12776</v>
      </c>
      <c r="P34" s="247">
        <f t="shared" si="4"/>
        <v>12776</v>
      </c>
      <c r="Q34" s="247">
        <f t="shared" si="4"/>
        <v>8951</v>
      </c>
      <c r="R34" s="247">
        <f t="shared" si="4"/>
        <v>10940</v>
      </c>
      <c r="S34" s="247">
        <f t="shared" si="4"/>
        <v>11858</v>
      </c>
      <c r="T34" s="247">
        <f t="shared" si="4"/>
        <v>10022</v>
      </c>
      <c r="U34" s="247">
        <f t="shared" si="4"/>
        <v>14994</v>
      </c>
      <c r="V34" s="247">
        <f t="shared" si="4"/>
        <v>10022</v>
      </c>
      <c r="W34" s="247">
        <f t="shared" si="4"/>
        <v>12776</v>
      </c>
      <c r="X34" s="247">
        <f t="shared" si="4"/>
        <v>10022</v>
      </c>
      <c r="Y34" s="247">
        <f t="shared" si="4"/>
        <v>12776</v>
      </c>
      <c r="Z34" s="247">
        <f t="shared" si="4"/>
        <v>12776</v>
      </c>
      <c r="AA34" s="247">
        <f t="shared" si="4"/>
        <v>12776</v>
      </c>
      <c r="AB34" s="247">
        <f t="shared" si="4"/>
        <v>11858</v>
      </c>
      <c r="AC34" s="247">
        <f t="shared" si="4"/>
        <v>12776</v>
      </c>
      <c r="AD34" s="247">
        <f t="shared" si="4"/>
        <v>11858</v>
      </c>
      <c r="AE34" s="247">
        <f t="shared" si="4"/>
        <v>16295</v>
      </c>
      <c r="AF34" s="247">
        <f t="shared" si="4"/>
        <v>11858</v>
      </c>
      <c r="AG34" s="247">
        <f t="shared" si="4"/>
        <v>12776</v>
      </c>
      <c r="AH34" s="247">
        <f t="shared" si="4"/>
        <v>12776</v>
      </c>
      <c r="AI34" s="247">
        <f t="shared" si="4"/>
        <v>12776</v>
      </c>
      <c r="AJ34" s="247">
        <f t="shared" si="4"/>
        <v>11858</v>
      </c>
      <c r="AK34" s="247">
        <f t="shared" si="4"/>
        <v>12776</v>
      </c>
      <c r="AL34" s="247">
        <f t="shared" si="4"/>
        <v>11858</v>
      </c>
      <c r="AM34" s="247">
        <f t="shared" si="4"/>
        <v>10940</v>
      </c>
      <c r="AN34" s="247">
        <f t="shared" si="4"/>
        <v>10022</v>
      </c>
      <c r="AO34" s="247">
        <f t="shared" si="4"/>
        <v>10022</v>
      </c>
      <c r="AP34" s="247">
        <f t="shared" si="4"/>
        <v>10022</v>
      </c>
      <c r="AQ34" s="247">
        <f t="shared" si="4"/>
        <v>10940</v>
      </c>
      <c r="AR34" s="247">
        <f t="shared" si="4"/>
        <v>11858</v>
      </c>
      <c r="AS34" s="247">
        <f t="shared" si="4"/>
        <v>11858</v>
      </c>
      <c r="AT34" s="247">
        <f t="shared" si="4"/>
        <v>10940</v>
      </c>
      <c r="AU34" s="247">
        <f t="shared" si="4"/>
        <v>10022</v>
      </c>
      <c r="AV34" s="247">
        <f t="shared" si="4"/>
        <v>11858</v>
      </c>
      <c r="AW34" s="247">
        <f t="shared" si="4"/>
        <v>10022</v>
      </c>
    </row>
    <row r="35" spans="1:49" ht="10.5" customHeight="1" x14ac:dyDescent="0.2">
      <c r="A35" s="19">
        <v>2</v>
      </c>
      <c r="B35" s="247">
        <f t="shared" ref="B35:AW35" si="5">ROUNDUP(B11*0.85,)</f>
        <v>10863</v>
      </c>
      <c r="C35" s="247">
        <f t="shared" si="5"/>
        <v>10863</v>
      </c>
      <c r="D35" s="247">
        <f t="shared" si="5"/>
        <v>14497</v>
      </c>
      <c r="E35" s="247">
        <f t="shared" si="5"/>
        <v>14497</v>
      </c>
      <c r="F35" s="247">
        <f t="shared" si="5"/>
        <v>12661</v>
      </c>
      <c r="G35" s="247">
        <f t="shared" si="5"/>
        <v>11208</v>
      </c>
      <c r="H35" s="247">
        <f t="shared" si="5"/>
        <v>10672</v>
      </c>
      <c r="I35" s="247">
        <f t="shared" si="5"/>
        <v>10672</v>
      </c>
      <c r="J35" s="247">
        <f t="shared" si="5"/>
        <v>11208</v>
      </c>
      <c r="K35" s="247">
        <f t="shared" si="5"/>
        <v>10672</v>
      </c>
      <c r="L35" s="247">
        <f t="shared" si="5"/>
        <v>10672</v>
      </c>
      <c r="M35" s="247">
        <f t="shared" si="5"/>
        <v>14497</v>
      </c>
      <c r="N35" s="247">
        <f t="shared" si="5"/>
        <v>14497</v>
      </c>
      <c r="O35" s="247">
        <f t="shared" si="5"/>
        <v>14497</v>
      </c>
      <c r="P35" s="247">
        <f t="shared" si="5"/>
        <v>14497</v>
      </c>
      <c r="Q35" s="247">
        <f t="shared" si="5"/>
        <v>10672</v>
      </c>
      <c r="R35" s="247">
        <f t="shared" si="5"/>
        <v>12661</v>
      </c>
      <c r="S35" s="247">
        <f t="shared" si="5"/>
        <v>13579</v>
      </c>
      <c r="T35" s="247">
        <f t="shared" si="5"/>
        <v>11743</v>
      </c>
      <c r="U35" s="247">
        <f t="shared" si="5"/>
        <v>16716</v>
      </c>
      <c r="V35" s="247">
        <f t="shared" si="5"/>
        <v>11743</v>
      </c>
      <c r="W35" s="247">
        <f t="shared" si="5"/>
        <v>14497</v>
      </c>
      <c r="X35" s="247">
        <f t="shared" si="5"/>
        <v>11743</v>
      </c>
      <c r="Y35" s="247">
        <f t="shared" si="5"/>
        <v>14497</v>
      </c>
      <c r="Z35" s="247">
        <f t="shared" si="5"/>
        <v>14497</v>
      </c>
      <c r="AA35" s="247">
        <f t="shared" si="5"/>
        <v>14497</v>
      </c>
      <c r="AB35" s="247">
        <f t="shared" si="5"/>
        <v>13579</v>
      </c>
      <c r="AC35" s="247">
        <f t="shared" si="5"/>
        <v>14497</v>
      </c>
      <c r="AD35" s="247">
        <f t="shared" si="5"/>
        <v>13579</v>
      </c>
      <c r="AE35" s="247">
        <f t="shared" si="5"/>
        <v>18016</v>
      </c>
      <c r="AF35" s="247">
        <f t="shared" si="5"/>
        <v>13579</v>
      </c>
      <c r="AG35" s="247">
        <f t="shared" si="5"/>
        <v>14497</v>
      </c>
      <c r="AH35" s="247">
        <f t="shared" si="5"/>
        <v>14497</v>
      </c>
      <c r="AI35" s="247">
        <f t="shared" si="5"/>
        <v>14497</v>
      </c>
      <c r="AJ35" s="247">
        <f t="shared" si="5"/>
        <v>13579</v>
      </c>
      <c r="AK35" s="247">
        <f t="shared" si="5"/>
        <v>14497</v>
      </c>
      <c r="AL35" s="247">
        <f t="shared" si="5"/>
        <v>13579</v>
      </c>
      <c r="AM35" s="247">
        <f t="shared" si="5"/>
        <v>12661</v>
      </c>
      <c r="AN35" s="247">
        <f t="shared" si="5"/>
        <v>11743</v>
      </c>
      <c r="AO35" s="247">
        <f t="shared" si="5"/>
        <v>11743</v>
      </c>
      <c r="AP35" s="247">
        <f t="shared" si="5"/>
        <v>11743</v>
      </c>
      <c r="AQ35" s="247">
        <f t="shared" si="5"/>
        <v>12661</v>
      </c>
      <c r="AR35" s="247">
        <f t="shared" si="5"/>
        <v>13579</v>
      </c>
      <c r="AS35" s="247">
        <f t="shared" si="5"/>
        <v>13579</v>
      </c>
      <c r="AT35" s="247">
        <f t="shared" si="5"/>
        <v>12661</v>
      </c>
      <c r="AU35" s="247">
        <f t="shared" si="5"/>
        <v>11743</v>
      </c>
      <c r="AV35" s="247">
        <f t="shared" si="5"/>
        <v>13579</v>
      </c>
      <c r="AW35" s="247">
        <f t="shared" si="5"/>
        <v>11743</v>
      </c>
    </row>
    <row r="36" spans="1:49" ht="10.5" customHeight="1" x14ac:dyDescent="0.2">
      <c r="A36" s="17" t="s">
        <v>144</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row>
    <row r="37" spans="1:49" ht="10.5" customHeight="1" x14ac:dyDescent="0.2">
      <c r="A37" s="19">
        <v>1</v>
      </c>
      <c r="B37" s="247">
        <f t="shared" ref="B37:AW37" si="6">ROUNDUP(B13*0.85,)</f>
        <v>10098</v>
      </c>
      <c r="C37" s="247">
        <f t="shared" si="6"/>
        <v>10098</v>
      </c>
      <c r="D37" s="247">
        <f t="shared" si="6"/>
        <v>13541</v>
      </c>
      <c r="E37" s="247">
        <f t="shared" si="6"/>
        <v>13541</v>
      </c>
      <c r="F37" s="247">
        <f t="shared" si="6"/>
        <v>11705</v>
      </c>
      <c r="G37" s="247">
        <f t="shared" si="6"/>
        <v>10251</v>
      </c>
      <c r="H37" s="247">
        <f t="shared" si="6"/>
        <v>9716</v>
      </c>
      <c r="I37" s="247">
        <f t="shared" si="6"/>
        <v>9716</v>
      </c>
      <c r="J37" s="247">
        <f t="shared" si="6"/>
        <v>10251</v>
      </c>
      <c r="K37" s="247">
        <f t="shared" si="6"/>
        <v>9716</v>
      </c>
      <c r="L37" s="247">
        <f t="shared" si="6"/>
        <v>9716</v>
      </c>
      <c r="M37" s="247">
        <f t="shared" si="6"/>
        <v>13541</v>
      </c>
      <c r="N37" s="247">
        <f t="shared" si="6"/>
        <v>13541</v>
      </c>
      <c r="O37" s="247">
        <f t="shared" si="6"/>
        <v>13541</v>
      </c>
      <c r="P37" s="247">
        <f t="shared" si="6"/>
        <v>13541</v>
      </c>
      <c r="Q37" s="247">
        <f t="shared" si="6"/>
        <v>9716</v>
      </c>
      <c r="R37" s="247">
        <f t="shared" si="6"/>
        <v>11705</v>
      </c>
      <c r="S37" s="247">
        <f t="shared" si="6"/>
        <v>12623</v>
      </c>
      <c r="T37" s="247">
        <f t="shared" si="6"/>
        <v>10787</v>
      </c>
      <c r="U37" s="247">
        <f t="shared" si="6"/>
        <v>15759</v>
      </c>
      <c r="V37" s="247">
        <f t="shared" si="6"/>
        <v>10787</v>
      </c>
      <c r="W37" s="247">
        <f t="shared" si="6"/>
        <v>13541</v>
      </c>
      <c r="X37" s="247">
        <f t="shared" si="6"/>
        <v>10787</v>
      </c>
      <c r="Y37" s="247">
        <f t="shared" si="6"/>
        <v>13541</v>
      </c>
      <c r="Z37" s="247">
        <f t="shared" si="6"/>
        <v>13541</v>
      </c>
      <c r="AA37" s="247">
        <f t="shared" si="6"/>
        <v>13541</v>
      </c>
      <c r="AB37" s="247">
        <f t="shared" si="6"/>
        <v>12623</v>
      </c>
      <c r="AC37" s="247">
        <f t="shared" si="6"/>
        <v>13541</v>
      </c>
      <c r="AD37" s="247">
        <f t="shared" si="6"/>
        <v>12623</v>
      </c>
      <c r="AE37" s="247">
        <f t="shared" si="6"/>
        <v>17060</v>
      </c>
      <c r="AF37" s="247">
        <f t="shared" si="6"/>
        <v>12623</v>
      </c>
      <c r="AG37" s="247">
        <f t="shared" si="6"/>
        <v>13541</v>
      </c>
      <c r="AH37" s="247">
        <f t="shared" si="6"/>
        <v>13541</v>
      </c>
      <c r="AI37" s="247">
        <f t="shared" si="6"/>
        <v>13541</v>
      </c>
      <c r="AJ37" s="247">
        <f t="shared" si="6"/>
        <v>12623</v>
      </c>
      <c r="AK37" s="247">
        <f t="shared" si="6"/>
        <v>13541</v>
      </c>
      <c r="AL37" s="247">
        <f t="shared" si="6"/>
        <v>12623</v>
      </c>
      <c r="AM37" s="247">
        <f t="shared" si="6"/>
        <v>11705</v>
      </c>
      <c r="AN37" s="247">
        <f t="shared" si="6"/>
        <v>10787</v>
      </c>
      <c r="AO37" s="247">
        <f t="shared" si="6"/>
        <v>10787</v>
      </c>
      <c r="AP37" s="247">
        <f t="shared" si="6"/>
        <v>10787</v>
      </c>
      <c r="AQ37" s="247">
        <f t="shared" si="6"/>
        <v>11705</v>
      </c>
      <c r="AR37" s="247">
        <f t="shared" si="6"/>
        <v>12623</v>
      </c>
      <c r="AS37" s="247">
        <f t="shared" si="6"/>
        <v>12623</v>
      </c>
      <c r="AT37" s="247">
        <f t="shared" si="6"/>
        <v>11705</v>
      </c>
      <c r="AU37" s="247">
        <f t="shared" si="6"/>
        <v>10787</v>
      </c>
      <c r="AV37" s="247">
        <f t="shared" si="6"/>
        <v>12623</v>
      </c>
      <c r="AW37" s="247">
        <f t="shared" si="6"/>
        <v>10787</v>
      </c>
    </row>
    <row r="38" spans="1:49" ht="10.5" customHeight="1" x14ac:dyDescent="0.2">
      <c r="A38" s="19">
        <v>2</v>
      </c>
      <c r="B38" s="247">
        <f t="shared" ref="B38:AW38" si="7">ROUNDUP(B14*0.85,)</f>
        <v>11628</v>
      </c>
      <c r="C38" s="247">
        <f t="shared" si="7"/>
        <v>11628</v>
      </c>
      <c r="D38" s="247">
        <f t="shared" si="7"/>
        <v>15262</v>
      </c>
      <c r="E38" s="247">
        <f t="shared" si="7"/>
        <v>15262</v>
      </c>
      <c r="F38" s="247">
        <f t="shared" si="7"/>
        <v>13426</v>
      </c>
      <c r="G38" s="247">
        <f t="shared" si="7"/>
        <v>11973</v>
      </c>
      <c r="H38" s="247">
        <f t="shared" si="7"/>
        <v>11437</v>
      </c>
      <c r="I38" s="247">
        <f t="shared" si="7"/>
        <v>11437</v>
      </c>
      <c r="J38" s="247">
        <f t="shared" si="7"/>
        <v>11973</v>
      </c>
      <c r="K38" s="247">
        <f t="shared" si="7"/>
        <v>11437</v>
      </c>
      <c r="L38" s="247">
        <f t="shared" si="7"/>
        <v>11437</v>
      </c>
      <c r="M38" s="247">
        <f t="shared" si="7"/>
        <v>15262</v>
      </c>
      <c r="N38" s="247">
        <f t="shared" si="7"/>
        <v>15262</v>
      </c>
      <c r="O38" s="247">
        <f t="shared" si="7"/>
        <v>15262</v>
      </c>
      <c r="P38" s="247">
        <f t="shared" si="7"/>
        <v>15262</v>
      </c>
      <c r="Q38" s="247">
        <f t="shared" si="7"/>
        <v>11437</v>
      </c>
      <c r="R38" s="247">
        <f t="shared" si="7"/>
        <v>13426</v>
      </c>
      <c r="S38" s="247">
        <f t="shared" si="7"/>
        <v>14344</v>
      </c>
      <c r="T38" s="247">
        <f t="shared" si="7"/>
        <v>12508</v>
      </c>
      <c r="U38" s="247">
        <f t="shared" si="7"/>
        <v>17481</v>
      </c>
      <c r="V38" s="247">
        <f t="shared" si="7"/>
        <v>12508</v>
      </c>
      <c r="W38" s="247">
        <f t="shared" si="7"/>
        <v>15262</v>
      </c>
      <c r="X38" s="247">
        <f t="shared" si="7"/>
        <v>12508</v>
      </c>
      <c r="Y38" s="247">
        <f t="shared" si="7"/>
        <v>15262</v>
      </c>
      <c r="Z38" s="247">
        <f t="shared" si="7"/>
        <v>15262</v>
      </c>
      <c r="AA38" s="247">
        <f t="shared" si="7"/>
        <v>15262</v>
      </c>
      <c r="AB38" s="247">
        <f t="shared" si="7"/>
        <v>14344</v>
      </c>
      <c r="AC38" s="247">
        <f t="shared" si="7"/>
        <v>15262</v>
      </c>
      <c r="AD38" s="247">
        <f t="shared" si="7"/>
        <v>14344</v>
      </c>
      <c r="AE38" s="247">
        <f t="shared" si="7"/>
        <v>18781</v>
      </c>
      <c r="AF38" s="247">
        <f t="shared" si="7"/>
        <v>14344</v>
      </c>
      <c r="AG38" s="247">
        <f t="shared" si="7"/>
        <v>15262</v>
      </c>
      <c r="AH38" s="247">
        <f t="shared" si="7"/>
        <v>15262</v>
      </c>
      <c r="AI38" s="247">
        <f t="shared" si="7"/>
        <v>15262</v>
      </c>
      <c r="AJ38" s="247">
        <f t="shared" si="7"/>
        <v>14344</v>
      </c>
      <c r="AK38" s="247">
        <f t="shared" si="7"/>
        <v>15262</v>
      </c>
      <c r="AL38" s="247">
        <f t="shared" si="7"/>
        <v>14344</v>
      </c>
      <c r="AM38" s="247">
        <f t="shared" si="7"/>
        <v>13426</v>
      </c>
      <c r="AN38" s="247">
        <f t="shared" si="7"/>
        <v>12508</v>
      </c>
      <c r="AO38" s="247">
        <f t="shared" si="7"/>
        <v>12508</v>
      </c>
      <c r="AP38" s="247">
        <f t="shared" si="7"/>
        <v>12508</v>
      </c>
      <c r="AQ38" s="247">
        <f t="shared" si="7"/>
        <v>13426</v>
      </c>
      <c r="AR38" s="247">
        <f t="shared" si="7"/>
        <v>14344</v>
      </c>
      <c r="AS38" s="247">
        <f t="shared" si="7"/>
        <v>14344</v>
      </c>
      <c r="AT38" s="247">
        <f t="shared" si="7"/>
        <v>13426</v>
      </c>
      <c r="AU38" s="247">
        <f t="shared" si="7"/>
        <v>12508</v>
      </c>
      <c r="AV38" s="247">
        <f t="shared" si="7"/>
        <v>14344</v>
      </c>
      <c r="AW38" s="247">
        <f t="shared" si="7"/>
        <v>12508</v>
      </c>
    </row>
    <row r="39" spans="1:49" ht="10.5" customHeight="1" x14ac:dyDescent="0.2">
      <c r="A39" s="17" t="s">
        <v>4</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row>
    <row r="40" spans="1:49" ht="10.5" customHeight="1" x14ac:dyDescent="0.2">
      <c r="A40" s="19">
        <v>1</v>
      </c>
      <c r="B40" s="247">
        <f t="shared" ref="B40:AW40" si="8">ROUNDUP(B16*0.85,)</f>
        <v>10863</v>
      </c>
      <c r="C40" s="247">
        <f t="shared" si="8"/>
        <v>10863</v>
      </c>
      <c r="D40" s="247">
        <f t="shared" si="8"/>
        <v>14306</v>
      </c>
      <c r="E40" s="247">
        <f t="shared" si="8"/>
        <v>14306</v>
      </c>
      <c r="F40" s="247">
        <f t="shared" si="8"/>
        <v>12470</v>
      </c>
      <c r="G40" s="247">
        <f t="shared" si="8"/>
        <v>11016</v>
      </c>
      <c r="H40" s="247">
        <f t="shared" si="8"/>
        <v>10481</v>
      </c>
      <c r="I40" s="247">
        <f t="shared" si="8"/>
        <v>10481</v>
      </c>
      <c r="J40" s="247">
        <f t="shared" si="8"/>
        <v>11016</v>
      </c>
      <c r="K40" s="247">
        <f t="shared" si="8"/>
        <v>10481</v>
      </c>
      <c r="L40" s="247">
        <f t="shared" si="8"/>
        <v>10481</v>
      </c>
      <c r="M40" s="247">
        <f t="shared" si="8"/>
        <v>14306</v>
      </c>
      <c r="N40" s="247">
        <f t="shared" si="8"/>
        <v>14306</v>
      </c>
      <c r="O40" s="247">
        <f t="shared" si="8"/>
        <v>14306</v>
      </c>
      <c r="P40" s="247">
        <f t="shared" si="8"/>
        <v>14306</v>
      </c>
      <c r="Q40" s="247">
        <f t="shared" si="8"/>
        <v>10481</v>
      </c>
      <c r="R40" s="247">
        <f t="shared" si="8"/>
        <v>12470</v>
      </c>
      <c r="S40" s="247">
        <f t="shared" si="8"/>
        <v>13388</v>
      </c>
      <c r="T40" s="247">
        <f t="shared" si="8"/>
        <v>11552</v>
      </c>
      <c r="U40" s="247">
        <f t="shared" si="8"/>
        <v>16524</v>
      </c>
      <c r="V40" s="247">
        <f t="shared" si="8"/>
        <v>11552</v>
      </c>
      <c r="W40" s="247">
        <f t="shared" si="8"/>
        <v>14306</v>
      </c>
      <c r="X40" s="247">
        <f t="shared" si="8"/>
        <v>11552</v>
      </c>
      <c r="Y40" s="247">
        <f t="shared" si="8"/>
        <v>14306</v>
      </c>
      <c r="Z40" s="247">
        <f t="shared" si="8"/>
        <v>14306</v>
      </c>
      <c r="AA40" s="247">
        <f t="shared" si="8"/>
        <v>14306</v>
      </c>
      <c r="AB40" s="247">
        <f t="shared" si="8"/>
        <v>13388</v>
      </c>
      <c r="AC40" s="247">
        <f t="shared" si="8"/>
        <v>14306</v>
      </c>
      <c r="AD40" s="247">
        <f t="shared" si="8"/>
        <v>13388</v>
      </c>
      <c r="AE40" s="247">
        <f t="shared" si="8"/>
        <v>17825</v>
      </c>
      <c r="AF40" s="247">
        <f t="shared" si="8"/>
        <v>13388</v>
      </c>
      <c r="AG40" s="247">
        <f t="shared" si="8"/>
        <v>14306</v>
      </c>
      <c r="AH40" s="247">
        <f t="shared" si="8"/>
        <v>14306</v>
      </c>
      <c r="AI40" s="247">
        <f t="shared" si="8"/>
        <v>14306</v>
      </c>
      <c r="AJ40" s="247">
        <f t="shared" si="8"/>
        <v>13388</v>
      </c>
      <c r="AK40" s="247">
        <f t="shared" si="8"/>
        <v>14306</v>
      </c>
      <c r="AL40" s="247">
        <f t="shared" si="8"/>
        <v>13388</v>
      </c>
      <c r="AM40" s="247">
        <f t="shared" si="8"/>
        <v>12470</v>
      </c>
      <c r="AN40" s="247">
        <f t="shared" si="8"/>
        <v>11552</v>
      </c>
      <c r="AO40" s="247">
        <f t="shared" si="8"/>
        <v>11552</v>
      </c>
      <c r="AP40" s="247">
        <f t="shared" si="8"/>
        <v>11552</v>
      </c>
      <c r="AQ40" s="247">
        <f t="shared" si="8"/>
        <v>12470</v>
      </c>
      <c r="AR40" s="247">
        <f t="shared" si="8"/>
        <v>13388</v>
      </c>
      <c r="AS40" s="247">
        <f t="shared" si="8"/>
        <v>13388</v>
      </c>
      <c r="AT40" s="247">
        <f t="shared" si="8"/>
        <v>12470</v>
      </c>
      <c r="AU40" s="247">
        <f t="shared" si="8"/>
        <v>11552</v>
      </c>
      <c r="AV40" s="247">
        <f t="shared" si="8"/>
        <v>13388</v>
      </c>
      <c r="AW40" s="247">
        <f t="shared" si="8"/>
        <v>11552</v>
      </c>
    </row>
    <row r="41" spans="1:49" ht="10.7" customHeight="1" x14ac:dyDescent="0.2">
      <c r="A41" s="19">
        <v>2</v>
      </c>
      <c r="B41" s="247">
        <f t="shared" ref="B41:AW41" si="9">ROUNDUP(B17*0.85,)</f>
        <v>12393</v>
      </c>
      <c r="C41" s="247">
        <f t="shared" si="9"/>
        <v>12393</v>
      </c>
      <c r="D41" s="247">
        <f t="shared" si="9"/>
        <v>16027</v>
      </c>
      <c r="E41" s="247">
        <f t="shared" si="9"/>
        <v>16027</v>
      </c>
      <c r="F41" s="247">
        <f t="shared" si="9"/>
        <v>14191</v>
      </c>
      <c r="G41" s="247">
        <f t="shared" si="9"/>
        <v>12738</v>
      </c>
      <c r="H41" s="247">
        <f t="shared" si="9"/>
        <v>12202</v>
      </c>
      <c r="I41" s="247">
        <f t="shared" si="9"/>
        <v>12202</v>
      </c>
      <c r="J41" s="247">
        <f t="shared" si="9"/>
        <v>12738</v>
      </c>
      <c r="K41" s="247">
        <f t="shared" si="9"/>
        <v>12202</v>
      </c>
      <c r="L41" s="247">
        <f t="shared" si="9"/>
        <v>12202</v>
      </c>
      <c r="M41" s="247">
        <f t="shared" si="9"/>
        <v>16027</v>
      </c>
      <c r="N41" s="247">
        <f t="shared" si="9"/>
        <v>16027</v>
      </c>
      <c r="O41" s="247">
        <f t="shared" si="9"/>
        <v>16027</v>
      </c>
      <c r="P41" s="247">
        <f t="shared" si="9"/>
        <v>16027</v>
      </c>
      <c r="Q41" s="247">
        <f t="shared" si="9"/>
        <v>12202</v>
      </c>
      <c r="R41" s="247">
        <f t="shared" si="9"/>
        <v>14191</v>
      </c>
      <c r="S41" s="247">
        <f t="shared" si="9"/>
        <v>15109</v>
      </c>
      <c r="T41" s="247">
        <f t="shared" si="9"/>
        <v>13273</v>
      </c>
      <c r="U41" s="247">
        <f t="shared" si="9"/>
        <v>18246</v>
      </c>
      <c r="V41" s="247">
        <f t="shared" si="9"/>
        <v>13273</v>
      </c>
      <c r="W41" s="247">
        <f t="shared" si="9"/>
        <v>16027</v>
      </c>
      <c r="X41" s="247">
        <f t="shared" si="9"/>
        <v>13273</v>
      </c>
      <c r="Y41" s="247">
        <f t="shared" si="9"/>
        <v>16027</v>
      </c>
      <c r="Z41" s="247">
        <f t="shared" si="9"/>
        <v>16027</v>
      </c>
      <c r="AA41" s="247">
        <f t="shared" si="9"/>
        <v>16027</v>
      </c>
      <c r="AB41" s="247">
        <f t="shared" si="9"/>
        <v>15109</v>
      </c>
      <c r="AC41" s="247">
        <f t="shared" si="9"/>
        <v>16027</v>
      </c>
      <c r="AD41" s="247">
        <f t="shared" si="9"/>
        <v>15109</v>
      </c>
      <c r="AE41" s="247">
        <f t="shared" si="9"/>
        <v>19546</v>
      </c>
      <c r="AF41" s="247">
        <f t="shared" si="9"/>
        <v>15109</v>
      </c>
      <c r="AG41" s="247">
        <f t="shared" si="9"/>
        <v>16027</v>
      </c>
      <c r="AH41" s="247">
        <f t="shared" si="9"/>
        <v>16027</v>
      </c>
      <c r="AI41" s="247">
        <f t="shared" si="9"/>
        <v>16027</v>
      </c>
      <c r="AJ41" s="247">
        <f t="shared" si="9"/>
        <v>15109</v>
      </c>
      <c r="AK41" s="247">
        <f t="shared" si="9"/>
        <v>16027</v>
      </c>
      <c r="AL41" s="247">
        <f t="shared" si="9"/>
        <v>15109</v>
      </c>
      <c r="AM41" s="247">
        <f t="shared" si="9"/>
        <v>14191</v>
      </c>
      <c r="AN41" s="247">
        <f t="shared" si="9"/>
        <v>13273</v>
      </c>
      <c r="AO41" s="247">
        <f t="shared" si="9"/>
        <v>13273</v>
      </c>
      <c r="AP41" s="247">
        <f t="shared" si="9"/>
        <v>13273</v>
      </c>
      <c r="AQ41" s="247">
        <f t="shared" si="9"/>
        <v>14191</v>
      </c>
      <c r="AR41" s="247">
        <f t="shared" si="9"/>
        <v>15109</v>
      </c>
      <c r="AS41" s="247">
        <f t="shared" si="9"/>
        <v>15109</v>
      </c>
      <c r="AT41" s="247">
        <f t="shared" si="9"/>
        <v>14191</v>
      </c>
      <c r="AU41" s="247">
        <f t="shared" si="9"/>
        <v>13273</v>
      </c>
      <c r="AV41" s="247">
        <f t="shared" si="9"/>
        <v>15109</v>
      </c>
      <c r="AW41" s="247">
        <f t="shared" si="9"/>
        <v>13273</v>
      </c>
    </row>
    <row r="42" spans="1:49" ht="10.7" customHeight="1" x14ac:dyDescent="0.2">
      <c r="A42" s="17" t="s">
        <v>145</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row>
    <row r="43" spans="1:49" ht="10.7" customHeight="1" x14ac:dyDescent="0.2">
      <c r="A43" s="19">
        <v>1</v>
      </c>
      <c r="B43" s="247">
        <f t="shared" ref="B43:AW43" si="10">ROUNDUP(B19*0.85,)</f>
        <v>11628</v>
      </c>
      <c r="C43" s="247">
        <f t="shared" si="10"/>
        <v>11628</v>
      </c>
      <c r="D43" s="247">
        <f t="shared" si="10"/>
        <v>15836</v>
      </c>
      <c r="E43" s="247">
        <f t="shared" si="10"/>
        <v>15836</v>
      </c>
      <c r="F43" s="247">
        <f t="shared" si="10"/>
        <v>14000</v>
      </c>
      <c r="G43" s="247">
        <f t="shared" si="10"/>
        <v>12546</v>
      </c>
      <c r="H43" s="247">
        <f t="shared" si="10"/>
        <v>12011</v>
      </c>
      <c r="I43" s="247">
        <f t="shared" si="10"/>
        <v>12011</v>
      </c>
      <c r="J43" s="247">
        <f t="shared" si="10"/>
        <v>12546</v>
      </c>
      <c r="K43" s="247">
        <f t="shared" si="10"/>
        <v>12011</v>
      </c>
      <c r="L43" s="247">
        <f t="shared" si="10"/>
        <v>12011</v>
      </c>
      <c r="M43" s="247">
        <f t="shared" si="10"/>
        <v>15836</v>
      </c>
      <c r="N43" s="247">
        <f t="shared" si="10"/>
        <v>15836</v>
      </c>
      <c r="O43" s="247">
        <f t="shared" si="10"/>
        <v>15836</v>
      </c>
      <c r="P43" s="247">
        <f t="shared" si="10"/>
        <v>15836</v>
      </c>
      <c r="Q43" s="247">
        <f t="shared" si="10"/>
        <v>12011</v>
      </c>
      <c r="R43" s="247">
        <f t="shared" si="10"/>
        <v>14000</v>
      </c>
      <c r="S43" s="247">
        <f t="shared" si="10"/>
        <v>14918</v>
      </c>
      <c r="T43" s="247">
        <f t="shared" si="10"/>
        <v>13082</v>
      </c>
      <c r="U43" s="247">
        <f t="shared" si="10"/>
        <v>18054</v>
      </c>
      <c r="V43" s="247">
        <f t="shared" si="10"/>
        <v>13082</v>
      </c>
      <c r="W43" s="247">
        <f t="shared" si="10"/>
        <v>15836</v>
      </c>
      <c r="X43" s="247">
        <f t="shared" si="10"/>
        <v>13082</v>
      </c>
      <c r="Y43" s="247">
        <f t="shared" si="10"/>
        <v>15836</v>
      </c>
      <c r="Z43" s="247">
        <f t="shared" si="10"/>
        <v>15836</v>
      </c>
      <c r="AA43" s="247">
        <f t="shared" si="10"/>
        <v>15836</v>
      </c>
      <c r="AB43" s="247">
        <f t="shared" si="10"/>
        <v>14918</v>
      </c>
      <c r="AC43" s="247">
        <f t="shared" si="10"/>
        <v>15836</v>
      </c>
      <c r="AD43" s="247">
        <f t="shared" si="10"/>
        <v>14918</v>
      </c>
      <c r="AE43" s="247">
        <f t="shared" si="10"/>
        <v>19355</v>
      </c>
      <c r="AF43" s="247">
        <f t="shared" si="10"/>
        <v>14918</v>
      </c>
      <c r="AG43" s="247">
        <f t="shared" si="10"/>
        <v>15836</v>
      </c>
      <c r="AH43" s="247">
        <f t="shared" si="10"/>
        <v>15836</v>
      </c>
      <c r="AI43" s="247">
        <f t="shared" si="10"/>
        <v>15836</v>
      </c>
      <c r="AJ43" s="247">
        <f t="shared" si="10"/>
        <v>14918</v>
      </c>
      <c r="AK43" s="247">
        <f t="shared" si="10"/>
        <v>15836</v>
      </c>
      <c r="AL43" s="247">
        <f t="shared" si="10"/>
        <v>14918</v>
      </c>
      <c r="AM43" s="247">
        <f t="shared" si="10"/>
        <v>14000</v>
      </c>
      <c r="AN43" s="247">
        <f t="shared" si="10"/>
        <v>13082</v>
      </c>
      <c r="AO43" s="247">
        <f t="shared" si="10"/>
        <v>13082</v>
      </c>
      <c r="AP43" s="247">
        <f t="shared" si="10"/>
        <v>13082</v>
      </c>
      <c r="AQ43" s="247">
        <f t="shared" si="10"/>
        <v>14000</v>
      </c>
      <c r="AR43" s="247">
        <f t="shared" si="10"/>
        <v>14918</v>
      </c>
      <c r="AS43" s="247">
        <f t="shared" si="10"/>
        <v>14918</v>
      </c>
      <c r="AT43" s="247">
        <f t="shared" si="10"/>
        <v>14000</v>
      </c>
      <c r="AU43" s="247">
        <f t="shared" si="10"/>
        <v>13082</v>
      </c>
      <c r="AV43" s="247">
        <f t="shared" si="10"/>
        <v>14918</v>
      </c>
      <c r="AW43" s="247">
        <f t="shared" si="10"/>
        <v>13082</v>
      </c>
    </row>
    <row r="44" spans="1:49" ht="10.7" customHeight="1" x14ac:dyDescent="0.2">
      <c r="A44" s="19">
        <v>2</v>
      </c>
      <c r="B44" s="247">
        <f t="shared" ref="B44:AW44" si="11">ROUNDUP(B20*0.85,)</f>
        <v>13158</v>
      </c>
      <c r="C44" s="247">
        <f t="shared" si="11"/>
        <v>13158</v>
      </c>
      <c r="D44" s="247">
        <f t="shared" si="11"/>
        <v>17557</v>
      </c>
      <c r="E44" s="247">
        <f t="shared" si="11"/>
        <v>17557</v>
      </c>
      <c r="F44" s="247">
        <f t="shared" si="11"/>
        <v>15721</v>
      </c>
      <c r="G44" s="247">
        <f t="shared" si="11"/>
        <v>14268</v>
      </c>
      <c r="H44" s="247">
        <f t="shared" si="11"/>
        <v>13732</v>
      </c>
      <c r="I44" s="247">
        <f t="shared" si="11"/>
        <v>13732</v>
      </c>
      <c r="J44" s="247">
        <f t="shared" si="11"/>
        <v>14268</v>
      </c>
      <c r="K44" s="247">
        <f t="shared" si="11"/>
        <v>13732</v>
      </c>
      <c r="L44" s="247">
        <f t="shared" si="11"/>
        <v>13732</v>
      </c>
      <c r="M44" s="247">
        <f t="shared" si="11"/>
        <v>17557</v>
      </c>
      <c r="N44" s="247">
        <f t="shared" si="11"/>
        <v>17557</v>
      </c>
      <c r="O44" s="247">
        <f t="shared" si="11"/>
        <v>17557</v>
      </c>
      <c r="P44" s="247">
        <f t="shared" si="11"/>
        <v>17557</v>
      </c>
      <c r="Q44" s="247">
        <f t="shared" si="11"/>
        <v>13732</v>
      </c>
      <c r="R44" s="247">
        <f t="shared" si="11"/>
        <v>15721</v>
      </c>
      <c r="S44" s="247">
        <f t="shared" si="11"/>
        <v>16639</v>
      </c>
      <c r="T44" s="247">
        <f t="shared" si="11"/>
        <v>14803</v>
      </c>
      <c r="U44" s="247">
        <f t="shared" si="11"/>
        <v>19776</v>
      </c>
      <c r="V44" s="247">
        <f t="shared" si="11"/>
        <v>14803</v>
      </c>
      <c r="W44" s="247">
        <f t="shared" si="11"/>
        <v>17557</v>
      </c>
      <c r="X44" s="247">
        <f t="shared" si="11"/>
        <v>14803</v>
      </c>
      <c r="Y44" s="247">
        <f t="shared" si="11"/>
        <v>17557</v>
      </c>
      <c r="Z44" s="247">
        <f t="shared" si="11"/>
        <v>17557</v>
      </c>
      <c r="AA44" s="247">
        <f t="shared" si="11"/>
        <v>17557</v>
      </c>
      <c r="AB44" s="247">
        <f t="shared" si="11"/>
        <v>16639</v>
      </c>
      <c r="AC44" s="247">
        <f t="shared" si="11"/>
        <v>17557</v>
      </c>
      <c r="AD44" s="247">
        <f t="shared" si="11"/>
        <v>16639</v>
      </c>
      <c r="AE44" s="247">
        <f t="shared" si="11"/>
        <v>21076</v>
      </c>
      <c r="AF44" s="247">
        <f t="shared" si="11"/>
        <v>16639</v>
      </c>
      <c r="AG44" s="247">
        <f t="shared" si="11"/>
        <v>17557</v>
      </c>
      <c r="AH44" s="247">
        <f t="shared" si="11"/>
        <v>17557</v>
      </c>
      <c r="AI44" s="247">
        <f t="shared" si="11"/>
        <v>17557</v>
      </c>
      <c r="AJ44" s="247">
        <f t="shared" si="11"/>
        <v>16639</v>
      </c>
      <c r="AK44" s="247">
        <f t="shared" si="11"/>
        <v>17557</v>
      </c>
      <c r="AL44" s="247">
        <f t="shared" si="11"/>
        <v>16639</v>
      </c>
      <c r="AM44" s="247">
        <f t="shared" si="11"/>
        <v>15721</v>
      </c>
      <c r="AN44" s="247">
        <f t="shared" si="11"/>
        <v>14803</v>
      </c>
      <c r="AO44" s="247">
        <f t="shared" si="11"/>
        <v>14803</v>
      </c>
      <c r="AP44" s="247">
        <f t="shared" si="11"/>
        <v>14803</v>
      </c>
      <c r="AQ44" s="247">
        <f t="shared" si="11"/>
        <v>15721</v>
      </c>
      <c r="AR44" s="247">
        <f t="shared" si="11"/>
        <v>16639</v>
      </c>
      <c r="AS44" s="247">
        <f t="shared" si="11"/>
        <v>16639</v>
      </c>
      <c r="AT44" s="247">
        <f t="shared" si="11"/>
        <v>15721</v>
      </c>
      <c r="AU44" s="247">
        <f t="shared" si="11"/>
        <v>14803</v>
      </c>
      <c r="AV44" s="247">
        <f t="shared" si="11"/>
        <v>16639</v>
      </c>
      <c r="AW44" s="247">
        <f t="shared" si="11"/>
        <v>14803</v>
      </c>
    </row>
    <row r="45" spans="1:49" ht="10.7" customHeight="1" x14ac:dyDescent="0.2">
      <c r="A45" s="17" t="s">
        <v>5</v>
      </c>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row>
    <row r="46" spans="1:49" ht="10.7" customHeight="1" x14ac:dyDescent="0.2">
      <c r="A46" s="19">
        <v>1</v>
      </c>
      <c r="B46" s="247">
        <f t="shared" ref="B46:AW46" si="12">ROUNDUP(B22*0.85,)</f>
        <v>15453</v>
      </c>
      <c r="C46" s="247">
        <f t="shared" si="12"/>
        <v>15453</v>
      </c>
      <c r="D46" s="247">
        <f t="shared" si="12"/>
        <v>23486</v>
      </c>
      <c r="E46" s="247">
        <f t="shared" si="12"/>
        <v>23486</v>
      </c>
      <c r="F46" s="247">
        <f t="shared" si="12"/>
        <v>21650</v>
      </c>
      <c r="G46" s="247">
        <f t="shared" si="12"/>
        <v>20196</v>
      </c>
      <c r="H46" s="247">
        <f t="shared" si="12"/>
        <v>19661</v>
      </c>
      <c r="I46" s="247">
        <f t="shared" si="12"/>
        <v>19661</v>
      </c>
      <c r="J46" s="247">
        <f t="shared" si="12"/>
        <v>20196</v>
      </c>
      <c r="K46" s="247">
        <f t="shared" si="12"/>
        <v>19661</v>
      </c>
      <c r="L46" s="247">
        <f t="shared" si="12"/>
        <v>19661</v>
      </c>
      <c r="M46" s="247">
        <f t="shared" si="12"/>
        <v>23486</v>
      </c>
      <c r="N46" s="247">
        <f t="shared" si="12"/>
        <v>23486</v>
      </c>
      <c r="O46" s="247">
        <f t="shared" si="12"/>
        <v>23486</v>
      </c>
      <c r="P46" s="247">
        <f t="shared" si="12"/>
        <v>23486</v>
      </c>
      <c r="Q46" s="247">
        <f t="shared" si="12"/>
        <v>19661</v>
      </c>
      <c r="R46" s="247">
        <f t="shared" si="12"/>
        <v>21650</v>
      </c>
      <c r="S46" s="247">
        <f t="shared" si="12"/>
        <v>22568</v>
      </c>
      <c r="T46" s="247">
        <f t="shared" si="12"/>
        <v>20732</v>
      </c>
      <c r="U46" s="247">
        <f t="shared" si="12"/>
        <v>25704</v>
      </c>
      <c r="V46" s="247">
        <f t="shared" si="12"/>
        <v>20732</v>
      </c>
      <c r="W46" s="247">
        <f t="shared" si="12"/>
        <v>23486</v>
      </c>
      <c r="X46" s="247">
        <f t="shared" si="12"/>
        <v>20732</v>
      </c>
      <c r="Y46" s="247">
        <f t="shared" si="12"/>
        <v>23486</v>
      </c>
      <c r="Z46" s="247">
        <f t="shared" si="12"/>
        <v>23486</v>
      </c>
      <c r="AA46" s="247">
        <f t="shared" si="12"/>
        <v>23486</v>
      </c>
      <c r="AB46" s="247">
        <f t="shared" si="12"/>
        <v>22568</v>
      </c>
      <c r="AC46" s="247">
        <f t="shared" si="12"/>
        <v>23486</v>
      </c>
      <c r="AD46" s="247">
        <f t="shared" si="12"/>
        <v>22568</v>
      </c>
      <c r="AE46" s="247">
        <f t="shared" si="12"/>
        <v>27005</v>
      </c>
      <c r="AF46" s="247">
        <f t="shared" si="12"/>
        <v>22568</v>
      </c>
      <c r="AG46" s="247">
        <f t="shared" si="12"/>
        <v>23486</v>
      </c>
      <c r="AH46" s="247">
        <f t="shared" si="12"/>
        <v>23486</v>
      </c>
      <c r="AI46" s="247">
        <f t="shared" si="12"/>
        <v>23486</v>
      </c>
      <c r="AJ46" s="247">
        <f t="shared" si="12"/>
        <v>22568</v>
      </c>
      <c r="AK46" s="247">
        <f t="shared" si="12"/>
        <v>23486</v>
      </c>
      <c r="AL46" s="247">
        <f t="shared" si="12"/>
        <v>22568</v>
      </c>
      <c r="AM46" s="247">
        <f t="shared" si="12"/>
        <v>21650</v>
      </c>
      <c r="AN46" s="247">
        <f t="shared" si="12"/>
        <v>20732</v>
      </c>
      <c r="AO46" s="247">
        <f t="shared" si="12"/>
        <v>20732</v>
      </c>
      <c r="AP46" s="247">
        <f t="shared" si="12"/>
        <v>20732</v>
      </c>
      <c r="AQ46" s="247">
        <f t="shared" si="12"/>
        <v>21650</v>
      </c>
      <c r="AR46" s="247">
        <f t="shared" si="12"/>
        <v>22568</v>
      </c>
      <c r="AS46" s="247">
        <f t="shared" si="12"/>
        <v>22568</v>
      </c>
      <c r="AT46" s="247">
        <f t="shared" si="12"/>
        <v>21650</v>
      </c>
      <c r="AU46" s="247">
        <f t="shared" si="12"/>
        <v>20732</v>
      </c>
      <c r="AV46" s="247">
        <f t="shared" si="12"/>
        <v>22568</v>
      </c>
      <c r="AW46" s="247">
        <f t="shared" si="12"/>
        <v>20732</v>
      </c>
    </row>
    <row r="47" spans="1:49" ht="10.7" customHeight="1" x14ac:dyDescent="0.2">
      <c r="A47" s="19">
        <v>2</v>
      </c>
      <c r="B47" s="247">
        <f t="shared" ref="B47:AW47" si="13">ROUNDUP(B23*0.85,)</f>
        <v>16983</v>
      </c>
      <c r="C47" s="247">
        <f t="shared" si="13"/>
        <v>16983</v>
      </c>
      <c r="D47" s="247">
        <f t="shared" si="13"/>
        <v>25207</v>
      </c>
      <c r="E47" s="247">
        <f t="shared" si="13"/>
        <v>25207</v>
      </c>
      <c r="F47" s="247">
        <f t="shared" si="13"/>
        <v>23371</v>
      </c>
      <c r="G47" s="247">
        <f t="shared" si="13"/>
        <v>21918</v>
      </c>
      <c r="H47" s="247">
        <f t="shared" si="13"/>
        <v>21382</v>
      </c>
      <c r="I47" s="247">
        <f t="shared" si="13"/>
        <v>21382</v>
      </c>
      <c r="J47" s="247">
        <f t="shared" si="13"/>
        <v>21918</v>
      </c>
      <c r="K47" s="247">
        <f t="shared" si="13"/>
        <v>21382</v>
      </c>
      <c r="L47" s="247">
        <f t="shared" si="13"/>
        <v>21382</v>
      </c>
      <c r="M47" s="247">
        <f t="shared" si="13"/>
        <v>25207</v>
      </c>
      <c r="N47" s="247">
        <f t="shared" si="13"/>
        <v>25207</v>
      </c>
      <c r="O47" s="247">
        <f t="shared" si="13"/>
        <v>25207</v>
      </c>
      <c r="P47" s="247">
        <f t="shared" si="13"/>
        <v>25207</v>
      </c>
      <c r="Q47" s="247">
        <f t="shared" si="13"/>
        <v>21382</v>
      </c>
      <c r="R47" s="247">
        <f t="shared" si="13"/>
        <v>23371</v>
      </c>
      <c r="S47" s="247">
        <f t="shared" si="13"/>
        <v>24289</v>
      </c>
      <c r="T47" s="247">
        <f t="shared" si="13"/>
        <v>22453</v>
      </c>
      <c r="U47" s="247">
        <f t="shared" si="13"/>
        <v>27426</v>
      </c>
      <c r="V47" s="247">
        <f t="shared" si="13"/>
        <v>22453</v>
      </c>
      <c r="W47" s="247">
        <f t="shared" si="13"/>
        <v>25207</v>
      </c>
      <c r="X47" s="247">
        <f t="shared" si="13"/>
        <v>22453</v>
      </c>
      <c r="Y47" s="247">
        <f t="shared" si="13"/>
        <v>25207</v>
      </c>
      <c r="Z47" s="247">
        <f t="shared" si="13"/>
        <v>25207</v>
      </c>
      <c r="AA47" s="247">
        <f t="shared" si="13"/>
        <v>25207</v>
      </c>
      <c r="AB47" s="247">
        <f t="shared" si="13"/>
        <v>24289</v>
      </c>
      <c r="AC47" s="247">
        <f t="shared" si="13"/>
        <v>25207</v>
      </c>
      <c r="AD47" s="247">
        <f t="shared" si="13"/>
        <v>24289</v>
      </c>
      <c r="AE47" s="247">
        <f t="shared" si="13"/>
        <v>28726</v>
      </c>
      <c r="AF47" s="247">
        <f t="shared" si="13"/>
        <v>24289</v>
      </c>
      <c r="AG47" s="247">
        <f t="shared" si="13"/>
        <v>25207</v>
      </c>
      <c r="AH47" s="247">
        <f t="shared" si="13"/>
        <v>25207</v>
      </c>
      <c r="AI47" s="247">
        <f t="shared" si="13"/>
        <v>25207</v>
      </c>
      <c r="AJ47" s="247">
        <f t="shared" si="13"/>
        <v>24289</v>
      </c>
      <c r="AK47" s="247">
        <f t="shared" si="13"/>
        <v>25207</v>
      </c>
      <c r="AL47" s="247">
        <f t="shared" si="13"/>
        <v>24289</v>
      </c>
      <c r="AM47" s="247">
        <f t="shared" si="13"/>
        <v>23371</v>
      </c>
      <c r="AN47" s="247">
        <f t="shared" si="13"/>
        <v>22453</v>
      </c>
      <c r="AO47" s="247">
        <f t="shared" si="13"/>
        <v>22453</v>
      </c>
      <c r="AP47" s="247">
        <f t="shared" si="13"/>
        <v>22453</v>
      </c>
      <c r="AQ47" s="247">
        <f t="shared" si="13"/>
        <v>23371</v>
      </c>
      <c r="AR47" s="247">
        <f t="shared" si="13"/>
        <v>24289</v>
      </c>
      <c r="AS47" s="247">
        <f t="shared" si="13"/>
        <v>24289</v>
      </c>
      <c r="AT47" s="247">
        <f t="shared" si="13"/>
        <v>23371</v>
      </c>
      <c r="AU47" s="247">
        <f t="shared" si="13"/>
        <v>22453</v>
      </c>
      <c r="AV47" s="247">
        <f t="shared" si="13"/>
        <v>24289</v>
      </c>
      <c r="AW47" s="247">
        <f t="shared" si="13"/>
        <v>22453</v>
      </c>
    </row>
    <row r="48" spans="1:49" ht="12.75" customHeight="1" x14ac:dyDescent="0.2">
      <c r="A48" s="17" t="s">
        <v>6</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row>
    <row r="49" spans="1:49" x14ac:dyDescent="0.2">
      <c r="A49" s="19" t="s">
        <v>1</v>
      </c>
      <c r="B49" s="247">
        <f t="shared" ref="B49:AW49" si="14">ROUNDUP(B25*0.85,)</f>
        <v>84150</v>
      </c>
      <c r="C49" s="247">
        <f t="shared" si="14"/>
        <v>84150</v>
      </c>
      <c r="D49" s="247">
        <f t="shared" si="14"/>
        <v>95625</v>
      </c>
      <c r="E49" s="247">
        <f t="shared" si="14"/>
        <v>95625</v>
      </c>
      <c r="F49" s="247">
        <f t="shared" si="14"/>
        <v>95625</v>
      </c>
      <c r="G49" s="247">
        <f t="shared" si="14"/>
        <v>95625</v>
      </c>
      <c r="H49" s="247">
        <f t="shared" si="14"/>
        <v>95625</v>
      </c>
      <c r="I49" s="247">
        <f t="shared" si="14"/>
        <v>95625</v>
      </c>
      <c r="J49" s="247">
        <f t="shared" si="14"/>
        <v>95625</v>
      </c>
      <c r="K49" s="247">
        <f t="shared" si="14"/>
        <v>95625</v>
      </c>
      <c r="L49" s="247">
        <f t="shared" si="14"/>
        <v>95625</v>
      </c>
      <c r="M49" s="247">
        <f t="shared" si="14"/>
        <v>95625</v>
      </c>
      <c r="N49" s="247">
        <f t="shared" si="14"/>
        <v>95625</v>
      </c>
      <c r="O49" s="247">
        <f t="shared" si="14"/>
        <v>95625</v>
      </c>
      <c r="P49" s="247">
        <f t="shared" si="14"/>
        <v>95625</v>
      </c>
      <c r="Q49" s="247">
        <f t="shared" si="14"/>
        <v>95625</v>
      </c>
      <c r="R49" s="247">
        <f t="shared" si="14"/>
        <v>95625</v>
      </c>
      <c r="S49" s="247">
        <f t="shared" si="14"/>
        <v>95625</v>
      </c>
      <c r="T49" s="247">
        <f t="shared" si="14"/>
        <v>95625</v>
      </c>
      <c r="U49" s="247">
        <f t="shared" si="14"/>
        <v>95625</v>
      </c>
      <c r="V49" s="247">
        <f t="shared" si="14"/>
        <v>95625</v>
      </c>
      <c r="W49" s="247">
        <f t="shared" si="14"/>
        <v>95625</v>
      </c>
      <c r="X49" s="247">
        <f t="shared" si="14"/>
        <v>95625</v>
      </c>
      <c r="Y49" s="247">
        <f t="shared" si="14"/>
        <v>95625</v>
      </c>
      <c r="Z49" s="247">
        <f t="shared" si="14"/>
        <v>95625</v>
      </c>
      <c r="AA49" s="247">
        <f t="shared" si="14"/>
        <v>95625</v>
      </c>
      <c r="AB49" s="247">
        <f t="shared" si="14"/>
        <v>95625</v>
      </c>
      <c r="AC49" s="247">
        <f t="shared" si="14"/>
        <v>95625</v>
      </c>
      <c r="AD49" s="247">
        <f t="shared" si="14"/>
        <v>95625</v>
      </c>
      <c r="AE49" s="247">
        <f t="shared" si="14"/>
        <v>95625</v>
      </c>
      <c r="AF49" s="247">
        <f t="shared" si="14"/>
        <v>95625</v>
      </c>
      <c r="AG49" s="247">
        <f t="shared" si="14"/>
        <v>95625</v>
      </c>
      <c r="AH49" s="247">
        <f t="shared" si="14"/>
        <v>95625</v>
      </c>
      <c r="AI49" s="247">
        <f t="shared" si="14"/>
        <v>95625</v>
      </c>
      <c r="AJ49" s="247">
        <f t="shared" si="14"/>
        <v>95625</v>
      </c>
      <c r="AK49" s="247">
        <f t="shared" si="14"/>
        <v>95625</v>
      </c>
      <c r="AL49" s="247">
        <f t="shared" si="14"/>
        <v>95625</v>
      </c>
      <c r="AM49" s="247">
        <f t="shared" si="14"/>
        <v>95625</v>
      </c>
      <c r="AN49" s="247">
        <f t="shared" si="14"/>
        <v>95625</v>
      </c>
      <c r="AO49" s="247">
        <f t="shared" si="14"/>
        <v>95625</v>
      </c>
      <c r="AP49" s="247">
        <f t="shared" si="14"/>
        <v>95625</v>
      </c>
      <c r="AQ49" s="247">
        <f t="shared" si="14"/>
        <v>95625</v>
      </c>
      <c r="AR49" s="247">
        <f t="shared" si="14"/>
        <v>95625</v>
      </c>
      <c r="AS49" s="247">
        <f t="shared" si="14"/>
        <v>95625</v>
      </c>
      <c r="AT49" s="247">
        <f t="shared" si="14"/>
        <v>95625</v>
      </c>
      <c r="AU49" s="247">
        <f t="shared" si="14"/>
        <v>95625</v>
      </c>
      <c r="AV49" s="247">
        <f t="shared" si="14"/>
        <v>95625</v>
      </c>
      <c r="AW49" s="247">
        <f t="shared" si="14"/>
        <v>95625</v>
      </c>
    </row>
    <row r="50" spans="1:49" x14ac:dyDescent="0.2">
      <c r="A50" s="147"/>
    </row>
    <row r="51" spans="1:49" ht="12.75" hidden="1" thickBot="1" x14ac:dyDescent="0.25">
      <c r="A51" s="164" t="s">
        <v>147</v>
      </c>
    </row>
    <row r="52" spans="1:49" hidden="1" x14ac:dyDescent="0.2">
      <c r="A52" s="165" t="s">
        <v>149</v>
      </c>
    </row>
    <row r="53" spans="1:49" ht="25.5" hidden="1" x14ac:dyDescent="0.2">
      <c r="A53" s="162" t="s">
        <v>150</v>
      </c>
    </row>
    <row r="54" spans="1:49" hidden="1" x14ac:dyDescent="0.2">
      <c r="A54" s="165" t="s">
        <v>148</v>
      </c>
    </row>
    <row r="55" spans="1:49" ht="12.75" thickBot="1" x14ac:dyDescent="0.25">
      <c r="A55" s="147"/>
    </row>
    <row r="56" spans="1:49" ht="12.75" thickBot="1" x14ac:dyDescent="0.25">
      <c r="A56" s="155" t="s">
        <v>12</v>
      </c>
    </row>
    <row r="57" spans="1:49" x14ac:dyDescent="0.2">
      <c r="A57" s="148" t="s">
        <v>13</v>
      </c>
    </row>
    <row r="58" spans="1:49" x14ac:dyDescent="0.2">
      <c r="A58" s="148" t="s">
        <v>14</v>
      </c>
    </row>
    <row r="59" spans="1:49" ht="12" customHeight="1" x14ac:dyDescent="0.2">
      <c r="A59" s="150" t="s">
        <v>18</v>
      </c>
    </row>
    <row r="60" spans="1:49" x14ac:dyDescent="0.2">
      <c r="A60" s="148" t="s">
        <v>122</v>
      </c>
    </row>
    <row r="61" spans="1:49" ht="12.75" thickBot="1" x14ac:dyDescent="0.25">
      <c r="A61" s="147"/>
    </row>
    <row r="62" spans="1:49" ht="12.75" thickBot="1" x14ac:dyDescent="0.25">
      <c r="A62" s="155" t="s">
        <v>24</v>
      </c>
    </row>
    <row r="63" spans="1:49" x14ac:dyDescent="0.2">
      <c r="A63" s="99" t="s">
        <v>62</v>
      </c>
    </row>
    <row r="64" spans="1:49"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2" width="9" style="243"/>
    <col min="3" max="16384" width="9" style="144"/>
  </cols>
  <sheetData>
    <row r="1" spans="1:2" ht="11.45" customHeight="1" x14ac:dyDescent="0.2">
      <c r="A1" s="13" t="s">
        <v>191</v>
      </c>
    </row>
    <row r="2" spans="1:2" ht="11.45" customHeight="1" x14ac:dyDescent="0.2">
      <c r="A2" s="108" t="s">
        <v>225</v>
      </c>
    </row>
    <row r="3" spans="1:2" ht="11.45" customHeight="1" x14ac:dyDescent="0.2">
      <c r="A3" s="97" t="s">
        <v>9</v>
      </c>
      <c r="B3" s="242" t="e">
        <f>'C завтраками| Bed and breakfast'!#REF!</f>
        <v>#REF!</v>
      </c>
    </row>
    <row r="4" spans="1:2" s="8" customFormat="1" ht="22.35" customHeight="1" x14ac:dyDescent="0.2">
      <c r="A4" s="145" t="s">
        <v>11</v>
      </c>
      <c r="B4" s="242" t="e">
        <f>'C завтраками| Bed and breakfast'!#REF!</f>
        <v>#REF!</v>
      </c>
    </row>
    <row r="5" spans="1:2" ht="10.7" customHeight="1" x14ac:dyDescent="0.2">
      <c r="A5" s="17" t="s">
        <v>142</v>
      </c>
    </row>
    <row r="6" spans="1:2" ht="10.7" customHeight="1" x14ac:dyDescent="0.2">
      <c r="A6" s="19">
        <v>1</v>
      </c>
      <c r="B6" s="244" t="e">
        <f>'C завтраками| Bed and breakfast'!#REF!*0.9</f>
        <v>#REF!</v>
      </c>
    </row>
    <row r="7" spans="1:2" ht="10.7" customHeight="1" x14ac:dyDescent="0.2">
      <c r="A7" s="19">
        <v>2</v>
      </c>
      <c r="B7" s="244" t="e">
        <f>'C завтраками| Bed and breakfast'!#REF!*0.9</f>
        <v>#REF!</v>
      </c>
    </row>
    <row r="8" spans="1:2" ht="10.7" customHeight="1" x14ac:dyDescent="0.2">
      <c r="A8" s="17" t="s">
        <v>143</v>
      </c>
      <c r="B8" s="244"/>
    </row>
    <row r="9" spans="1:2" s="147" customFormat="1" ht="10.7" customHeight="1" x14ac:dyDescent="0.2">
      <c r="A9" s="19">
        <v>1</v>
      </c>
      <c r="B9" s="244" t="e">
        <f>'C завтраками| Bed and breakfast'!#REF!*0.9</f>
        <v>#REF!</v>
      </c>
    </row>
    <row r="10" spans="1:2" ht="10.7" customHeight="1" x14ac:dyDescent="0.2">
      <c r="A10" s="19">
        <v>2</v>
      </c>
      <c r="B10" s="244" t="e">
        <f>'C завтраками| Bed and breakfast'!#REF!*0.9</f>
        <v>#REF!</v>
      </c>
    </row>
    <row r="11" spans="1:2" ht="10.7" customHeight="1" x14ac:dyDescent="0.2">
      <c r="A11" s="17" t="s">
        <v>144</v>
      </c>
      <c r="B11" s="244"/>
    </row>
    <row r="12" spans="1:2" ht="10.7" customHeight="1" x14ac:dyDescent="0.2">
      <c r="A12" s="19">
        <v>1</v>
      </c>
      <c r="B12" s="244" t="e">
        <f>'C завтраками| Bed and breakfast'!#REF!*0.9</f>
        <v>#REF!</v>
      </c>
    </row>
    <row r="13" spans="1:2" ht="10.7" customHeight="1" x14ac:dyDescent="0.2">
      <c r="A13" s="19">
        <v>2</v>
      </c>
      <c r="B13" s="244" t="e">
        <f>'C завтраками| Bed and breakfast'!#REF!*0.9</f>
        <v>#REF!</v>
      </c>
    </row>
    <row r="14" spans="1:2" ht="10.7" customHeight="1" x14ac:dyDescent="0.2">
      <c r="A14" s="17" t="s">
        <v>4</v>
      </c>
      <c r="B14" s="244"/>
    </row>
    <row r="15" spans="1:2" ht="10.7" customHeight="1" x14ac:dyDescent="0.2">
      <c r="A15" s="19">
        <v>1</v>
      </c>
      <c r="B15" s="244" t="e">
        <f>'C завтраками| Bed and breakfast'!#REF!*0.9</f>
        <v>#REF!</v>
      </c>
    </row>
    <row r="16" spans="1:2" ht="10.7" customHeight="1" x14ac:dyDescent="0.2">
      <c r="A16" s="19">
        <v>2</v>
      </c>
      <c r="B16" s="244" t="e">
        <f>'C завтраками| Bed and breakfast'!#REF!*0.9</f>
        <v>#REF!</v>
      </c>
    </row>
    <row r="17" spans="1:2" ht="10.7" customHeight="1" x14ac:dyDescent="0.2">
      <c r="A17" s="17" t="s">
        <v>145</v>
      </c>
      <c r="B17" s="244"/>
    </row>
    <row r="18" spans="1:2" ht="10.7" customHeight="1" x14ac:dyDescent="0.2">
      <c r="A18" s="19">
        <v>1</v>
      </c>
      <c r="B18" s="244" t="e">
        <f>'C завтраками| Bed and breakfast'!#REF!*0.9</f>
        <v>#REF!</v>
      </c>
    </row>
    <row r="19" spans="1:2" ht="10.7" customHeight="1" x14ac:dyDescent="0.2">
      <c r="A19" s="19">
        <v>2</v>
      </c>
      <c r="B19" s="244" t="e">
        <f>'C завтраками| Bed and breakfast'!#REF!*0.9</f>
        <v>#REF!</v>
      </c>
    </row>
    <row r="20" spans="1:2" ht="10.7" customHeight="1" x14ac:dyDescent="0.2">
      <c r="A20" s="17" t="s">
        <v>5</v>
      </c>
      <c r="B20" s="244"/>
    </row>
    <row r="21" spans="1:2" ht="10.7" customHeight="1" x14ac:dyDescent="0.2">
      <c r="A21" s="19">
        <v>1</v>
      </c>
      <c r="B21" s="244" t="e">
        <f>'C завтраками| Bed and breakfast'!#REF!*0.9</f>
        <v>#REF!</v>
      </c>
    </row>
    <row r="22" spans="1:2" ht="10.5" customHeight="1" x14ac:dyDescent="0.2">
      <c r="A22" s="19">
        <v>2</v>
      </c>
      <c r="B22" s="244" t="e">
        <f>'C завтраками| Bed and breakfast'!#REF!*0.9</f>
        <v>#REF!</v>
      </c>
    </row>
    <row r="23" spans="1:2" ht="10.5" customHeight="1" x14ac:dyDescent="0.2">
      <c r="A23" s="17" t="s">
        <v>6</v>
      </c>
      <c r="B23" s="244"/>
    </row>
    <row r="24" spans="1:2" ht="10.5" customHeight="1" x14ac:dyDescent="0.2">
      <c r="A24" s="19" t="s">
        <v>1</v>
      </c>
      <c r="B24" s="244" t="e">
        <f>'C завтраками| Bed and breakfast'!#REF!*0.9</f>
        <v>#REF!</v>
      </c>
    </row>
    <row r="25" spans="1:2" ht="10.5" customHeight="1" x14ac:dyDescent="0.2">
      <c r="A25" s="159"/>
      <c r="B25" s="245"/>
    </row>
    <row r="26" spans="1:2" ht="10.5" customHeight="1" x14ac:dyDescent="0.2">
      <c r="A26" s="97" t="s">
        <v>60</v>
      </c>
      <c r="B26" s="245"/>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46"/>
    </row>
    <row r="30" spans="1:2" ht="10.5" customHeight="1" x14ac:dyDescent="0.2">
      <c r="A30" s="19">
        <v>1</v>
      </c>
      <c r="B30" s="247" t="e">
        <f t="shared" ref="B30" si="2">ROUNDUP(B6*0.9,)</f>
        <v>#REF!</v>
      </c>
    </row>
    <row r="31" spans="1:2" ht="10.5" customHeight="1" x14ac:dyDescent="0.2">
      <c r="A31" s="19">
        <v>2</v>
      </c>
      <c r="B31" s="247" t="e">
        <f t="shared" ref="B31" si="3">ROUNDUP(B7*0.9,)</f>
        <v>#REF!</v>
      </c>
    </row>
    <row r="32" spans="1:2" ht="10.5" customHeight="1" x14ac:dyDescent="0.2">
      <c r="A32" s="17" t="s">
        <v>143</v>
      </c>
      <c r="B32" s="247"/>
    </row>
    <row r="33" spans="1:2" ht="10.5" customHeight="1" x14ac:dyDescent="0.2">
      <c r="A33" s="19">
        <v>1</v>
      </c>
      <c r="B33" s="247" t="e">
        <f t="shared" ref="B33" si="4">ROUNDUP(B9*0.9,)</f>
        <v>#REF!</v>
      </c>
    </row>
    <row r="34" spans="1:2" ht="10.5" customHeight="1" x14ac:dyDescent="0.2">
      <c r="A34" s="19">
        <v>2</v>
      </c>
      <c r="B34" s="247" t="e">
        <f t="shared" ref="B34" si="5">ROUNDUP(B10*0.9,)</f>
        <v>#REF!</v>
      </c>
    </row>
    <row r="35" spans="1:2" ht="10.5" customHeight="1" x14ac:dyDescent="0.2">
      <c r="A35" s="17" t="s">
        <v>144</v>
      </c>
      <c r="B35" s="247"/>
    </row>
    <row r="36" spans="1:2" ht="10.5" customHeight="1" x14ac:dyDescent="0.2">
      <c r="A36" s="19">
        <v>1</v>
      </c>
      <c r="B36" s="247" t="e">
        <f t="shared" ref="B36" si="6">ROUNDUP(B12*0.9,)</f>
        <v>#REF!</v>
      </c>
    </row>
    <row r="37" spans="1:2" ht="10.5" customHeight="1" x14ac:dyDescent="0.2">
      <c r="A37" s="19">
        <v>2</v>
      </c>
      <c r="B37" s="247" t="e">
        <f t="shared" ref="B37" si="7">ROUNDUP(B13*0.9,)</f>
        <v>#REF!</v>
      </c>
    </row>
    <row r="38" spans="1:2" ht="10.5" customHeight="1" x14ac:dyDescent="0.2">
      <c r="A38" s="17" t="s">
        <v>4</v>
      </c>
      <c r="B38" s="247"/>
    </row>
    <row r="39" spans="1:2" ht="10.5" customHeight="1" x14ac:dyDescent="0.2">
      <c r="A39" s="19">
        <v>1</v>
      </c>
      <c r="B39" s="247" t="e">
        <f t="shared" ref="B39" si="8">ROUNDUP(B15*0.9,)</f>
        <v>#REF!</v>
      </c>
    </row>
    <row r="40" spans="1:2" ht="10.7" customHeight="1" x14ac:dyDescent="0.2">
      <c r="A40" s="19">
        <v>2</v>
      </c>
      <c r="B40" s="247" t="e">
        <f t="shared" ref="B40" si="9">ROUNDUP(B16*0.9,)</f>
        <v>#REF!</v>
      </c>
    </row>
    <row r="41" spans="1:2" ht="10.7" customHeight="1" x14ac:dyDescent="0.2">
      <c r="A41" s="17" t="s">
        <v>145</v>
      </c>
      <c r="B41" s="247"/>
    </row>
    <row r="42" spans="1:2" ht="10.7" customHeight="1" x14ac:dyDescent="0.2">
      <c r="A42" s="19">
        <v>1</v>
      </c>
      <c r="B42" s="247" t="e">
        <f t="shared" ref="B42" si="10">ROUNDUP(B18*0.9,)</f>
        <v>#REF!</v>
      </c>
    </row>
    <row r="43" spans="1:2" ht="10.7" customHeight="1" x14ac:dyDescent="0.2">
      <c r="A43" s="19">
        <v>2</v>
      </c>
      <c r="B43" s="247" t="e">
        <f t="shared" ref="B43" si="11">ROUNDUP(B19*0.9,)</f>
        <v>#REF!</v>
      </c>
    </row>
    <row r="44" spans="1:2" ht="10.7" customHeight="1" x14ac:dyDescent="0.2">
      <c r="A44" s="17" t="s">
        <v>5</v>
      </c>
      <c r="B44" s="247"/>
    </row>
    <row r="45" spans="1:2" ht="10.7" customHeight="1" x14ac:dyDescent="0.2">
      <c r="A45" s="19">
        <v>1</v>
      </c>
      <c r="B45" s="247" t="e">
        <f t="shared" ref="B45" si="12">ROUNDUP(B21*0.9,)</f>
        <v>#REF!</v>
      </c>
    </row>
    <row r="46" spans="1:2" ht="10.7" customHeight="1" x14ac:dyDescent="0.2">
      <c r="A46" s="19">
        <v>2</v>
      </c>
      <c r="B46" s="247" t="e">
        <f t="shared" ref="B46" si="13">ROUNDUP(B22*0.9,)</f>
        <v>#REF!</v>
      </c>
    </row>
    <row r="47" spans="1:2" ht="12.75" customHeight="1" x14ac:dyDescent="0.2">
      <c r="A47" s="17" t="s">
        <v>6</v>
      </c>
      <c r="B47" s="247"/>
    </row>
    <row r="48" spans="1:2" x14ac:dyDescent="0.2">
      <c r="A48" s="19" t="s">
        <v>1</v>
      </c>
      <c r="B48" s="247" t="e">
        <f t="shared" ref="B48" si="14">ROUNDUP(B24*0.9,)</f>
        <v>#REF!</v>
      </c>
    </row>
    <row r="49" spans="1:1" ht="150" x14ac:dyDescent="0.2">
      <c r="A49" s="193"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242" t="e">
        <f>'Каникулы в горах | FIT15'!B3</f>
        <v>#REF!</v>
      </c>
    </row>
    <row r="4" spans="1:2" s="8" customFormat="1" ht="22.35" customHeight="1" x14ac:dyDescent="0.2">
      <c r="A4" s="145" t="s">
        <v>11</v>
      </c>
      <c r="B4" s="242" t="e">
        <f>'Каникулы в горах | FIT15'!B4</f>
        <v>#REF!</v>
      </c>
    </row>
    <row r="5" spans="1:2" ht="10.7" customHeight="1" x14ac:dyDescent="0.2">
      <c r="A5" s="17" t="s">
        <v>142</v>
      </c>
      <c r="B5" s="243"/>
    </row>
    <row r="6" spans="1:2" ht="10.7" customHeight="1" x14ac:dyDescent="0.2">
      <c r="A6" s="19">
        <v>1</v>
      </c>
      <c r="B6" s="244" t="e">
        <f>'Каникулы в горах | FIT15'!B6</f>
        <v>#REF!</v>
      </c>
    </row>
    <row r="7" spans="1:2" ht="10.7" customHeight="1" x14ac:dyDescent="0.2">
      <c r="A7" s="19">
        <v>2</v>
      </c>
      <c r="B7" s="244" t="e">
        <f>'Каникулы в горах | FIT15'!B7</f>
        <v>#REF!</v>
      </c>
    </row>
    <row r="8" spans="1:2" ht="10.7" customHeight="1" x14ac:dyDescent="0.2">
      <c r="A8" s="17" t="s">
        <v>143</v>
      </c>
      <c r="B8" s="244"/>
    </row>
    <row r="9" spans="1:2" s="147" customFormat="1" ht="10.7" customHeight="1" x14ac:dyDescent="0.2">
      <c r="A9" s="19">
        <v>1</v>
      </c>
      <c r="B9" s="244" t="e">
        <f>'Каникулы в горах | FIT15'!B9</f>
        <v>#REF!</v>
      </c>
    </row>
    <row r="10" spans="1:2" ht="10.7" customHeight="1" x14ac:dyDescent="0.2">
      <c r="A10" s="19">
        <v>2</v>
      </c>
      <c r="B10" s="244" t="e">
        <f>'Каникулы в горах | FIT15'!B10</f>
        <v>#REF!</v>
      </c>
    </row>
    <row r="11" spans="1:2" ht="10.7" customHeight="1" x14ac:dyDescent="0.2">
      <c r="A11" s="17" t="s">
        <v>144</v>
      </c>
      <c r="B11" s="244"/>
    </row>
    <row r="12" spans="1:2" ht="10.7" customHeight="1" x14ac:dyDescent="0.2">
      <c r="A12" s="19">
        <v>1</v>
      </c>
      <c r="B12" s="244" t="e">
        <f>'Каникулы в горах | FIT15'!B12</f>
        <v>#REF!</v>
      </c>
    </row>
    <row r="13" spans="1:2" ht="10.7" customHeight="1" x14ac:dyDescent="0.2">
      <c r="A13" s="19">
        <v>2</v>
      </c>
      <c r="B13" s="244" t="e">
        <f>'Каникулы в горах | FIT15'!B13</f>
        <v>#REF!</v>
      </c>
    </row>
    <row r="14" spans="1:2" ht="10.7" customHeight="1" x14ac:dyDescent="0.2">
      <c r="A14" s="17" t="s">
        <v>4</v>
      </c>
      <c r="B14" s="244"/>
    </row>
    <row r="15" spans="1:2" ht="10.7" customHeight="1" x14ac:dyDescent="0.2">
      <c r="A15" s="19">
        <v>1</v>
      </c>
      <c r="B15" s="244" t="e">
        <f>'Каникулы в горах | FIT15'!B15</f>
        <v>#REF!</v>
      </c>
    </row>
    <row r="16" spans="1:2" ht="10.7" customHeight="1" x14ac:dyDescent="0.2">
      <c r="A16" s="19">
        <v>2</v>
      </c>
      <c r="B16" s="244" t="e">
        <f>'Каникулы в горах | FIT15'!B16</f>
        <v>#REF!</v>
      </c>
    </row>
    <row r="17" spans="1:2" ht="10.7" customHeight="1" x14ac:dyDescent="0.2">
      <c r="A17" s="17" t="s">
        <v>145</v>
      </c>
      <c r="B17" s="244"/>
    </row>
    <row r="18" spans="1:2" ht="10.7" customHeight="1" x14ac:dyDescent="0.2">
      <c r="A18" s="19">
        <v>1</v>
      </c>
      <c r="B18" s="244" t="e">
        <f>'Каникулы в горах | FIT15'!B18</f>
        <v>#REF!</v>
      </c>
    </row>
    <row r="19" spans="1:2" ht="10.7" customHeight="1" x14ac:dyDescent="0.2">
      <c r="A19" s="19">
        <v>2</v>
      </c>
      <c r="B19" s="244" t="e">
        <f>'Каникулы в горах | FIT15'!B19</f>
        <v>#REF!</v>
      </c>
    </row>
    <row r="20" spans="1:2" ht="10.7" customHeight="1" x14ac:dyDescent="0.2">
      <c r="A20" s="17" t="s">
        <v>5</v>
      </c>
      <c r="B20" s="244"/>
    </row>
    <row r="21" spans="1:2" ht="10.7" customHeight="1" x14ac:dyDescent="0.2">
      <c r="A21" s="19">
        <v>1</v>
      </c>
      <c r="B21" s="244" t="e">
        <f>'Каникулы в горах | FIT15'!B21</f>
        <v>#REF!</v>
      </c>
    </row>
    <row r="22" spans="1:2" ht="10.5" customHeight="1" x14ac:dyDescent="0.2">
      <c r="A22" s="19">
        <v>2</v>
      </c>
      <c r="B22" s="244" t="e">
        <f>'Каникулы в горах | FIT15'!B22</f>
        <v>#REF!</v>
      </c>
    </row>
    <row r="23" spans="1:2" ht="10.5" customHeight="1" x14ac:dyDescent="0.2">
      <c r="A23" s="17" t="s">
        <v>6</v>
      </c>
      <c r="B23" s="244"/>
    </row>
    <row r="24" spans="1:2" ht="10.5" customHeight="1" x14ac:dyDescent="0.2">
      <c r="A24" s="19" t="s">
        <v>1</v>
      </c>
      <c r="B24" s="244" t="e">
        <f>'Каникулы в горах | FIT15'!B24</f>
        <v>#REF!</v>
      </c>
    </row>
    <row r="25" spans="1:2" ht="10.5" customHeight="1" x14ac:dyDescent="0.2">
      <c r="A25" s="159"/>
      <c r="B25" s="245"/>
    </row>
    <row r="26" spans="1:2" ht="10.5" customHeight="1" x14ac:dyDescent="0.2">
      <c r="A26" s="97" t="s">
        <v>60</v>
      </c>
      <c r="B26" s="245"/>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46"/>
    </row>
    <row r="30" spans="1:2" ht="10.5" customHeight="1" x14ac:dyDescent="0.2">
      <c r="A30" s="19">
        <v>1</v>
      </c>
      <c r="B30" s="247" t="e">
        <f t="shared" ref="B30" si="2">ROUNDUP(B6*0.87,)</f>
        <v>#REF!</v>
      </c>
    </row>
    <row r="31" spans="1:2" ht="10.5" customHeight="1" x14ac:dyDescent="0.2">
      <c r="A31" s="19">
        <v>2</v>
      </c>
      <c r="B31" s="247" t="e">
        <f t="shared" ref="B31" si="3">ROUNDUP(B7*0.87,)</f>
        <v>#REF!</v>
      </c>
    </row>
    <row r="32" spans="1:2" ht="10.5" customHeight="1" x14ac:dyDescent="0.2">
      <c r="A32" s="17" t="s">
        <v>143</v>
      </c>
      <c r="B32" s="247"/>
    </row>
    <row r="33" spans="1:2" ht="10.5" customHeight="1" x14ac:dyDescent="0.2">
      <c r="A33" s="19">
        <v>1</v>
      </c>
      <c r="B33" s="247" t="e">
        <f t="shared" ref="B33" si="4">ROUNDUP(B9*0.87,)</f>
        <v>#REF!</v>
      </c>
    </row>
    <row r="34" spans="1:2" ht="10.5" customHeight="1" x14ac:dyDescent="0.2">
      <c r="A34" s="19">
        <v>2</v>
      </c>
      <c r="B34" s="247" t="e">
        <f t="shared" ref="B34" si="5">ROUNDUP(B10*0.87,)</f>
        <v>#REF!</v>
      </c>
    </row>
    <row r="35" spans="1:2" ht="10.5" customHeight="1" x14ac:dyDescent="0.2">
      <c r="A35" s="17" t="s">
        <v>144</v>
      </c>
      <c r="B35" s="247"/>
    </row>
    <row r="36" spans="1:2" ht="10.5" customHeight="1" x14ac:dyDescent="0.2">
      <c r="A36" s="19">
        <v>1</v>
      </c>
      <c r="B36" s="247" t="e">
        <f t="shared" ref="B36" si="6">ROUNDUP(B12*0.87,)</f>
        <v>#REF!</v>
      </c>
    </row>
    <row r="37" spans="1:2" ht="10.5" customHeight="1" x14ac:dyDescent="0.2">
      <c r="A37" s="19">
        <v>2</v>
      </c>
      <c r="B37" s="247" t="e">
        <f t="shared" ref="B37" si="7">ROUNDUP(B13*0.87,)</f>
        <v>#REF!</v>
      </c>
    </row>
    <row r="38" spans="1:2" ht="10.5" customHeight="1" x14ac:dyDescent="0.2">
      <c r="A38" s="17" t="s">
        <v>4</v>
      </c>
      <c r="B38" s="247"/>
    </row>
    <row r="39" spans="1:2" ht="10.5" customHeight="1" x14ac:dyDescent="0.2">
      <c r="A39" s="19">
        <v>1</v>
      </c>
      <c r="B39" s="247" t="e">
        <f t="shared" ref="B39" si="8">ROUNDUP(B15*0.87,)</f>
        <v>#REF!</v>
      </c>
    </row>
    <row r="40" spans="1:2" ht="10.7" customHeight="1" x14ac:dyDescent="0.2">
      <c r="A40" s="19">
        <v>2</v>
      </c>
      <c r="B40" s="247" t="e">
        <f t="shared" ref="B40" si="9">ROUNDUP(B16*0.87,)</f>
        <v>#REF!</v>
      </c>
    </row>
    <row r="41" spans="1:2" ht="10.7" customHeight="1" x14ac:dyDescent="0.2">
      <c r="A41" s="17" t="s">
        <v>145</v>
      </c>
      <c r="B41" s="247"/>
    </row>
    <row r="42" spans="1:2" ht="10.7" customHeight="1" x14ac:dyDescent="0.2">
      <c r="A42" s="19">
        <v>1</v>
      </c>
      <c r="B42" s="247" t="e">
        <f t="shared" ref="B42" si="10">ROUNDUP(B18*0.87,)</f>
        <v>#REF!</v>
      </c>
    </row>
    <row r="43" spans="1:2" ht="10.7" customHeight="1" x14ac:dyDescent="0.2">
      <c r="A43" s="19">
        <v>2</v>
      </c>
      <c r="B43" s="247" t="e">
        <f t="shared" ref="B43" si="11">ROUNDUP(B19*0.87,)</f>
        <v>#REF!</v>
      </c>
    </row>
    <row r="44" spans="1:2" ht="10.7" customHeight="1" x14ac:dyDescent="0.2">
      <c r="A44" s="17" t="s">
        <v>5</v>
      </c>
      <c r="B44" s="247"/>
    </row>
    <row r="45" spans="1:2" ht="10.7" customHeight="1" x14ac:dyDescent="0.2">
      <c r="A45" s="19">
        <v>1</v>
      </c>
      <c r="B45" s="247" t="e">
        <f t="shared" ref="B45" si="12">ROUNDUP(B21*0.87,)</f>
        <v>#REF!</v>
      </c>
    </row>
    <row r="46" spans="1:2" ht="10.7" customHeight="1" x14ac:dyDescent="0.2">
      <c r="A46" s="19">
        <v>2</v>
      </c>
      <c r="B46" s="247" t="e">
        <f t="shared" ref="B46" si="13">ROUNDUP(B22*0.87,)</f>
        <v>#REF!</v>
      </c>
    </row>
    <row r="47" spans="1:2" ht="12.75" customHeight="1" x14ac:dyDescent="0.2">
      <c r="A47" s="17" t="s">
        <v>6</v>
      </c>
      <c r="B47" s="247"/>
    </row>
    <row r="48" spans="1:2" x14ac:dyDescent="0.2">
      <c r="A48" s="19" t="s">
        <v>1</v>
      </c>
      <c r="B48" s="247" t="e">
        <f t="shared" ref="B48" si="14">ROUNDUP(B24*0.87,)</f>
        <v>#REF!</v>
      </c>
    </row>
    <row r="49" spans="1:1" ht="150" x14ac:dyDescent="0.2">
      <c r="A49" s="197"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35" t="e">
        <f>'Каникулы в горах | FIT15'!B3</f>
        <v>#REF!</v>
      </c>
    </row>
    <row r="4" spans="1:2" s="8" customFormat="1" ht="22.35" customHeight="1" x14ac:dyDescent="0.2">
      <c r="A4" s="145" t="s">
        <v>11</v>
      </c>
      <c r="B4" s="135" t="e">
        <f>'Каникулы в горах | FIT15'!B4</f>
        <v>#REF!</v>
      </c>
    </row>
    <row r="5" spans="1:2" ht="10.7" customHeight="1" x14ac:dyDescent="0.2">
      <c r="A5" s="17" t="s">
        <v>142</v>
      </c>
      <c r="B5" s="243"/>
    </row>
    <row r="6" spans="1:2" ht="10.7" customHeight="1" x14ac:dyDescent="0.2">
      <c r="A6" s="19">
        <v>1</v>
      </c>
      <c r="B6" s="244" t="e">
        <f>'Каникулы в горах | FIT15'!B6</f>
        <v>#REF!</v>
      </c>
    </row>
    <row r="7" spans="1:2" ht="10.7" customHeight="1" x14ac:dyDescent="0.2">
      <c r="A7" s="19">
        <v>2</v>
      </c>
      <c r="B7" s="244" t="e">
        <f>'Каникулы в горах | FIT15'!B7</f>
        <v>#REF!</v>
      </c>
    </row>
    <row r="8" spans="1:2" ht="10.7" customHeight="1" x14ac:dyDescent="0.2">
      <c r="A8" s="17" t="s">
        <v>143</v>
      </c>
      <c r="B8" s="244"/>
    </row>
    <row r="9" spans="1:2" s="147" customFormat="1" ht="10.7" customHeight="1" x14ac:dyDescent="0.2">
      <c r="A9" s="19">
        <v>1</v>
      </c>
      <c r="B9" s="244" t="e">
        <f>'Каникулы в горах | FIT15'!B9</f>
        <v>#REF!</v>
      </c>
    </row>
    <row r="10" spans="1:2" ht="10.7" customHeight="1" x14ac:dyDescent="0.2">
      <c r="A10" s="19">
        <v>2</v>
      </c>
      <c r="B10" s="244" t="e">
        <f>'Каникулы в горах | FIT15'!B10</f>
        <v>#REF!</v>
      </c>
    </row>
    <row r="11" spans="1:2" ht="10.7" customHeight="1" x14ac:dyDescent="0.2">
      <c r="A11" s="17" t="s">
        <v>144</v>
      </c>
      <c r="B11" s="244"/>
    </row>
    <row r="12" spans="1:2" ht="10.7" customHeight="1" x14ac:dyDescent="0.2">
      <c r="A12" s="19">
        <v>1</v>
      </c>
      <c r="B12" s="244" t="e">
        <f>'Каникулы в горах | FIT15'!B12</f>
        <v>#REF!</v>
      </c>
    </row>
    <row r="13" spans="1:2" ht="10.7" customHeight="1" x14ac:dyDescent="0.2">
      <c r="A13" s="19">
        <v>2</v>
      </c>
      <c r="B13" s="244" t="e">
        <f>'Каникулы в горах | FIT15'!B13</f>
        <v>#REF!</v>
      </c>
    </row>
    <row r="14" spans="1:2" ht="10.7" customHeight="1" x14ac:dyDescent="0.2">
      <c r="A14" s="17" t="s">
        <v>4</v>
      </c>
      <c r="B14" s="244"/>
    </row>
    <row r="15" spans="1:2" ht="10.7" customHeight="1" x14ac:dyDescent="0.2">
      <c r="A15" s="19">
        <v>1</v>
      </c>
      <c r="B15" s="244" t="e">
        <f>'Каникулы в горах | FIT15'!B15</f>
        <v>#REF!</v>
      </c>
    </row>
    <row r="16" spans="1:2" ht="10.7" customHeight="1" x14ac:dyDescent="0.2">
      <c r="A16" s="19">
        <v>2</v>
      </c>
      <c r="B16" s="244" t="e">
        <f>'Каникулы в горах | FIT15'!B16</f>
        <v>#REF!</v>
      </c>
    </row>
    <row r="17" spans="1:2" ht="10.7" customHeight="1" x14ac:dyDescent="0.2">
      <c r="A17" s="17" t="s">
        <v>145</v>
      </c>
      <c r="B17" s="244"/>
    </row>
    <row r="18" spans="1:2" ht="10.7" customHeight="1" x14ac:dyDescent="0.2">
      <c r="A18" s="19">
        <v>1</v>
      </c>
      <c r="B18" s="244" t="e">
        <f>'Каникулы в горах | FIT15'!B18</f>
        <v>#REF!</v>
      </c>
    </row>
    <row r="19" spans="1:2" ht="10.7" customHeight="1" x14ac:dyDescent="0.2">
      <c r="A19" s="19">
        <v>2</v>
      </c>
      <c r="B19" s="244" t="e">
        <f>'Каникулы в горах | FIT15'!B19</f>
        <v>#REF!</v>
      </c>
    </row>
    <row r="20" spans="1:2" ht="10.7" customHeight="1" x14ac:dyDescent="0.2">
      <c r="A20" s="17" t="s">
        <v>5</v>
      </c>
      <c r="B20" s="244"/>
    </row>
    <row r="21" spans="1:2" ht="10.7" customHeight="1" x14ac:dyDescent="0.2">
      <c r="A21" s="19">
        <v>1</v>
      </c>
      <c r="B21" s="244" t="e">
        <f>'Каникулы в горах | FIT15'!B21</f>
        <v>#REF!</v>
      </c>
    </row>
    <row r="22" spans="1:2" ht="10.5" customHeight="1" x14ac:dyDescent="0.2">
      <c r="A22" s="19">
        <v>2</v>
      </c>
      <c r="B22" s="244" t="e">
        <f>'Каникулы в горах | FIT15'!B22</f>
        <v>#REF!</v>
      </c>
    </row>
    <row r="23" spans="1:2" ht="10.5" customHeight="1" x14ac:dyDescent="0.2">
      <c r="A23" s="17" t="s">
        <v>6</v>
      </c>
      <c r="B23" s="244"/>
    </row>
    <row r="24" spans="1:2" ht="10.5" customHeight="1" x14ac:dyDescent="0.2">
      <c r="A24" s="19" t="s">
        <v>1</v>
      </c>
      <c r="B24" s="244" t="e">
        <f>'Каникулы в горах | FIT15'!B24</f>
        <v>#REF!</v>
      </c>
    </row>
    <row r="25" spans="1:2" ht="150" x14ac:dyDescent="0.2">
      <c r="A25" s="197" t="s">
        <v>222</v>
      </c>
    </row>
    <row r="26" spans="1:2" ht="12.75" thickBot="1" x14ac:dyDescent="0.25">
      <c r="A26" s="109" t="s">
        <v>24</v>
      </c>
    </row>
    <row r="27" spans="1:2" ht="12.75" thickBot="1" x14ac:dyDescent="0.25">
      <c r="A27" s="195" t="s">
        <v>240</v>
      </c>
    </row>
    <row r="28" spans="1:2" x14ac:dyDescent="0.2">
      <c r="A28" s="111" t="s">
        <v>241</v>
      </c>
    </row>
    <row r="29" spans="1:2" x14ac:dyDescent="0.2">
      <c r="A29" s="62"/>
    </row>
    <row r="30" spans="1:2" x14ac:dyDescent="0.2">
      <c r="A30" s="109" t="s">
        <v>12</v>
      </c>
    </row>
    <row r="31" spans="1:2" x14ac:dyDescent="0.2">
      <c r="A31" s="22" t="s">
        <v>13</v>
      </c>
    </row>
    <row r="32" spans="1:2" x14ac:dyDescent="0.2">
      <c r="A32" s="22" t="s">
        <v>14</v>
      </c>
    </row>
    <row r="33" spans="1:1" ht="24" x14ac:dyDescent="0.2">
      <c r="A33" s="65" t="s">
        <v>18</v>
      </c>
    </row>
    <row r="34" spans="1:1" ht="12" customHeight="1" x14ac:dyDescent="0.2">
      <c r="A34" s="148" t="s">
        <v>122</v>
      </c>
    </row>
    <row r="35" spans="1:1" ht="24" x14ac:dyDescent="0.2">
      <c r="A35" s="150" t="s">
        <v>242</v>
      </c>
    </row>
    <row r="36" spans="1:1" x14ac:dyDescent="0.2">
      <c r="A36" s="52"/>
    </row>
    <row r="37" spans="1:1" ht="25.5" x14ac:dyDescent="0.2">
      <c r="A37" s="112" t="s">
        <v>226</v>
      </c>
    </row>
    <row r="38" spans="1:1" ht="38.25" x14ac:dyDescent="0.2">
      <c r="A38" s="194" t="s">
        <v>253</v>
      </c>
    </row>
    <row r="39" spans="1:1" ht="25.5" x14ac:dyDescent="0.2">
      <c r="A39" s="194" t="s">
        <v>243</v>
      </c>
    </row>
    <row r="40" spans="1:1" ht="25.5" x14ac:dyDescent="0.2">
      <c r="A40" s="194" t="s">
        <v>244</v>
      </c>
    </row>
    <row r="41" spans="1:1" ht="51" x14ac:dyDescent="0.2">
      <c r="A41" s="194" t="s">
        <v>223</v>
      </c>
    </row>
    <row r="42" spans="1:1" ht="51" x14ac:dyDescent="0.2">
      <c r="A42" s="194" t="s">
        <v>245</v>
      </c>
    </row>
    <row r="43" spans="1:1" ht="12.75" x14ac:dyDescent="0.2">
      <c r="A43" s="194" t="s">
        <v>224</v>
      </c>
    </row>
    <row r="44" spans="1:1" x14ac:dyDescent="0.2">
      <c r="A44" s="82"/>
    </row>
    <row r="45" spans="1:1" ht="42" x14ac:dyDescent="0.2">
      <c r="A45" s="88" t="s">
        <v>47</v>
      </c>
    </row>
    <row r="46" spans="1:1" ht="21" x14ac:dyDescent="0.2">
      <c r="A46" s="113" t="s">
        <v>48</v>
      </c>
    </row>
    <row r="47" spans="1:1" ht="53.25" x14ac:dyDescent="0.2">
      <c r="A47" s="85" t="s">
        <v>49</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x14ac:dyDescent="0.2">
      <c r="A53" s="70"/>
    </row>
    <row r="54" spans="1:1" x14ac:dyDescent="0.2">
      <c r="A54" s="53"/>
    </row>
    <row r="55" spans="1:1" x14ac:dyDescent="0.2">
      <c r="A55" s="54"/>
    </row>
    <row r="56" spans="1:1" x14ac:dyDescent="0.2">
      <c r="A56" s="54"/>
    </row>
  </sheetData>
  <pageMargins left="0.25" right="0.25" top="0.75" bottom="0.75" header="0.3" footer="0.3"/>
  <pageSetup scale="5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57"/>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0.5" customHeight="1" x14ac:dyDescent="0.2">
      <c r="A3" s="97" t="s">
        <v>60</v>
      </c>
    </row>
    <row r="4" spans="1:2" ht="10.5" customHeight="1" x14ac:dyDescent="0.2">
      <c r="A4" s="159"/>
      <c r="B4" s="24" t="e">
        <f>'Каникулы в горах | FIT18'!B27</f>
        <v>#REF!</v>
      </c>
    </row>
    <row r="5" spans="1:2" ht="24.6" customHeight="1" x14ac:dyDescent="0.2">
      <c r="A5" s="145" t="s">
        <v>11</v>
      </c>
      <c r="B5" s="24" t="e">
        <f>'Каникулы в горах | FIT18'!B28</f>
        <v>#REF!</v>
      </c>
    </row>
    <row r="6" spans="1:2" ht="10.5" customHeight="1" x14ac:dyDescent="0.2">
      <c r="A6" s="17" t="s">
        <v>142</v>
      </c>
      <c r="B6" s="21"/>
    </row>
    <row r="7" spans="1:2" ht="10.5" customHeight="1" x14ac:dyDescent="0.2">
      <c r="A7" s="19">
        <v>1</v>
      </c>
      <c r="B7" s="17" t="e">
        <f>'Каникулы в горах | FIT18'!B30+25</f>
        <v>#REF!</v>
      </c>
    </row>
    <row r="8" spans="1:2" ht="10.5" customHeight="1" x14ac:dyDescent="0.2">
      <c r="A8" s="19">
        <v>2</v>
      </c>
      <c r="B8" s="17" t="e">
        <f>'Каникулы в горах | FIT18'!B31+25</f>
        <v>#REF!</v>
      </c>
    </row>
    <row r="9" spans="1:2" ht="10.5" customHeight="1" x14ac:dyDescent="0.2">
      <c r="A9" s="17" t="s">
        <v>143</v>
      </c>
      <c r="B9" s="17"/>
    </row>
    <row r="10" spans="1:2" ht="10.5" customHeight="1" x14ac:dyDescent="0.2">
      <c r="A10" s="19">
        <v>1</v>
      </c>
      <c r="B10" s="17" t="e">
        <f>'Каникулы в горах | FIT18'!B33+25</f>
        <v>#REF!</v>
      </c>
    </row>
    <row r="11" spans="1:2" ht="10.5" customHeight="1" x14ac:dyDescent="0.2">
      <c r="A11" s="19">
        <v>2</v>
      </c>
      <c r="B11" s="17" t="e">
        <f>'Каникулы в горах | FIT18'!B34+25</f>
        <v>#REF!</v>
      </c>
    </row>
    <row r="12" spans="1:2" ht="10.5" customHeight="1" x14ac:dyDescent="0.2">
      <c r="A12" s="17" t="s">
        <v>144</v>
      </c>
      <c r="B12" s="17"/>
    </row>
    <row r="13" spans="1:2" ht="10.5" customHeight="1" x14ac:dyDescent="0.2">
      <c r="A13" s="19">
        <v>1</v>
      </c>
      <c r="B13" s="17" t="e">
        <f>'Каникулы в горах | FIT18'!B36+25</f>
        <v>#REF!</v>
      </c>
    </row>
    <row r="14" spans="1:2" ht="10.5" customHeight="1" x14ac:dyDescent="0.2">
      <c r="A14" s="19">
        <v>2</v>
      </c>
      <c r="B14" s="17" t="e">
        <f>'Каникулы в горах | FIT18'!B37+25</f>
        <v>#REF!</v>
      </c>
    </row>
    <row r="15" spans="1:2" ht="10.5" customHeight="1" x14ac:dyDescent="0.2">
      <c r="A15" s="17" t="s">
        <v>4</v>
      </c>
      <c r="B15" s="17"/>
    </row>
    <row r="16" spans="1:2" ht="10.5" customHeight="1" x14ac:dyDescent="0.2">
      <c r="A16" s="19">
        <v>1</v>
      </c>
      <c r="B16" s="17" t="e">
        <f>'Каникулы в горах | FIT18'!B39+25</f>
        <v>#REF!</v>
      </c>
    </row>
    <row r="17" spans="1:2" ht="10.7" customHeight="1" x14ac:dyDescent="0.2">
      <c r="A17" s="19">
        <v>2</v>
      </c>
      <c r="B17" s="17" t="e">
        <f>'Каникулы в горах | FIT18'!B40+25</f>
        <v>#REF!</v>
      </c>
    </row>
    <row r="18" spans="1:2" ht="10.7" customHeight="1" x14ac:dyDescent="0.2">
      <c r="A18" s="17" t="s">
        <v>145</v>
      </c>
      <c r="B18" s="17"/>
    </row>
    <row r="19" spans="1:2" ht="10.7" customHeight="1" x14ac:dyDescent="0.2">
      <c r="A19" s="19">
        <v>1</v>
      </c>
      <c r="B19" s="17" t="e">
        <f>'Каникулы в горах | FIT18'!B42+25</f>
        <v>#REF!</v>
      </c>
    </row>
    <row r="20" spans="1:2" ht="10.7" customHeight="1" x14ac:dyDescent="0.2">
      <c r="A20" s="19">
        <v>2</v>
      </c>
      <c r="B20" s="17" t="e">
        <f>'Каникулы в горах | FIT18'!B43+25</f>
        <v>#REF!</v>
      </c>
    </row>
    <row r="21" spans="1:2" ht="10.7" customHeight="1" x14ac:dyDescent="0.2">
      <c r="A21" s="17" t="s">
        <v>5</v>
      </c>
      <c r="B21" s="17"/>
    </row>
    <row r="22" spans="1:2" ht="10.7" customHeight="1" x14ac:dyDescent="0.2">
      <c r="A22" s="19">
        <v>1</v>
      </c>
      <c r="B22" s="17" t="e">
        <f>'Каникулы в горах | FIT18'!B45+25</f>
        <v>#REF!</v>
      </c>
    </row>
    <row r="23" spans="1:2" ht="10.7" customHeight="1" x14ac:dyDescent="0.2">
      <c r="A23" s="19">
        <v>2</v>
      </c>
      <c r="B23" s="17" t="e">
        <f>'Каникулы в горах | FIT18'!B46+25</f>
        <v>#REF!</v>
      </c>
    </row>
    <row r="24" spans="1:2" ht="12.75" customHeight="1" x14ac:dyDescent="0.2">
      <c r="A24" s="17" t="s">
        <v>6</v>
      </c>
      <c r="B24" s="17"/>
    </row>
    <row r="25" spans="1:2" x14ac:dyDescent="0.2">
      <c r="A25" s="19" t="s">
        <v>1</v>
      </c>
      <c r="B25" s="17" t="e">
        <f>'Каникулы в горах | FIT18'!B48+25</f>
        <v>#REF!</v>
      </c>
    </row>
    <row r="26" spans="1:2" ht="150" x14ac:dyDescent="0.2">
      <c r="A26" s="197" t="s">
        <v>222</v>
      </c>
    </row>
    <row r="27" spans="1:2" ht="12.75" thickBot="1" x14ac:dyDescent="0.25">
      <c r="A27" s="109" t="s">
        <v>24</v>
      </c>
    </row>
    <row r="28" spans="1:2" ht="12.75" thickBot="1" x14ac:dyDescent="0.25">
      <c r="A28" s="195" t="s">
        <v>240</v>
      </c>
    </row>
    <row r="29" spans="1:2" x14ac:dyDescent="0.2">
      <c r="A29" s="111" t="s">
        <v>241</v>
      </c>
    </row>
    <row r="30" spans="1:2" x14ac:dyDescent="0.2">
      <c r="A30" s="62"/>
    </row>
    <row r="31" spans="1:2" x14ac:dyDescent="0.2">
      <c r="A31" s="109" t="s">
        <v>12</v>
      </c>
    </row>
    <row r="32" spans="1:2" x14ac:dyDescent="0.2">
      <c r="A32" s="22" t="s">
        <v>13</v>
      </c>
    </row>
    <row r="33" spans="1:1" x14ac:dyDescent="0.2">
      <c r="A33" s="22" t="s">
        <v>14</v>
      </c>
    </row>
    <row r="34" spans="1:1" ht="24" x14ac:dyDescent="0.2">
      <c r="A34" s="65" t="s">
        <v>18</v>
      </c>
    </row>
    <row r="35" spans="1:1" ht="12" customHeight="1" x14ac:dyDescent="0.2">
      <c r="A35" s="148" t="s">
        <v>122</v>
      </c>
    </row>
    <row r="36" spans="1:1" ht="24" x14ac:dyDescent="0.2">
      <c r="A36" s="150" t="s">
        <v>242</v>
      </c>
    </row>
    <row r="37" spans="1:1" x14ac:dyDescent="0.2">
      <c r="A37" s="52"/>
    </row>
    <row r="38" spans="1:1" ht="25.5" x14ac:dyDescent="0.2">
      <c r="A38" s="112" t="s">
        <v>226</v>
      </c>
    </row>
    <row r="39" spans="1:1" ht="38.25" x14ac:dyDescent="0.2">
      <c r="A39" s="194" t="s">
        <v>253</v>
      </c>
    </row>
    <row r="40" spans="1:1" ht="25.5" x14ac:dyDescent="0.2">
      <c r="A40" s="194" t="s">
        <v>243</v>
      </c>
    </row>
    <row r="41" spans="1:1" ht="25.5" x14ac:dyDescent="0.2">
      <c r="A41" s="194" t="s">
        <v>244</v>
      </c>
    </row>
    <row r="42" spans="1:1" ht="51" x14ac:dyDescent="0.2">
      <c r="A42" s="194" t="s">
        <v>223</v>
      </c>
    </row>
    <row r="43" spans="1:1" ht="51" x14ac:dyDescent="0.2">
      <c r="A43" s="194" t="s">
        <v>245</v>
      </c>
    </row>
    <row r="44" spans="1:1" ht="12.75" x14ac:dyDescent="0.2">
      <c r="A44" s="194" t="s">
        <v>224</v>
      </c>
    </row>
    <row r="45" spans="1:1" x14ac:dyDescent="0.2">
      <c r="A45" s="82"/>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70"/>
    </row>
    <row r="55" spans="1:1" x14ac:dyDescent="0.2">
      <c r="A55" s="53"/>
    </row>
    <row r="56" spans="1:1" x14ac:dyDescent="0.2">
      <c r="A56" s="54"/>
    </row>
    <row r="57" spans="1:1" x14ac:dyDescent="0.2">
      <c r="A57" s="54"/>
    </row>
  </sheetData>
  <pageMargins left="0.25" right="0.25" top="0.75" bottom="0.75" header="0.3" footer="0.3"/>
  <pageSetup scale="5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80"/>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57" t="e">
        <f>'Каникулы в горах | FIT15'!B3</f>
        <v>#REF!</v>
      </c>
    </row>
    <row r="4" spans="1:2" s="8" customFormat="1" ht="22.35" customHeight="1" x14ac:dyDescent="0.2">
      <c r="A4" s="145" t="s">
        <v>11</v>
      </c>
      <c r="B4" s="157" t="e">
        <f>'Каникулы в горах | FIT15'!B4</f>
        <v>#REF!</v>
      </c>
    </row>
    <row r="5" spans="1:2" ht="10.7" customHeight="1" x14ac:dyDescent="0.2">
      <c r="A5" s="17" t="s">
        <v>142</v>
      </c>
    </row>
    <row r="6" spans="1:2" ht="10.7" customHeight="1" x14ac:dyDescent="0.2">
      <c r="A6" s="19">
        <v>1</v>
      </c>
      <c r="B6" s="152" t="e">
        <f>'Каникулы в горах | FIT15'!B6</f>
        <v>#REF!</v>
      </c>
    </row>
    <row r="7" spans="1:2" ht="10.7" customHeight="1" x14ac:dyDescent="0.2">
      <c r="A7" s="19">
        <v>2</v>
      </c>
      <c r="B7" s="152" t="e">
        <f>'Каникулы в горах | FIT15'!B7</f>
        <v>#REF!</v>
      </c>
    </row>
    <row r="8" spans="1:2" ht="10.7" customHeight="1" x14ac:dyDescent="0.2">
      <c r="A8" s="17" t="s">
        <v>143</v>
      </c>
      <c r="B8" s="152"/>
    </row>
    <row r="9" spans="1:2" s="147" customFormat="1" ht="10.7" customHeight="1" x14ac:dyDescent="0.2">
      <c r="A9" s="19">
        <v>1</v>
      </c>
      <c r="B9" s="152" t="e">
        <f>'Каникулы в горах | FIT15'!B9</f>
        <v>#REF!</v>
      </c>
    </row>
    <row r="10" spans="1:2" ht="10.7" customHeight="1" x14ac:dyDescent="0.2">
      <c r="A10" s="19">
        <v>2</v>
      </c>
      <c r="B10" s="152" t="e">
        <f>'Каникулы в горах | FIT15'!B10</f>
        <v>#REF!</v>
      </c>
    </row>
    <row r="11" spans="1:2" ht="10.7" customHeight="1" x14ac:dyDescent="0.2">
      <c r="A11" s="17" t="s">
        <v>144</v>
      </c>
      <c r="B11" s="152"/>
    </row>
    <row r="12" spans="1:2" ht="10.7" customHeight="1" x14ac:dyDescent="0.2">
      <c r="A12" s="19">
        <v>1</v>
      </c>
      <c r="B12" s="152" t="e">
        <f>'Каникулы в горах | FIT15'!B12</f>
        <v>#REF!</v>
      </c>
    </row>
    <row r="13" spans="1:2" ht="10.7" customHeight="1" x14ac:dyDescent="0.2">
      <c r="A13" s="19">
        <v>2</v>
      </c>
      <c r="B13" s="152" t="e">
        <f>'Каникулы в горах | FIT15'!B13</f>
        <v>#REF!</v>
      </c>
    </row>
    <row r="14" spans="1:2" ht="10.7" customHeight="1" x14ac:dyDescent="0.2">
      <c r="A14" s="17" t="s">
        <v>4</v>
      </c>
      <c r="B14" s="152"/>
    </row>
    <row r="15" spans="1:2" ht="10.7" customHeight="1" x14ac:dyDescent="0.2">
      <c r="A15" s="19">
        <v>1</v>
      </c>
      <c r="B15" s="152" t="e">
        <f>'Каникулы в горах | FIT15'!B15</f>
        <v>#REF!</v>
      </c>
    </row>
    <row r="16" spans="1:2" ht="10.7" customHeight="1" x14ac:dyDescent="0.2">
      <c r="A16" s="19">
        <v>2</v>
      </c>
      <c r="B16" s="152" t="e">
        <f>'Каникулы в горах | FIT15'!B16</f>
        <v>#REF!</v>
      </c>
    </row>
    <row r="17" spans="1:2" ht="10.7" customHeight="1" x14ac:dyDescent="0.2">
      <c r="A17" s="17" t="s">
        <v>145</v>
      </c>
      <c r="B17" s="152"/>
    </row>
    <row r="18" spans="1:2" ht="10.7" customHeight="1" x14ac:dyDescent="0.2">
      <c r="A18" s="19">
        <v>1</v>
      </c>
      <c r="B18" s="152" t="e">
        <f>'Каникулы в горах | FIT15'!B18</f>
        <v>#REF!</v>
      </c>
    </row>
    <row r="19" spans="1:2" ht="10.7" customHeight="1" x14ac:dyDescent="0.2">
      <c r="A19" s="19">
        <v>2</v>
      </c>
      <c r="B19" s="152" t="e">
        <f>'Каникулы в горах | FIT15'!B19</f>
        <v>#REF!</v>
      </c>
    </row>
    <row r="20" spans="1:2" ht="10.7" customHeight="1" x14ac:dyDescent="0.2">
      <c r="A20" s="17" t="s">
        <v>5</v>
      </c>
      <c r="B20" s="152"/>
    </row>
    <row r="21" spans="1:2" ht="10.7" customHeight="1" x14ac:dyDescent="0.2">
      <c r="A21" s="19">
        <v>1</v>
      </c>
      <c r="B21" s="152" t="e">
        <f>'Каникулы в горах | FIT15'!B21</f>
        <v>#REF!</v>
      </c>
    </row>
    <row r="22" spans="1:2" ht="10.5" customHeight="1" x14ac:dyDescent="0.2">
      <c r="A22" s="19">
        <v>2</v>
      </c>
      <c r="B22" s="152" t="e">
        <f>'Каникулы в горах | FIT15'!B22</f>
        <v>#REF!</v>
      </c>
    </row>
    <row r="23" spans="1:2" ht="10.5" customHeight="1" x14ac:dyDescent="0.2">
      <c r="A23" s="17" t="s">
        <v>6</v>
      </c>
      <c r="B23" s="152"/>
    </row>
    <row r="24" spans="1:2" ht="10.5" customHeight="1" x14ac:dyDescent="0.2">
      <c r="A24" s="19" t="s">
        <v>1</v>
      </c>
      <c r="B24" s="152" t="e">
        <f>'Каникулы в горах | FIT15'!B24</f>
        <v>#REF!</v>
      </c>
    </row>
    <row r="25" spans="1:2" ht="10.5" customHeight="1" x14ac:dyDescent="0.2">
      <c r="A25" s="159"/>
      <c r="B25" s="158"/>
    </row>
    <row r="26" spans="1:2" ht="10.5" customHeight="1" x14ac:dyDescent="0.2">
      <c r="A26" s="97" t="s">
        <v>60</v>
      </c>
      <c r="B26" s="158"/>
    </row>
    <row r="27" spans="1:2" ht="10.5" customHeight="1" x14ac:dyDescent="0.2">
      <c r="A27" s="159"/>
      <c r="B27" s="24" t="e">
        <f t="shared" ref="B27" si="0">B3</f>
        <v>#REF!</v>
      </c>
    </row>
    <row r="28" spans="1:2" ht="24.6" customHeight="1" x14ac:dyDescent="0.2">
      <c r="A28" s="145" t="s">
        <v>11</v>
      </c>
      <c r="B28" s="24" t="e">
        <f t="shared" ref="B28" si="1">B4</f>
        <v>#REF!</v>
      </c>
    </row>
    <row r="29" spans="1:2" ht="10.5" customHeight="1" x14ac:dyDescent="0.2">
      <c r="A29" s="17" t="s">
        <v>142</v>
      </c>
      <c r="B29" s="21"/>
    </row>
    <row r="30" spans="1:2" ht="10.5" customHeight="1" x14ac:dyDescent="0.2">
      <c r="A30" s="19">
        <v>1</v>
      </c>
      <c r="B30" s="17" t="e">
        <f t="shared" ref="B30" si="2">ROUNDUP(B6*0.85,)+35</f>
        <v>#REF!</v>
      </c>
    </row>
    <row r="31" spans="1:2" ht="10.5" customHeight="1" x14ac:dyDescent="0.2">
      <c r="A31" s="19">
        <v>2</v>
      </c>
      <c r="B31" s="17" t="e">
        <f t="shared" ref="B31" si="3">ROUNDUP(B7*0.85,)+35</f>
        <v>#REF!</v>
      </c>
    </row>
    <row r="32" spans="1:2" ht="10.5" customHeight="1" x14ac:dyDescent="0.2">
      <c r="A32" s="17" t="s">
        <v>143</v>
      </c>
      <c r="B32" s="17"/>
    </row>
    <row r="33" spans="1:2" ht="10.5" customHeight="1" x14ac:dyDescent="0.2">
      <c r="A33" s="19">
        <v>1</v>
      </c>
      <c r="B33" s="17" t="e">
        <f t="shared" ref="B33" si="4">ROUNDUP(B9*0.85,)+35</f>
        <v>#REF!</v>
      </c>
    </row>
    <row r="34" spans="1:2" ht="10.5" customHeight="1" x14ac:dyDescent="0.2">
      <c r="A34" s="19">
        <v>2</v>
      </c>
      <c r="B34" s="17" t="e">
        <f t="shared" ref="B34" si="5">ROUNDUP(B10*0.85,)+35</f>
        <v>#REF!</v>
      </c>
    </row>
    <row r="35" spans="1:2" ht="10.5" customHeight="1" x14ac:dyDescent="0.2">
      <c r="A35" s="17" t="s">
        <v>144</v>
      </c>
      <c r="B35" s="17"/>
    </row>
    <row r="36" spans="1:2" ht="10.5" customHeight="1" x14ac:dyDescent="0.2">
      <c r="A36" s="19">
        <v>1</v>
      </c>
      <c r="B36" s="17" t="e">
        <f t="shared" ref="B36" si="6">ROUNDUP(B12*0.85,)+35</f>
        <v>#REF!</v>
      </c>
    </row>
    <row r="37" spans="1:2" ht="10.5" customHeight="1" x14ac:dyDescent="0.2">
      <c r="A37" s="19">
        <v>2</v>
      </c>
      <c r="B37" s="17" t="e">
        <f t="shared" ref="B37" si="7">ROUNDUP(B13*0.85,)+35</f>
        <v>#REF!</v>
      </c>
    </row>
    <row r="38" spans="1:2" ht="10.5" customHeight="1" x14ac:dyDescent="0.2">
      <c r="A38" s="17" t="s">
        <v>4</v>
      </c>
      <c r="B38" s="17"/>
    </row>
    <row r="39" spans="1:2" ht="10.5" customHeight="1" x14ac:dyDescent="0.2">
      <c r="A39" s="19">
        <v>1</v>
      </c>
      <c r="B39" s="17" t="e">
        <f t="shared" ref="B39" si="8">ROUNDUP(B15*0.85,)+35</f>
        <v>#REF!</v>
      </c>
    </row>
    <row r="40" spans="1:2" ht="10.7" customHeight="1" x14ac:dyDescent="0.2">
      <c r="A40" s="19">
        <v>2</v>
      </c>
      <c r="B40" s="17" t="e">
        <f t="shared" ref="B40" si="9">ROUNDUP(B16*0.85,)+35</f>
        <v>#REF!</v>
      </c>
    </row>
    <row r="41" spans="1:2" ht="10.7" customHeight="1" x14ac:dyDescent="0.2">
      <c r="A41" s="17" t="s">
        <v>145</v>
      </c>
      <c r="B41" s="17"/>
    </row>
    <row r="42" spans="1:2" ht="10.7" customHeight="1" x14ac:dyDescent="0.2">
      <c r="A42" s="19">
        <v>1</v>
      </c>
      <c r="B42" s="17" t="e">
        <f t="shared" ref="B42" si="10">ROUNDUP(B18*0.85,)+35</f>
        <v>#REF!</v>
      </c>
    </row>
    <row r="43" spans="1:2" ht="10.7" customHeight="1" x14ac:dyDescent="0.2">
      <c r="A43" s="19">
        <v>2</v>
      </c>
      <c r="B43" s="17" t="e">
        <f t="shared" ref="B43" si="11">ROUNDUP(B19*0.85,)+35</f>
        <v>#REF!</v>
      </c>
    </row>
    <row r="44" spans="1:2" ht="10.7" customHeight="1" x14ac:dyDescent="0.2">
      <c r="A44" s="17" t="s">
        <v>5</v>
      </c>
      <c r="B44" s="17"/>
    </row>
    <row r="45" spans="1:2" ht="10.7" customHeight="1" x14ac:dyDescent="0.2">
      <c r="A45" s="19">
        <v>1</v>
      </c>
      <c r="B45" s="17" t="e">
        <f t="shared" ref="B45" si="12">ROUNDUP(B21*0.85,)+35</f>
        <v>#REF!</v>
      </c>
    </row>
    <row r="46" spans="1:2" ht="10.7" customHeight="1" x14ac:dyDescent="0.2">
      <c r="A46" s="19">
        <v>2</v>
      </c>
      <c r="B46" s="17" t="e">
        <f t="shared" ref="B46" si="13">ROUNDUP(B22*0.85,)+35</f>
        <v>#REF!</v>
      </c>
    </row>
    <row r="47" spans="1:2" ht="12.75" customHeight="1" x14ac:dyDescent="0.2">
      <c r="A47" s="17" t="s">
        <v>6</v>
      </c>
      <c r="B47" s="17"/>
    </row>
    <row r="48" spans="1:2" x14ac:dyDescent="0.2">
      <c r="A48" s="19" t="s">
        <v>1</v>
      </c>
      <c r="B48" s="17" t="e">
        <f t="shared" ref="B48" si="14">ROUNDUP(B24*0.85,)+35</f>
        <v>#REF!</v>
      </c>
    </row>
    <row r="49" spans="1:1" ht="150" x14ac:dyDescent="0.2">
      <c r="A49" s="197"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90" zoomScaleNormal="90" workbookViewId="0">
      <pane xSplit="1" topLeftCell="H1" activePane="topRight" state="frozen"/>
      <selection pane="topRight" activeCell="H1" sqref="H1:I1048576"/>
    </sheetView>
  </sheetViews>
  <sheetFormatPr defaultColWidth="9" defaultRowHeight="12" x14ac:dyDescent="0.2"/>
  <cols>
    <col min="1" max="1" width="81.5703125" style="4" customWidth="1"/>
    <col min="2" max="7" width="9" style="243" hidden="1" customWidth="1"/>
    <col min="8" max="9" width="0" style="243" hidden="1" customWidth="1"/>
    <col min="10" max="16384" width="9" style="243"/>
  </cols>
  <sheetData>
    <row r="1" spans="1:10" ht="11.45" customHeight="1" x14ac:dyDescent="0.2">
      <c r="A1" s="13" t="s">
        <v>191</v>
      </c>
    </row>
    <row r="2" spans="1:10" x14ac:dyDescent="0.2">
      <c r="A2" s="171" t="s">
        <v>75</v>
      </c>
    </row>
    <row r="3" spans="1:10" ht="11.45" customHeight="1" x14ac:dyDescent="0.2">
      <c r="A3" s="97" t="s">
        <v>9</v>
      </c>
    </row>
    <row r="4" spans="1:10" ht="11.45" customHeight="1" x14ac:dyDescent="0.2">
      <c r="A4" s="264" t="s">
        <v>11</v>
      </c>
      <c r="B4" s="242" t="e">
        <f>'C завтраками| Bed and breakfast'!#REF!</f>
        <v>#REF!</v>
      </c>
      <c r="C4" s="242" t="e">
        <f>'C завтраками| Bed and breakfast'!#REF!</f>
        <v>#REF!</v>
      </c>
      <c r="D4" s="242" t="e">
        <f>'C завтраками| Bed and breakfast'!#REF!</f>
        <v>#REF!</v>
      </c>
      <c r="E4" s="242" t="e">
        <f>'C завтраками| Bed and breakfast'!#REF!</f>
        <v>#REF!</v>
      </c>
      <c r="F4" s="242" t="e">
        <f>'C завтраками| Bed and breakfast'!#REF!</f>
        <v>#REF!</v>
      </c>
      <c r="G4" s="242" t="e">
        <f>'C завтраками| Bed and breakfast'!#REF!</f>
        <v>#REF!</v>
      </c>
      <c r="H4" s="242" t="e">
        <f>'C завтраками| Bed and breakfast'!#REF!</f>
        <v>#REF!</v>
      </c>
      <c r="I4" s="242" t="e">
        <f>'C завтраками| Bed and breakfast'!#REF!</f>
        <v>#REF!</v>
      </c>
      <c r="J4" s="242" t="e">
        <f>'C завтраками| Bed and breakfast'!#REF!</f>
        <v>#REF!</v>
      </c>
    </row>
    <row r="5" spans="1:10" s="251" customFormat="1" ht="10.5" x14ac:dyDescent="0.15">
      <c r="A5" s="265"/>
      <c r="B5" s="242" t="e">
        <f>'C завтраками| Bed and breakfast'!#REF!</f>
        <v>#REF!</v>
      </c>
      <c r="C5" s="242" t="e">
        <f>'C завтраками| Bed and breakfast'!#REF!</f>
        <v>#REF!</v>
      </c>
      <c r="D5" s="242" t="e">
        <f>'C завтраками| Bed and breakfast'!#REF!</f>
        <v>#REF!</v>
      </c>
      <c r="E5" s="242" t="e">
        <f>'C завтраками| Bed and breakfast'!#REF!</f>
        <v>#REF!</v>
      </c>
      <c r="F5" s="242" t="e">
        <f>'C завтраками| Bed and breakfast'!#REF!</f>
        <v>#REF!</v>
      </c>
      <c r="G5" s="242" t="e">
        <f>'C завтраками| Bed and breakfast'!#REF!</f>
        <v>#REF!</v>
      </c>
      <c r="H5" s="242" t="e">
        <f>'C завтраками| Bed and breakfast'!#REF!</f>
        <v>#REF!</v>
      </c>
      <c r="I5" s="242" t="e">
        <f>'C завтраками| Bed and breakfast'!#REF!</f>
        <v>#REF!</v>
      </c>
      <c r="J5" s="242" t="e">
        <f>'C завтраками| Bed and breakfast'!#REF!</f>
        <v>#REF!</v>
      </c>
    </row>
    <row r="6" spans="1:10" ht="10.7" customHeight="1" x14ac:dyDescent="0.2">
      <c r="A6" s="17" t="s">
        <v>142</v>
      </c>
    </row>
    <row r="7" spans="1:10" ht="10.7" customHeight="1" x14ac:dyDescent="0.2">
      <c r="A7" s="19">
        <v>1</v>
      </c>
      <c r="B7" s="244" t="e">
        <f>'C завтраками| Bed and breakfast'!#REF!*0.9</f>
        <v>#REF!</v>
      </c>
      <c r="C7" s="244" t="e">
        <f>'C завтраками| Bed and breakfast'!#REF!*0.9</f>
        <v>#REF!</v>
      </c>
      <c r="D7" s="244" t="e">
        <f>'C завтраками| Bed and breakfast'!#REF!*0.9</f>
        <v>#REF!</v>
      </c>
      <c r="E7" s="244" t="e">
        <f>'C завтраками| Bed and breakfast'!#REF!*0.9</f>
        <v>#REF!</v>
      </c>
      <c r="F7" s="244" t="e">
        <f>'C завтраками| Bed and breakfast'!#REF!*0.9</f>
        <v>#REF!</v>
      </c>
      <c r="G7" s="244" t="e">
        <f>'C завтраками| Bed and breakfast'!#REF!*0.9</f>
        <v>#REF!</v>
      </c>
      <c r="H7" s="244" t="e">
        <f>'C завтраками| Bed and breakfast'!#REF!*0.9</f>
        <v>#REF!</v>
      </c>
      <c r="I7" s="244" t="e">
        <f>'C завтраками| Bed and breakfast'!#REF!*0.9</f>
        <v>#REF!</v>
      </c>
      <c r="J7" s="244" t="e">
        <f>'C завтраками| Bed and breakfast'!#REF!*0.9</f>
        <v>#REF!</v>
      </c>
    </row>
    <row r="8" spans="1:10" ht="10.7" customHeight="1" x14ac:dyDescent="0.2">
      <c r="A8" s="19">
        <v>2</v>
      </c>
      <c r="B8" s="244" t="e">
        <f>'C завтраками| Bed and breakfast'!#REF!*0.9</f>
        <v>#REF!</v>
      </c>
      <c r="C8" s="244" t="e">
        <f>'C завтраками| Bed and breakfast'!#REF!*0.9</f>
        <v>#REF!</v>
      </c>
      <c r="D8" s="244" t="e">
        <f>'C завтраками| Bed and breakfast'!#REF!*0.9</f>
        <v>#REF!</v>
      </c>
      <c r="E8" s="244" t="e">
        <f>'C завтраками| Bed and breakfast'!#REF!*0.9</f>
        <v>#REF!</v>
      </c>
      <c r="F8" s="244" t="e">
        <f>'C завтраками| Bed and breakfast'!#REF!*0.9</f>
        <v>#REF!</v>
      </c>
      <c r="G8" s="244" t="e">
        <f>'C завтраками| Bed and breakfast'!#REF!*0.9</f>
        <v>#REF!</v>
      </c>
      <c r="H8" s="244" t="e">
        <f>'C завтраками| Bed and breakfast'!#REF!*0.9</f>
        <v>#REF!</v>
      </c>
      <c r="I8" s="244" t="e">
        <f>'C завтраками| Bed and breakfast'!#REF!*0.9</f>
        <v>#REF!</v>
      </c>
      <c r="J8" s="244" t="e">
        <f>'C завтраками| Bed and breakfast'!#REF!*0.9</f>
        <v>#REF!</v>
      </c>
    </row>
    <row r="9" spans="1:10" ht="10.7" customHeight="1" x14ac:dyDescent="0.2">
      <c r="A9" s="17" t="s">
        <v>143</v>
      </c>
      <c r="B9" s="244"/>
      <c r="C9" s="244"/>
      <c r="D9" s="244"/>
      <c r="E9" s="244"/>
      <c r="F9" s="244"/>
      <c r="G9" s="244"/>
      <c r="H9" s="244"/>
      <c r="I9" s="244"/>
      <c r="J9" s="244"/>
    </row>
    <row r="10" spans="1:10" s="248" customFormat="1" ht="10.7" customHeight="1" x14ac:dyDescent="0.2">
      <c r="A10" s="19">
        <v>1</v>
      </c>
      <c r="B10" s="244" t="e">
        <f>'C завтраками| Bed and breakfast'!#REF!*0.9</f>
        <v>#REF!</v>
      </c>
      <c r="C10" s="244" t="e">
        <f>'C завтраками| Bed and breakfast'!#REF!*0.9</f>
        <v>#REF!</v>
      </c>
      <c r="D10" s="244" t="e">
        <f>'C завтраками| Bed and breakfast'!#REF!*0.9</f>
        <v>#REF!</v>
      </c>
      <c r="E10" s="244" t="e">
        <f>'C завтраками| Bed and breakfast'!#REF!*0.9</f>
        <v>#REF!</v>
      </c>
      <c r="F10" s="244" t="e">
        <f>'C завтраками| Bed and breakfast'!#REF!*0.9</f>
        <v>#REF!</v>
      </c>
      <c r="G10" s="244" t="e">
        <f>'C завтраками| Bed and breakfast'!#REF!*0.9</f>
        <v>#REF!</v>
      </c>
      <c r="H10" s="244" t="e">
        <f>'C завтраками| Bed and breakfast'!#REF!*0.9</f>
        <v>#REF!</v>
      </c>
      <c r="I10" s="244" t="e">
        <f>'C завтраками| Bed and breakfast'!#REF!*0.9</f>
        <v>#REF!</v>
      </c>
      <c r="J10" s="244" t="e">
        <f>'C завтраками| Bed and breakfast'!#REF!*0.9</f>
        <v>#REF!</v>
      </c>
    </row>
    <row r="11" spans="1:10" ht="10.7" customHeight="1" x14ac:dyDescent="0.2">
      <c r="A11" s="19">
        <v>2</v>
      </c>
      <c r="B11" s="244" t="e">
        <f>'C завтраками| Bed and breakfast'!#REF!*0.9</f>
        <v>#REF!</v>
      </c>
      <c r="C11" s="244" t="e">
        <f>'C завтраками| Bed and breakfast'!#REF!*0.9</f>
        <v>#REF!</v>
      </c>
      <c r="D11" s="244" t="e">
        <f>'C завтраками| Bed and breakfast'!#REF!*0.9</f>
        <v>#REF!</v>
      </c>
      <c r="E11" s="244" t="e">
        <f>'C завтраками| Bed and breakfast'!#REF!*0.9</f>
        <v>#REF!</v>
      </c>
      <c r="F11" s="244" t="e">
        <f>'C завтраками| Bed and breakfast'!#REF!*0.9</f>
        <v>#REF!</v>
      </c>
      <c r="G11" s="244" t="e">
        <f>'C завтраками| Bed and breakfast'!#REF!*0.9</f>
        <v>#REF!</v>
      </c>
      <c r="H11" s="244" t="e">
        <f>'C завтраками| Bed and breakfast'!#REF!*0.9</f>
        <v>#REF!</v>
      </c>
      <c r="I11" s="244" t="e">
        <f>'C завтраками| Bed and breakfast'!#REF!*0.9</f>
        <v>#REF!</v>
      </c>
      <c r="J11" s="244" t="e">
        <f>'C завтраками| Bed and breakfast'!#REF!*0.9</f>
        <v>#REF!</v>
      </c>
    </row>
    <row r="12" spans="1:10" ht="10.7" customHeight="1" x14ac:dyDescent="0.2">
      <c r="A12" s="17" t="s">
        <v>144</v>
      </c>
      <c r="B12" s="244"/>
      <c r="C12" s="244"/>
      <c r="D12" s="244"/>
      <c r="E12" s="244"/>
      <c r="F12" s="244"/>
      <c r="G12" s="244"/>
      <c r="H12" s="244"/>
      <c r="I12" s="244"/>
      <c r="J12" s="244"/>
    </row>
    <row r="13" spans="1:10" ht="10.7" customHeight="1" x14ac:dyDescent="0.2">
      <c r="A13" s="19">
        <v>1</v>
      </c>
      <c r="B13" s="244" t="e">
        <f>'C завтраками| Bed and breakfast'!#REF!*0.9</f>
        <v>#REF!</v>
      </c>
      <c r="C13" s="244" t="e">
        <f>'C завтраками| Bed and breakfast'!#REF!*0.9</f>
        <v>#REF!</v>
      </c>
      <c r="D13" s="244" t="e">
        <f>'C завтраками| Bed and breakfast'!#REF!*0.9</f>
        <v>#REF!</v>
      </c>
      <c r="E13" s="244" t="e">
        <f>'C завтраками| Bed and breakfast'!#REF!*0.9</f>
        <v>#REF!</v>
      </c>
      <c r="F13" s="244" t="e">
        <f>'C завтраками| Bed and breakfast'!#REF!*0.9</f>
        <v>#REF!</v>
      </c>
      <c r="G13" s="244" t="e">
        <f>'C завтраками| Bed and breakfast'!#REF!*0.9</f>
        <v>#REF!</v>
      </c>
      <c r="H13" s="244" t="e">
        <f>'C завтраками| Bed and breakfast'!#REF!*0.9</f>
        <v>#REF!</v>
      </c>
      <c r="I13" s="244" t="e">
        <f>'C завтраками| Bed and breakfast'!#REF!*0.9</f>
        <v>#REF!</v>
      </c>
      <c r="J13" s="244" t="e">
        <f>'C завтраками| Bed and breakfast'!#REF!*0.9</f>
        <v>#REF!</v>
      </c>
    </row>
    <row r="14" spans="1:10" ht="10.7" customHeight="1" x14ac:dyDescent="0.2">
      <c r="A14" s="19">
        <v>2</v>
      </c>
      <c r="B14" s="244" t="e">
        <f>'C завтраками| Bed and breakfast'!#REF!*0.9</f>
        <v>#REF!</v>
      </c>
      <c r="C14" s="244" t="e">
        <f>'C завтраками| Bed and breakfast'!#REF!*0.9</f>
        <v>#REF!</v>
      </c>
      <c r="D14" s="244" t="e">
        <f>'C завтраками| Bed and breakfast'!#REF!*0.9</f>
        <v>#REF!</v>
      </c>
      <c r="E14" s="244" t="e">
        <f>'C завтраками| Bed and breakfast'!#REF!*0.9</f>
        <v>#REF!</v>
      </c>
      <c r="F14" s="244" t="e">
        <f>'C завтраками| Bed and breakfast'!#REF!*0.9</f>
        <v>#REF!</v>
      </c>
      <c r="G14" s="244" t="e">
        <f>'C завтраками| Bed and breakfast'!#REF!*0.9</f>
        <v>#REF!</v>
      </c>
      <c r="H14" s="244" t="e">
        <f>'C завтраками| Bed and breakfast'!#REF!*0.9</f>
        <v>#REF!</v>
      </c>
      <c r="I14" s="244" t="e">
        <f>'C завтраками| Bed and breakfast'!#REF!*0.9</f>
        <v>#REF!</v>
      </c>
      <c r="J14" s="244" t="e">
        <f>'C завтраками| Bed and breakfast'!#REF!*0.9</f>
        <v>#REF!</v>
      </c>
    </row>
    <row r="15" spans="1:10" ht="10.7" customHeight="1" x14ac:dyDescent="0.2">
      <c r="A15" s="17" t="s">
        <v>4</v>
      </c>
      <c r="B15" s="244"/>
      <c r="C15" s="244"/>
      <c r="D15" s="244"/>
      <c r="E15" s="244"/>
      <c r="F15" s="244"/>
      <c r="G15" s="244"/>
      <c r="H15" s="244"/>
      <c r="I15" s="244"/>
      <c r="J15" s="244"/>
    </row>
    <row r="16" spans="1:10" ht="10.7" customHeight="1" x14ac:dyDescent="0.2">
      <c r="A16" s="19">
        <v>1</v>
      </c>
      <c r="B16" s="244" t="e">
        <f>'C завтраками| Bed and breakfast'!#REF!*0.9</f>
        <v>#REF!</v>
      </c>
      <c r="C16" s="244" t="e">
        <f>'C завтраками| Bed and breakfast'!#REF!*0.9</f>
        <v>#REF!</v>
      </c>
      <c r="D16" s="244" t="e">
        <f>'C завтраками| Bed and breakfast'!#REF!*0.9</f>
        <v>#REF!</v>
      </c>
      <c r="E16" s="244" t="e">
        <f>'C завтраками| Bed and breakfast'!#REF!*0.9</f>
        <v>#REF!</v>
      </c>
      <c r="F16" s="244" t="e">
        <f>'C завтраками| Bed and breakfast'!#REF!*0.9</f>
        <v>#REF!</v>
      </c>
      <c r="G16" s="244" t="e">
        <f>'C завтраками| Bed and breakfast'!#REF!*0.9</f>
        <v>#REF!</v>
      </c>
      <c r="H16" s="244" t="e">
        <f>'C завтраками| Bed and breakfast'!#REF!*0.9</f>
        <v>#REF!</v>
      </c>
      <c r="I16" s="244" t="e">
        <f>'C завтраками| Bed and breakfast'!#REF!*0.9</f>
        <v>#REF!</v>
      </c>
      <c r="J16" s="244" t="e">
        <f>'C завтраками| Bed and breakfast'!#REF!*0.9</f>
        <v>#REF!</v>
      </c>
    </row>
    <row r="17" spans="1:10" ht="10.7" customHeight="1" x14ac:dyDescent="0.2">
      <c r="A17" s="19">
        <v>2</v>
      </c>
      <c r="B17" s="244" t="e">
        <f>'C завтраками| Bed and breakfast'!#REF!*0.9</f>
        <v>#REF!</v>
      </c>
      <c r="C17" s="244" t="e">
        <f>'C завтраками| Bed and breakfast'!#REF!*0.9</f>
        <v>#REF!</v>
      </c>
      <c r="D17" s="244" t="e">
        <f>'C завтраками| Bed and breakfast'!#REF!*0.9</f>
        <v>#REF!</v>
      </c>
      <c r="E17" s="244" t="e">
        <f>'C завтраками| Bed and breakfast'!#REF!*0.9</f>
        <v>#REF!</v>
      </c>
      <c r="F17" s="244" t="e">
        <f>'C завтраками| Bed and breakfast'!#REF!*0.9</f>
        <v>#REF!</v>
      </c>
      <c r="G17" s="244" t="e">
        <f>'C завтраками| Bed and breakfast'!#REF!*0.9</f>
        <v>#REF!</v>
      </c>
      <c r="H17" s="244" t="e">
        <f>'C завтраками| Bed and breakfast'!#REF!*0.9</f>
        <v>#REF!</v>
      </c>
      <c r="I17" s="244" t="e">
        <f>'C завтраками| Bed and breakfast'!#REF!*0.9</f>
        <v>#REF!</v>
      </c>
      <c r="J17" s="244" t="e">
        <f>'C завтраками| Bed and breakfast'!#REF!*0.9</f>
        <v>#REF!</v>
      </c>
    </row>
    <row r="18" spans="1:10" ht="10.7" customHeight="1" x14ac:dyDescent="0.2">
      <c r="A18" s="17" t="s">
        <v>145</v>
      </c>
      <c r="B18" s="244"/>
      <c r="C18" s="244"/>
      <c r="D18" s="244"/>
      <c r="E18" s="244"/>
      <c r="F18" s="244"/>
      <c r="G18" s="244"/>
      <c r="H18" s="244"/>
      <c r="I18" s="244"/>
      <c r="J18" s="244"/>
    </row>
    <row r="19" spans="1:10" ht="10.7" customHeight="1" x14ac:dyDescent="0.2">
      <c r="A19" s="19">
        <v>1</v>
      </c>
      <c r="B19" s="244" t="e">
        <f>'C завтраками| Bed and breakfast'!#REF!*0.9</f>
        <v>#REF!</v>
      </c>
      <c r="C19" s="244" t="e">
        <f>'C завтраками| Bed and breakfast'!#REF!*0.9</f>
        <v>#REF!</v>
      </c>
      <c r="D19" s="244" t="e">
        <f>'C завтраками| Bed and breakfast'!#REF!*0.9</f>
        <v>#REF!</v>
      </c>
      <c r="E19" s="244" t="e">
        <f>'C завтраками| Bed and breakfast'!#REF!*0.9</f>
        <v>#REF!</v>
      </c>
      <c r="F19" s="244" t="e">
        <f>'C завтраками| Bed and breakfast'!#REF!*0.9</f>
        <v>#REF!</v>
      </c>
      <c r="G19" s="244" t="e">
        <f>'C завтраками| Bed and breakfast'!#REF!*0.9</f>
        <v>#REF!</v>
      </c>
      <c r="H19" s="244" t="e">
        <f>'C завтраками| Bed and breakfast'!#REF!*0.9</f>
        <v>#REF!</v>
      </c>
      <c r="I19" s="244" t="e">
        <f>'C завтраками| Bed and breakfast'!#REF!*0.9</f>
        <v>#REF!</v>
      </c>
      <c r="J19" s="244" t="e">
        <f>'C завтраками| Bed and breakfast'!#REF!*0.9</f>
        <v>#REF!</v>
      </c>
    </row>
    <row r="20" spans="1:10" ht="10.7" customHeight="1" x14ac:dyDescent="0.2">
      <c r="A20" s="19">
        <v>2</v>
      </c>
      <c r="B20" s="244" t="e">
        <f>'C завтраками| Bed and breakfast'!#REF!*0.9</f>
        <v>#REF!</v>
      </c>
      <c r="C20" s="244" t="e">
        <f>'C завтраками| Bed and breakfast'!#REF!*0.9</f>
        <v>#REF!</v>
      </c>
      <c r="D20" s="244" t="e">
        <f>'C завтраками| Bed and breakfast'!#REF!*0.9</f>
        <v>#REF!</v>
      </c>
      <c r="E20" s="244" t="e">
        <f>'C завтраками| Bed and breakfast'!#REF!*0.9</f>
        <v>#REF!</v>
      </c>
      <c r="F20" s="244" t="e">
        <f>'C завтраками| Bed and breakfast'!#REF!*0.9</f>
        <v>#REF!</v>
      </c>
      <c r="G20" s="244" t="e">
        <f>'C завтраками| Bed and breakfast'!#REF!*0.9</f>
        <v>#REF!</v>
      </c>
      <c r="H20" s="244" t="e">
        <f>'C завтраками| Bed and breakfast'!#REF!*0.9</f>
        <v>#REF!</v>
      </c>
      <c r="I20" s="244" t="e">
        <f>'C завтраками| Bed and breakfast'!#REF!*0.9</f>
        <v>#REF!</v>
      </c>
      <c r="J20" s="244" t="e">
        <f>'C завтраками| Bed and breakfast'!#REF!*0.9</f>
        <v>#REF!</v>
      </c>
    </row>
    <row r="21" spans="1:10" ht="10.7" customHeight="1" x14ac:dyDescent="0.2">
      <c r="A21" s="17" t="s">
        <v>5</v>
      </c>
      <c r="B21" s="244"/>
      <c r="C21" s="244"/>
      <c r="D21" s="244"/>
      <c r="E21" s="244"/>
      <c r="F21" s="244"/>
      <c r="G21" s="244"/>
      <c r="H21" s="244"/>
      <c r="I21" s="244"/>
      <c r="J21" s="244"/>
    </row>
    <row r="22" spans="1:10" ht="10.7" customHeight="1" x14ac:dyDescent="0.2">
      <c r="A22" s="19">
        <v>1</v>
      </c>
      <c r="B22" s="244" t="e">
        <f>'C завтраками| Bed and breakfast'!#REF!*0.9</f>
        <v>#REF!</v>
      </c>
      <c r="C22" s="244" t="e">
        <f>'C завтраками| Bed and breakfast'!#REF!*0.9</f>
        <v>#REF!</v>
      </c>
      <c r="D22" s="244" t="e">
        <f>'C завтраками| Bed and breakfast'!#REF!*0.9</f>
        <v>#REF!</v>
      </c>
      <c r="E22" s="244" t="e">
        <f>'C завтраками| Bed and breakfast'!#REF!*0.9</f>
        <v>#REF!</v>
      </c>
      <c r="F22" s="244" t="e">
        <f>'C завтраками| Bed and breakfast'!#REF!*0.9</f>
        <v>#REF!</v>
      </c>
      <c r="G22" s="244" t="e">
        <f>'C завтраками| Bed and breakfast'!#REF!*0.9</f>
        <v>#REF!</v>
      </c>
      <c r="H22" s="244" t="e">
        <f>'C завтраками| Bed and breakfast'!#REF!*0.9</f>
        <v>#REF!</v>
      </c>
      <c r="I22" s="244" t="e">
        <f>'C завтраками| Bed and breakfast'!#REF!*0.9</f>
        <v>#REF!</v>
      </c>
      <c r="J22" s="244" t="e">
        <f>'C завтраками| Bed and breakfast'!#REF!*0.9</f>
        <v>#REF!</v>
      </c>
    </row>
    <row r="23" spans="1:10" ht="10.5" customHeight="1" x14ac:dyDescent="0.2">
      <c r="A23" s="19">
        <v>2</v>
      </c>
      <c r="B23" s="244" t="e">
        <f>'C завтраками| Bed and breakfast'!#REF!*0.9</f>
        <v>#REF!</v>
      </c>
      <c r="C23" s="244" t="e">
        <f>'C завтраками| Bed and breakfast'!#REF!*0.9</f>
        <v>#REF!</v>
      </c>
      <c r="D23" s="244" t="e">
        <f>'C завтраками| Bed and breakfast'!#REF!*0.9</f>
        <v>#REF!</v>
      </c>
      <c r="E23" s="244" t="e">
        <f>'C завтраками| Bed and breakfast'!#REF!*0.9</f>
        <v>#REF!</v>
      </c>
      <c r="F23" s="244" t="e">
        <f>'C завтраками| Bed and breakfast'!#REF!*0.9</f>
        <v>#REF!</v>
      </c>
      <c r="G23" s="244" t="e">
        <f>'C завтраками| Bed and breakfast'!#REF!*0.9</f>
        <v>#REF!</v>
      </c>
      <c r="H23" s="244" t="e">
        <f>'C завтраками| Bed and breakfast'!#REF!*0.9</f>
        <v>#REF!</v>
      </c>
      <c r="I23" s="244" t="e">
        <f>'C завтраками| Bed and breakfast'!#REF!*0.9</f>
        <v>#REF!</v>
      </c>
      <c r="J23" s="244" t="e">
        <f>'C завтраками| Bed and breakfast'!#REF!*0.9</f>
        <v>#REF!</v>
      </c>
    </row>
    <row r="24" spans="1:10" ht="10.5" customHeight="1" x14ac:dyDescent="0.2">
      <c r="A24" s="17" t="s">
        <v>6</v>
      </c>
      <c r="B24" s="244"/>
      <c r="C24" s="244"/>
      <c r="D24" s="244"/>
      <c r="E24" s="244"/>
      <c r="F24" s="244"/>
      <c r="G24" s="244"/>
      <c r="H24" s="244"/>
      <c r="I24" s="244"/>
      <c r="J24" s="244"/>
    </row>
    <row r="25" spans="1:10" ht="10.5" customHeight="1" x14ac:dyDescent="0.2">
      <c r="A25" s="19" t="s">
        <v>1</v>
      </c>
      <c r="B25" s="244" t="e">
        <f>'C завтраками| Bed and breakfast'!#REF!*0.9</f>
        <v>#REF!</v>
      </c>
      <c r="C25" s="244" t="e">
        <f>'C завтраками| Bed and breakfast'!#REF!*0.9</f>
        <v>#REF!</v>
      </c>
      <c r="D25" s="244" t="e">
        <f>'C завтраками| Bed and breakfast'!#REF!*0.9</f>
        <v>#REF!</v>
      </c>
      <c r="E25" s="244" t="e">
        <f>'C завтраками| Bed and breakfast'!#REF!*0.9</f>
        <v>#REF!</v>
      </c>
      <c r="F25" s="244" t="e">
        <f>'C завтраками| Bed and breakfast'!#REF!*0.9</f>
        <v>#REF!</v>
      </c>
      <c r="G25" s="244" t="e">
        <f>'C завтраками| Bed and breakfast'!#REF!*0.9</f>
        <v>#REF!</v>
      </c>
      <c r="H25" s="244" t="e">
        <f>'C завтраками| Bed and breakfast'!#REF!*0.9</f>
        <v>#REF!</v>
      </c>
      <c r="I25" s="244" t="e">
        <f>'C завтраками| Bed and breakfast'!#REF!*0.9</f>
        <v>#REF!</v>
      </c>
      <c r="J25" s="244" t="e">
        <f>'C завтраками| Bed and breakfast'!#REF!*0.9</f>
        <v>#REF!</v>
      </c>
    </row>
    <row r="26" spans="1:10" ht="10.5" customHeight="1" x14ac:dyDescent="0.2">
      <c r="A26" s="38"/>
    </row>
    <row r="27" spans="1:10" ht="10.5" customHeight="1" x14ac:dyDescent="0.2">
      <c r="A27" s="97" t="s">
        <v>60</v>
      </c>
    </row>
    <row r="28" spans="1:10" ht="10.5" customHeight="1" x14ac:dyDescent="0.2">
      <c r="A28" s="264" t="s">
        <v>11</v>
      </c>
      <c r="B28" s="135" t="e">
        <f t="shared" ref="B28:G28" si="0">B4</f>
        <v>#REF!</v>
      </c>
      <c r="C28" s="135" t="e">
        <f t="shared" si="0"/>
        <v>#REF!</v>
      </c>
      <c r="D28" s="135" t="e">
        <f t="shared" si="0"/>
        <v>#REF!</v>
      </c>
      <c r="E28" s="135" t="e">
        <f t="shared" si="0"/>
        <v>#REF!</v>
      </c>
      <c r="F28" s="135" t="e">
        <f t="shared" si="0"/>
        <v>#REF!</v>
      </c>
      <c r="G28" s="135" t="e">
        <f t="shared" si="0"/>
        <v>#REF!</v>
      </c>
      <c r="H28" s="135" t="e">
        <f t="shared" ref="H28:J28" si="1">H4</f>
        <v>#REF!</v>
      </c>
      <c r="I28" s="135" t="e">
        <f t="shared" si="1"/>
        <v>#REF!</v>
      </c>
      <c r="J28" s="135" t="e">
        <f t="shared" si="1"/>
        <v>#REF!</v>
      </c>
    </row>
    <row r="29" spans="1:10" ht="10.5" customHeight="1" x14ac:dyDescent="0.2">
      <c r="A29" s="265"/>
      <c r="B29" s="135" t="e">
        <f t="shared" ref="B29:G29" si="2">B5</f>
        <v>#REF!</v>
      </c>
      <c r="C29" s="135" t="e">
        <f t="shared" si="2"/>
        <v>#REF!</v>
      </c>
      <c r="D29" s="135" t="e">
        <f t="shared" si="2"/>
        <v>#REF!</v>
      </c>
      <c r="E29" s="135" t="e">
        <f t="shared" si="2"/>
        <v>#REF!</v>
      </c>
      <c r="F29" s="135" t="e">
        <f t="shared" si="2"/>
        <v>#REF!</v>
      </c>
      <c r="G29" s="135" t="e">
        <f t="shared" si="2"/>
        <v>#REF!</v>
      </c>
      <c r="H29" s="135" t="e">
        <f t="shared" ref="H29:J29" si="3">H5</f>
        <v>#REF!</v>
      </c>
      <c r="I29" s="135" t="e">
        <f t="shared" si="3"/>
        <v>#REF!</v>
      </c>
      <c r="J29" s="135" t="e">
        <f t="shared" si="3"/>
        <v>#REF!</v>
      </c>
    </row>
    <row r="30" spans="1:10" ht="10.5" customHeight="1" x14ac:dyDescent="0.2">
      <c r="A30" s="17" t="s">
        <v>142</v>
      </c>
      <c r="B30" s="246"/>
      <c r="C30" s="246"/>
      <c r="D30" s="246"/>
      <c r="E30" s="246"/>
      <c r="F30" s="246"/>
      <c r="G30" s="246"/>
      <c r="H30" s="246"/>
      <c r="I30" s="246"/>
      <c r="J30" s="246"/>
    </row>
    <row r="31" spans="1:10" ht="10.5" customHeight="1" x14ac:dyDescent="0.2">
      <c r="A31" s="19">
        <v>1</v>
      </c>
      <c r="B31" s="247" t="e">
        <f t="shared" ref="B31:G31" si="4">ROUNDUP(B7*0.9,)</f>
        <v>#REF!</v>
      </c>
      <c r="C31" s="247" t="e">
        <f t="shared" si="4"/>
        <v>#REF!</v>
      </c>
      <c r="D31" s="247" t="e">
        <f t="shared" si="4"/>
        <v>#REF!</v>
      </c>
      <c r="E31" s="247" t="e">
        <f t="shared" si="4"/>
        <v>#REF!</v>
      </c>
      <c r="F31" s="247" t="e">
        <f t="shared" si="4"/>
        <v>#REF!</v>
      </c>
      <c r="G31" s="247" t="e">
        <f t="shared" si="4"/>
        <v>#REF!</v>
      </c>
      <c r="H31" s="247" t="e">
        <f t="shared" ref="H31:J31" si="5">ROUNDUP(H7*0.9,)</f>
        <v>#REF!</v>
      </c>
      <c r="I31" s="247" t="e">
        <f t="shared" si="5"/>
        <v>#REF!</v>
      </c>
      <c r="J31" s="247" t="e">
        <f t="shared" si="5"/>
        <v>#REF!</v>
      </c>
    </row>
    <row r="32" spans="1:10" ht="10.5" customHeight="1" x14ac:dyDescent="0.2">
      <c r="A32" s="19">
        <v>2</v>
      </c>
      <c r="B32" s="247" t="e">
        <f t="shared" ref="B32:G32" si="6">ROUNDUP(B8*0.9,)</f>
        <v>#REF!</v>
      </c>
      <c r="C32" s="247" t="e">
        <f t="shared" si="6"/>
        <v>#REF!</v>
      </c>
      <c r="D32" s="247" t="e">
        <f t="shared" si="6"/>
        <v>#REF!</v>
      </c>
      <c r="E32" s="247" t="e">
        <f t="shared" si="6"/>
        <v>#REF!</v>
      </c>
      <c r="F32" s="247" t="e">
        <f t="shared" si="6"/>
        <v>#REF!</v>
      </c>
      <c r="G32" s="247" t="e">
        <f t="shared" si="6"/>
        <v>#REF!</v>
      </c>
      <c r="H32" s="247" t="e">
        <f t="shared" ref="H32:J32" si="7">ROUNDUP(H8*0.9,)</f>
        <v>#REF!</v>
      </c>
      <c r="I32" s="247" t="e">
        <f t="shared" si="7"/>
        <v>#REF!</v>
      </c>
      <c r="J32" s="247" t="e">
        <f t="shared" si="7"/>
        <v>#REF!</v>
      </c>
    </row>
    <row r="33" spans="1:10" ht="10.5" customHeight="1" x14ac:dyDescent="0.2">
      <c r="A33" s="17" t="s">
        <v>143</v>
      </c>
      <c r="B33" s="247"/>
      <c r="C33" s="247"/>
      <c r="D33" s="247"/>
      <c r="E33" s="247"/>
      <c r="F33" s="247"/>
      <c r="G33" s="247"/>
      <c r="H33" s="247"/>
      <c r="I33" s="247"/>
      <c r="J33" s="247"/>
    </row>
    <row r="34" spans="1:10" ht="10.5" customHeight="1" x14ac:dyDescent="0.2">
      <c r="A34" s="19">
        <v>1</v>
      </c>
      <c r="B34" s="247" t="e">
        <f t="shared" ref="B34:G34" si="8">ROUNDUP(B10*0.9,)</f>
        <v>#REF!</v>
      </c>
      <c r="C34" s="247" t="e">
        <f t="shared" si="8"/>
        <v>#REF!</v>
      </c>
      <c r="D34" s="247" t="e">
        <f t="shared" si="8"/>
        <v>#REF!</v>
      </c>
      <c r="E34" s="247" t="e">
        <f t="shared" si="8"/>
        <v>#REF!</v>
      </c>
      <c r="F34" s="247" t="e">
        <f t="shared" si="8"/>
        <v>#REF!</v>
      </c>
      <c r="G34" s="247" t="e">
        <f t="shared" si="8"/>
        <v>#REF!</v>
      </c>
      <c r="H34" s="247" t="e">
        <f t="shared" ref="H34:J34" si="9">ROUNDUP(H10*0.9,)</f>
        <v>#REF!</v>
      </c>
      <c r="I34" s="247" t="e">
        <f t="shared" si="9"/>
        <v>#REF!</v>
      </c>
      <c r="J34" s="247" t="e">
        <f t="shared" si="9"/>
        <v>#REF!</v>
      </c>
    </row>
    <row r="35" spans="1:10" ht="10.5" customHeight="1" x14ac:dyDescent="0.2">
      <c r="A35" s="19">
        <v>2</v>
      </c>
      <c r="B35" s="247" t="e">
        <f t="shared" ref="B35:G35" si="10">ROUNDUP(B11*0.9,)</f>
        <v>#REF!</v>
      </c>
      <c r="C35" s="247" t="e">
        <f t="shared" si="10"/>
        <v>#REF!</v>
      </c>
      <c r="D35" s="247" t="e">
        <f t="shared" si="10"/>
        <v>#REF!</v>
      </c>
      <c r="E35" s="247" t="e">
        <f t="shared" si="10"/>
        <v>#REF!</v>
      </c>
      <c r="F35" s="247" t="e">
        <f t="shared" si="10"/>
        <v>#REF!</v>
      </c>
      <c r="G35" s="247" t="e">
        <f t="shared" si="10"/>
        <v>#REF!</v>
      </c>
      <c r="H35" s="247" t="e">
        <f t="shared" ref="H35:J35" si="11">ROUNDUP(H11*0.9,)</f>
        <v>#REF!</v>
      </c>
      <c r="I35" s="247" t="e">
        <f t="shared" si="11"/>
        <v>#REF!</v>
      </c>
      <c r="J35" s="247" t="e">
        <f t="shared" si="11"/>
        <v>#REF!</v>
      </c>
    </row>
    <row r="36" spans="1:10" ht="10.5" customHeight="1" x14ac:dyDescent="0.2">
      <c r="A36" s="17" t="s">
        <v>144</v>
      </c>
      <c r="B36" s="247"/>
      <c r="C36" s="247"/>
      <c r="D36" s="247"/>
      <c r="E36" s="247"/>
      <c r="F36" s="247"/>
      <c r="G36" s="247"/>
      <c r="H36" s="247"/>
      <c r="I36" s="247"/>
      <c r="J36" s="247"/>
    </row>
    <row r="37" spans="1:10" ht="10.5" customHeight="1" x14ac:dyDescent="0.2">
      <c r="A37" s="19">
        <v>1</v>
      </c>
      <c r="B37" s="247" t="e">
        <f t="shared" ref="B37:G37" si="12">ROUNDUP(B13*0.9,)</f>
        <v>#REF!</v>
      </c>
      <c r="C37" s="247" t="e">
        <f t="shared" si="12"/>
        <v>#REF!</v>
      </c>
      <c r="D37" s="247" t="e">
        <f t="shared" si="12"/>
        <v>#REF!</v>
      </c>
      <c r="E37" s="247" t="e">
        <f t="shared" si="12"/>
        <v>#REF!</v>
      </c>
      <c r="F37" s="247" t="e">
        <f t="shared" si="12"/>
        <v>#REF!</v>
      </c>
      <c r="G37" s="247" t="e">
        <f t="shared" si="12"/>
        <v>#REF!</v>
      </c>
      <c r="H37" s="247" t="e">
        <f t="shared" ref="H37:J37" si="13">ROUNDUP(H13*0.9,)</f>
        <v>#REF!</v>
      </c>
      <c r="I37" s="247" t="e">
        <f t="shared" si="13"/>
        <v>#REF!</v>
      </c>
      <c r="J37" s="247" t="e">
        <f t="shared" si="13"/>
        <v>#REF!</v>
      </c>
    </row>
    <row r="38" spans="1:10" ht="10.5" customHeight="1" x14ac:dyDescent="0.2">
      <c r="A38" s="19">
        <v>2</v>
      </c>
      <c r="B38" s="247" t="e">
        <f t="shared" ref="B38:G38" si="14">ROUNDUP(B14*0.9,)</f>
        <v>#REF!</v>
      </c>
      <c r="C38" s="247" t="e">
        <f t="shared" si="14"/>
        <v>#REF!</v>
      </c>
      <c r="D38" s="247" t="e">
        <f t="shared" si="14"/>
        <v>#REF!</v>
      </c>
      <c r="E38" s="247" t="e">
        <f t="shared" si="14"/>
        <v>#REF!</v>
      </c>
      <c r="F38" s="247" t="e">
        <f t="shared" si="14"/>
        <v>#REF!</v>
      </c>
      <c r="G38" s="247" t="e">
        <f t="shared" si="14"/>
        <v>#REF!</v>
      </c>
      <c r="H38" s="247" t="e">
        <f t="shared" ref="H38:J38" si="15">ROUNDUP(H14*0.9,)</f>
        <v>#REF!</v>
      </c>
      <c r="I38" s="247" t="e">
        <f t="shared" si="15"/>
        <v>#REF!</v>
      </c>
      <c r="J38" s="247" t="e">
        <f t="shared" si="15"/>
        <v>#REF!</v>
      </c>
    </row>
    <row r="39" spans="1:10" ht="10.5" customHeight="1" x14ac:dyDescent="0.2">
      <c r="A39" s="17" t="s">
        <v>4</v>
      </c>
      <c r="B39" s="247"/>
      <c r="C39" s="247"/>
      <c r="D39" s="247"/>
      <c r="E39" s="247"/>
      <c r="F39" s="247"/>
      <c r="G39" s="247"/>
      <c r="H39" s="247"/>
      <c r="I39" s="247"/>
      <c r="J39" s="247"/>
    </row>
    <row r="40" spans="1:10" ht="10.5" customHeight="1" x14ac:dyDescent="0.2">
      <c r="A40" s="19">
        <v>1</v>
      </c>
      <c r="B40" s="247" t="e">
        <f t="shared" ref="B40:G40" si="16">ROUNDUP(B16*0.9,)</f>
        <v>#REF!</v>
      </c>
      <c r="C40" s="247" t="e">
        <f t="shared" si="16"/>
        <v>#REF!</v>
      </c>
      <c r="D40" s="247" t="e">
        <f t="shared" si="16"/>
        <v>#REF!</v>
      </c>
      <c r="E40" s="247" t="e">
        <f t="shared" si="16"/>
        <v>#REF!</v>
      </c>
      <c r="F40" s="247" t="e">
        <f t="shared" si="16"/>
        <v>#REF!</v>
      </c>
      <c r="G40" s="247" t="e">
        <f t="shared" si="16"/>
        <v>#REF!</v>
      </c>
      <c r="H40" s="247" t="e">
        <f t="shared" ref="H40:J40" si="17">ROUNDUP(H16*0.9,)</f>
        <v>#REF!</v>
      </c>
      <c r="I40" s="247" t="e">
        <f t="shared" si="17"/>
        <v>#REF!</v>
      </c>
      <c r="J40" s="247" t="e">
        <f t="shared" si="17"/>
        <v>#REF!</v>
      </c>
    </row>
    <row r="41" spans="1:10" ht="10.5" customHeight="1" x14ac:dyDescent="0.2">
      <c r="A41" s="19">
        <v>2</v>
      </c>
      <c r="B41" s="247" t="e">
        <f t="shared" ref="B41:G41" si="18">ROUNDUP(B17*0.9,)</f>
        <v>#REF!</v>
      </c>
      <c r="C41" s="247" t="e">
        <f t="shared" si="18"/>
        <v>#REF!</v>
      </c>
      <c r="D41" s="247" t="e">
        <f t="shared" si="18"/>
        <v>#REF!</v>
      </c>
      <c r="E41" s="247" t="e">
        <f t="shared" si="18"/>
        <v>#REF!</v>
      </c>
      <c r="F41" s="247" t="e">
        <f t="shared" si="18"/>
        <v>#REF!</v>
      </c>
      <c r="G41" s="247" t="e">
        <f t="shared" si="18"/>
        <v>#REF!</v>
      </c>
      <c r="H41" s="247" t="e">
        <f t="shared" ref="H41:J41" si="19">ROUNDUP(H17*0.9,)</f>
        <v>#REF!</v>
      </c>
      <c r="I41" s="247" t="e">
        <f t="shared" si="19"/>
        <v>#REF!</v>
      </c>
      <c r="J41" s="247" t="e">
        <f t="shared" si="19"/>
        <v>#REF!</v>
      </c>
    </row>
    <row r="42" spans="1:10" ht="10.5" customHeight="1" x14ac:dyDescent="0.2">
      <c r="A42" s="17" t="s">
        <v>145</v>
      </c>
      <c r="B42" s="247"/>
      <c r="C42" s="247"/>
      <c r="D42" s="247"/>
      <c r="E42" s="247"/>
      <c r="F42" s="247"/>
      <c r="G42" s="247"/>
      <c r="H42" s="247"/>
      <c r="I42" s="247"/>
      <c r="J42" s="247"/>
    </row>
    <row r="43" spans="1:10" ht="10.5" customHeight="1" x14ac:dyDescent="0.2">
      <c r="A43" s="19">
        <v>1</v>
      </c>
      <c r="B43" s="247" t="e">
        <f t="shared" ref="B43:G43" si="20">ROUNDUP(B19*0.9,)</f>
        <v>#REF!</v>
      </c>
      <c r="C43" s="247" t="e">
        <f t="shared" si="20"/>
        <v>#REF!</v>
      </c>
      <c r="D43" s="247" t="e">
        <f t="shared" si="20"/>
        <v>#REF!</v>
      </c>
      <c r="E43" s="247" t="e">
        <f t="shared" si="20"/>
        <v>#REF!</v>
      </c>
      <c r="F43" s="247" t="e">
        <f t="shared" si="20"/>
        <v>#REF!</v>
      </c>
      <c r="G43" s="247" t="e">
        <f t="shared" si="20"/>
        <v>#REF!</v>
      </c>
      <c r="H43" s="247" t="e">
        <f t="shared" ref="H43:J43" si="21">ROUNDUP(H19*0.9,)</f>
        <v>#REF!</v>
      </c>
      <c r="I43" s="247" t="e">
        <f t="shared" si="21"/>
        <v>#REF!</v>
      </c>
      <c r="J43" s="247" t="e">
        <f t="shared" si="21"/>
        <v>#REF!</v>
      </c>
    </row>
    <row r="44" spans="1:10" ht="10.5" customHeight="1" x14ac:dyDescent="0.2">
      <c r="A44" s="19">
        <v>2</v>
      </c>
      <c r="B44" s="247" t="e">
        <f t="shared" ref="B44:G44" si="22">ROUNDUP(B20*0.9,)</f>
        <v>#REF!</v>
      </c>
      <c r="C44" s="247" t="e">
        <f t="shared" si="22"/>
        <v>#REF!</v>
      </c>
      <c r="D44" s="247" t="e">
        <f t="shared" si="22"/>
        <v>#REF!</v>
      </c>
      <c r="E44" s="247" t="e">
        <f t="shared" si="22"/>
        <v>#REF!</v>
      </c>
      <c r="F44" s="247" t="e">
        <f t="shared" si="22"/>
        <v>#REF!</v>
      </c>
      <c r="G44" s="247" t="e">
        <f t="shared" si="22"/>
        <v>#REF!</v>
      </c>
      <c r="H44" s="247" t="e">
        <f t="shared" ref="H44:J44" si="23">ROUNDUP(H20*0.9,)</f>
        <v>#REF!</v>
      </c>
      <c r="I44" s="247" t="e">
        <f t="shared" si="23"/>
        <v>#REF!</v>
      </c>
      <c r="J44" s="247" t="e">
        <f t="shared" si="23"/>
        <v>#REF!</v>
      </c>
    </row>
    <row r="45" spans="1:10" ht="10.5" customHeight="1" x14ac:dyDescent="0.2">
      <c r="A45" s="17" t="s">
        <v>5</v>
      </c>
      <c r="B45" s="247"/>
      <c r="C45" s="247"/>
      <c r="D45" s="247"/>
      <c r="E45" s="247"/>
      <c r="F45" s="247"/>
      <c r="G45" s="247"/>
      <c r="H45" s="247"/>
      <c r="I45" s="247"/>
      <c r="J45" s="247"/>
    </row>
    <row r="46" spans="1:10" ht="10.5" customHeight="1" x14ac:dyDescent="0.2">
      <c r="A46" s="19">
        <v>1</v>
      </c>
      <c r="B46" s="247" t="e">
        <f t="shared" ref="B46:G46" si="24">ROUNDUP(B22*0.9,)</f>
        <v>#REF!</v>
      </c>
      <c r="C46" s="247" t="e">
        <f t="shared" si="24"/>
        <v>#REF!</v>
      </c>
      <c r="D46" s="247" t="e">
        <f t="shared" si="24"/>
        <v>#REF!</v>
      </c>
      <c r="E46" s="247" t="e">
        <f t="shared" si="24"/>
        <v>#REF!</v>
      </c>
      <c r="F46" s="247" t="e">
        <f t="shared" si="24"/>
        <v>#REF!</v>
      </c>
      <c r="G46" s="247" t="e">
        <f t="shared" si="24"/>
        <v>#REF!</v>
      </c>
      <c r="H46" s="247" t="e">
        <f t="shared" ref="H46:J46" si="25">ROUNDUP(H22*0.9,)</f>
        <v>#REF!</v>
      </c>
      <c r="I46" s="247" t="e">
        <f t="shared" si="25"/>
        <v>#REF!</v>
      </c>
      <c r="J46" s="247" t="e">
        <f t="shared" si="25"/>
        <v>#REF!</v>
      </c>
    </row>
    <row r="47" spans="1:10" ht="12.75" customHeight="1" x14ac:dyDescent="0.2">
      <c r="A47" s="19">
        <v>2</v>
      </c>
      <c r="B47" s="247" t="e">
        <f t="shared" ref="B47:G47" si="26">ROUNDUP(B23*0.9,)</f>
        <v>#REF!</v>
      </c>
      <c r="C47" s="247" t="e">
        <f t="shared" si="26"/>
        <v>#REF!</v>
      </c>
      <c r="D47" s="247" t="e">
        <f t="shared" si="26"/>
        <v>#REF!</v>
      </c>
      <c r="E47" s="247" t="e">
        <f t="shared" si="26"/>
        <v>#REF!</v>
      </c>
      <c r="F47" s="247" t="e">
        <f t="shared" si="26"/>
        <v>#REF!</v>
      </c>
      <c r="G47" s="247" t="e">
        <f t="shared" si="26"/>
        <v>#REF!</v>
      </c>
      <c r="H47" s="247" t="e">
        <f t="shared" ref="H47:J47" si="27">ROUNDUP(H23*0.9,)</f>
        <v>#REF!</v>
      </c>
      <c r="I47" s="247" t="e">
        <f t="shared" si="27"/>
        <v>#REF!</v>
      </c>
      <c r="J47" s="247" t="e">
        <f t="shared" si="27"/>
        <v>#REF!</v>
      </c>
    </row>
    <row r="48" spans="1:10" ht="12.75" customHeight="1" x14ac:dyDescent="0.2">
      <c r="A48" s="17" t="s">
        <v>6</v>
      </c>
      <c r="B48" s="247"/>
      <c r="C48" s="247"/>
      <c r="D48" s="247"/>
      <c r="E48" s="247"/>
      <c r="F48" s="247"/>
      <c r="G48" s="247"/>
      <c r="H48" s="247"/>
      <c r="I48" s="247"/>
      <c r="J48" s="247"/>
    </row>
    <row r="49" spans="1:10" ht="12.75" customHeight="1" thickBot="1" x14ac:dyDescent="0.25">
      <c r="A49" s="19" t="s">
        <v>1</v>
      </c>
      <c r="B49" s="247" t="e">
        <f t="shared" ref="B49:G49" si="28">ROUNDUP(B25*0.9,)</f>
        <v>#REF!</v>
      </c>
      <c r="C49" s="247" t="e">
        <f t="shared" si="28"/>
        <v>#REF!</v>
      </c>
      <c r="D49" s="247" t="e">
        <f t="shared" si="28"/>
        <v>#REF!</v>
      </c>
      <c r="E49" s="247" t="e">
        <f t="shared" si="28"/>
        <v>#REF!</v>
      </c>
      <c r="F49" s="247" t="e">
        <f t="shared" si="28"/>
        <v>#REF!</v>
      </c>
      <c r="G49" s="247" t="e">
        <f t="shared" si="28"/>
        <v>#REF!</v>
      </c>
      <c r="H49" s="247" t="e">
        <f t="shared" ref="H49:J49" si="29">ROUNDUP(H25*0.9,)</f>
        <v>#REF!</v>
      </c>
      <c r="I49" s="247" t="e">
        <f t="shared" si="29"/>
        <v>#REF!</v>
      </c>
      <c r="J49" s="247" t="e">
        <f t="shared" si="29"/>
        <v>#REF!</v>
      </c>
    </row>
    <row r="50" spans="1:10" ht="12.75" thickBot="1" x14ac:dyDescent="0.25">
      <c r="A50" s="164" t="s">
        <v>147</v>
      </c>
      <c r="B50" s="257"/>
      <c r="C50" s="257"/>
      <c r="D50" s="257"/>
      <c r="E50" s="257"/>
      <c r="F50" s="257"/>
      <c r="G50" s="257"/>
      <c r="H50" s="257"/>
      <c r="I50" s="257"/>
      <c r="J50" s="257"/>
    </row>
    <row r="51" spans="1:10" x14ac:dyDescent="0.2">
      <c r="A51" s="93" t="s">
        <v>12</v>
      </c>
    </row>
    <row r="52" spans="1:10" ht="12" customHeight="1" x14ac:dyDescent="0.2">
      <c r="A52" s="22" t="s">
        <v>13</v>
      </c>
    </row>
    <row r="53" spans="1:10" x14ac:dyDescent="0.2">
      <c r="A53" s="22" t="s">
        <v>14</v>
      </c>
    </row>
    <row r="54" spans="1:10" ht="24" x14ac:dyDescent="0.2">
      <c r="A54" s="23" t="s">
        <v>18</v>
      </c>
    </row>
    <row r="55" spans="1:10" x14ac:dyDescent="0.2">
      <c r="A55" s="140" t="s">
        <v>122</v>
      </c>
    </row>
    <row r="56" spans="1:10" ht="84" x14ac:dyDescent="0.2">
      <c r="A56" s="142" t="s">
        <v>252</v>
      </c>
    </row>
    <row r="57" spans="1:10" thickBot="1" x14ac:dyDescent="0.25">
      <c r="A57" s="83"/>
    </row>
    <row r="58" spans="1:10" ht="12.75" thickBot="1" x14ac:dyDescent="0.25">
      <c r="A58" s="189" t="s">
        <v>24</v>
      </c>
    </row>
    <row r="59" spans="1:10" x14ac:dyDescent="0.2">
      <c r="A59" s="259" t="s">
        <v>263</v>
      </c>
    </row>
    <row r="60" spans="1:10" ht="51" customHeight="1" thickBot="1" x14ac:dyDescent="0.25">
      <c r="A60" s="260" t="s">
        <v>264</v>
      </c>
    </row>
    <row r="61" spans="1:10" ht="12" customHeight="1" x14ac:dyDescent="0.2">
      <c r="A61" s="266" t="s">
        <v>262</v>
      </c>
    </row>
    <row r="62" spans="1:10" ht="93.6" customHeight="1" thickBot="1" x14ac:dyDescent="0.25">
      <c r="A62" s="267"/>
    </row>
    <row r="63" spans="1:10" ht="48.75" thickBot="1" x14ac:dyDescent="0.25">
      <c r="A63" s="190" t="s">
        <v>254</v>
      </c>
    </row>
    <row r="64" spans="1:10" ht="24" x14ac:dyDescent="0.2">
      <c r="A64" s="258" t="s">
        <v>261</v>
      </c>
    </row>
    <row r="65" spans="1:1" ht="12.75" thickBot="1" x14ac:dyDescent="0.25">
      <c r="A65" s="192"/>
    </row>
    <row r="66" spans="1:1" ht="12.75" thickBot="1" x14ac:dyDescent="0.25">
      <c r="A66" s="141" t="s">
        <v>16</v>
      </c>
    </row>
    <row r="67" spans="1:1" ht="60" x14ac:dyDescent="0.2">
      <c r="A67" s="149" t="s">
        <v>173</v>
      </c>
    </row>
  </sheetData>
  <mergeCells count="3">
    <mergeCell ref="A4:A5"/>
    <mergeCell ref="A28:A29"/>
    <mergeCell ref="A61:A62"/>
  </mergeCells>
  <pageMargins left="0.25" right="0.25" top="0.75" bottom="0.75" header="0.3" footer="0.3"/>
  <pageSetup scale="5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90" zoomScaleNormal="90" workbookViewId="0">
      <pane xSplit="1" topLeftCell="B1" activePane="topRight" state="frozen"/>
      <selection pane="topRight" activeCell="H31" sqref="H31"/>
    </sheetView>
  </sheetViews>
  <sheetFormatPr defaultColWidth="9" defaultRowHeight="12.75" x14ac:dyDescent="0.2"/>
  <cols>
    <col min="1" max="1" width="81.5703125" style="144" customWidth="1"/>
    <col min="2" max="7" width="9.85546875" style="252" hidden="1" customWidth="1"/>
    <col min="8" max="8" width="9.7109375" style="252" bestFit="1" customWidth="1"/>
    <col min="9" max="16384" width="9" style="252"/>
  </cols>
  <sheetData>
    <row r="1" spans="1:8" ht="11.45" customHeight="1" x14ac:dyDescent="0.2">
      <c r="A1" s="13" t="s">
        <v>191</v>
      </c>
    </row>
    <row r="2" spans="1:8" x14ac:dyDescent="0.2">
      <c r="A2" s="171" t="s">
        <v>75</v>
      </c>
    </row>
    <row r="3" spans="1:8" ht="11.45" customHeight="1" x14ac:dyDescent="0.2">
      <c r="A3" s="97" t="s">
        <v>9</v>
      </c>
    </row>
    <row r="4" spans="1:8" ht="11.45" customHeight="1" x14ac:dyDescent="0.2">
      <c r="A4" s="264" t="s">
        <v>11</v>
      </c>
      <c r="B4" s="157" t="e">
        <f>'Отдыхай катай |FIT15'!B4</f>
        <v>#REF!</v>
      </c>
      <c r="C4" s="157" t="e">
        <f>'Отдыхай катай |FIT15'!C4</f>
        <v>#REF!</v>
      </c>
      <c r="D4" s="157" t="e">
        <f>'Отдыхай катай |FIT15'!D4</f>
        <v>#REF!</v>
      </c>
      <c r="E4" s="157" t="e">
        <f>'Отдыхай катай |FIT15'!E4</f>
        <v>#REF!</v>
      </c>
      <c r="F4" s="157" t="e">
        <f>'Отдыхай катай |FIT15'!F4</f>
        <v>#REF!</v>
      </c>
      <c r="G4" s="157" t="e">
        <f>'Отдыхай катай |FIT15'!G4</f>
        <v>#REF!</v>
      </c>
      <c r="H4" s="157" t="e">
        <f>'Отдыхай катай |FIT15'!J4</f>
        <v>#REF!</v>
      </c>
    </row>
    <row r="5" spans="1:8" s="253" customFormat="1" x14ac:dyDescent="0.2">
      <c r="A5" s="265"/>
      <c r="B5" s="157" t="e">
        <f>'Отдыхай катай |FIT15'!B5</f>
        <v>#REF!</v>
      </c>
      <c r="C5" s="157" t="e">
        <f>'Отдыхай катай |FIT15'!C5</f>
        <v>#REF!</v>
      </c>
      <c r="D5" s="157" t="e">
        <f>'Отдыхай катай |FIT15'!D5</f>
        <v>#REF!</v>
      </c>
      <c r="E5" s="157" t="e">
        <f>'Отдыхай катай |FIT15'!E5</f>
        <v>#REF!</v>
      </c>
      <c r="F5" s="157" t="e">
        <f>'Отдыхай катай |FIT15'!F5</f>
        <v>#REF!</v>
      </c>
      <c r="G5" s="157" t="e">
        <f>'Отдыхай катай |FIT15'!G5</f>
        <v>#REF!</v>
      </c>
      <c r="H5" s="157" t="e">
        <f>'Отдыхай катай |FIT15'!J5</f>
        <v>#REF!</v>
      </c>
    </row>
    <row r="6" spans="1:8" ht="10.7" customHeight="1" x14ac:dyDescent="0.2">
      <c r="A6" s="17" t="s">
        <v>142</v>
      </c>
      <c r="B6" s="144"/>
      <c r="C6" s="144"/>
      <c r="D6" s="144"/>
      <c r="E6" s="144"/>
      <c r="F6" s="144"/>
      <c r="G6" s="144"/>
      <c r="H6" s="144"/>
    </row>
    <row r="7" spans="1:8" ht="10.7" customHeight="1" x14ac:dyDescent="0.2">
      <c r="A7" s="19">
        <v>1</v>
      </c>
      <c r="B7" s="152" t="e">
        <f>'Отдыхай катай |FIT15'!B7</f>
        <v>#REF!</v>
      </c>
      <c r="C7" s="152" t="e">
        <f>'Отдыхай катай |FIT15'!C7</f>
        <v>#REF!</v>
      </c>
      <c r="D7" s="152" t="e">
        <f>'Отдыхай катай |FIT15'!D7</f>
        <v>#REF!</v>
      </c>
      <c r="E7" s="152" t="e">
        <f>'Отдыхай катай |FIT15'!E7</f>
        <v>#REF!</v>
      </c>
      <c r="F7" s="152" t="e">
        <f>'Отдыхай катай |FIT15'!F7</f>
        <v>#REF!</v>
      </c>
      <c r="G7" s="152" t="e">
        <f>'Отдыхай катай |FIT15'!G7</f>
        <v>#REF!</v>
      </c>
      <c r="H7" s="152" t="e">
        <f>'Отдыхай катай |FIT15'!J7</f>
        <v>#REF!</v>
      </c>
    </row>
    <row r="8" spans="1:8" ht="10.7" customHeight="1" x14ac:dyDescent="0.2">
      <c r="A8" s="19">
        <v>2</v>
      </c>
      <c r="B8" s="152" t="e">
        <f>'Отдыхай катай |FIT15'!B8</f>
        <v>#REF!</v>
      </c>
      <c r="C8" s="152" t="e">
        <f>'Отдыхай катай |FIT15'!C8</f>
        <v>#REF!</v>
      </c>
      <c r="D8" s="152" t="e">
        <f>'Отдыхай катай |FIT15'!D8</f>
        <v>#REF!</v>
      </c>
      <c r="E8" s="152" t="e">
        <f>'Отдыхай катай |FIT15'!E8</f>
        <v>#REF!</v>
      </c>
      <c r="F8" s="152" t="e">
        <f>'Отдыхай катай |FIT15'!F8</f>
        <v>#REF!</v>
      </c>
      <c r="G8" s="152" t="e">
        <f>'Отдыхай катай |FIT15'!G8</f>
        <v>#REF!</v>
      </c>
      <c r="H8" s="152" t="e">
        <f>'Отдыхай катай |FIT15'!J8</f>
        <v>#REF!</v>
      </c>
    </row>
    <row r="9" spans="1:8" ht="10.7" customHeight="1" x14ac:dyDescent="0.2">
      <c r="A9" s="17" t="s">
        <v>143</v>
      </c>
      <c r="B9" s="152"/>
      <c r="C9" s="152"/>
      <c r="D9" s="152"/>
      <c r="E9" s="152"/>
      <c r="F9" s="152"/>
      <c r="G9" s="152"/>
      <c r="H9" s="152"/>
    </row>
    <row r="10" spans="1:8" s="254" customFormat="1" ht="10.7" customHeight="1" x14ac:dyDescent="0.2">
      <c r="A10" s="19">
        <v>1</v>
      </c>
      <c r="B10" s="152" t="e">
        <f>'Отдыхай катай |FIT15'!B10</f>
        <v>#REF!</v>
      </c>
      <c r="C10" s="152" t="e">
        <f>'Отдыхай катай |FIT15'!C10</f>
        <v>#REF!</v>
      </c>
      <c r="D10" s="152" t="e">
        <f>'Отдыхай катай |FIT15'!D10</f>
        <v>#REF!</v>
      </c>
      <c r="E10" s="152" t="e">
        <f>'Отдыхай катай |FIT15'!E10</f>
        <v>#REF!</v>
      </c>
      <c r="F10" s="152" t="e">
        <f>'Отдыхай катай |FIT15'!F10</f>
        <v>#REF!</v>
      </c>
      <c r="G10" s="152" t="e">
        <f>'Отдыхай катай |FIT15'!G10</f>
        <v>#REF!</v>
      </c>
      <c r="H10" s="152" t="e">
        <f>'Отдыхай катай |FIT15'!J10</f>
        <v>#REF!</v>
      </c>
    </row>
    <row r="11" spans="1:8" ht="10.7" customHeight="1" x14ac:dyDescent="0.2">
      <c r="A11" s="19">
        <v>2</v>
      </c>
      <c r="B11" s="152" t="e">
        <f>'Отдыхай катай |FIT15'!B11</f>
        <v>#REF!</v>
      </c>
      <c r="C11" s="152" t="e">
        <f>'Отдыхай катай |FIT15'!C11</f>
        <v>#REF!</v>
      </c>
      <c r="D11" s="152" t="e">
        <f>'Отдыхай катай |FIT15'!D11</f>
        <v>#REF!</v>
      </c>
      <c r="E11" s="152" t="e">
        <f>'Отдыхай катай |FIT15'!E11</f>
        <v>#REF!</v>
      </c>
      <c r="F11" s="152" t="e">
        <f>'Отдыхай катай |FIT15'!F11</f>
        <v>#REF!</v>
      </c>
      <c r="G11" s="152" t="e">
        <f>'Отдыхай катай |FIT15'!G11</f>
        <v>#REF!</v>
      </c>
      <c r="H11" s="152" t="e">
        <f>'Отдыхай катай |FIT15'!J11</f>
        <v>#REF!</v>
      </c>
    </row>
    <row r="12" spans="1:8" ht="10.7" customHeight="1" x14ac:dyDescent="0.2">
      <c r="A12" s="17" t="s">
        <v>144</v>
      </c>
      <c r="B12" s="152"/>
      <c r="C12" s="152"/>
      <c r="D12" s="152"/>
      <c r="E12" s="152"/>
      <c r="F12" s="152"/>
      <c r="G12" s="152"/>
      <c r="H12" s="152"/>
    </row>
    <row r="13" spans="1:8" ht="10.7" customHeight="1" x14ac:dyDescent="0.2">
      <c r="A13" s="19">
        <v>1</v>
      </c>
      <c r="B13" s="152" t="e">
        <f>'Отдыхай катай |FIT15'!B13</f>
        <v>#REF!</v>
      </c>
      <c r="C13" s="152" t="e">
        <f>'Отдыхай катай |FIT15'!C13</f>
        <v>#REF!</v>
      </c>
      <c r="D13" s="152" t="e">
        <f>'Отдыхай катай |FIT15'!D13</f>
        <v>#REF!</v>
      </c>
      <c r="E13" s="152" t="e">
        <f>'Отдыхай катай |FIT15'!E13</f>
        <v>#REF!</v>
      </c>
      <c r="F13" s="152" t="e">
        <f>'Отдыхай катай |FIT15'!F13</f>
        <v>#REF!</v>
      </c>
      <c r="G13" s="152" t="e">
        <f>'Отдыхай катай |FIT15'!G13</f>
        <v>#REF!</v>
      </c>
      <c r="H13" s="152" t="e">
        <f>'Отдыхай катай |FIT15'!J13</f>
        <v>#REF!</v>
      </c>
    </row>
    <row r="14" spans="1:8" ht="10.7" customHeight="1" x14ac:dyDescent="0.2">
      <c r="A14" s="19">
        <v>2</v>
      </c>
      <c r="B14" s="152" t="e">
        <f>'Отдыхай катай |FIT15'!B14</f>
        <v>#REF!</v>
      </c>
      <c r="C14" s="152" t="e">
        <f>'Отдыхай катай |FIT15'!C14</f>
        <v>#REF!</v>
      </c>
      <c r="D14" s="152" t="e">
        <f>'Отдыхай катай |FIT15'!D14</f>
        <v>#REF!</v>
      </c>
      <c r="E14" s="152" t="e">
        <f>'Отдыхай катай |FIT15'!E14</f>
        <v>#REF!</v>
      </c>
      <c r="F14" s="152" t="e">
        <f>'Отдыхай катай |FIT15'!F14</f>
        <v>#REF!</v>
      </c>
      <c r="G14" s="152" t="e">
        <f>'Отдыхай катай |FIT15'!G14</f>
        <v>#REF!</v>
      </c>
      <c r="H14" s="152" t="e">
        <f>'Отдыхай катай |FIT15'!J14</f>
        <v>#REF!</v>
      </c>
    </row>
    <row r="15" spans="1:8" ht="10.7" customHeight="1" x14ac:dyDescent="0.2">
      <c r="A15" s="17" t="s">
        <v>4</v>
      </c>
      <c r="B15" s="152"/>
      <c r="C15" s="152"/>
      <c r="D15" s="152"/>
      <c r="E15" s="152"/>
      <c r="F15" s="152"/>
      <c r="G15" s="152"/>
      <c r="H15" s="152"/>
    </row>
    <row r="16" spans="1:8" ht="10.7" customHeight="1" x14ac:dyDescent="0.2">
      <c r="A16" s="19">
        <v>1</v>
      </c>
      <c r="B16" s="152" t="e">
        <f>'Отдыхай катай |FIT15'!B16</f>
        <v>#REF!</v>
      </c>
      <c r="C16" s="152" t="e">
        <f>'Отдыхай катай |FIT15'!C16</f>
        <v>#REF!</v>
      </c>
      <c r="D16" s="152" t="e">
        <f>'Отдыхай катай |FIT15'!D16</f>
        <v>#REF!</v>
      </c>
      <c r="E16" s="152" t="e">
        <f>'Отдыхай катай |FIT15'!E16</f>
        <v>#REF!</v>
      </c>
      <c r="F16" s="152" t="e">
        <f>'Отдыхай катай |FIT15'!F16</f>
        <v>#REF!</v>
      </c>
      <c r="G16" s="152" t="e">
        <f>'Отдыхай катай |FIT15'!G16</f>
        <v>#REF!</v>
      </c>
      <c r="H16" s="152" t="e">
        <f>'Отдыхай катай |FIT15'!J16</f>
        <v>#REF!</v>
      </c>
    </row>
    <row r="17" spans="1:8" ht="10.7" customHeight="1" x14ac:dyDescent="0.2">
      <c r="A17" s="19">
        <v>2</v>
      </c>
      <c r="B17" s="152" t="e">
        <f>'Отдыхай катай |FIT15'!B17</f>
        <v>#REF!</v>
      </c>
      <c r="C17" s="152" t="e">
        <f>'Отдыхай катай |FIT15'!C17</f>
        <v>#REF!</v>
      </c>
      <c r="D17" s="152" t="e">
        <f>'Отдыхай катай |FIT15'!D17</f>
        <v>#REF!</v>
      </c>
      <c r="E17" s="152" t="e">
        <f>'Отдыхай катай |FIT15'!E17</f>
        <v>#REF!</v>
      </c>
      <c r="F17" s="152" t="e">
        <f>'Отдыхай катай |FIT15'!F17</f>
        <v>#REF!</v>
      </c>
      <c r="G17" s="152" t="e">
        <f>'Отдыхай катай |FIT15'!G17</f>
        <v>#REF!</v>
      </c>
      <c r="H17" s="152" t="e">
        <f>'Отдыхай катай |FIT15'!J17</f>
        <v>#REF!</v>
      </c>
    </row>
    <row r="18" spans="1:8" ht="10.7" customHeight="1" x14ac:dyDescent="0.2">
      <c r="A18" s="17" t="s">
        <v>145</v>
      </c>
      <c r="B18" s="152">
        <f>'Отдыхай катай |FIT15'!B18</f>
        <v>0</v>
      </c>
      <c r="C18" s="152">
        <f>'Отдыхай катай |FIT15'!C18</f>
        <v>0</v>
      </c>
      <c r="D18" s="152">
        <f>'Отдыхай катай |FIT15'!D18</f>
        <v>0</v>
      </c>
      <c r="E18" s="152">
        <f>'Отдыхай катай |FIT15'!E18</f>
        <v>0</v>
      </c>
      <c r="F18" s="152">
        <f>'Отдыхай катай |FIT15'!F18</f>
        <v>0</v>
      </c>
      <c r="G18" s="152">
        <f>'Отдыхай катай |FIT15'!G18</f>
        <v>0</v>
      </c>
      <c r="H18" s="152"/>
    </row>
    <row r="19" spans="1:8" ht="10.7" customHeight="1" x14ac:dyDescent="0.2">
      <c r="A19" s="19">
        <v>1</v>
      </c>
      <c r="B19" s="152" t="e">
        <f>'Отдыхай катай |FIT15'!B19</f>
        <v>#REF!</v>
      </c>
      <c r="C19" s="152" t="e">
        <f>'Отдыхай катай |FIT15'!C19</f>
        <v>#REF!</v>
      </c>
      <c r="D19" s="152" t="e">
        <f>'Отдыхай катай |FIT15'!D19</f>
        <v>#REF!</v>
      </c>
      <c r="E19" s="152" t="e">
        <f>'Отдыхай катай |FIT15'!E19</f>
        <v>#REF!</v>
      </c>
      <c r="F19" s="152" t="e">
        <f>'Отдыхай катай |FIT15'!F19</f>
        <v>#REF!</v>
      </c>
      <c r="G19" s="152" t="e">
        <f>'Отдыхай катай |FIT15'!G19</f>
        <v>#REF!</v>
      </c>
      <c r="H19" s="152" t="e">
        <f>'Отдыхай катай |FIT15'!J19</f>
        <v>#REF!</v>
      </c>
    </row>
    <row r="20" spans="1:8" ht="10.7" customHeight="1" x14ac:dyDescent="0.2">
      <c r="A20" s="19">
        <v>2</v>
      </c>
      <c r="B20" s="152" t="e">
        <f>'Отдыхай катай |FIT15'!B20</f>
        <v>#REF!</v>
      </c>
      <c r="C20" s="152" t="e">
        <f>'Отдыхай катай |FIT15'!C20</f>
        <v>#REF!</v>
      </c>
      <c r="D20" s="152" t="e">
        <f>'Отдыхай катай |FIT15'!D20</f>
        <v>#REF!</v>
      </c>
      <c r="E20" s="152" t="e">
        <f>'Отдыхай катай |FIT15'!E20</f>
        <v>#REF!</v>
      </c>
      <c r="F20" s="152" t="e">
        <f>'Отдыхай катай |FIT15'!F20</f>
        <v>#REF!</v>
      </c>
      <c r="G20" s="152" t="e">
        <f>'Отдыхай катай |FIT15'!G20</f>
        <v>#REF!</v>
      </c>
      <c r="H20" s="152" t="e">
        <f>'Отдыхай катай |FIT15'!J20</f>
        <v>#REF!</v>
      </c>
    </row>
    <row r="21" spans="1:8" ht="10.7" customHeight="1" x14ac:dyDescent="0.2">
      <c r="A21" s="17" t="s">
        <v>5</v>
      </c>
      <c r="B21" s="152"/>
      <c r="C21" s="152"/>
      <c r="D21" s="152"/>
      <c r="E21" s="152"/>
      <c r="F21" s="152"/>
      <c r="G21" s="152"/>
      <c r="H21" s="152"/>
    </row>
    <row r="22" spans="1:8" ht="11.45" customHeight="1" x14ac:dyDescent="0.2">
      <c r="A22" s="19">
        <v>1</v>
      </c>
      <c r="B22" s="152" t="e">
        <f>'Отдыхай катай |FIT15'!B22</f>
        <v>#REF!</v>
      </c>
      <c r="C22" s="152" t="e">
        <f>'Отдыхай катай |FIT15'!C22</f>
        <v>#REF!</v>
      </c>
      <c r="D22" s="152" t="e">
        <f>'Отдыхай катай |FIT15'!D22</f>
        <v>#REF!</v>
      </c>
      <c r="E22" s="152" t="e">
        <f>'Отдыхай катай |FIT15'!E22</f>
        <v>#REF!</v>
      </c>
      <c r="F22" s="152" t="e">
        <f>'Отдыхай катай |FIT15'!F22</f>
        <v>#REF!</v>
      </c>
      <c r="G22" s="152" t="e">
        <f>'Отдыхай катай |FIT15'!G22</f>
        <v>#REF!</v>
      </c>
      <c r="H22" s="152" t="e">
        <f>'Отдыхай катай |FIT15'!J22</f>
        <v>#REF!</v>
      </c>
    </row>
    <row r="23" spans="1:8" ht="10.5" customHeight="1" x14ac:dyDescent="0.2">
      <c r="A23" s="19">
        <v>2</v>
      </c>
      <c r="B23" s="152" t="e">
        <f>'Отдыхай катай |FIT15'!B23</f>
        <v>#REF!</v>
      </c>
      <c r="C23" s="152" t="e">
        <f>'Отдыхай катай |FIT15'!C23</f>
        <v>#REF!</v>
      </c>
      <c r="D23" s="152" t="e">
        <f>'Отдыхай катай |FIT15'!D23</f>
        <v>#REF!</v>
      </c>
      <c r="E23" s="152" t="e">
        <f>'Отдыхай катай |FIT15'!E23</f>
        <v>#REF!</v>
      </c>
      <c r="F23" s="152" t="e">
        <f>'Отдыхай катай |FIT15'!F23</f>
        <v>#REF!</v>
      </c>
      <c r="G23" s="152" t="e">
        <f>'Отдыхай катай |FIT15'!G23</f>
        <v>#REF!</v>
      </c>
      <c r="H23" s="152" t="e">
        <f>'Отдыхай катай |FIT15'!J23</f>
        <v>#REF!</v>
      </c>
    </row>
    <row r="24" spans="1:8" ht="10.5" customHeight="1" x14ac:dyDescent="0.2">
      <c r="A24" s="17" t="s">
        <v>6</v>
      </c>
      <c r="B24" s="152"/>
      <c r="C24" s="152"/>
      <c r="D24" s="152"/>
      <c r="E24" s="152"/>
      <c r="F24" s="152"/>
      <c r="G24" s="152"/>
      <c r="H24" s="152"/>
    </row>
    <row r="25" spans="1:8" ht="10.5" customHeight="1" x14ac:dyDescent="0.2">
      <c r="A25" s="19" t="s">
        <v>1</v>
      </c>
      <c r="B25" s="152" t="e">
        <f>'Отдыхай катай |FIT15'!B25</f>
        <v>#REF!</v>
      </c>
      <c r="C25" s="152" t="e">
        <f>'Отдыхай катай |FIT15'!C25</f>
        <v>#REF!</v>
      </c>
      <c r="D25" s="152" t="e">
        <f>'Отдыхай катай |FIT15'!D25</f>
        <v>#REF!</v>
      </c>
      <c r="E25" s="152" t="e">
        <f>'Отдыхай катай |FIT15'!E25</f>
        <v>#REF!</v>
      </c>
      <c r="F25" s="152" t="e">
        <f>'Отдыхай катай |FIT15'!F25</f>
        <v>#REF!</v>
      </c>
      <c r="G25" s="152" t="e">
        <f>'Отдыхай катай |FIT15'!G25</f>
        <v>#REF!</v>
      </c>
      <c r="H25" s="152" t="e">
        <f>'Отдыхай катай |FIT15'!J25</f>
        <v>#REF!</v>
      </c>
    </row>
    <row r="26" spans="1:8" ht="10.5" customHeight="1" x14ac:dyDescent="0.2">
      <c r="A26" s="159"/>
      <c r="B26" s="144"/>
      <c r="C26" s="144"/>
      <c r="D26" s="144"/>
      <c r="E26" s="144"/>
      <c r="F26" s="144"/>
      <c r="G26" s="144"/>
      <c r="H26" s="144"/>
    </row>
    <row r="27" spans="1:8" ht="10.5" customHeight="1" x14ac:dyDescent="0.2">
      <c r="A27" s="97" t="s">
        <v>60</v>
      </c>
      <c r="B27" s="144"/>
      <c r="C27" s="144"/>
      <c r="D27" s="144"/>
      <c r="E27" s="144"/>
      <c r="F27" s="144"/>
      <c r="G27" s="144"/>
      <c r="H27" s="144"/>
    </row>
    <row r="28" spans="1:8" ht="10.5" customHeight="1" x14ac:dyDescent="0.2">
      <c r="A28" s="264" t="s">
        <v>11</v>
      </c>
      <c r="B28" s="35" t="e">
        <f t="shared" ref="B28:G28" si="0">B4</f>
        <v>#REF!</v>
      </c>
      <c r="C28" s="35" t="e">
        <f t="shared" si="0"/>
        <v>#REF!</v>
      </c>
      <c r="D28" s="35" t="e">
        <f t="shared" si="0"/>
        <v>#REF!</v>
      </c>
      <c r="E28" s="35" t="e">
        <f t="shared" si="0"/>
        <v>#REF!</v>
      </c>
      <c r="F28" s="35" t="e">
        <f t="shared" si="0"/>
        <v>#REF!</v>
      </c>
      <c r="G28" s="35" t="e">
        <f t="shared" si="0"/>
        <v>#REF!</v>
      </c>
      <c r="H28" s="35" t="e">
        <f t="shared" ref="H28" si="1">H4</f>
        <v>#REF!</v>
      </c>
    </row>
    <row r="29" spans="1:8" ht="10.5" customHeight="1" x14ac:dyDescent="0.2">
      <c r="A29" s="265"/>
      <c r="B29" s="35" t="e">
        <f t="shared" ref="B29:G29" si="2">B5</f>
        <v>#REF!</v>
      </c>
      <c r="C29" s="35" t="e">
        <f t="shared" si="2"/>
        <v>#REF!</v>
      </c>
      <c r="D29" s="35" t="e">
        <f t="shared" si="2"/>
        <v>#REF!</v>
      </c>
      <c r="E29" s="35" t="e">
        <f t="shared" si="2"/>
        <v>#REF!</v>
      </c>
      <c r="F29" s="35" t="e">
        <f t="shared" si="2"/>
        <v>#REF!</v>
      </c>
      <c r="G29" s="35" t="e">
        <f t="shared" si="2"/>
        <v>#REF!</v>
      </c>
      <c r="H29" s="35" t="e">
        <f t="shared" ref="H29" si="3">H5</f>
        <v>#REF!</v>
      </c>
    </row>
    <row r="30" spans="1:8" ht="10.5" customHeight="1" x14ac:dyDescent="0.2">
      <c r="A30" s="17" t="s">
        <v>142</v>
      </c>
      <c r="B30" s="255"/>
      <c r="C30" s="255"/>
      <c r="D30" s="255"/>
      <c r="E30" s="255"/>
      <c r="F30" s="255"/>
      <c r="G30" s="255"/>
      <c r="H30" s="255"/>
    </row>
    <row r="31" spans="1:8" ht="10.5" customHeight="1" x14ac:dyDescent="0.2">
      <c r="A31" s="19">
        <v>1</v>
      </c>
      <c r="B31" s="256" t="e">
        <f t="shared" ref="B31:G31" si="4">ROUNDUP(B7*0.87,)</f>
        <v>#REF!</v>
      </c>
      <c r="C31" s="256" t="e">
        <f t="shared" si="4"/>
        <v>#REF!</v>
      </c>
      <c r="D31" s="256" t="e">
        <f t="shared" si="4"/>
        <v>#REF!</v>
      </c>
      <c r="E31" s="256" t="e">
        <f t="shared" si="4"/>
        <v>#REF!</v>
      </c>
      <c r="F31" s="256" t="e">
        <f t="shared" si="4"/>
        <v>#REF!</v>
      </c>
      <c r="G31" s="256" t="e">
        <f t="shared" si="4"/>
        <v>#REF!</v>
      </c>
      <c r="H31" s="256" t="e">
        <f t="shared" ref="H31" si="5">ROUNDUP(H7*0.87,)</f>
        <v>#REF!</v>
      </c>
    </row>
    <row r="32" spans="1:8" ht="10.5" customHeight="1" x14ac:dyDescent="0.2">
      <c r="A32" s="19">
        <v>2</v>
      </c>
      <c r="B32" s="256" t="e">
        <f t="shared" ref="B32:G32" si="6">ROUNDUP(B8*0.87,)</f>
        <v>#REF!</v>
      </c>
      <c r="C32" s="256" t="e">
        <f t="shared" si="6"/>
        <v>#REF!</v>
      </c>
      <c r="D32" s="256" t="e">
        <f t="shared" si="6"/>
        <v>#REF!</v>
      </c>
      <c r="E32" s="256" t="e">
        <f t="shared" si="6"/>
        <v>#REF!</v>
      </c>
      <c r="F32" s="256" t="e">
        <f t="shared" si="6"/>
        <v>#REF!</v>
      </c>
      <c r="G32" s="256" t="e">
        <f t="shared" si="6"/>
        <v>#REF!</v>
      </c>
      <c r="H32" s="256" t="e">
        <f t="shared" ref="H32" si="7">ROUNDUP(H8*0.87,)</f>
        <v>#REF!</v>
      </c>
    </row>
    <row r="33" spans="1:8" ht="10.5" customHeight="1" x14ac:dyDescent="0.2">
      <c r="A33" s="17" t="s">
        <v>143</v>
      </c>
      <c r="B33" s="256"/>
      <c r="C33" s="256"/>
      <c r="D33" s="256"/>
      <c r="E33" s="256"/>
      <c r="F33" s="256"/>
      <c r="G33" s="256"/>
      <c r="H33" s="256"/>
    </row>
    <row r="34" spans="1:8" ht="10.5" customHeight="1" x14ac:dyDescent="0.2">
      <c r="A34" s="19">
        <v>1</v>
      </c>
      <c r="B34" s="256" t="e">
        <f t="shared" ref="B34:G34" si="8">ROUNDUP(B10*0.87,)</f>
        <v>#REF!</v>
      </c>
      <c r="C34" s="256" t="e">
        <f t="shared" si="8"/>
        <v>#REF!</v>
      </c>
      <c r="D34" s="256" t="e">
        <f t="shared" si="8"/>
        <v>#REF!</v>
      </c>
      <c r="E34" s="256" t="e">
        <f t="shared" si="8"/>
        <v>#REF!</v>
      </c>
      <c r="F34" s="256" t="e">
        <f t="shared" si="8"/>
        <v>#REF!</v>
      </c>
      <c r="G34" s="256" t="e">
        <f t="shared" si="8"/>
        <v>#REF!</v>
      </c>
      <c r="H34" s="256" t="e">
        <f t="shared" ref="H34" si="9">ROUNDUP(H10*0.87,)</f>
        <v>#REF!</v>
      </c>
    </row>
    <row r="35" spans="1:8" ht="10.5" customHeight="1" x14ac:dyDescent="0.2">
      <c r="A35" s="19">
        <v>2</v>
      </c>
      <c r="B35" s="256" t="e">
        <f t="shared" ref="B35:G35" si="10">ROUNDUP(B11*0.87,)</f>
        <v>#REF!</v>
      </c>
      <c r="C35" s="256" t="e">
        <f t="shared" si="10"/>
        <v>#REF!</v>
      </c>
      <c r="D35" s="256" t="e">
        <f t="shared" si="10"/>
        <v>#REF!</v>
      </c>
      <c r="E35" s="256" t="e">
        <f t="shared" si="10"/>
        <v>#REF!</v>
      </c>
      <c r="F35" s="256" t="e">
        <f t="shared" si="10"/>
        <v>#REF!</v>
      </c>
      <c r="G35" s="256" t="e">
        <f t="shared" si="10"/>
        <v>#REF!</v>
      </c>
      <c r="H35" s="256" t="e">
        <f t="shared" ref="H35" si="11">ROUNDUP(H11*0.87,)</f>
        <v>#REF!</v>
      </c>
    </row>
    <row r="36" spans="1:8" ht="10.5" customHeight="1" x14ac:dyDescent="0.2">
      <c r="A36" s="17" t="s">
        <v>144</v>
      </c>
      <c r="B36" s="256"/>
      <c r="C36" s="256"/>
      <c r="D36" s="256"/>
      <c r="E36" s="256"/>
      <c r="F36" s="256"/>
      <c r="G36" s="256"/>
      <c r="H36" s="256"/>
    </row>
    <row r="37" spans="1:8" ht="10.5" customHeight="1" x14ac:dyDescent="0.2">
      <c r="A37" s="19">
        <v>1</v>
      </c>
      <c r="B37" s="256" t="e">
        <f t="shared" ref="B37:G37" si="12">ROUNDUP(B13*0.87,)</f>
        <v>#REF!</v>
      </c>
      <c r="C37" s="256" t="e">
        <f t="shared" si="12"/>
        <v>#REF!</v>
      </c>
      <c r="D37" s="256" t="e">
        <f t="shared" si="12"/>
        <v>#REF!</v>
      </c>
      <c r="E37" s="256" t="e">
        <f t="shared" si="12"/>
        <v>#REF!</v>
      </c>
      <c r="F37" s="256" t="e">
        <f t="shared" si="12"/>
        <v>#REF!</v>
      </c>
      <c r="G37" s="256" t="e">
        <f t="shared" si="12"/>
        <v>#REF!</v>
      </c>
      <c r="H37" s="256" t="e">
        <f t="shared" ref="H37" si="13">ROUNDUP(H13*0.87,)</f>
        <v>#REF!</v>
      </c>
    </row>
    <row r="38" spans="1:8" ht="10.5" customHeight="1" x14ac:dyDescent="0.2">
      <c r="A38" s="19">
        <v>2</v>
      </c>
      <c r="B38" s="256" t="e">
        <f t="shared" ref="B38:G38" si="14">ROUNDUP(B14*0.87,)</f>
        <v>#REF!</v>
      </c>
      <c r="C38" s="256" t="e">
        <f t="shared" si="14"/>
        <v>#REF!</v>
      </c>
      <c r="D38" s="256" t="e">
        <f t="shared" si="14"/>
        <v>#REF!</v>
      </c>
      <c r="E38" s="256" t="e">
        <f t="shared" si="14"/>
        <v>#REF!</v>
      </c>
      <c r="F38" s="256" t="e">
        <f t="shared" si="14"/>
        <v>#REF!</v>
      </c>
      <c r="G38" s="256" t="e">
        <f t="shared" si="14"/>
        <v>#REF!</v>
      </c>
      <c r="H38" s="256" t="e">
        <f t="shared" ref="H38" si="15">ROUNDUP(H14*0.87,)</f>
        <v>#REF!</v>
      </c>
    </row>
    <row r="39" spans="1:8" ht="10.5" customHeight="1" x14ac:dyDescent="0.2">
      <c r="A39" s="17" t="s">
        <v>4</v>
      </c>
      <c r="B39" s="256"/>
      <c r="C39" s="256"/>
      <c r="D39" s="256"/>
      <c r="E39" s="256"/>
      <c r="F39" s="256"/>
      <c r="G39" s="256"/>
      <c r="H39" s="256"/>
    </row>
    <row r="40" spans="1:8" ht="10.5" customHeight="1" x14ac:dyDescent="0.2">
      <c r="A40" s="19">
        <v>1</v>
      </c>
      <c r="B40" s="256" t="e">
        <f t="shared" ref="B40:G40" si="16">ROUNDUP(B16*0.87,)</f>
        <v>#REF!</v>
      </c>
      <c r="C40" s="256" t="e">
        <f t="shared" si="16"/>
        <v>#REF!</v>
      </c>
      <c r="D40" s="256" t="e">
        <f t="shared" si="16"/>
        <v>#REF!</v>
      </c>
      <c r="E40" s="256" t="e">
        <f t="shared" si="16"/>
        <v>#REF!</v>
      </c>
      <c r="F40" s="256" t="e">
        <f t="shared" si="16"/>
        <v>#REF!</v>
      </c>
      <c r="G40" s="256" t="e">
        <f t="shared" si="16"/>
        <v>#REF!</v>
      </c>
      <c r="H40" s="256" t="e">
        <f t="shared" ref="H40" si="17">ROUNDUP(H16*0.87,)</f>
        <v>#REF!</v>
      </c>
    </row>
    <row r="41" spans="1:8" ht="10.5" customHeight="1" x14ac:dyDescent="0.2">
      <c r="A41" s="19">
        <v>2</v>
      </c>
      <c r="B41" s="256" t="e">
        <f t="shared" ref="B41:G41" si="18">ROUNDUP(B17*0.87,)</f>
        <v>#REF!</v>
      </c>
      <c r="C41" s="256" t="e">
        <f t="shared" si="18"/>
        <v>#REF!</v>
      </c>
      <c r="D41" s="256" t="e">
        <f t="shared" si="18"/>
        <v>#REF!</v>
      </c>
      <c r="E41" s="256" t="e">
        <f t="shared" si="18"/>
        <v>#REF!</v>
      </c>
      <c r="F41" s="256" t="e">
        <f t="shared" si="18"/>
        <v>#REF!</v>
      </c>
      <c r="G41" s="256" t="e">
        <f t="shared" si="18"/>
        <v>#REF!</v>
      </c>
      <c r="H41" s="256" t="e">
        <f t="shared" ref="H41" si="19">ROUNDUP(H17*0.87,)</f>
        <v>#REF!</v>
      </c>
    </row>
    <row r="42" spans="1:8" ht="10.5" customHeight="1" x14ac:dyDescent="0.2">
      <c r="A42" s="17" t="s">
        <v>145</v>
      </c>
      <c r="B42" s="256"/>
      <c r="C42" s="256"/>
      <c r="D42" s="256"/>
      <c r="E42" s="256"/>
      <c r="F42" s="256"/>
      <c r="G42" s="256"/>
      <c r="H42" s="256"/>
    </row>
    <row r="43" spans="1:8" ht="10.5" customHeight="1" x14ac:dyDescent="0.2">
      <c r="A43" s="19">
        <v>1</v>
      </c>
      <c r="B43" s="256" t="e">
        <f t="shared" ref="B43:G43" si="20">ROUNDUP(B19*0.87,)</f>
        <v>#REF!</v>
      </c>
      <c r="C43" s="256" t="e">
        <f t="shared" si="20"/>
        <v>#REF!</v>
      </c>
      <c r="D43" s="256" t="e">
        <f t="shared" si="20"/>
        <v>#REF!</v>
      </c>
      <c r="E43" s="256" t="e">
        <f t="shared" si="20"/>
        <v>#REF!</v>
      </c>
      <c r="F43" s="256" t="e">
        <f t="shared" si="20"/>
        <v>#REF!</v>
      </c>
      <c r="G43" s="256" t="e">
        <f t="shared" si="20"/>
        <v>#REF!</v>
      </c>
      <c r="H43" s="256" t="e">
        <f t="shared" ref="H43" si="21">ROUNDUP(H19*0.87,)</f>
        <v>#REF!</v>
      </c>
    </row>
    <row r="44" spans="1:8" ht="10.5" customHeight="1" x14ac:dyDescent="0.2">
      <c r="A44" s="19">
        <v>2</v>
      </c>
      <c r="B44" s="256" t="e">
        <f t="shared" ref="B44:G44" si="22">ROUNDUP(B20*0.87,)</f>
        <v>#REF!</v>
      </c>
      <c r="C44" s="256" t="e">
        <f t="shared" si="22"/>
        <v>#REF!</v>
      </c>
      <c r="D44" s="256" t="e">
        <f t="shared" si="22"/>
        <v>#REF!</v>
      </c>
      <c r="E44" s="256" t="e">
        <f t="shared" si="22"/>
        <v>#REF!</v>
      </c>
      <c r="F44" s="256" t="e">
        <f t="shared" si="22"/>
        <v>#REF!</v>
      </c>
      <c r="G44" s="256" t="e">
        <f t="shared" si="22"/>
        <v>#REF!</v>
      </c>
      <c r="H44" s="256" t="e">
        <f t="shared" ref="H44" si="23">ROUNDUP(H20*0.87,)</f>
        <v>#REF!</v>
      </c>
    </row>
    <row r="45" spans="1:8" ht="10.5" customHeight="1" x14ac:dyDescent="0.2">
      <c r="A45" s="17" t="s">
        <v>5</v>
      </c>
      <c r="B45" s="256"/>
      <c r="C45" s="256"/>
      <c r="D45" s="256"/>
      <c r="E45" s="256"/>
      <c r="F45" s="256"/>
      <c r="G45" s="256"/>
      <c r="H45" s="256"/>
    </row>
    <row r="46" spans="1:8" ht="10.5" customHeight="1" x14ac:dyDescent="0.2">
      <c r="A46" s="19">
        <v>1</v>
      </c>
      <c r="B46" s="256" t="e">
        <f t="shared" ref="B46:G46" si="24">ROUNDUP(B22*0.87,)</f>
        <v>#REF!</v>
      </c>
      <c r="C46" s="256" t="e">
        <f t="shared" si="24"/>
        <v>#REF!</v>
      </c>
      <c r="D46" s="256" t="e">
        <f t="shared" si="24"/>
        <v>#REF!</v>
      </c>
      <c r="E46" s="256" t="e">
        <f t="shared" si="24"/>
        <v>#REF!</v>
      </c>
      <c r="F46" s="256" t="e">
        <f t="shared" si="24"/>
        <v>#REF!</v>
      </c>
      <c r="G46" s="256" t="e">
        <f t="shared" si="24"/>
        <v>#REF!</v>
      </c>
      <c r="H46" s="256" t="e">
        <f t="shared" ref="H46" si="25">ROUNDUP(H22*0.87,)</f>
        <v>#REF!</v>
      </c>
    </row>
    <row r="47" spans="1:8" ht="12.75" customHeight="1" x14ac:dyDescent="0.2">
      <c r="A47" s="19">
        <v>2</v>
      </c>
      <c r="B47" s="256" t="e">
        <f t="shared" ref="B47:G47" si="26">ROUNDUP(B23*0.87,)</f>
        <v>#REF!</v>
      </c>
      <c r="C47" s="256" t="e">
        <f t="shared" si="26"/>
        <v>#REF!</v>
      </c>
      <c r="D47" s="256" t="e">
        <f t="shared" si="26"/>
        <v>#REF!</v>
      </c>
      <c r="E47" s="256" t="e">
        <f t="shared" si="26"/>
        <v>#REF!</v>
      </c>
      <c r="F47" s="256" t="e">
        <f t="shared" si="26"/>
        <v>#REF!</v>
      </c>
      <c r="G47" s="256" t="e">
        <f t="shared" si="26"/>
        <v>#REF!</v>
      </c>
      <c r="H47" s="256" t="e">
        <f t="shared" ref="H47" si="27">ROUNDUP(H23*0.87,)</f>
        <v>#REF!</v>
      </c>
    </row>
    <row r="48" spans="1:8" x14ac:dyDescent="0.2">
      <c r="A48" s="17" t="s">
        <v>6</v>
      </c>
      <c r="B48" s="256"/>
      <c r="C48" s="256"/>
      <c r="D48" s="256"/>
      <c r="E48" s="256"/>
      <c r="F48" s="256"/>
      <c r="G48" s="256"/>
      <c r="H48" s="256"/>
    </row>
    <row r="49" spans="1:8" ht="13.5" thickBot="1" x14ac:dyDescent="0.25">
      <c r="A49" s="19" t="s">
        <v>1</v>
      </c>
      <c r="B49" s="256" t="e">
        <f t="shared" ref="B49:G49" si="28">ROUNDUP(B25*0.87,)</f>
        <v>#REF!</v>
      </c>
      <c r="C49" s="256" t="e">
        <f t="shared" si="28"/>
        <v>#REF!</v>
      </c>
      <c r="D49" s="256" t="e">
        <f t="shared" si="28"/>
        <v>#REF!</v>
      </c>
      <c r="E49" s="256" t="e">
        <f t="shared" si="28"/>
        <v>#REF!</v>
      </c>
      <c r="F49" s="256" t="e">
        <f t="shared" si="28"/>
        <v>#REF!</v>
      </c>
      <c r="G49" s="256" t="e">
        <f t="shared" si="28"/>
        <v>#REF!</v>
      </c>
      <c r="H49" s="256" t="e">
        <f t="shared" ref="H49" si="29">ROUNDUP(H25*0.87,)</f>
        <v>#REF!</v>
      </c>
    </row>
    <row r="50" spans="1:8" ht="13.5" thickBot="1" x14ac:dyDescent="0.25">
      <c r="A50" s="164" t="s">
        <v>147</v>
      </c>
      <c r="B50" s="144"/>
      <c r="C50" s="144"/>
      <c r="D50" s="144"/>
      <c r="E50" s="144"/>
      <c r="F50" s="144"/>
      <c r="G50" s="144"/>
      <c r="H50" s="144"/>
    </row>
    <row r="51" spans="1:8" ht="24" hidden="1" x14ac:dyDescent="0.2">
      <c r="A51" s="199" t="s">
        <v>251</v>
      </c>
    </row>
    <row r="52" spans="1:8" x14ac:dyDescent="0.2">
      <c r="A52" s="93" t="s">
        <v>12</v>
      </c>
    </row>
    <row r="53" spans="1:8" x14ac:dyDescent="0.2">
      <c r="A53" s="22" t="s">
        <v>13</v>
      </c>
    </row>
    <row r="54" spans="1:8" ht="12" customHeight="1" x14ac:dyDescent="0.2">
      <c r="A54" s="22" t="s">
        <v>14</v>
      </c>
    </row>
    <row r="55" spans="1:8" ht="15.6" customHeight="1" x14ac:dyDescent="0.2">
      <c r="A55" s="23" t="s">
        <v>18</v>
      </c>
    </row>
    <row r="56" spans="1:8" x14ac:dyDescent="0.2">
      <c r="A56" s="148" t="s">
        <v>122</v>
      </c>
    </row>
    <row r="57" spans="1:8" ht="84" x14ac:dyDescent="0.2">
      <c r="A57" s="142" t="s">
        <v>252</v>
      </c>
    </row>
    <row r="58" spans="1:8" ht="13.5" thickBot="1" x14ac:dyDescent="0.25">
      <c r="A58" s="83"/>
    </row>
    <row r="59" spans="1:8" ht="13.5" thickBot="1" x14ac:dyDescent="0.25">
      <c r="A59" s="189" t="s">
        <v>24</v>
      </c>
    </row>
    <row r="60" spans="1:8" x14ac:dyDescent="0.2">
      <c r="A60" s="259" t="s">
        <v>263</v>
      </c>
    </row>
    <row r="61" spans="1:8" ht="36.75" thickBot="1" x14ac:dyDescent="0.25">
      <c r="A61" s="260" t="s">
        <v>264</v>
      </c>
    </row>
    <row r="62" spans="1:8" ht="12" customHeight="1" x14ac:dyDescent="0.2">
      <c r="A62" s="266" t="s">
        <v>262</v>
      </c>
    </row>
    <row r="63" spans="1:8" ht="93" customHeight="1" thickBot="1" x14ac:dyDescent="0.25">
      <c r="A63" s="267"/>
    </row>
    <row r="64" spans="1:8" ht="48.75" thickBot="1" x14ac:dyDescent="0.25">
      <c r="A64" s="190" t="s">
        <v>254</v>
      </c>
    </row>
    <row r="65" spans="1:1" ht="24" x14ac:dyDescent="0.2">
      <c r="A65" s="258" t="s">
        <v>261</v>
      </c>
    </row>
    <row r="66" spans="1:1" ht="11.25" customHeight="1" thickBot="1" x14ac:dyDescent="0.25">
      <c r="A66" s="192"/>
    </row>
    <row r="67" spans="1:1" ht="13.5" thickBot="1" x14ac:dyDescent="0.25">
      <c r="A67" s="141" t="s">
        <v>16</v>
      </c>
    </row>
    <row r="68" spans="1:1" ht="60" x14ac:dyDescent="0.2">
      <c r="A68" s="149" t="s">
        <v>173</v>
      </c>
    </row>
  </sheetData>
  <mergeCells count="3">
    <mergeCell ref="A4:A5"/>
    <mergeCell ref="A28:A29"/>
    <mergeCell ref="A62:A63"/>
  </mergeCells>
  <pageMargins left="0.25" right="0.25" top="0.75" bottom="0.75" header="0.3" footer="0.3"/>
  <pageSetup scale="5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4"/>
  <sheetViews>
    <sheetView zoomScaleNormal="100" workbookViewId="0">
      <pane xSplit="1" topLeftCell="B1" activePane="topRight" state="frozen"/>
      <selection pane="topRight" activeCell="H7" sqref="H7"/>
    </sheetView>
  </sheetViews>
  <sheetFormatPr defaultColWidth="9" defaultRowHeight="12" x14ac:dyDescent="0.2"/>
  <cols>
    <col min="1" max="1" width="81.5703125" style="144" customWidth="1"/>
    <col min="2" max="6" width="9" style="243" hidden="1" customWidth="1"/>
    <col min="7" max="7" width="0" style="243" hidden="1" customWidth="1"/>
    <col min="8" max="16384" width="9" style="243"/>
  </cols>
  <sheetData>
    <row r="1" spans="1:8" ht="11.45" customHeight="1" x14ac:dyDescent="0.2">
      <c r="A1" s="13" t="s">
        <v>191</v>
      </c>
    </row>
    <row r="2" spans="1:8" x14ac:dyDescent="0.2">
      <c r="A2" s="171" t="s">
        <v>75</v>
      </c>
    </row>
    <row r="3" spans="1:8" ht="11.45" customHeight="1" x14ac:dyDescent="0.2">
      <c r="A3" s="97" t="s">
        <v>60</v>
      </c>
    </row>
    <row r="4" spans="1:8" ht="11.45" customHeight="1" x14ac:dyDescent="0.2">
      <c r="A4" s="264" t="s">
        <v>11</v>
      </c>
      <c r="B4" s="242" t="e">
        <f>'Отдыхай катай |FIT18'!B28</f>
        <v>#REF!</v>
      </c>
      <c r="C4" s="242" t="e">
        <f>'Отдыхай катай |FIT18'!C28</f>
        <v>#REF!</v>
      </c>
      <c r="D4" s="242" t="e">
        <f>'Отдыхай катай |FIT18'!D28</f>
        <v>#REF!</v>
      </c>
      <c r="E4" s="242" t="e">
        <f>'Отдыхай катай |FIT18'!E28</f>
        <v>#REF!</v>
      </c>
      <c r="F4" s="242" t="e">
        <f>'Отдыхай катай |FIT18'!F28</f>
        <v>#REF!</v>
      </c>
      <c r="G4" s="242" t="e">
        <f>'Отдыхай катай |FIT18'!G28</f>
        <v>#REF!</v>
      </c>
      <c r="H4" s="242" t="e">
        <f>'Отдыхай катай |FIT18'!H28</f>
        <v>#REF!</v>
      </c>
    </row>
    <row r="5" spans="1:8" s="251" customFormat="1" ht="10.5" x14ac:dyDescent="0.15">
      <c r="A5" s="265"/>
      <c r="B5" s="242" t="e">
        <f>'Отдыхай катай |FIT18'!B29</f>
        <v>#REF!</v>
      </c>
      <c r="C5" s="242" t="e">
        <f>'Отдыхай катай |FIT18'!C29</f>
        <v>#REF!</v>
      </c>
      <c r="D5" s="242" t="e">
        <f>'Отдыхай катай |FIT18'!D29</f>
        <v>#REF!</v>
      </c>
      <c r="E5" s="242" t="e">
        <f>'Отдыхай катай |FIT18'!E29</f>
        <v>#REF!</v>
      </c>
      <c r="F5" s="242" t="e">
        <f>'Отдыхай катай |FIT18'!F29</f>
        <v>#REF!</v>
      </c>
      <c r="G5" s="242" t="e">
        <f>'Отдыхай катай |FIT18'!G29</f>
        <v>#REF!</v>
      </c>
      <c r="H5" s="242" t="e">
        <f>'Отдыхай катай |FIT18'!H29</f>
        <v>#REF!</v>
      </c>
    </row>
    <row r="6" spans="1:8" ht="10.7" customHeight="1" x14ac:dyDescent="0.2">
      <c r="A6" s="17" t="s">
        <v>142</v>
      </c>
    </row>
    <row r="7" spans="1:8" ht="10.7" customHeight="1" x14ac:dyDescent="0.2">
      <c r="A7" s="19">
        <v>1</v>
      </c>
      <c r="B7" s="244" t="e">
        <f>'Отдыхай катай |FIT18'!B31+25</f>
        <v>#REF!</v>
      </c>
      <c r="C7" s="244" t="e">
        <f>'Отдыхай катай |FIT18'!C31+25</f>
        <v>#REF!</v>
      </c>
      <c r="D7" s="244" t="e">
        <f>'Отдыхай катай |FIT18'!D31+25</f>
        <v>#REF!</v>
      </c>
      <c r="E7" s="244" t="e">
        <f>'Отдыхай катай |FIT18'!E31+25</f>
        <v>#REF!</v>
      </c>
      <c r="F7" s="244" t="e">
        <f>'Отдыхай катай |FIT18'!F31+25</f>
        <v>#REF!</v>
      </c>
      <c r="G7" s="244" t="e">
        <f>'Отдыхай катай |FIT18'!G31+25</f>
        <v>#REF!</v>
      </c>
      <c r="H7" s="244" t="e">
        <f>'Отдыхай катай |FIT18'!H31+25</f>
        <v>#REF!</v>
      </c>
    </row>
    <row r="8" spans="1:8" ht="10.7" customHeight="1" x14ac:dyDescent="0.2">
      <c r="A8" s="19">
        <v>2</v>
      </c>
      <c r="B8" s="244" t="e">
        <f>'Отдыхай катай |FIT18'!B32+25</f>
        <v>#REF!</v>
      </c>
      <c r="C8" s="244" t="e">
        <f>'Отдыхай катай |FIT18'!C32+25</f>
        <v>#REF!</v>
      </c>
      <c r="D8" s="244" t="e">
        <f>'Отдыхай катай |FIT18'!D32+25</f>
        <v>#REF!</v>
      </c>
      <c r="E8" s="244" t="e">
        <f>'Отдыхай катай |FIT18'!E32+25</f>
        <v>#REF!</v>
      </c>
      <c r="F8" s="244" t="e">
        <f>'Отдыхай катай |FIT18'!F32+25</f>
        <v>#REF!</v>
      </c>
      <c r="G8" s="244" t="e">
        <f>'Отдыхай катай |FIT18'!G32+25</f>
        <v>#REF!</v>
      </c>
      <c r="H8" s="244" t="e">
        <f>'Отдыхай катай |FIT18'!H32+25</f>
        <v>#REF!</v>
      </c>
    </row>
    <row r="9" spans="1:8" ht="10.7" customHeight="1" x14ac:dyDescent="0.2">
      <c r="A9" s="17" t="s">
        <v>143</v>
      </c>
      <c r="B9" s="244"/>
      <c r="C9" s="244"/>
      <c r="D9" s="244"/>
      <c r="E9" s="244"/>
      <c r="F9" s="244"/>
      <c r="G9" s="244"/>
      <c r="H9" s="244"/>
    </row>
    <row r="10" spans="1:8" s="248" customFormat="1" ht="10.7" customHeight="1" x14ac:dyDescent="0.2">
      <c r="A10" s="19">
        <v>1</v>
      </c>
      <c r="B10" s="244" t="e">
        <f>'Отдыхай катай |FIT18'!B34+25</f>
        <v>#REF!</v>
      </c>
      <c r="C10" s="244" t="e">
        <f>'Отдыхай катай |FIT18'!C34+25</f>
        <v>#REF!</v>
      </c>
      <c r="D10" s="244" t="e">
        <f>'Отдыхай катай |FIT18'!D34+25</f>
        <v>#REF!</v>
      </c>
      <c r="E10" s="244" t="e">
        <f>'Отдыхай катай |FIT18'!E34+25</f>
        <v>#REF!</v>
      </c>
      <c r="F10" s="244" t="e">
        <f>'Отдыхай катай |FIT18'!F34+25</f>
        <v>#REF!</v>
      </c>
      <c r="G10" s="244" t="e">
        <f>'Отдыхай катай |FIT18'!G34+25</f>
        <v>#REF!</v>
      </c>
      <c r="H10" s="244" t="e">
        <f>'Отдыхай катай |FIT18'!H34+25</f>
        <v>#REF!</v>
      </c>
    </row>
    <row r="11" spans="1:8" ht="10.7" customHeight="1" x14ac:dyDescent="0.2">
      <c r="A11" s="19">
        <v>2</v>
      </c>
      <c r="B11" s="244" t="e">
        <f>'Отдыхай катай |FIT18'!B35+25</f>
        <v>#REF!</v>
      </c>
      <c r="C11" s="244" t="e">
        <f>'Отдыхай катай |FIT18'!C35+25</f>
        <v>#REF!</v>
      </c>
      <c r="D11" s="244" t="e">
        <f>'Отдыхай катай |FIT18'!D35+25</f>
        <v>#REF!</v>
      </c>
      <c r="E11" s="244" t="e">
        <f>'Отдыхай катай |FIT18'!E35+25</f>
        <v>#REF!</v>
      </c>
      <c r="F11" s="244" t="e">
        <f>'Отдыхай катай |FIT18'!F35+25</f>
        <v>#REF!</v>
      </c>
      <c r="G11" s="244" t="e">
        <f>'Отдыхай катай |FIT18'!G35+25</f>
        <v>#REF!</v>
      </c>
      <c r="H11" s="244" t="e">
        <f>'Отдыхай катай |FIT18'!H35+25</f>
        <v>#REF!</v>
      </c>
    </row>
    <row r="12" spans="1:8" ht="10.7" customHeight="1" x14ac:dyDescent="0.2">
      <c r="A12" s="17" t="s">
        <v>144</v>
      </c>
      <c r="B12" s="244"/>
      <c r="C12" s="244"/>
      <c r="D12" s="244"/>
      <c r="E12" s="244"/>
      <c r="F12" s="244"/>
      <c r="G12" s="244"/>
      <c r="H12" s="244"/>
    </row>
    <row r="13" spans="1:8" ht="10.7" customHeight="1" x14ac:dyDescent="0.2">
      <c r="A13" s="19">
        <v>1</v>
      </c>
      <c r="B13" s="244" t="e">
        <f>'Отдыхай катай |FIT18'!B37+25</f>
        <v>#REF!</v>
      </c>
      <c r="C13" s="244" t="e">
        <f>'Отдыхай катай |FIT18'!C37+25</f>
        <v>#REF!</v>
      </c>
      <c r="D13" s="244" t="e">
        <f>'Отдыхай катай |FIT18'!D37+25</f>
        <v>#REF!</v>
      </c>
      <c r="E13" s="244" t="e">
        <f>'Отдыхай катай |FIT18'!E37+25</f>
        <v>#REF!</v>
      </c>
      <c r="F13" s="244" t="e">
        <f>'Отдыхай катай |FIT18'!F37+25</f>
        <v>#REF!</v>
      </c>
      <c r="G13" s="244" t="e">
        <f>'Отдыхай катай |FIT18'!G37+25</f>
        <v>#REF!</v>
      </c>
      <c r="H13" s="244" t="e">
        <f>'Отдыхай катай |FIT18'!H37+25</f>
        <v>#REF!</v>
      </c>
    </row>
    <row r="14" spans="1:8" ht="10.7" customHeight="1" x14ac:dyDescent="0.2">
      <c r="A14" s="19">
        <v>2</v>
      </c>
      <c r="B14" s="244" t="e">
        <f>'Отдыхай катай |FIT18'!B38+25</f>
        <v>#REF!</v>
      </c>
      <c r="C14" s="244" t="e">
        <f>'Отдыхай катай |FIT18'!C38+25</f>
        <v>#REF!</v>
      </c>
      <c r="D14" s="244" t="e">
        <f>'Отдыхай катай |FIT18'!D38+25</f>
        <v>#REF!</v>
      </c>
      <c r="E14" s="244" t="e">
        <f>'Отдыхай катай |FIT18'!E38+25</f>
        <v>#REF!</v>
      </c>
      <c r="F14" s="244" t="e">
        <f>'Отдыхай катай |FIT18'!F38+25</f>
        <v>#REF!</v>
      </c>
      <c r="G14" s="244" t="e">
        <f>'Отдыхай катай |FIT18'!G38+25</f>
        <v>#REF!</v>
      </c>
      <c r="H14" s="244" t="e">
        <f>'Отдыхай катай |FIT18'!H38+25</f>
        <v>#REF!</v>
      </c>
    </row>
    <row r="15" spans="1:8" ht="10.7" customHeight="1" x14ac:dyDescent="0.2">
      <c r="A15" s="17" t="s">
        <v>4</v>
      </c>
      <c r="B15" s="244"/>
      <c r="C15" s="244"/>
      <c r="D15" s="244"/>
      <c r="E15" s="244"/>
      <c r="F15" s="244"/>
      <c r="G15" s="244"/>
      <c r="H15" s="244"/>
    </row>
    <row r="16" spans="1:8" ht="10.7" customHeight="1" x14ac:dyDescent="0.2">
      <c r="A16" s="19">
        <v>1</v>
      </c>
      <c r="B16" s="244" t="e">
        <f>'Отдыхай катай |FIT18'!B40+25</f>
        <v>#REF!</v>
      </c>
      <c r="C16" s="244" t="e">
        <f>'Отдыхай катай |FIT18'!C40+25</f>
        <v>#REF!</v>
      </c>
      <c r="D16" s="244" t="e">
        <f>'Отдыхай катай |FIT18'!D40+25</f>
        <v>#REF!</v>
      </c>
      <c r="E16" s="244" t="e">
        <f>'Отдыхай катай |FIT18'!E40+25</f>
        <v>#REF!</v>
      </c>
      <c r="F16" s="244" t="e">
        <f>'Отдыхай катай |FIT18'!F40+25</f>
        <v>#REF!</v>
      </c>
      <c r="G16" s="244" t="e">
        <f>'Отдыхай катай |FIT18'!G40+25</f>
        <v>#REF!</v>
      </c>
      <c r="H16" s="244" t="e">
        <f>'Отдыхай катай |FIT18'!H40+25</f>
        <v>#REF!</v>
      </c>
    </row>
    <row r="17" spans="1:8" ht="10.7" customHeight="1" x14ac:dyDescent="0.2">
      <c r="A17" s="19">
        <v>2</v>
      </c>
      <c r="B17" s="244" t="e">
        <f>'Отдыхай катай |FIT18'!B41+25</f>
        <v>#REF!</v>
      </c>
      <c r="C17" s="244" t="e">
        <f>'Отдыхай катай |FIT18'!C41+25</f>
        <v>#REF!</v>
      </c>
      <c r="D17" s="244" t="e">
        <f>'Отдыхай катай |FIT18'!D41+25</f>
        <v>#REF!</v>
      </c>
      <c r="E17" s="244" t="e">
        <f>'Отдыхай катай |FIT18'!E41+25</f>
        <v>#REF!</v>
      </c>
      <c r="F17" s="244" t="e">
        <f>'Отдыхай катай |FIT18'!F41+25</f>
        <v>#REF!</v>
      </c>
      <c r="G17" s="244" t="e">
        <f>'Отдыхай катай |FIT18'!G41+25</f>
        <v>#REF!</v>
      </c>
      <c r="H17" s="244" t="e">
        <f>'Отдыхай катай |FIT18'!H41+25</f>
        <v>#REF!</v>
      </c>
    </row>
    <row r="18" spans="1:8" ht="10.7" customHeight="1" x14ac:dyDescent="0.2">
      <c r="A18" s="17" t="s">
        <v>145</v>
      </c>
      <c r="B18" s="244"/>
      <c r="C18" s="244"/>
      <c r="D18" s="244"/>
      <c r="E18" s="244"/>
      <c r="F18" s="244"/>
      <c r="G18" s="244"/>
      <c r="H18" s="244"/>
    </row>
    <row r="19" spans="1:8" ht="10.7" customHeight="1" x14ac:dyDescent="0.2">
      <c r="A19" s="19">
        <v>1</v>
      </c>
      <c r="B19" s="244" t="e">
        <f>'Отдыхай катай |FIT18'!B43+25</f>
        <v>#REF!</v>
      </c>
      <c r="C19" s="244" t="e">
        <f>'Отдыхай катай |FIT18'!C43+25</f>
        <v>#REF!</v>
      </c>
      <c r="D19" s="244" t="e">
        <f>'Отдыхай катай |FIT18'!D43+25</f>
        <v>#REF!</v>
      </c>
      <c r="E19" s="244" t="e">
        <f>'Отдыхай катай |FIT18'!E43+25</f>
        <v>#REF!</v>
      </c>
      <c r="F19" s="244" t="e">
        <f>'Отдыхай катай |FIT18'!F43+25</f>
        <v>#REF!</v>
      </c>
      <c r="G19" s="244" t="e">
        <f>'Отдыхай катай |FIT18'!G43+25</f>
        <v>#REF!</v>
      </c>
      <c r="H19" s="244" t="e">
        <f>'Отдыхай катай |FIT18'!H43+25</f>
        <v>#REF!</v>
      </c>
    </row>
    <row r="20" spans="1:8" ht="10.7" customHeight="1" x14ac:dyDescent="0.2">
      <c r="A20" s="19">
        <v>2</v>
      </c>
      <c r="B20" s="244" t="e">
        <f>'Отдыхай катай |FIT18'!B44+25</f>
        <v>#REF!</v>
      </c>
      <c r="C20" s="244" t="e">
        <f>'Отдыхай катай |FIT18'!C44+25</f>
        <v>#REF!</v>
      </c>
      <c r="D20" s="244" t="e">
        <f>'Отдыхай катай |FIT18'!D44+25</f>
        <v>#REF!</v>
      </c>
      <c r="E20" s="244" t="e">
        <f>'Отдыхай катай |FIT18'!E44+25</f>
        <v>#REF!</v>
      </c>
      <c r="F20" s="244" t="e">
        <f>'Отдыхай катай |FIT18'!F44+25</f>
        <v>#REF!</v>
      </c>
      <c r="G20" s="244" t="e">
        <f>'Отдыхай катай |FIT18'!G44+25</f>
        <v>#REF!</v>
      </c>
      <c r="H20" s="244" t="e">
        <f>'Отдыхай катай |FIT18'!H44+25</f>
        <v>#REF!</v>
      </c>
    </row>
    <row r="21" spans="1:8" ht="10.7" customHeight="1" x14ac:dyDescent="0.2">
      <c r="A21" s="17" t="s">
        <v>5</v>
      </c>
      <c r="B21" s="244"/>
      <c r="C21" s="244"/>
      <c r="D21" s="244"/>
      <c r="E21" s="244"/>
      <c r="F21" s="244"/>
      <c r="G21" s="244"/>
      <c r="H21" s="244"/>
    </row>
    <row r="22" spans="1:8" ht="11.45" customHeight="1" x14ac:dyDescent="0.2">
      <c r="A22" s="19">
        <v>1</v>
      </c>
      <c r="B22" s="244" t="e">
        <f>'Отдыхай катай |FIT18'!B46+25</f>
        <v>#REF!</v>
      </c>
      <c r="C22" s="244" t="e">
        <f>'Отдыхай катай |FIT18'!C46+25</f>
        <v>#REF!</v>
      </c>
      <c r="D22" s="244" t="e">
        <f>'Отдыхай катай |FIT18'!D46+25</f>
        <v>#REF!</v>
      </c>
      <c r="E22" s="244" t="e">
        <f>'Отдыхай катай |FIT18'!E46+25</f>
        <v>#REF!</v>
      </c>
      <c r="F22" s="244" t="e">
        <f>'Отдыхай катай |FIT18'!F46+25</f>
        <v>#REF!</v>
      </c>
      <c r="G22" s="244" t="e">
        <f>'Отдыхай катай |FIT18'!G46+25</f>
        <v>#REF!</v>
      </c>
      <c r="H22" s="244" t="e">
        <f>'Отдыхай катай |FIT18'!H46+25</f>
        <v>#REF!</v>
      </c>
    </row>
    <row r="23" spans="1:8" ht="10.5" customHeight="1" x14ac:dyDescent="0.2">
      <c r="A23" s="19">
        <v>2</v>
      </c>
      <c r="B23" s="244" t="e">
        <f>'Отдыхай катай |FIT18'!B47+25</f>
        <v>#REF!</v>
      </c>
      <c r="C23" s="244" t="e">
        <f>'Отдыхай катай |FIT18'!C47+25</f>
        <v>#REF!</v>
      </c>
      <c r="D23" s="244" t="e">
        <f>'Отдыхай катай |FIT18'!D47+25</f>
        <v>#REF!</v>
      </c>
      <c r="E23" s="244" t="e">
        <f>'Отдыхай катай |FIT18'!E47+25</f>
        <v>#REF!</v>
      </c>
      <c r="F23" s="244" t="e">
        <f>'Отдыхай катай |FIT18'!F47+25</f>
        <v>#REF!</v>
      </c>
      <c r="G23" s="244" t="e">
        <f>'Отдыхай катай |FIT18'!G47+25</f>
        <v>#REF!</v>
      </c>
      <c r="H23" s="244" t="e">
        <f>'Отдыхай катай |FIT18'!H47+25</f>
        <v>#REF!</v>
      </c>
    </row>
    <row r="24" spans="1:8" ht="10.5" customHeight="1" x14ac:dyDescent="0.2">
      <c r="A24" s="17" t="s">
        <v>6</v>
      </c>
      <c r="B24" s="244"/>
      <c r="C24" s="244"/>
      <c r="D24" s="244"/>
      <c r="E24" s="244"/>
      <c r="F24" s="244"/>
      <c r="G24" s="244"/>
      <c r="H24" s="244"/>
    </row>
    <row r="25" spans="1:8" ht="10.5" customHeight="1" thickBot="1" x14ac:dyDescent="0.25">
      <c r="A25" s="19" t="s">
        <v>1</v>
      </c>
      <c r="B25" s="244" t="e">
        <f>'Отдыхай катай |FIT18'!B49+25</f>
        <v>#REF!</v>
      </c>
      <c r="C25" s="244" t="e">
        <f>'Отдыхай катай |FIT18'!C49+25</f>
        <v>#REF!</v>
      </c>
      <c r="D25" s="244" t="e">
        <f>'Отдыхай катай |FIT18'!D49+25</f>
        <v>#REF!</v>
      </c>
      <c r="E25" s="244" t="e">
        <f>'Отдыхай катай |FIT18'!E49+25</f>
        <v>#REF!</v>
      </c>
      <c r="F25" s="244" t="e">
        <f>'Отдыхай катай |FIT18'!F49+25</f>
        <v>#REF!</v>
      </c>
      <c r="G25" s="244" t="e">
        <f>'Отдыхай катай |FIT18'!G49+25</f>
        <v>#REF!</v>
      </c>
      <c r="H25" s="244" t="e">
        <f>'Отдыхай катай |FIT18'!H49+25</f>
        <v>#REF!</v>
      </c>
    </row>
    <row r="26" spans="1:8" ht="12.75" thickBot="1" x14ac:dyDescent="0.25">
      <c r="A26" s="164" t="s">
        <v>147</v>
      </c>
      <c r="B26" s="245"/>
      <c r="C26" s="245"/>
      <c r="D26" s="245"/>
      <c r="E26" s="245"/>
      <c r="F26" s="245"/>
      <c r="G26" s="245"/>
    </row>
    <row r="27" spans="1:8" ht="24" hidden="1" x14ac:dyDescent="0.2">
      <c r="A27" s="199" t="s">
        <v>251</v>
      </c>
    </row>
    <row r="28" spans="1:8" x14ac:dyDescent="0.2">
      <c r="A28" s="93" t="s">
        <v>12</v>
      </c>
    </row>
    <row r="29" spans="1:8" x14ac:dyDescent="0.2">
      <c r="A29" s="22" t="s">
        <v>13</v>
      </c>
    </row>
    <row r="30" spans="1:8" x14ac:dyDescent="0.2">
      <c r="A30" s="22" t="s">
        <v>14</v>
      </c>
    </row>
    <row r="31" spans="1:8" ht="24" x14ac:dyDescent="0.2">
      <c r="A31" s="23" t="s">
        <v>18</v>
      </c>
    </row>
    <row r="32" spans="1:8" ht="12" customHeight="1" x14ac:dyDescent="0.2">
      <c r="A32" s="148" t="s">
        <v>122</v>
      </c>
    </row>
    <row r="33" spans="1:1" ht="84" x14ac:dyDescent="0.2">
      <c r="A33" s="142" t="s">
        <v>252</v>
      </c>
    </row>
    <row r="34" spans="1:1" thickBot="1" x14ac:dyDescent="0.25">
      <c r="A34" s="83"/>
    </row>
    <row r="35" spans="1:1" ht="12.75" thickBot="1" x14ac:dyDescent="0.25">
      <c r="A35" s="189" t="s">
        <v>24</v>
      </c>
    </row>
    <row r="36" spans="1:1" x14ac:dyDescent="0.2">
      <c r="A36" s="259" t="s">
        <v>263</v>
      </c>
    </row>
    <row r="37" spans="1:1" ht="36.75" thickBot="1" x14ac:dyDescent="0.25">
      <c r="A37" s="260" t="s">
        <v>264</v>
      </c>
    </row>
    <row r="38" spans="1:1" ht="12" customHeight="1" x14ac:dyDescent="0.2">
      <c r="A38" s="266" t="s">
        <v>262</v>
      </c>
    </row>
    <row r="39" spans="1:1" ht="109.9" customHeight="1" thickBot="1" x14ac:dyDescent="0.25">
      <c r="A39" s="267"/>
    </row>
    <row r="40" spans="1:1" ht="48.75" thickBot="1" x14ac:dyDescent="0.25">
      <c r="A40" s="190" t="s">
        <v>254</v>
      </c>
    </row>
    <row r="41" spans="1:1" ht="24" x14ac:dyDescent="0.2">
      <c r="A41" s="258" t="s">
        <v>261</v>
      </c>
    </row>
    <row r="42" spans="1:1" ht="12" customHeight="1" thickBot="1" x14ac:dyDescent="0.25">
      <c r="A42" s="192"/>
    </row>
    <row r="43" spans="1:1" ht="12.75" thickBot="1" x14ac:dyDescent="0.25">
      <c r="A43" s="141" t="s">
        <v>16</v>
      </c>
    </row>
    <row r="44" spans="1:1" ht="11.25" customHeight="1" x14ac:dyDescent="0.2">
      <c r="A44" s="149" t="s">
        <v>173</v>
      </c>
    </row>
  </sheetData>
  <mergeCells count="2">
    <mergeCell ref="A4:A5"/>
    <mergeCell ref="A38:A39"/>
  </mergeCells>
  <pageMargins left="0.25" right="0.25" top="0.75" bottom="0.75" header="0.3" footer="0.3"/>
  <pageSetup scale="5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4"/>
  <sheetViews>
    <sheetView zoomScaleNormal="100" workbookViewId="0">
      <pane xSplit="1" topLeftCell="H1" activePane="topRight" state="frozen"/>
      <selection pane="topRight" activeCell="I11" sqref="I11"/>
    </sheetView>
  </sheetViews>
  <sheetFormatPr defaultColWidth="9" defaultRowHeight="12" x14ac:dyDescent="0.2"/>
  <cols>
    <col min="1" max="1" width="81.5703125" style="144" customWidth="1"/>
    <col min="2" max="6" width="9" style="243" hidden="1" customWidth="1"/>
    <col min="7" max="8" width="0" style="243" hidden="1" customWidth="1"/>
    <col min="9" max="16384" width="9" style="243"/>
  </cols>
  <sheetData>
    <row r="1" spans="1:9" ht="11.45" customHeight="1" x14ac:dyDescent="0.2">
      <c r="A1" s="13" t="s">
        <v>191</v>
      </c>
    </row>
    <row r="2" spans="1:9" x14ac:dyDescent="0.2">
      <c r="A2" s="171" t="s">
        <v>75</v>
      </c>
    </row>
    <row r="3" spans="1:9" ht="11.45" customHeight="1" x14ac:dyDescent="0.2">
      <c r="A3" s="97" t="s">
        <v>60</v>
      </c>
    </row>
    <row r="4" spans="1:9" ht="11.45" customHeight="1" x14ac:dyDescent="0.2">
      <c r="A4" s="264" t="s">
        <v>11</v>
      </c>
      <c r="B4" s="242" t="e">
        <f>'Отдыхай катай |FIT15'!B4</f>
        <v>#REF!</v>
      </c>
      <c r="C4" s="242" t="e">
        <f>'Отдыхай катай |FIT15'!C4</f>
        <v>#REF!</v>
      </c>
      <c r="D4" s="242" t="e">
        <f>'Отдыхай катай |FIT15'!D4</f>
        <v>#REF!</v>
      </c>
      <c r="E4" s="242" t="e">
        <f>'Отдыхай катай |FIT15'!E4</f>
        <v>#REF!</v>
      </c>
      <c r="F4" s="242" t="e">
        <f>'Отдыхай катай |FIT15'!F4</f>
        <v>#REF!</v>
      </c>
      <c r="G4" s="242" t="e">
        <f>'Отдыхай катай |FIT15'!G4</f>
        <v>#REF!</v>
      </c>
      <c r="H4" s="242" t="e">
        <f>'Отдыхай катай |FIT15'!#REF!</f>
        <v>#REF!</v>
      </c>
      <c r="I4" s="242" t="e">
        <f>'Отдыхай катай |FIT15'!J4</f>
        <v>#REF!</v>
      </c>
    </row>
    <row r="5" spans="1:9" s="251" customFormat="1" ht="10.5" x14ac:dyDescent="0.15">
      <c r="A5" s="265"/>
      <c r="B5" s="242" t="e">
        <f>'Отдыхай катай |FIT15'!B5</f>
        <v>#REF!</v>
      </c>
      <c r="C5" s="242" t="e">
        <f>'Отдыхай катай |FIT15'!C5</f>
        <v>#REF!</v>
      </c>
      <c r="D5" s="242" t="e">
        <f>'Отдыхай катай |FIT15'!D5</f>
        <v>#REF!</v>
      </c>
      <c r="E5" s="242" t="e">
        <f>'Отдыхай катай |FIT15'!E5</f>
        <v>#REF!</v>
      </c>
      <c r="F5" s="242" t="e">
        <f>'Отдыхай катай |FIT15'!F5</f>
        <v>#REF!</v>
      </c>
      <c r="G5" s="242" t="e">
        <f>'Отдыхай катай |FIT15'!G5</f>
        <v>#REF!</v>
      </c>
      <c r="H5" s="242" t="e">
        <f>'Отдыхай катай |FIT15'!#REF!</f>
        <v>#REF!</v>
      </c>
      <c r="I5" s="242" t="e">
        <f>'Отдыхай катай |FIT15'!J5</f>
        <v>#REF!</v>
      </c>
    </row>
    <row r="6" spans="1:9" ht="10.7" customHeight="1" x14ac:dyDescent="0.2">
      <c r="A6" s="17" t="s">
        <v>142</v>
      </c>
    </row>
    <row r="7" spans="1:9" ht="10.7" customHeight="1" x14ac:dyDescent="0.2">
      <c r="A7" s="19">
        <v>1</v>
      </c>
      <c r="B7" s="244" t="e">
        <f>('Отдыхай катай |FIT15'!B7*0.85)+35</f>
        <v>#REF!</v>
      </c>
      <c r="C7" s="244" t="e">
        <f>('Отдыхай катай |FIT15'!C7*0.85)+35</f>
        <v>#REF!</v>
      </c>
      <c r="D7" s="244" t="e">
        <f>('Отдыхай катай |FIT15'!D7*0.85)+35</f>
        <v>#REF!</v>
      </c>
      <c r="E7" s="244" t="e">
        <f>('Отдыхай катай |FIT15'!E7*0.85)+35</f>
        <v>#REF!</v>
      </c>
      <c r="F7" s="244" t="e">
        <f>('Отдыхай катай |FIT15'!F7*0.85)+35</f>
        <v>#REF!</v>
      </c>
      <c r="G7" s="244" t="e">
        <f>('Отдыхай катай |FIT15'!G7*0.85)+35</f>
        <v>#REF!</v>
      </c>
      <c r="H7" s="244" t="e">
        <f>('Отдыхай катай |FIT15'!#REF!*0.85)</f>
        <v>#REF!</v>
      </c>
      <c r="I7" s="244" t="e">
        <f>('Отдыхай катай |FIT15'!J7*0.85)</f>
        <v>#REF!</v>
      </c>
    </row>
    <row r="8" spans="1:9" ht="10.7" customHeight="1" x14ac:dyDescent="0.2">
      <c r="A8" s="19">
        <v>2</v>
      </c>
      <c r="B8" s="244" t="e">
        <f>('Отдыхай катай |FIT15'!B8*0.85)+35</f>
        <v>#REF!</v>
      </c>
      <c r="C8" s="244" t="e">
        <f>('Отдыхай катай |FIT15'!C8*0.85)+35</f>
        <v>#REF!</v>
      </c>
      <c r="D8" s="244" t="e">
        <f>('Отдыхай катай |FIT15'!D8*0.85)+35</f>
        <v>#REF!</v>
      </c>
      <c r="E8" s="244" t="e">
        <f>('Отдыхай катай |FIT15'!E8*0.85)+35</f>
        <v>#REF!</v>
      </c>
      <c r="F8" s="244" t="e">
        <f>('Отдыхай катай |FIT15'!F8*0.85)+35</f>
        <v>#REF!</v>
      </c>
      <c r="G8" s="244" t="e">
        <f>('Отдыхай катай |FIT15'!G8*0.85)+35</f>
        <v>#REF!</v>
      </c>
      <c r="H8" s="244" t="e">
        <f>('Отдыхай катай |FIT15'!#REF!*0.85)</f>
        <v>#REF!</v>
      </c>
      <c r="I8" s="244" t="e">
        <f>('Отдыхай катай |FIT15'!J8*0.85)</f>
        <v>#REF!</v>
      </c>
    </row>
    <row r="9" spans="1:9" ht="10.7" customHeight="1" x14ac:dyDescent="0.2">
      <c r="A9" s="17" t="s">
        <v>143</v>
      </c>
      <c r="B9" s="244"/>
      <c r="C9" s="244"/>
      <c r="D9" s="244"/>
      <c r="E9" s="244"/>
      <c r="F9" s="244"/>
      <c r="G9" s="244"/>
      <c r="H9" s="244"/>
      <c r="I9" s="244"/>
    </row>
    <row r="10" spans="1:9" s="248" customFormat="1" ht="10.7" customHeight="1" x14ac:dyDescent="0.2">
      <c r="A10" s="19">
        <v>1</v>
      </c>
      <c r="B10" s="244" t="e">
        <f>('Отдыхай катай |FIT15'!B10*0.85)+35</f>
        <v>#REF!</v>
      </c>
      <c r="C10" s="244" t="e">
        <f>('Отдыхай катай |FIT15'!C10*0.85)+35</f>
        <v>#REF!</v>
      </c>
      <c r="D10" s="244" t="e">
        <f>('Отдыхай катай |FIT15'!D10*0.85)+35</f>
        <v>#REF!</v>
      </c>
      <c r="E10" s="244" t="e">
        <f>('Отдыхай катай |FIT15'!E10*0.85)+35</f>
        <v>#REF!</v>
      </c>
      <c r="F10" s="244" t="e">
        <f>('Отдыхай катай |FIT15'!F10*0.85)+35</f>
        <v>#REF!</v>
      </c>
      <c r="G10" s="244" t="e">
        <f>('Отдыхай катай |FIT15'!G10*0.85)+35</f>
        <v>#REF!</v>
      </c>
      <c r="H10" s="244" t="e">
        <f>('Отдыхай катай |FIT15'!#REF!*0.85)</f>
        <v>#REF!</v>
      </c>
      <c r="I10" s="244" t="e">
        <f>('Отдыхай катай |FIT15'!J10*0.85)</f>
        <v>#REF!</v>
      </c>
    </row>
    <row r="11" spans="1:9" ht="10.7" customHeight="1" x14ac:dyDescent="0.2">
      <c r="A11" s="19">
        <v>2</v>
      </c>
      <c r="B11" s="244" t="e">
        <f>('Отдыхай катай |FIT15'!B11*0.85)+35</f>
        <v>#REF!</v>
      </c>
      <c r="C11" s="244" t="e">
        <f>('Отдыхай катай |FIT15'!C11*0.85)+35</f>
        <v>#REF!</v>
      </c>
      <c r="D11" s="244" t="e">
        <f>('Отдыхай катай |FIT15'!D11*0.85)+35</f>
        <v>#REF!</v>
      </c>
      <c r="E11" s="244" t="e">
        <f>('Отдыхай катай |FIT15'!E11*0.85)+35</f>
        <v>#REF!</v>
      </c>
      <c r="F11" s="244" t="e">
        <f>('Отдыхай катай |FIT15'!F11*0.85)+35</f>
        <v>#REF!</v>
      </c>
      <c r="G11" s="244" t="e">
        <f>('Отдыхай катай |FIT15'!G11*0.85)+35</f>
        <v>#REF!</v>
      </c>
      <c r="H11" s="244" t="e">
        <f>('Отдыхай катай |FIT15'!#REF!*0.85)</f>
        <v>#REF!</v>
      </c>
      <c r="I11" s="244" t="e">
        <f>('Отдыхай катай |FIT15'!J11*0.85)</f>
        <v>#REF!</v>
      </c>
    </row>
    <row r="12" spans="1:9" ht="10.7" customHeight="1" x14ac:dyDescent="0.2">
      <c r="A12" s="17" t="s">
        <v>144</v>
      </c>
      <c r="B12" s="244"/>
      <c r="C12" s="244"/>
      <c r="D12" s="244"/>
      <c r="E12" s="244"/>
      <c r="F12" s="244"/>
      <c r="G12" s="244"/>
      <c r="H12" s="244"/>
      <c r="I12" s="244"/>
    </row>
    <row r="13" spans="1:9" ht="10.7" customHeight="1" x14ac:dyDescent="0.2">
      <c r="A13" s="19">
        <v>1</v>
      </c>
      <c r="B13" s="244" t="e">
        <f>('Отдыхай катай |FIT15'!B13*0.85)+35</f>
        <v>#REF!</v>
      </c>
      <c r="C13" s="244" t="e">
        <f>('Отдыхай катай |FIT15'!C13*0.85)+35</f>
        <v>#REF!</v>
      </c>
      <c r="D13" s="244" t="e">
        <f>('Отдыхай катай |FIT15'!D13*0.85)+35</f>
        <v>#REF!</v>
      </c>
      <c r="E13" s="244" t="e">
        <f>('Отдыхай катай |FIT15'!E13*0.85)+35</f>
        <v>#REF!</v>
      </c>
      <c r="F13" s="244" t="e">
        <f>('Отдыхай катай |FIT15'!F13*0.85)+35</f>
        <v>#REF!</v>
      </c>
      <c r="G13" s="244" t="e">
        <f>('Отдыхай катай |FIT15'!G13*0.85)+35</f>
        <v>#REF!</v>
      </c>
      <c r="H13" s="244" t="e">
        <f>('Отдыхай катай |FIT15'!#REF!*0.85)</f>
        <v>#REF!</v>
      </c>
      <c r="I13" s="244" t="e">
        <f>('Отдыхай катай |FIT15'!J13*0.85)</f>
        <v>#REF!</v>
      </c>
    </row>
    <row r="14" spans="1:9" ht="10.7" customHeight="1" x14ac:dyDescent="0.2">
      <c r="A14" s="19">
        <v>2</v>
      </c>
      <c r="B14" s="244" t="e">
        <f>('Отдыхай катай |FIT15'!B14*0.85)+35</f>
        <v>#REF!</v>
      </c>
      <c r="C14" s="244" t="e">
        <f>('Отдыхай катай |FIT15'!C14*0.85)+35</f>
        <v>#REF!</v>
      </c>
      <c r="D14" s="244" t="e">
        <f>('Отдыхай катай |FIT15'!D14*0.85)+35</f>
        <v>#REF!</v>
      </c>
      <c r="E14" s="244" t="e">
        <f>('Отдыхай катай |FIT15'!E14*0.85)+35</f>
        <v>#REF!</v>
      </c>
      <c r="F14" s="244" t="e">
        <f>('Отдыхай катай |FIT15'!F14*0.85)+35</f>
        <v>#REF!</v>
      </c>
      <c r="G14" s="244" t="e">
        <f>('Отдыхай катай |FIT15'!G14*0.85)+35</f>
        <v>#REF!</v>
      </c>
      <c r="H14" s="244" t="e">
        <f>('Отдыхай катай |FIT15'!#REF!*0.85)</f>
        <v>#REF!</v>
      </c>
      <c r="I14" s="244" t="e">
        <f>('Отдыхай катай |FIT15'!J14*0.85)</f>
        <v>#REF!</v>
      </c>
    </row>
    <row r="15" spans="1:9" ht="10.7" customHeight="1" x14ac:dyDescent="0.2">
      <c r="A15" s="17" t="s">
        <v>4</v>
      </c>
      <c r="B15" s="244"/>
      <c r="C15" s="244"/>
      <c r="D15" s="244"/>
      <c r="E15" s="244"/>
      <c r="F15" s="244"/>
      <c r="G15" s="244"/>
      <c r="H15" s="244"/>
      <c r="I15" s="244"/>
    </row>
    <row r="16" spans="1:9" ht="10.7" customHeight="1" x14ac:dyDescent="0.2">
      <c r="A16" s="19">
        <v>1</v>
      </c>
      <c r="B16" s="244" t="e">
        <f>('Отдыхай катай |FIT15'!B16*0.85)+35</f>
        <v>#REF!</v>
      </c>
      <c r="C16" s="244" t="e">
        <f>('Отдыхай катай |FIT15'!C16*0.85)+35</f>
        <v>#REF!</v>
      </c>
      <c r="D16" s="244" t="e">
        <f>('Отдыхай катай |FIT15'!D16*0.85)+35</f>
        <v>#REF!</v>
      </c>
      <c r="E16" s="244" t="e">
        <f>('Отдыхай катай |FIT15'!E16*0.85)+35</f>
        <v>#REF!</v>
      </c>
      <c r="F16" s="244" t="e">
        <f>('Отдыхай катай |FIT15'!F16*0.85)+35</f>
        <v>#REF!</v>
      </c>
      <c r="G16" s="244" t="e">
        <f>('Отдыхай катай |FIT15'!G16*0.85)+35</f>
        <v>#REF!</v>
      </c>
      <c r="H16" s="244" t="e">
        <f>('Отдыхай катай |FIT15'!#REF!*0.85)</f>
        <v>#REF!</v>
      </c>
      <c r="I16" s="244" t="e">
        <f>('Отдыхай катай |FIT15'!J16*0.85)</f>
        <v>#REF!</v>
      </c>
    </row>
    <row r="17" spans="1:9" ht="10.7" customHeight="1" x14ac:dyDescent="0.2">
      <c r="A17" s="19">
        <v>2</v>
      </c>
      <c r="B17" s="244" t="e">
        <f>('Отдыхай катай |FIT15'!B17*0.85)+35</f>
        <v>#REF!</v>
      </c>
      <c r="C17" s="244" t="e">
        <f>('Отдыхай катай |FIT15'!C17*0.85)+35</f>
        <v>#REF!</v>
      </c>
      <c r="D17" s="244" t="e">
        <f>('Отдыхай катай |FIT15'!D17*0.85)+35</f>
        <v>#REF!</v>
      </c>
      <c r="E17" s="244" t="e">
        <f>('Отдыхай катай |FIT15'!E17*0.85)+35</f>
        <v>#REF!</v>
      </c>
      <c r="F17" s="244" t="e">
        <f>('Отдыхай катай |FIT15'!F17*0.85)+35</f>
        <v>#REF!</v>
      </c>
      <c r="G17" s="244" t="e">
        <f>('Отдыхай катай |FIT15'!G17*0.85)+35</f>
        <v>#REF!</v>
      </c>
      <c r="H17" s="244" t="e">
        <f>('Отдыхай катай |FIT15'!#REF!*0.85)</f>
        <v>#REF!</v>
      </c>
      <c r="I17" s="244" t="e">
        <f>('Отдыхай катай |FIT15'!J17*0.85)</f>
        <v>#REF!</v>
      </c>
    </row>
    <row r="18" spans="1:9" ht="10.7" customHeight="1" x14ac:dyDescent="0.2">
      <c r="A18" s="17" t="s">
        <v>145</v>
      </c>
      <c r="B18" s="244"/>
      <c r="C18" s="244"/>
      <c r="D18" s="244"/>
      <c r="E18" s="244"/>
      <c r="F18" s="244"/>
      <c r="G18" s="244"/>
      <c r="H18" s="244"/>
      <c r="I18" s="244"/>
    </row>
    <row r="19" spans="1:9" ht="10.7" customHeight="1" x14ac:dyDescent="0.2">
      <c r="A19" s="19">
        <v>1</v>
      </c>
      <c r="B19" s="244" t="e">
        <f>('Отдыхай катай |FIT15'!B19*0.85)+35</f>
        <v>#REF!</v>
      </c>
      <c r="C19" s="244" t="e">
        <f>('Отдыхай катай |FIT15'!C19*0.85)+35</f>
        <v>#REF!</v>
      </c>
      <c r="D19" s="244" t="e">
        <f>('Отдыхай катай |FIT15'!D19*0.85)+35</f>
        <v>#REF!</v>
      </c>
      <c r="E19" s="244" t="e">
        <f>('Отдыхай катай |FIT15'!E19*0.85)+35</f>
        <v>#REF!</v>
      </c>
      <c r="F19" s="244" t="e">
        <f>('Отдыхай катай |FIT15'!F19*0.85)+35</f>
        <v>#REF!</v>
      </c>
      <c r="G19" s="244" t="e">
        <f>('Отдыхай катай |FIT15'!G19*0.85)+35</f>
        <v>#REF!</v>
      </c>
      <c r="H19" s="244" t="e">
        <f>('Отдыхай катай |FIT15'!#REF!*0.85)</f>
        <v>#REF!</v>
      </c>
      <c r="I19" s="244" t="e">
        <f>('Отдыхай катай |FIT15'!J19*0.85)</f>
        <v>#REF!</v>
      </c>
    </row>
    <row r="20" spans="1:9" ht="10.7" customHeight="1" x14ac:dyDescent="0.2">
      <c r="A20" s="19">
        <v>2</v>
      </c>
      <c r="B20" s="244" t="e">
        <f>('Отдыхай катай |FIT15'!B20*0.85)+35</f>
        <v>#REF!</v>
      </c>
      <c r="C20" s="244" t="e">
        <f>('Отдыхай катай |FIT15'!C20*0.85)+35</f>
        <v>#REF!</v>
      </c>
      <c r="D20" s="244" t="e">
        <f>('Отдыхай катай |FIT15'!D20*0.85)+35</f>
        <v>#REF!</v>
      </c>
      <c r="E20" s="244" t="e">
        <f>('Отдыхай катай |FIT15'!E20*0.85)+35</f>
        <v>#REF!</v>
      </c>
      <c r="F20" s="244" t="e">
        <f>('Отдыхай катай |FIT15'!F20*0.85)+35</f>
        <v>#REF!</v>
      </c>
      <c r="G20" s="244" t="e">
        <f>('Отдыхай катай |FIT15'!G20*0.85)+35</f>
        <v>#REF!</v>
      </c>
      <c r="H20" s="244" t="e">
        <f>('Отдыхай катай |FIT15'!#REF!*0.85)</f>
        <v>#REF!</v>
      </c>
      <c r="I20" s="244" t="e">
        <f>('Отдыхай катай |FIT15'!J20*0.85)</f>
        <v>#REF!</v>
      </c>
    </row>
    <row r="21" spans="1:9" ht="10.7" customHeight="1" x14ac:dyDescent="0.2">
      <c r="A21" s="17" t="s">
        <v>5</v>
      </c>
      <c r="B21" s="244"/>
      <c r="C21" s="244"/>
      <c r="D21" s="244"/>
      <c r="E21" s="244"/>
      <c r="F21" s="244"/>
      <c r="G21" s="244"/>
      <c r="H21" s="244"/>
      <c r="I21" s="244"/>
    </row>
    <row r="22" spans="1:9" ht="11.45" customHeight="1" x14ac:dyDescent="0.2">
      <c r="A22" s="19">
        <v>1</v>
      </c>
      <c r="B22" s="244" t="e">
        <f>('Отдыхай катай |FIT15'!B22*0.85)+35</f>
        <v>#REF!</v>
      </c>
      <c r="C22" s="244" t="e">
        <f>('Отдыхай катай |FIT15'!C22*0.85)+35</f>
        <v>#REF!</v>
      </c>
      <c r="D22" s="244" t="e">
        <f>('Отдыхай катай |FIT15'!D22*0.85)+35</f>
        <v>#REF!</v>
      </c>
      <c r="E22" s="244" t="e">
        <f>('Отдыхай катай |FIT15'!E22*0.85)+35</f>
        <v>#REF!</v>
      </c>
      <c r="F22" s="244" t="e">
        <f>('Отдыхай катай |FIT15'!F22*0.85)+35</f>
        <v>#REF!</v>
      </c>
      <c r="G22" s="244" t="e">
        <f>('Отдыхай катай |FIT15'!G22*0.85)+35</f>
        <v>#REF!</v>
      </c>
      <c r="H22" s="244" t="e">
        <f>('Отдыхай катай |FIT15'!#REF!*0.85)</f>
        <v>#REF!</v>
      </c>
      <c r="I22" s="244" t="e">
        <f>('Отдыхай катай |FIT15'!J22*0.85)</f>
        <v>#REF!</v>
      </c>
    </row>
    <row r="23" spans="1:9" ht="10.5" customHeight="1" x14ac:dyDescent="0.2">
      <c r="A23" s="19">
        <v>2</v>
      </c>
      <c r="B23" s="244" t="e">
        <f>('Отдыхай катай |FIT15'!B23*0.85)+35</f>
        <v>#REF!</v>
      </c>
      <c r="C23" s="244" t="e">
        <f>('Отдыхай катай |FIT15'!C23*0.85)+35</f>
        <v>#REF!</v>
      </c>
      <c r="D23" s="244" t="e">
        <f>('Отдыхай катай |FIT15'!D23*0.85)+35</f>
        <v>#REF!</v>
      </c>
      <c r="E23" s="244" t="e">
        <f>('Отдыхай катай |FIT15'!E23*0.85)+35</f>
        <v>#REF!</v>
      </c>
      <c r="F23" s="244" t="e">
        <f>('Отдыхай катай |FIT15'!F23*0.85)+35</f>
        <v>#REF!</v>
      </c>
      <c r="G23" s="244" t="e">
        <f>('Отдыхай катай |FIT15'!G23*0.85)+35</f>
        <v>#REF!</v>
      </c>
      <c r="H23" s="244" t="e">
        <f>('Отдыхай катай |FIT15'!#REF!*0.85)</f>
        <v>#REF!</v>
      </c>
      <c r="I23" s="244" t="e">
        <f>('Отдыхай катай |FIT15'!J23*0.85)</f>
        <v>#REF!</v>
      </c>
    </row>
    <row r="24" spans="1:9" ht="10.5" customHeight="1" x14ac:dyDescent="0.2">
      <c r="A24" s="17" t="s">
        <v>6</v>
      </c>
      <c r="B24" s="244"/>
      <c r="C24" s="244"/>
      <c r="D24" s="244"/>
      <c r="E24" s="244"/>
      <c r="F24" s="244"/>
      <c r="G24" s="244"/>
      <c r="H24" s="244"/>
      <c r="I24" s="244"/>
    </row>
    <row r="25" spans="1:9" ht="10.5" customHeight="1" thickBot="1" x14ac:dyDescent="0.25">
      <c r="A25" s="19" t="s">
        <v>1</v>
      </c>
      <c r="B25" s="244" t="e">
        <f>('Отдыхай катай |FIT15'!B25*0.85)+35</f>
        <v>#REF!</v>
      </c>
      <c r="C25" s="244" t="e">
        <f>('Отдыхай катай |FIT15'!C25*0.85)+35</f>
        <v>#REF!</v>
      </c>
      <c r="D25" s="244" t="e">
        <f>('Отдыхай катай |FIT15'!D25*0.85)+35</f>
        <v>#REF!</v>
      </c>
      <c r="E25" s="244" t="e">
        <f>('Отдыхай катай |FIT15'!E25*0.85)+35</f>
        <v>#REF!</v>
      </c>
      <c r="F25" s="244" t="e">
        <f>('Отдыхай катай |FIT15'!F25*0.85)+35</f>
        <v>#REF!</v>
      </c>
      <c r="G25" s="244" t="e">
        <f>('Отдыхай катай |FIT15'!G25*0.85)+35</f>
        <v>#REF!</v>
      </c>
      <c r="H25" s="244" t="e">
        <f>('Отдыхай катай |FIT15'!#REF!*0.85)</f>
        <v>#REF!</v>
      </c>
      <c r="I25" s="244" t="e">
        <f>('Отдыхай катай |FIT15'!J25*0.85)</f>
        <v>#REF!</v>
      </c>
    </row>
    <row r="26" spans="1:9" ht="12.75" thickBot="1" x14ac:dyDescent="0.25">
      <c r="A26" s="164" t="s">
        <v>147</v>
      </c>
    </row>
    <row r="27" spans="1:9" ht="24" hidden="1" x14ac:dyDescent="0.2">
      <c r="A27" s="199" t="s">
        <v>251</v>
      </c>
    </row>
    <row r="28" spans="1:9" x14ac:dyDescent="0.2">
      <c r="A28" s="93" t="s">
        <v>12</v>
      </c>
    </row>
    <row r="29" spans="1:9" x14ac:dyDescent="0.2">
      <c r="A29" s="22" t="s">
        <v>13</v>
      </c>
    </row>
    <row r="30" spans="1:9" x14ac:dyDescent="0.2">
      <c r="A30" s="22" t="s">
        <v>14</v>
      </c>
    </row>
    <row r="31" spans="1:9" ht="24" x14ac:dyDescent="0.2">
      <c r="A31" s="23" t="s">
        <v>18</v>
      </c>
    </row>
    <row r="32" spans="1:9" ht="12" customHeight="1" x14ac:dyDescent="0.2">
      <c r="A32" s="148" t="s">
        <v>122</v>
      </c>
    </row>
    <row r="33" spans="1:1" ht="84" x14ac:dyDescent="0.2">
      <c r="A33" s="142" t="s">
        <v>252</v>
      </c>
    </row>
    <row r="34" spans="1:1" thickBot="1" x14ac:dyDescent="0.25">
      <c r="A34" s="83"/>
    </row>
    <row r="35" spans="1:1" ht="12.75" thickBot="1" x14ac:dyDescent="0.25">
      <c r="A35" s="189" t="s">
        <v>24</v>
      </c>
    </row>
    <row r="36" spans="1:1" x14ac:dyDescent="0.2">
      <c r="A36" s="259" t="s">
        <v>263</v>
      </c>
    </row>
    <row r="37" spans="1:1" ht="36.75" thickBot="1" x14ac:dyDescent="0.25">
      <c r="A37" s="260" t="s">
        <v>264</v>
      </c>
    </row>
    <row r="38" spans="1:1" ht="12" customHeight="1" x14ac:dyDescent="0.2">
      <c r="A38" s="266" t="s">
        <v>262</v>
      </c>
    </row>
    <row r="39" spans="1:1" ht="114.6" customHeight="1" thickBot="1" x14ac:dyDescent="0.25">
      <c r="A39" s="267"/>
    </row>
    <row r="40" spans="1:1" ht="12" customHeight="1" thickBot="1" x14ac:dyDescent="0.25">
      <c r="A40" s="190" t="s">
        <v>254</v>
      </c>
    </row>
    <row r="41" spans="1:1" ht="24" x14ac:dyDescent="0.2">
      <c r="A41" s="258" t="s">
        <v>261</v>
      </c>
    </row>
    <row r="42" spans="1:1" ht="12.75" thickBot="1" x14ac:dyDescent="0.25">
      <c r="A42" s="192"/>
    </row>
    <row r="43" spans="1:1" ht="12.75" thickBot="1" x14ac:dyDescent="0.25">
      <c r="A43" s="141" t="s">
        <v>16</v>
      </c>
    </row>
    <row r="44" spans="1:1" ht="11.25" customHeight="1" x14ac:dyDescent="0.2">
      <c r="A44" s="149" t="s">
        <v>173</v>
      </c>
    </row>
  </sheetData>
  <mergeCells count="2">
    <mergeCell ref="A4:A5"/>
    <mergeCell ref="A38:A39"/>
  </mergeCells>
  <pageMargins left="0.25" right="0.25" top="0.75" bottom="0.75" header="0.3" footer="0.3"/>
  <pageSetup scale="5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pane xSplit="1" topLeftCell="H1" activePane="topRight" state="frozen"/>
      <selection pane="topRight" activeCell="I1" sqref="I1:J1048576"/>
    </sheetView>
  </sheetViews>
  <sheetFormatPr defaultColWidth="9" defaultRowHeight="12" x14ac:dyDescent="0.2"/>
  <cols>
    <col min="1" max="1" width="81.5703125" style="144" customWidth="1"/>
    <col min="2" max="6" width="9" style="243" hidden="1" customWidth="1"/>
    <col min="7" max="8" width="0" style="243" hidden="1" customWidth="1"/>
    <col min="9" max="16384" width="9" style="243"/>
  </cols>
  <sheetData>
    <row r="1" spans="1:9" ht="11.45" customHeight="1" x14ac:dyDescent="0.2">
      <c r="A1" s="13" t="s">
        <v>191</v>
      </c>
    </row>
    <row r="2" spans="1:9" x14ac:dyDescent="0.2">
      <c r="A2" s="171" t="s">
        <v>75</v>
      </c>
    </row>
    <row r="3" spans="1:9" ht="11.45" customHeight="1" x14ac:dyDescent="0.2">
      <c r="A3" s="97" t="s">
        <v>9</v>
      </c>
    </row>
    <row r="4" spans="1:9" ht="11.45" customHeight="1" x14ac:dyDescent="0.2">
      <c r="A4" s="264" t="s">
        <v>11</v>
      </c>
      <c r="B4" s="242" t="e">
        <f>'Отдыхай катай |FIT15'!B4</f>
        <v>#REF!</v>
      </c>
      <c r="C4" s="242" t="e">
        <f>'Отдыхай катай |FIT15'!C4</f>
        <v>#REF!</v>
      </c>
      <c r="D4" s="242" t="e">
        <f>'Отдыхай катай |FIT15'!D4</f>
        <v>#REF!</v>
      </c>
      <c r="E4" s="242" t="e">
        <f>'Отдыхай катай |FIT15'!E4</f>
        <v>#REF!</v>
      </c>
      <c r="F4" s="242" t="e">
        <f>'Отдыхай катай |FIT15'!F4</f>
        <v>#REF!</v>
      </c>
      <c r="G4" s="242" t="e">
        <f>'Отдыхай катай |FIT15'!G4</f>
        <v>#REF!</v>
      </c>
      <c r="H4" s="242" t="e">
        <f>'Отдыхай катай |FIT15'!#REF!</f>
        <v>#REF!</v>
      </c>
      <c r="I4" s="242" t="e">
        <f>'Отдыхай катай |FIT15'!J4</f>
        <v>#REF!</v>
      </c>
    </row>
    <row r="5" spans="1:9" s="251" customFormat="1" ht="10.5" x14ac:dyDescent="0.15">
      <c r="A5" s="265"/>
      <c r="B5" s="242" t="e">
        <f>'Отдыхай катай |FIT15'!B5</f>
        <v>#REF!</v>
      </c>
      <c r="C5" s="242" t="e">
        <f>'Отдыхай катай |FIT15'!C5</f>
        <v>#REF!</v>
      </c>
      <c r="D5" s="242" t="e">
        <f>'Отдыхай катай |FIT15'!D5</f>
        <v>#REF!</v>
      </c>
      <c r="E5" s="242" t="e">
        <f>'Отдыхай катай |FIT15'!E5</f>
        <v>#REF!</v>
      </c>
      <c r="F5" s="242" t="e">
        <f>'Отдыхай катай |FIT15'!F5</f>
        <v>#REF!</v>
      </c>
      <c r="G5" s="242" t="e">
        <f>'Отдыхай катай |FIT15'!G5</f>
        <v>#REF!</v>
      </c>
      <c r="H5" s="242" t="e">
        <f>'Отдыхай катай |FIT15'!#REF!</f>
        <v>#REF!</v>
      </c>
      <c r="I5" s="242" t="e">
        <f>'Отдыхай катай |FIT15'!J5</f>
        <v>#REF!</v>
      </c>
    </row>
    <row r="6" spans="1:9" ht="10.7" customHeight="1" x14ac:dyDescent="0.2">
      <c r="A6" s="17" t="s">
        <v>142</v>
      </c>
    </row>
    <row r="7" spans="1:9" ht="10.7" customHeight="1" x14ac:dyDescent="0.2">
      <c r="A7" s="19">
        <v>1</v>
      </c>
      <c r="B7" s="244" t="e">
        <f>'Отдыхай катай |FIT15'!B7</f>
        <v>#REF!</v>
      </c>
      <c r="C7" s="244" t="e">
        <f>'Отдыхай катай |FIT15'!C7</f>
        <v>#REF!</v>
      </c>
      <c r="D7" s="244" t="e">
        <f>'Отдыхай катай |FIT15'!D7</f>
        <v>#REF!</v>
      </c>
      <c r="E7" s="244" t="e">
        <f>'Отдыхай катай |FIT15'!E7</f>
        <v>#REF!</v>
      </c>
      <c r="F7" s="244" t="e">
        <f>'Отдыхай катай |FIT15'!F7</f>
        <v>#REF!</v>
      </c>
      <c r="G7" s="244" t="e">
        <f>'Отдыхай катай |FIT15'!G7</f>
        <v>#REF!</v>
      </c>
      <c r="H7" s="244" t="e">
        <f>'Отдыхай катай |FIT15'!#REF!</f>
        <v>#REF!</v>
      </c>
      <c r="I7" s="244" t="e">
        <f>'Отдыхай катай |FIT15'!J7</f>
        <v>#REF!</v>
      </c>
    </row>
    <row r="8" spans="1:9" ht="10.7" customHeight="1" x14ac:dyDescent="0.2">
      <c r="A8" s="19">
        <v>2</v>
      </c>
      <c r="B8" s="244" t="e">
        <f>'Отдыхай катай |FIT15'!B8</f>
        <v>#REF!</v>
      </c>
      <c r="C8" s="244" t="e">
        <f>'Отдыхай катай |FIT15'!C8</f>
        <v>#REF!</v>
      </c>
      <c r="D8" s="244" t="e">
        <f>'Отдыхай катай |FIT15'!D8</f>
        <v>#REF!</v>
      </c>
      <c r="E8" s="244" t="e">
        <f>'Отдыхай катай |FIT15'!E8</f>
        <v>#REF!</v>
      </c>
      <c r="F8" s="244" t="e">
        <f>'Отдыхай катай |FIT15'!F8</f>
        <v>#REF!</v>
      </c>
      <c r="G8" s="244" t="e">
        <f>'Отдыхай катай |FIT15'!G8</f>
        <v>#REF!</v>
      </c>
      <c r="H8" s="244" t="e">
        <f>'Отдыхай катай |FIT15'!#REF!</f>
        <v>#REF!</v>
      </c>
      <c r="I8" s="244" t="e">
        <f>'Отдыхай катай |FIT15'!J8</f>
        <v>#REF!</v>
      </c>
    </row>
    <row r="9" spans="1:9" ht="10.7" customHeight="1" x14ac:dyDescent="0.2">
      <c r="A9" s="17" t="s">
        <v>143</v>
      </c>
      <c r="B9" s="244"/>
      <c r="C9" s="244"/>
      <c r="D9" s="244"/>
      <c r="E9" s="244"/>
      <c r="F9" s="244"/>
      <c r="G9" s="244"/>
      <c r="H9" s="244"/>
      <c r="I9" s="244"/>
    </row>
    <row r="10" spans="1:9" s="248" customFormat="1" ht="10.7" customHeight="1" x14ac:dyDescent="0.2">
      <c r="A10" s="19">
        <v>1</v>
      </c>
      <c r="B10" s="244" t="e">
        <f>'Отдыхай катай |FIT15'!B10</f>
        <v>#REF!</v>
      </c>
      <c r="C10" s="244" t="e">
        <f>'Отдыхай катай |FIT15'!C10</f>
        <v>#REF!</v>
      </c>
      <c r="D10" s="244" t="e">
        <f>'Отдыхай катай |FIT15'!D10</f>
        <v>#REF!</v>
      </c>
      <c r="E10" s="244" t="e">
        <f>'Отдыхай катай |FIT15'!E10</f>
        <v>#REF!</v>
      </c>
      <c r="F10" s="244" t="e">
        <f>'Отдыхай катай |FIT15'!F10</f>
        <v>#REF!</v>
      </c>
      <c r="G10" s="244" t="e">
        <f>'Отдыхай катай |FIT15'!G10</f>
        <v>#REF!</v>
      </c>
      <c r="H10" s="244" t="e">
        <f>'Отдыхай катай |FIT15'!#REF!</f>
        <v>#REF!</v>
      </c>
      <c r="I10" s="244" t="e">
        <f>'Отдыхай катай |FIT15'!J10</f>
        <v>#REF!</v>
      </c>
    </row>
    <row r="11" spans="1:9" ht="10.7" customHeight="1" x14ac:dyDescent="0.2">
      <c r="A11" s="19">
        <v>2</v>
      </c>
      <c r="B11" s="244" t="e">
        <f>'Отдыхай катай |FIT15'!B11</f>
        <v>#REF!</v>
      </c>
      <c r="C11" s="244" t="e">
        <f>'Отдыхай катай |FIT15'!C11</f>
        <v>#REF!</v>
      </c>
      <c r="D11" s="244" t="e">
        <f>'Отдыхай катай |FIT15'!D11</f>
        <v>#REF!</v>
      </c>
      <c r="E11" s="244" t="e">
        <f>'Отдыхай катай |FIT15'!E11</f>
        <v>#REF!</v>
      </c>
      <c r="F11" s="244" t="e">
        <f>'Отдыхай катай |FIT15'!F11</f>
        <v>#REF!</v>
      </c>
      <c r="G11" s="244" t="e">
        <f>'Отдыхай катай |FIT15'!G11</f>
        <v>#REF!</v>
      </c>
      <c r="H11" s="244" t="e">
        <f>'Отдыхай катай |FIT15'!#REF!</f>
        <v>#REF!</v>
      </c>
      <c r="I11" s="244" t="e">
        <f>'Отдыхай катай |FIT15'!J11</f>
        <v>#REF!</v>
      </c>
    </row>
    <row r="12" spans="1:9" ht="10.7" customHeight="1" x14ac:dyDescent="0.2">
      <c r="A12" s="17" t="s">
        <v>144</v>
      </c>
      <c r="B12" s="244"/>
      <c r="C12" s="244"/>
      <c r="D12" s="244"/>
      <c r="E12" s="244"/>
      <c r="F12" s="244"/>
      <c r="G12" s="244"/>
      <c r="H12" s="244"/>
      <c r="I12" s="244"/>
    </row>
    <row r="13" spans="1:9" ht="10.7" customHeight="1" x14ac:dyDescent="0.2">
      <c r="A13" s="19">
        <v>1</v>
      </c>
      <c r="B13" s="244" t="e">
        <f>'Отдыхай катай |FIT15'!B13</f>
        <v>#REF!</v>
      </c>
      <c r="C13" s="244" t="e">
        <f>'Отдыхай катай |FIT15'!C13</f>
        <v>#REF!</v>
      </c>
      <c r="D13" s="244" t="e">
        <f>'Отдыхай катай |FIT15'!D13</f>
        <v>#REF!</v>
      </c>
      <c r="E13" s="244" t="e">
        <f>'Отдыхай катай |FIT15'!E13</f>
        <v>#REF!</v>
      </c>
      <c r="F13" s="244" t="e">
        <f>'Отдыхай катай |FIT15'!F13</f>
        <v>#REF!</v>
      </c>
      <c r="G13" s="244" t="e">
        <f>'Отдыхай катай |FIT15'!G13</f>
        <v>#REF!</v>
      </c>
      <c r="H13" s="244" t="e">
        <f>'Отдыхай катай |FIT15'!#REF!</f>
        <v>#REF!</v>
      </c>
      <c r="I13" s="244" t="e">
        <f>'Отдыхай катай |FIT15'!J13</f>
        <v>#REF!</v>
      </c>
    </row>
    <row r="14" spans="1:9" ht="10.7" customHeight="1" x14ac:dyDescent="0.2">
      <c r="A14" s="19">
        <v>2</v>
      </c>
      <c r="B14" s="244" t="e">
        <f>'Отдыхай катай |FIT15'!B14</f>
        <v>#REF!</v>
      </c>
      <c r="C14" s="244" t="e">
        <f>'Отдыхай катай |FIT15'!C14</f>
        <v>#REF!</v>
      </c>
      <c r="D14" s="244" t="e">
        <f>'Отдыхай катай |FIT15'!D14</f>
        <v>#REF!</v>
      </c>
      <c r="E14" s="244" t="e">
        <f>'Отдыхай катай |FIT15'!E14</f>
        <v>#REF!</v>
      </c>
      <c r="F14" s="244" t="e">
        <f>'Отдыхай катай |FIT15'!F14</f>
        <v>#REF!</v>
      </c>
      <c r="G14" s="244" t="e">
        <f>'Отдыхай катай |FIT15'!G14</f>
        <v>#REF!</v>
      </c>
      <c r="H14" s="244" t="e">
        <f>'Отдыхай катай |FIT15'!#REF!</f>
        <v>#REF!</v>
      </c>
      <c r="I14" s="244" t="e">
        <f>'Отдыхай катай |FIT15'!J14</f>
        <v>#REF!</v>
      </c>
    </row>
    <row r="15" spans="1:9" ht="10.7" customHeight="1" x14ac:dyDescent="0.2">
      <c r="A15" s="17" t="s">
        <v>4</v>
      </c>
      <c r="B15" s="244"/>
      <c r="C15" s="244"/>
      <c r="D15" s="244"/>
      <c r="E15" s="244"/>
      <c r="F15" s="244"/>
      <c r="G15" s="244"/>
      <c r="H15" s="244"/>
      <c r="I15" s="244"/>
    </row>
    <row r="16" spans="1:9" ht="10.7" customHeight="1" x14ac:dyDescent="0.2">
      <c r="A16" s="19">
        <v>1</v>
      </c>
      <c r="B16" s="244" t="e">
        <f>'Отдыхай катай |FIT15'!B16</f>
        <v>#REF!</v>
      </c>
      <c r="C16" s="244" t="e">
        <f>'Отдыхай катай |FIT15'!C16</f>
        <v>#REF!</v>
      </c>
      <c r="D16" s="244" t="e">
        <f>'Отдыхай катай |FIT15'!D16</f>
        <v>#REF!</v>
      </c>
      <c r="E16" s="244" t="e">
        <f>'Отдыхай катай |FIT15'!E16</f>
        <v>#REF!</v>
      </c>
      <c r="F16" s="244" t="e">
        <f>'Отдыхай катай |FIT15'!F16</f>
        <v>#REF!</v>
      </c>
      <c r="G16" s="244" t="e">
        <f>'Отдыхай катай |FIT15'!G16</f>
        <v>#REF!</v>
      </c>
      <c r="H16" s="244" t="e">
        <f>'Отдыхай катай |FIT15'!#REF!</f>
        <v>#REF!</v>
      </c>
      <c r="I16" s="244" t="e">
        <f>'Отдыхай катай |FIT15'!J16</f>
        <v>#REF!</v>
      </c>
    </row>
    <row r="17" spans="1:9" ht="10.7" customHeight="1" x14ac:dyDescent="0.2">
      <c r="A17" s="19">
        <v>2</v>
      </c>
      <c r="B17" s="244" t="e">
        <f>'Отдыхай катай |FIT15'!B17</f>
        <v>#REF!</v>
      </c>
      <c r="C17" s="244" t="e">
        <f>'Отдыхай катай |FIT15'!C17</f>
        <v>#REF!</v>
      </c>
      <c r="D17" s="244" t="e">
        <f>'Отдыхай катай |FIT15'!D17</f>
        <v>#REF!</v>
      </c>
      <c r="E17" s="244" t="e">
        <f>'Отдыхай катай |FIT15'!E17</f>
        <v>#REF!</v>
      </c>
      <c r="F17" s="244" t="e">
        <f>'Отдыхай катай |FIT15'!F17</f>
        <v>#REF!</v>
      </c>
      <c r="G17" s="244" t="e">
        <f>'Отдыхай катай |FIT15'!G17</f>
        <v>#REF!</v>
      </c>
      <c r="H17" s="244" t="e">
        <f>'Отдыхай катай |FIT15'!#REF!</f>
        <v>#REF!</v>
      </c>
      <c r="I17" s="244" t="e">
        <f>'Отдыхай катай |FIT15'!J17</f>
        <v>#REF!</v>
      </c>
    </row>
    <row r="18" spans="1:9" ht="10.7" customHeight="1" x14ac:dyDescent="0.2">
      <c r="A18" s="17" t="s">
        <v>145</v>
      </c>
      <c r="B18" s="244"/>
      <c r="C18" s="244"/>
      <c r="D18" s="244"/>
      <c r="E18" s="244"/>
      <c r="F18" s="244"/>
      <c r="G18" s="244"/>
      <c r="H18" s="244"/>
      <c r="I18" s="244"/>
    </row>
    <row r="19" spans="1:9" ht="10.7" customHeight="1" x14ac:dyDescent="0.2">
      <c r="A19" s="19">
        <v>1</v>
      </c>
      <c r="B19" s="244" t="e">
        <f>'Отдыхай катай |FIT15'!B19</f>
        <v>#REF!</v>
      </c>
      <c r="C19" s="244" t="e">
        <f>'Отдыхай катай |FIT15'!C19</f>
        <v>#REF!</v>
      </c>
      <c r="D19" s="244" t="e">
        <f>'Отдыхай катай |FIT15'!D19</f>
        <v>#REF!</v>
      </c>
      <c r="E19" s="244" t="e">
        <f>'Отдыхай катай |FIT15'!E19</f>
        <v>#REF!</v>
      </c>
      <c r="F19" s="244" t="e">
        <f>'Отдыхай катай |FIT15'!F19</f>
        <v>#REF!</v>
      </c>
      <c r="G19" s="244" t="e">
        <f>'Отдыхай катай |FIT15'!G19</f>
        <v>#REF!</v>
      </c>
      <c r="H19" s="244" t="e">
        <f>'Отдыхай катай |FIT15'!#REF!</f>
        <v>#REF!</v>
      </c>
      <c r="I19" s="244" t="e">
        <f>'Отдыхай катай |FIT15'!J19</f>
        <v>#REF!</v>
      </c>
    </row>
    <row r="20" spans="1:9" ht="10.7" customHeight="1" x14ac:dyDescent="0.2">
      <c r="A20" s="19">
        <v>2</v>
      </c>
      <c r="B20" s="244" t="e">
        <f>'Отдыхай катай |FIT15'!B20</f>
        <v>#REF!</v>
      </c>
      <c r="C20" s="244" t="e">
        <f>'Отдыхай катай |FIT15'!C20</f>
        <v>#REF!</v>
      </c>
      <c r="D20" s="244" t="e">
        <f>'Отдыхай катай |FIT15'!D20</f>
        <v>#REF!</v>
      </c>
      <c r="E20" s="244" t="e">
        <f>'Отдыхай катай |FIT15'!E20</f>
        <v>#REF!</v>
      </c>
      <c r="F20" s="244" t="e">
        <f>'Отдыхай катай |FIT15'!F20</f>
        <v>#REF!</v>
      </c>
      <c r="G20" s="244" t="e">
        <f>'Отдыхай катай |FIT15'!G20</f>
        <v>#REF!</v>
      </c>
      <c r="H20" s="244" t="e">
        <f>'Отдыхай катай |FIT15'!#REF!</f>
        <v>#REF!</v>
      </c>
      <c r="I20" s="244" t="e">
        <f>'Отдыхай катай |FIT15'!J20</f>
        <v>#REF!</v>
      </c>
    </row>
    <row r="21" spans="1:9" ht="10.7" customHeight="1" x14ac:dyDescent="0.2">
      <c r="A21" s="17" t="s">
        <v>5</v>
      </c>
      <c r="B21" s="244"/>
      <c r="C21" s="244"/>
      <c r="D21" s="244"/>
      <c r="E21" s="244"/>
      <c r="F21" s="244"/>
      <c r="G21" s="244"/>
      <c r="H21" s="244"/>
      <c r="I21" s="244"/>
    </row>
    <row r="22" spans="1:9" ht="10.7" customHeight="1" x14ac:dyDescent="0.2">
      <c r="A22" s="19">
        <v>1</v>
      </c>
      <c r="B22" s="244" t="e">
        <f>'Отдыхай катай |FIT15'!B22</f>
        <v>#REF!</v>
      </c>
      <c r="C22" s="244" t="e">
        <f>'Отдыхай катай |FIT15'!C22</f>
        <v>#REF!</v>
      </c>
      <c r="D22" s="244" t="e">
        <f>'Отдыхай катай |FIT15'!D22</f>
        <v>#REF!</v>
      </c>
      <c r="E22" s="244" t="e">
        <f>'Отдыхай катай |FIT15'!E22</f>
        <v>#REF!</v>
      </c>
      <c r="F22" s="244" t="e">
        <f>'Отдыхай катай |FIT15'!F22</f>
        <v>#REF!</v>
      </c>
      <c r="G22" s="244" t="e">
        <f>'Отдыхай катай |FIT15'!G22</f>
        <v>#REF!</v>
      </c>
      <c r="H22" s="244" t="e">
        <f>'Отдыхай катай |FIT15'!#REF!</f>
        <v>#REF!</v>
      </c>
      <c r="I22" s="244" t="e">
        <f>'Отдыхай катай |FIT15'!J22</f>
        <v>#REF!</v>
      </c>
    </row>
    <row r="23" spans="1:9" ht="10.5" customHeight="1" x14ac:dyDescent="0.2">
      <c r="A23" s="19">
        <v>2</v>
      </c>
      <c r="B23" s="244" t="e">
        <f>'Отдыхай катай |FIT15'!B23</f>
        <v>#REF!</v>
      </c>
      <c r="C23" s="244" t="e">
        <f>'Отдыхай катай |FIT15'!C23</f>
        <v>#REF!</v>
      </c>
      <c r="D23" s="244" t="e">
        <f>'Отдыхай катай |FIT15'!D23</f>
        <v>#REF!</v>
      </c>
      <c r="E23" s="244" t="e">
        <f>'Отдыхай катай |FIT15'!E23</f>
        <v>#REF!</v>
      </c>
      <c r="F23" s="244" t="e">
        <f>'Отдыхай катай |FIT15'!F23</f>
        <v>#REF!</v>
      </c>
      <c r="G23" s="244" t="e">
        <f>'Отдыхай катай |FIT15'!G23</f>
        <v>#REF!</v>
      </c>
      <c r="H23" s="244" t="e">
        <f>'Отдыхай катай |FIT15'!#REF!</f>
        <v>#REF!</v>
      </c>
      <c r="I23" s="244" t="e">
        <f>'Отдыхай катай |FIT15'!J23</f>
        <v>#REF!</v>
      </c>
    </row>
    <row r="24" spans="1:9" x14ac:dyDescent="0.2">
      <c r="A24" s="17" t="s">
        <v>6</v>
      </c>
      <c r="B24" s="244"/>
      <c r="C24" s="244"/>
      <c r="D24" s="244"/>
      <c r="E24" s="244"/>
      <c r="F24" s="244"/>
      <c r="G24" s="244"/>
      <c r="H24" s="244"/>
      <c r="I24" s="244"/>
    </row>
    <row r="25" spans="1:9" ht="12.75" thickBot="1" x14ac:dyDescent="0.25">
      <c r="A25" s="19" t="s">
        <v>1</v>
      </c>
      <c r="B25" s="244" t="e">
        <f>'Отдыхай катай |FIT15'!B25</f>
        <v>#REF!</v>
      </c>
      <c r="C25" s="244" t="e">
        <f>'Отдыхай катай |FIT15'!C25</f>
        <v>#REF!</v>
      </c>
      <c r="D25" s="244" t="e">
        <f>'Отдыхай катай |FIT15'!D25</f>
        <v>#REF!</v>
      </c>
      <c r="E25" s="244" t="e">
        <f>'Отдыхай катай |FIT15'!E25</f>
        <v>#REF!</v>
      </c>
      <c r="F25" s="244" t="e">
        <f>'Отдыхай катай |FIT15'!F25</f>
        <v>#REF!</v>
      </c>
      <c r="G25" s="244" t="e">
        <f>'Отдыхай катай |FIT15'!G25</f>
        <v>#REF!</v>
      </c>
      <c r="H25" s="244" t="e">
        <f>'Отдыхай катай |FIT15'!#REF!</f>
        <v>#REF!</v>
      </c>
      <c r="I25" s="244" t="e">
        <f>'Отдыхай катай |FIT15'!J25</f>
        <v>#REF!</v>
      </c>
    </row>
    <row r="26" spans="1:9" ht="12" customHeight="1" thickBot="1" x14ac:dyDescent="0.25">
      <c r="A26" s="164" t="s">
        <v>147</v>
      </c>
    </row>
    <row r="27" spans="1:9" x14ac:dyDescent="0.2">
      <c r="A27" s="93" t="s">
        <v>12</v>
      </c>
    </row>
    <row r="28" spans="1:9" x14ac:dyDescent="0.2">
      <c r="A28" s="22" t="s">
        <v>13</v>
      </c>
    </row>
    <row r="29" spans="1:9" x14ac:dyDescent="0.2">
      <c r="A29" s="22" t="s">
        <v>14</v>
      </c>
    </row>
    <row r="30" spans="1:9" ht="24" x14ac:dyDescent="0.2">
      <c r="A30" s="23" t="s">
        <v>18</v>
      </c>
    </row>
    <row r="31" spans="1:9" x14ac:dyDescent="0.2">
      <c r="A31" s="148" t="s">
        <v>122</v>
      </c>
    </row>
    <row r="32" spans="1:9" ht="84" x14ac:dyDescent="0.2">
      <c r="A32" s="142" t="s">
        <v>252</v>
      </c>
    </row>
    <row r="33" spans="1:1" thickBot="1" x14ac:dyDescent="0.25">
      <c r="A33" s="83"/>
    </row>
    <row r="34" spans="1:1" ht="12.75" thickBot="1" x14ac:dyDescent="0.25">
      <c r="A34" s="189" t="s">
        <v>24</v>
      </c>
    </row>
    <row r="35" spans="1:1" ht="12" customHeight="1" x14ac:dyDescent="0.2">
      <c r="A35" s="259" t="s">
        <v>263</v>
      </c>
    </row>
    <row r="36" spans="1:1" ht="36.75" thickBot="1" x14ac:dyDescent="0.25">
      <c r="A36" s="260" t="s">
        <v>264</v>
      </c>
    </row>
    <row r="37" spans="1:1" ht="12" customHeight="1" x14ac:dyDescent="0.2">
      <c r="A37" s="266" t="s">
        <v>262</v>
      </c>
    </row>
    <row r="38" spans="1:1" ht="96.6" customHeight="1" thickBot="1" x14ac:dyDescent="0.25">
      <c r="A38" s="267"/>
    </row>
    <row r="39" spans="1:1" ht="48.75" thickBot="1" x14ac:dyDescent="0.25">
      <c r="A39" s="190" t="s">
        <v>254</v>
      </c>
    </row>
    <row r="40" spans="1:1" ht="24" x14ac:dyDescent="0.2">
      <c r="A40" s="258" t="s">
        <v>261</v>
      </c>
    </row>
    <row r="41" spans="1:1" ht="12.75" thickBot="1" x14ac:dyDescent="0.25">
      <c r="A41" s="192"/>
    </row>
    <row r="42" spans="1:1" ht="12.75" thickBot="1" x14ac:dyDescent="0.25">
      <c r="A42" s="141" t="s">
        <v>16</v>
      </c>
    </row>
    <row r="43" spans="1:1" ht="60" x14ac:dyDescent="0.2">
      <c r="A43" s="149" t="s">
        <v>173</v>
      </c>
    </row>
  </sheetData>
  <mergeCells count="2">
    <mergeCell ref="A4:A5"/>
    <mergeCell ref="A37:A38"/>
  </mergeCells>
  <pageMargins left="0.25" right="0.25" top="0.75" bottom="0.75" header="0.3" footer="0.3"/>
  <pageSetup scale="51"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zoomScale="90" zoomScaleNormal="90" workbookViewId="0">
      <selection activeCell="E71" sqref="E71"/>
    </sheetView>
  </sheetViews>
  <sheetFormatPr defaultColWidth="8.7109375" defaultRowHeight="12.75" x14ac:dyDescent="0.2"/>
  <cols>
    <col min="1" max="1" width="72.5703125" style="151" customWidth="1"/>
    <col min="2" max="37" width="9.7109375" style="151" bestFit="1" customWidth="1"/>
    <col min="38" max="16384" width="8.7109375" style="151"/>
  </cols>
  <sheetData>
    <row r="1" spans="1:37" x14ac:dyDescent="0.2">
      <c r="A1" s="13" t="s">
        <v>191</v>
      </c>
    </row>
    <row r="2" spans="1:37" x14ac:dyDescent="0.2">
      <c r="A2" s="122" t="s">
        <v>194</v>
      </c>
    </row>
    <row r="3" spans="1:37" x14ac:dyDescent="0.2">
      <c r="A3" s="122" t="s">
        <v>9</v>
      </c>
      <c r="B3" s="47">
        <f>'C завтраками| Bed and breakfast'!N4</f>
        <v>45809</v>
      </c>
      <c r="C3" s="47">
        <f>'C завтраками| Bed and breakfast'!O4</f>
        <v>45810</v>
      </c>
      <c r="D3" s="47">
        <f>'C завтраками| Bed and breakfast'!P4</f>
        <v>45815</v>
      </c>
      <c r="E3" s="47">
        <f>'C завтраками| Bed and breakfast'!Q4</f>
        <v>45817</v>
      </c>
      <c r="F3" s="47">
        <f>'C завтраками| Bed and breakfast'!R4</f>
        <v>45820</v>
      </c>
      <c r="G3" s="47">
        <f>'C завтраками| Bed and breakfast'!S4</f>
        <v>45821</v>
      </c>
      <c r="H3" s="47">
        <f>'C завтраками| Bed and breakfast'!T4</f>
        <v>45823</v>
      </c>
      <c r="I3" s="47">
        <f>'C завтраками| Bed and breakfast'!U4</f>
        <v>45831</v>
      </c>
      <c r="J3" s="47">
        <f>'C завтраками| Bed and breakfast'!V4</f>
        <v>45836</v>
      </c>
      <c r="K3" s="47">
        <f>'C завтраками| Bed and breakfast'!W4</f>
        <v>45839</v>
      </c>
      <c r="L3" s="47">
        <f>'C завтраками| Bed and breakfast'!X4</f>
        <v>45849</v>
      </c>
      <c r="M3" s="47">
        <f>'C завтраками| Bed and breakfast'!Y4</f>
        <v>45852</v>
      </c>
      <c r="N3" s="47">
        <f>'C завтраками| Bed and breakfast'!Z4</f>
        <v>45855</v>
      </c>
      <c r="O3" s="47">
        <f>'C завтраками| Bed and breakfast'!AA4</f>
        <v>45856</v>
      </c>
      <c r="P3" s="47">
        <f>'C завтраками| Bed and breakfast'!AB4</f>
        <v>45858</v>
      </c>
      <c r="Q3" s="47">
        <f>'C завтраками| Bed and breakfast'!AC4</f>
        <v>45859</v>
      </c>
      <c r="R3" s="47">
        <f>'C завтраками| Bed and breakfast'!AD4</f>
        <v>45861</v>
      </c>
      <c r="S3" s="47">
        <f>'C завтраками| Bed and breakfast'!AE4</f>
        <v>45863</v>
      </c>
      <c r="T3" s="47">
        <f>'C завтраками| Bed and breakfast'!AF4</f>
        <v>45867</v>
      </c>
      <c r="U3" s="47">
        <f>'C завтраками| Bed and breakfast'!AG4</f>
        <v>45870</v>
      </c>
      <c r="V3" s="47">
        <f>'C завтраками| Bed and breakfast'!AH4</f>
        <v>45872</v>
      </c>
      <c r="W3" s="47">
        <f>'C завтраками| Bed and breakfast'!AI4</f>
        <v>45877</v>
      </c>
      <c r="X3" s="47">
        <f>'C завтраками| Bed and breakfast'!AJ4</f>
        <v>45879</v>
      </c>
      <c r="Y3" s="47">
        <f>'C завтраками| Bed and breakfast'!AK4</f>
        <v>45884</v>
      </c>
      <c r="Z3" s="47">
        <f>'C завтраками| Bed and breakfast'!AL4</f>
        <v>45886</v>
      </c>
      <c r="AA3" s="47">
        <f>'C завтраками| Bed and breakfast'!AM4</f>
        <v>45888</v>
      </c>
      <c r="AB3" s="47">
        <f>'C завтраками| Bed and breakfast'!AN4</f>
        <v>45891</v>
      </c>
      <c r="AC3" s="47">
        <f>'C завтраками| Bed and breakfast'!AO4</f>
        <v>45893</v>
      </c>
      <c r="AD3" s="47">
        <f>'C завтраками| Bed and breakfast'!AP4</f>
        <v>45901</v>
      </c>
      <c r="AE3" s="47">
        <f>'C завтраками| Bed and breakfast'!AQ4</f>
        <v>45905</v>
      </c>
      <c r="AF3" s="47">
        <f>'C завтраками| Bed and breakfast'!AR4</f>
        <v>45908</v>
      </c>
      <c r="AG3" s="47">
        <f>'C завтраками| Bed and breakfast'!AS4</f>
        <v>45912</v>
      </c>
      <c r="AH3" s="47">
        <f>'C завтраками| Bed and breakfast'!AT4</f>
        <v>45914</v>
      </c>
      <c r="AI3" s="47">
        <f>'C завтраками| Bed and breakfast'!AU4</f>
        <v>45921</v>
      </c>
      <c r="AJ3" s="47">
        <f>'C завтраками| Bed and breakfast'!AV4</f>
        <v>45926</v>
      </c>
      <c r="AK3" s="47">
        <f>'C завтраками| Bed and breakfast'!AW4</f>
        <v>45928</v>
      </c>
    </row>
    <row r="4" spans="1:37" ht="23.1" customHeight="1" x14ac:dyDescent="0.2">
      <c r="A4" s="46" t="s">
        <v>11</v>
      </c>
      <c r="B4" s="47">
        <f>'C завтраками| Bed and breakfast'!N5</f>
        <v>45809</v>
      </c>
      <c r="C4" s="47">
        <f>'C завтраками| Bed and breakfast'!O5</f>
        <v>45814</v>
      </c>
      <c r="D4" s="47">
        <f>'C завтраками| Bed and breakfast'!P5</f>
        <v>45816</v>
      </c>
      <c r="E4" s="47">
        <f>'C завтраками| Bed and breakfast'!Q5</f>
        <v>45819</v>
      </c>
      <c r="F4" s="47">
        <f>'C завтраками| Bed and breakfast'!R5</f>
        <v>45820</v>
      </c>
      <c r="G4" s="47">
        <f>'C завтраками| Bed and breakfast'!S5</f>
        <v>45822</v>
      </c>
      <c r="H4" s="47">
        <f>'C завтраками| Bed and breakfast'!T5</f>
        <v>45830</v>
      </c>
      <c r="I4" s="47">
        <f>'C завтраками| Bed and breakfast'!U5</f>
        <v>45835</v>
      </c>
      <c r="J4" s="47">
        <f>'C завтраками| Bed and breakfast'!V5</f>
        <v>45838</v>
      </c>
      <c r="K4" s="47">
        <f>'C завтраками| Bed and breakfast'!W5</f>
        <v>45848</v>
      </c>
      <c r="L4" s="47">
        <f>'C завтраками| Bed and breakfast'!X5</f>
        <v>45851</v>
      </c>
      <c r="M4" s="47">
        <f>'C завтраками| Bed and breakfast'!Y5</f>
        <v>45854</v>
      </c>
      <c r="N4" s="47">
        <f>'C завтраками| Bed and breakfast'!Z5</f>
        <v>45855</v>
      </c>
      <c r="O4" s="47">
        <f>'C завтраками| Bed and breakfast'!AA5</f>
        <v>45857</v>
      </c>
      <c r="P4" s="47">
        <f>'C завтраками| Bed and breakfast'!AB5</f>
        <v>45858</v>
      </c>
      <c r="Q4" s="47">
        <f>'C завтраками| Bed and breakfast'!AC5</f>
        <v>45860</v>
      </c>
      <c r="R4" s="47">
        <f>'C завтраками| Bed and breakfast'!AD5</f>
        <v>45862</v>
      </c>
      <c r="S4" s="47">
        <f>'C завтраками| Bed and breakfast'!AE5</f>
        <v>45866</v>
      </c>
      <c r="T4" s="47">
        <f>'C завтраками| Bed and breakfast'!AF5</f>
        <v>45869</v>
      </c>
      <c r="U4" s="47">
        <f>'C завтраками| Bed and breakfast'!AG5</f>
        <v>45871</v>
      </c>
      <c r="V4" s="47">
        <f>'C завтраками| Bed and breakfast'!AH5</f>
        <v>45876</v>
      </c>
      <c r="W4" s="47">
        <f>'C завтраками| Bed and breakfast'!AI5</f>
        <v>45878</v>
      </c>
      <c r="X4" s="47">
        <f>'C завтраками| Bed and breakfast'!AJ5</f>
        <v>45883</v>
      </c>
      <c r="Y4" s="47">
        <f>'C завтраками| Bed and breakfast'!AK5</f>
        <v>45885</v>
      </c>
      <c r="Z4" s="47">
        <f>'C завтраками| Bed and breakfast'!AL5</f>
        <v>45887</v>
      </c>
      <c r="AA4" s="47">
        <f>'C завтраками| Bed and breakfast'!AM5</f>
        <v>45890</v>
      </c>
      <c r="AB4" s="47">
        <f>'C завтраками| Bed and breakfast'!AN5</f>
        <v>45892</v>
      </c>
      <c r="AC4" s="47">
        <f>'C завтраками| Bed and breakfast'!AO5</f>
        <v>45900</v>
      </c>
      <c r="AD4" s="47">
        <f>'C завтраками| Bed and breakfast'!AP5</f>
        <v>45904</v>
      </c>
      <c r="AE4" s="47">
        <f>'C завтраками| Bed and breakfast'!AQ5</f>
        <v>45907</v>
      </c>
      <c r="AF4" s="47">
        <f>'C завтраками| Bed and breakfast'!AR5</f>
        <v>45910</v>
      </c>
      <c r="AG4" s="47">
        <f>'C завтраками| Bed and breakfast'!AS5</f>
        <v>45913</v>
      </c>
      <c r="AH4" s="47">
        <f>'C завтраками| Bed and breakfast'!AT5</f>
        <v>45920</v>
      </c>
      <c r="AI4" s="47">
        <f>'C завтраками| Bed and breakfast'!AU5</f>
        <v>45925</v>
      </c>
      <c r="AJ4" s="47">
        <f>'C завтраками| Bed and breakfast'!AV5</f>
        <v>45927</v>
      </c>
      <c r="AK4" s="47">
        <f>'C завтраками| Bed and breakfast'!AW5</f>
        <v>45930</v>
      </c>
    </row>
    <row r="5" spans="1:37" x14ac:dyDescent="0.2">
      <c r="A5" s="17" t="s">
        <v>142</v>
      </c>
    </row>
    <row r="6" spans="1:37" x14ac:dyDescent="0.2">
      <c r="A6" s="19">
        <v>1</v>
      </c>
      <c r="B6" s="44">
        <f>'C завтраками| Bed and breakfast'!N7*0.9</f>
        <v>14130</v>
      </c>
      <c r="C6" s="44">
        <f>'C завтраками| Bed and breakfast'!O7*0.9</f>
        <v>14130</v>
      </c>
      <c r="D6" s="44">
        <f>'C завтраками| Bed and breakfast'!P7*0.9</f>
        <v>14130</v>
      </c>
      <c r="E6" s="44">
        <f>'C завтраками| Bed and breakfast'!Q7*0.9</f>
        <v>9630</v>
      </c>
      <c r="F6" s="44">
        <f>'C завтраками| Bed and breakfast'!R7*0.9</f>
        <v>11970</v>
      </c>
      <c r="G6" s="44">
        <f>'C завтраками| Bed and breakfast'!S7*0.9</f>
        <v>13050</v>
      </c>
      <c r="H6" s="44">
        <f>'C завтраками| Bed and breakfast'!T7*0.9</f>
        <v>10890</v>
      </c>
      <c r="I6" s="44">
        <f>'C завтраками| Bed and breakfast'!U7*0.9</f>
        <v>16740</v>
      </c>
      <c r="J6" s="44">
        <f>'C завтраками| Bed and breakfast'!V7*0.9</f>
        <v>10890</v>
      </c>
      <c r="K6" s="44">
        <f>'C завтраками| Bed and breakfast'!W7*0.9</f>
        <v>14130</v>
      </c>
      <c r="L6" s="44">
        <f>'C завтраками| Bed and breakfast'!X7*0.9</f>
        <v>10890</v>
      </c>
      <c r="M6" s="44">
        <f>'C завтраками| Bed and breakfast'!Y7*0.9</f>
        <v>14130</v>
      </c>
      <c r="N6" s="44">
        <f>'C завтраками| Bed and breakfast'!Z7*0.9</f>
        <v>14130</v>
      </c>
      <c r="O6" s="44">
        <f>'C завтраками| Bed and breakfast'!AA7*0.9</f>
        <v>14130</v>
      </c>
      <c r="P6" s="44">
        <f>'C завтраками| Bed and breakfast'!AB7*0.9</f>
        <v>13050</v>
      </c>
      <c r="Q6" s="44">
        <f>'C завтраками| Bed and breakfast'!AC7*0.9</f>
        <v>14130</v>
      </c>
      <c r="R6" s="44">
        <f>'C завтраками| Bed and breakfast'!AD7*0.9</f>
        <v>13050</v>
      </c>
      <c r="S6" s="44">
        <f>'C завтраками| Bed and breakfast'!AE7*0.9</f>
        <v>18270</v>
      </c>
      <c r="T6" s="44">
        <f>'C завтраками| Bed and breakfast'!AF7*0.9</f>
        <v>13050</v>
      </c>
      <c r="U6" s="44">
        <f>'C завтраками| Bed and breakfast'!AG7*0.9</f>
        <v>14130</v>
      </c>
      <c r="V6" s="44">
        <f>'C завтраками| Bed and breakfast'!AH7*0.9</f>
        <v>14130</v>
      </c>
      <c r="W6" s="44">
        <f>'C завтраками| Bed and breakfast'!AI7*0.9</f>
        <v>14130</v>
      </c>
      <c r="X6" s="44">
        <f>'C завтраками| Bed and breakfast'!AJ7*0.9</f>
        <v>13050</v>
      </c>
      <c r="Y6" s="44">
        <f>'C завтраками| Bed and breakfast'!AK7*0.9</f>
        <v>14130</v>
      </c>
      <c r="Z6" s="44">
        <f>'C завтраками| Bed and breakfast'!AL7*0.9</f>
        <v>13050</v>
      </c>
      <c r="AA6" s="44">
        <f>'C завтраками| Bed and breakfast'!AM7*0.9</f>
        <v>11970</v>
      </c>
      <c r="AB6" s="44">
        <f>'C завтраками| Bed and breakfast'!AN7*0.9</f>
        <v>10890</v>
      </c>
      <c r="AC6" s="44">
        <f>'C завтраками| Bed and breakfast'!AO7*0.9</f>
        <v>10890</v>
      </c>
      <c r="AD6" s="44">
        <f>'C завтраками| Bed and breakfast'!AP7*0.9</f>
        <v>10890</v>
      </c>
      <c r="AE6" s="44">
        <f>'C завтраками| Bed and breakfast'!AQ7*0.9</f>
        <v>11970</v>
      </c>
      <c r="AF6" s="44">
        <f>'C завтраками| Bed and breakfast'!AR7*0.9</f>
        <v>13050</v>
      </c>
      <c r="AG6" s="44">
        <f>'C завтраками| Bed and breakfast'!AS7*0.9</f>
        <v>13050</v>
      </c>
      <c r="AH6" s="44">
        <f>'C завтраками| Bed and breakfast'!AT7*0.9</f>
        <v>11970</v>
      </c>
      <c r="AI6" s="44">
        <f>'C завтраками| Bed and breakfast'!AU7*0.9</f>
        <v>10890</v>
      </c>
      <c r="AJ6" s="44">
        <f>'C завтраками| Bed and breakfast'!AV7*0.9</f>
        <v>13050</v>
      </c>
      <c r="AK6" s="44">
        <f>'C завтраками| Bed and breakfast'!AW7*0.9</f>
        <v>10890</v>
      </c>
    </row>
    <row r="7" spans="1:37" x14ac:dyDescent="0.2">
      <c r="A7" s="19">
        <v>2</v>
      </c>
      <c r="B7" s="44">
        <f>'C завтраками| Bed and breakfast'!N8*0.9</f>
        <v>16155</v>
      </c>
      <c r="C7" s="44">
        <f>'C завтраками| Bed and breakfast'!O8*0.9</f>
        <v>16155</v>
      </c>
      <c r="D7" s="44">
        <f>'C завтраками| Bed and breakfast'!P8*0.9</f>
        <v>16155</v>
      </c>
      <c r="E7" s="44">
        <f>'C завтраками| Bed and breakfast'!Q8*0.9</f>
        <v>11655</v>
      </c>
      <c r="F7" s="44">
        <f>'C завтраками| Bed and breakfast'!R8*0.9</f>
        <v>13995</v>
      </c>
      <c r="G7" s="44">
        <f>'C завтраками| Bed and breakfast'!S8*0.9</f>
        <v>15075</v>
      </c>
      <c r="H7" s="44">
        <f>'C завтраками| Bed and breakfast'!T8*0.9</f>
        <v>12915</v>
      </c>
      <c r="I7" s="44">
        <f>'C завтраками| Bed and breakfast'!U8*0.9</f>
        <v>18765</v>
      </c>
      <c r="J7" s="44">
        <f>'C завтраками| Bed and breakfast'!V8*0.9</f>
        <v>12915</v>
      </c>
      <c r="K7" s="44">
        <f>'C завтраками| Bed and breakfast'!W8*0.9</f>
        <v>16155</v>
      </c>
      <c r="L7" s="44">
        <f>'C завтраками| Bed and breakfast'!X8*0.9</f>
        <v>12915</v>
      </c>
      <c r="M7" s="44">
        <f>'C завтраками| Bed and breakfast'!Y8*0.9</f>
        <v>16155</v>
      </c>
      <c r="N7" s="44">
        <f>'C завтраками| Bed and breakfast'!Z8*0.9</f>
        <v>16155</v>
      </c>
      <c r="O7" s="44">
        <f>'C завтраками| Bed and breakfast'!AA8*0.9</f>
        <v>16155</v>
      </c>
      <c r="P7" s="44">
        <f>'C завтраками| Bed and breakfast'!AB8*0.9</f>
        <v>15075</v>
      </c>
      <c r="Q7" s="44">
        <f>'C завтраками| Bed and breakfast'!AC8*0.9</f>
        <v>16155</v>
      </c>
      <c r="R7" s="44">
        <f>'C завтраками| Bed and breakfast'!AD8*0.9</f>
        <v>15075</v>
      </c>
      <c r="S7" s="44">
        <f>'C завтраками| Bed and breakfast'!AE8*0.9</f>
        <v>20295</v>
      </c>
      <c r="T7" s="44">
        <f>'C завтраками| Bed and breakfast'!AF8*0.9</f>
        <v>15075</v>
      </c>
      <c r="U7" s="44">
        <f>'C завтраками| Bed and breakfast'!AG8*0.9</f>
        <v>16155</v>
      </c>
      <c r="V7" s="44">
        <f>'C завтраками| Bed and breakfast'!AH8*0.9</f>
        <v>16155</v>
      </c>
      <c r="W7" s="44">
        <f>'C завтраками| Bed and breakfast'!AI8*0.9</f>
        <v>16155</v>
      </c>
      <c r="X7" s="44">
        <f>'C завтраками| Bed and breakfast'!AJ8*0.9</f>
        <v>15075</v>
      </c>
      <c r="Y7" s="44">
        <f>'C завтраками| Bed and breakfast'!AK8*0.9</f>
        <v>16155</v>
      </c>
      <c r="Z7" s="44">
        <f>'C завтраками| Bed and breakfast'!AL8*0.9</f>
        <v>15075</v>
      </c>
      <c r="AA7" s="44">
        <f>'C завтраками| Bed and breakfast'!AM8*0.9</f>
        <v>13995</v>
      </c>
      <c r="AB7" s="44">
        <f>'C завтраками| Bed and breakfast'!AN8*0.9</f>
        <v>12915</v>
      </c>
      <c r="AC7" s="44">
        <f>'C завтраками| Bed and breakfast'!AO8*0.9</f>
        <v>12915</v>
      </c>
      <c r="AD7" s="44">
        <f>'C завтраками| Bed and breakfast'!AP8*0.9</f>
        <v>12915</v>
      </c>
      <c r="AE7" s="44">
        <f>'C завтраками| Bed and breakfast'!AQ8*0.9</f>
        <v>13995</v>
      </c>
      <c r="AF7" s="44">
        <f>'C завтраками| Bed and breakfast'!AR8*0.9</f>
        <v>15075</v>
      </c>
      <c r="AG7" s="44">
        <f>'C завтраками| Bed and breakfast'!AS8*0.9</f>
        <v>15075</v>
      </c>
      <c r="AH7" s="44">
        <f>'C завтраками| Bed and breakfast'!AT8*0.9</f>
        <v>13995</v>
      </c>
      <c r="AI7" s="44">
        <f>'C завтраками| Bed and breakfast'!AU8*0.9</f>
        <v>12915</v>
      </c>
      <c r="AJ7" s="44">
        <f>'C завтраками| Bed and breakfast'!AV8*0.9</f>
        <v>15075</v>
      </c>
      <c r="AK7" s="44">
        <f>'C завтраками| Bed and breakfast'!AW8*0.9</f>
        <v>12915</v>
      </c>
    </row>
    <row r="8" spans="1:37"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x14ac:dyDescent="0.2">
      <c r="A9" s="19">
        <v>1</v>
      </c>
      <c r="B9" s="44">
        <f>'C завтраками| Bed and breakfast'!N10*0.9</f>
        <v>15030</v>
      </c>
      <c r="C9" s="44">
        <f>'C завтраками| Bed and breakfast'!O10*0.9</f>
        <v>15030</v>
      </c>
      <c r="D9" s="44">
        <f>'C завтраками| Bed and breakfast'!P10*0.9</f>
        <v>15030</v>
      </c>
      <c r="E9" s="44">
        <f>'C завтраками| Bed and breakfast'!Q10*0.9</f>
        <v>10530</v>
      </c>
      <c r="F9" s="44">
        <f>'C завтраками| Bed and breakfast'!R10*0.9</f>
        <v>12870</v>
      </c>
      <c r="G9" s="44">
        <f>'C завтраками| Bed and breakfast'!S10*0.9</f>
        <v>13950</v>
      </c>
      <c r="H9" s="44">
        <f>'C завтраками| Bed and breakfast'!T10*0.9</f>
        <v>11790</v>
      </c>
      <c r="I9" s="44">
        <f>'C завтраками| Bed and breakfast'!U10*0.9</f>
        <v>17640</v>
      </c>
      <c r="J9" s="44">
        <f>'C завтраками| Bed and breakfast'!V10*0.9</f>
        <v>11790</v>
      </c>
      <c r="K9" s="44">
        <f>'C завтраками| Bed and breakfast'!W10*0.9</f>
        <v>15030</v>
      </c>
      <c r="L9" s="44">
        <f>'C завтраками| Bed and breakfast'!X10*0.9</f>
        <v>11790</v>
      </c>
      <c r="M9" s="44">
        <f>'C завтраками| Bed and breakfast'!Y10*0.9</f>
        <v>15030</v>
      </c>
      <c r="N9" s="44">
        <f>'C завтраками| Bed and breakfast'!Z10*0.9</f>
        <v>15030</v>
      </c>
      <c r="O9" s="44">
        <f>'C завтраками| Bed and breakfast'!AA10*0.9</f>
        <v>15030</v>
      </c>
      <c r="P9" s="44">
        <f>'C завтраками| Bed and breakfast'!AB10*0.9</f>
        <v>13950</v>
      </c>
      <c r="Q9" s="44">
        <f>'C завтраками| Bed and breakfast'!AC10*0.9</f>
        <v>15030</v>
      </c>
      <c r="R9" s="44">
        <f>'C завтраками| Bed and breakfast'!AD10*0.9</f>
        <v>13950</v>
      </c>
      <c r="S9" s="44">
        <f>'C завтраками| Bed and breakfast'!AE10*0.9</f>
        <v>19170</v>
      </c>
      <c r="T9" s="44">
        <f>'C завтраками| Bed and breakfast'!AF10*0.9</f>
        <v>13950</v>
      </c>
      <c r="U9" s="44">
        <f>'C завтраками| Bed and breakfast'!AG10*0.9</f>
        <v>15030</v>
      </c>
      <c r="V9" s="44">
        <f>'C завтраками| Bed and breakfast'!AH10*0.9</f>
        <v>15030</v>
      </c>
      <c r="W9" s="44">
        <f>'C завтраками| Bed and breakfast'!AI10*0.9</f>
        <v>15030</v>
      </c>
      <c r="X9" s="44">
        <f>'C завтраками| Bed and breakfast'!AJ10*0.9</f>
        <v>13950</v>
      </c>
      <c r="Y9" s="44">
        <f>'C завтраками| Bed and breakfast'!AK10*0.9</f>
        <v>15030</v>
      </c>
      <c r="Z9" s="44">
        <f>'C завтраками| Bed and breakfast'!AL10*0.9</f>
        <v>13950</v>
      </c>
      <c r="AA9" s="44">
        <f>'C завтраками| Bed and breakfast'!AM10*0.9</f>
        <v>12870</v>
      </c>
      <c r="AB9" s="44">
        <f>'C завтраками| Bed and breakfast'!AN10*0.9</f>
        <v>11790</v>
      </c>
      <c r="AC9" s="44">
        <f>'C завтраками| Bed and breakfast'!AO10*0.9</f>
        <v>11790</v>
      </c>
      <c r="AD9" s="44">
        <f>'C завтраками| Bed and breakfast'!AP10*0.9</f>
        <v>11790</v>
      </c>
      <c r="AE9" s="44">
        <f>'C завтраками| Bed and breakfast'!AQ10*0.9</f>
        <v>12870</v>
      </c>
      <c r="AF9" s="44">
        <f>'C завтраками| Bed and breakfast'!AR10*0.9</f>
        <v>13950</v>
      </c>
      <c r="AG9" s="44">
        <f>'C завтраками| Bed and breakfast'!AS10*0.9</f>
        <v>13950</v>
      </c>
      <c r="AH9" s="44">
        <f>'C завтраками| Bed and breakfast'!AT10*0.9</f>
        <v>12870</v>
      </c>
      <c r="AI9" s="44">
        <f>'C завтраками| Bed and breakfast'!AU10*0.9</f>
        <v>11790</v>
      </c>
      <c r="AJ9" s="44">
        <f>'C завтраками| Bed and breakfast'!AV10*0.9</f>
        <v>13950</v>
      </c>
      <c r="AK9" s="44">
        <f>'C завтраками| Bed and breakfast'!AW10*0.9</f>
        <v>11790</v>
      </c>
    </row>
    <row r="10" spans="1:37" x14ac:dyDescent="0.2">
      <c r="A10" s="19">
        <v>2</v>
      </c>
      <c r="B10" s="44">
        <f>'C завтраками| Bed and breakfast'!N11*0.9</f>
        <v>17055</v>
      </c>
      <c r="C10" s="44">
        <f>'C завтраками| Bed and breakfast'!O11*0.9</f>
        <v>17055</v>
      </c>
      <c r="D10" s="44">
        <f>'C завтраками| Bed and breakfast'!P11*0.9</f>
        <v>17055</v>
      </c>
      <c r="E10" s="44">
        <f>'C завтраками| Bed and breakfast'!Q11*0.9</f>
        <v>12555</v>
      </c>
      <c r="F10" s="44">
        <f>'C завтраками| Bed and breakfast'!R11*0.9</f>
        <v>14895</v>
      </c>
      <c r="G10" s="44">
        <f>'C завтраками| Bed and breakfast'!S11*0.9</f>
        <v>15975</v>
      </c>
      <c r="H10" s="44">
        <f>'C завтраками| Bed and breakfast'!T11*0.9</f>
        <v>13815</v>
      </c>
      <c r="I10" s="44">
        <f>'C завтраками| Bed and breakfast'!U11*0.9</f>
        <v>19665</v>
      </c>
      <c r="J10" s="44">
        <f>'C завтраками| Bed and breakfast'!V11*0.9</f>
        <v>13815</v>
      </c>
      <c r="K10" s="44">
        <f>'C завтраками| Bed and breakfast'!W11*0.9</f>
        <v>17055</v>
      </c>
      <c r="L10" s="44">
        <f>'C завтраками| Bed and breakfast'!X11*0.9</f>
        <v>13815</v>
      </c>
      <c r="M10" s="44">
        <f>'C завтраками| Bed and breakfast'!Y11*0.9</f>
        <v>17055</v>
      </c>
      <c r="N10" s="44">
        <f>'C завтраками| Bed and breakfast'!Z11*0.9</f>
        <v>17055</v>
      </c>
      <c r="O10" s="44">
        <f>'C завтраками| Bed and breakfast'!AA11*0.9</f>
        <v>17055</v>
      </c>
      <c r="P10" s="44">
        <f>'C завтраками| Bed and breakfast'!AB11*0.9</f>
        <v>15975</v>
      </c>
      <c r="Q10" s="44">
        <f>'C завтраками| Bed and breakfast'!AC11*0.9</f>
        <v>17055</v>
      </c>
      <c r="R10" s="44">
        <f>'C завтраками| Bed and breakfast'!AD11*0.9</f>
        <v>15975</v>
      </c>
      <c r="S10" s="44">
        <f>'C завтраками| Bed and breakfast'!AE11*0.9</f>
        <v>21195</v>
      </c>
      <c r="T10" s="44">
        <f>'C завтраками| Bed and breakfast'!AF11*0.9</f>
        <v>15975</v>
      </c>
      <c r="U10" s="44">
        <f>'C завтраками| Bed and breakfast'!AG11*0.9</f>
        <v>17055</v>
      </c>
      <c r="V10" s="44">
        <f>'C завтраками| Bed and breakfast'!AH11*0.9</f>
        <v>17055</v>
      </c>
      <c r="W10" s="44">
        <f>'C завтраками| Bed and breakfast'!AI11*0.9</f>
        <v>17055</v>
      </c>
      <c r="X10" s="44">
        <f>'C завтраками| Bed and breakfast'!AJ11*0.9</f>
        <v>15975</v>
      </c>
      <c r="Y10" s="44">
        <f>'C завтраками| Bed and breakfast'!AK11*0.9</f>
        <v>17055</v>
      </c>
      <c r="Z10" s="44">
        <f>'C завтраками| Bed and breakfast'!AL11*0.9</f>
        <v>15975</v>
      </c>
      <c r="AA10" s="44">
        <f>'C завтраками| Bed and breakfast'!AM11*0.9</f>
        <v>14895</v>
      </c>
      <c r="AB10" s="44">
        <f>'C завтраками| Bed and breakfast'!AN11*0.9</f>
        <v>13815</v>
      </c>
      <c r="AC10" s="44">
        <f>'C завтраками| Bed and breakfast'!AO11*0.9</f>
        <v>13815</v>
      </c>
      <c r="AD10" s="44">
        <f>'C завтраками| Bed and breakfast'!AP11*0.9</f>
        <v>13815</v>
      </c>
      <c r="AE10" s="44">
        <f>'C завтраками| Bed and breakfast'!AQ11*0.9</f>
        <v>14895</v>
      </c>
      <c r="AF10" s="44">
        <f>'C завтраками| Bed and breakfast'!AR11*0.9</f>
        <v>15975</v>
      </c>
      <c r="AG10" s="44">
        <f>'C завтраками| Bed and breakfast'!AS11*0.9</f>
        <v>15975</v>
      </c>
      <c r="AH10" s="44">
        <f>'C завтраками| Bed and breakfast'!AT11*0.9</f>
        <v>14895</v>
      </c>
      <c r="AI10" s="44">
        <f>'C завтраками| Bed and breakfast'!AU11*0.9</f>
        <v>13815</v>
      </c>
      <c r="AJ10" s="44">
        <f>'C завтраками| Bed and breakfast'!AV11*0.9</f>
        <v>15975</v>
      </c>
      <c r="AK10" s="44">
        <f>'C завтраками| Bed and breakfast'!AW11*0.9</f>
        <v>13815</v>
      </c>
    </row>
    <row r="11" spans="1:37"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37" x14ac:dyDescent="0.2">
      <c r="A12" s="19">
        <v>1</v>
      </c>
      <c r="B12" s="44">
        <f>'C завтраками| Bed and breakfast'!N13*0.9</f>
        <v>15930</v>
      </c>
      <c r="C12" s="44">
        <f>'C завтраками| Bed and breakfast'!O13*0.9</f>
        <v>15930</v>
      </c>
      <c r="D12" s="44">
        <f>'C завтраками| Bed and breakfast'!P13*0.9</f>
        <v>15930</v>
      </c>
      <c r="E12" s="44">
        <f>'C завтраками| Bed and breakfast'!Q13*0.9</f>
        <v>11430</v>
      </c>
      <c r="F12" s="44">
        <f>'C завтраками| Bed and breakfast'!R13*0.9</f>
        <v>13770</v>
      </c>
      <c r="G12" s="44">
        <f>'C завтраками| Bed and breakfast'!S13*0.9</f>
        <v>14850</v>
      </c>
      <c r="H12" s="44">
        <f>'C завтраками| Bed and breakfast'!T13*0.9</f>
        <v>12690</v>
      </c>
      <c r="I12" s="44">
        <f>'C завтраками| Bed and breakfast'!U13*0.9</f>
        <v>18540</v>
      </c>
      <c r="J12" s="44">
        <f>'C завтраками| Bed and breakfast'!V13*0.9</f>
        <v>12690</v>
      </c>
      <c r="K12" s="44">
        <f>'C завтраками| Bed and breakfast'!W13*0.9</f>
        <v>15930</v>
      </c>
      <c r="L12" s="44">
        <f>'C завтраками| Bed and breakfast'!X13*0.9</f>
        <v>12690</v>
      </c>
      <c r="M12" s="44">
        <f>'C завтраками| Bed and breakfast'!Y13*0.9</f>
        <v>15930</v>
      </c>
      <c r="N12" s="44">
        <f>'C завтраками| Bed and breakfast'!Z13*0.9</f>
        <v>15930</v>
      </c>
      <c r="O12" s="44">
        <f>'C завтраками| Bed and breakfast'!AA13*0.9</f>
        <v>15930</v>
      </c>
      <c r="P12" s="44">
        <f>'C завтраками| Bed and breakfast'!AB13*0.9</f>
        <v>14850</v>
      </c>
      <c r="Q12" s="44">
        <f>'C завтраками| Bed and breakfast'!AC13*0.9</f>
        <v>15930</v>
      </c>
      <c r="R12" s="44">
        <f>'C завтраками| Bed and breakfast'!AD13*0.9</f>
        <v>14850</v>
      </c>
      <c r="S12" s="44">
        <f>'C завтраками| Bed and breakfast'!AE13*0.9</f>
        <v>20070</v>
      </c>
      <c r="T12" s="44">
        <f>'C завтраками| Bed and breakfast'!AF13*0.9</f>
        <v>14850</v>
      </c>
      <c r="U12" s="44">
        <f>'C завтраками| Bed and breakfast'!AG13*0.9</f>
        <v>15930</v>
      </c>
      <c r="V12" s="44">
        <f>'C завтраками| Bed and breakfast'!AH13*0.9</f>
        <v>15930</v>
      </c>
      <c r="W12" s="44">
        <f>'C завтраками| Bed and breakfast'!AI13*0.9</f>
        <v>15930</v>
      </c>
      <c r="X12" s="44">
        <f>'C завтраками| Bed and breakfast'!AJ13*0.9</f>
        <v>14850</v>
      </c>
      <c r="Y12" s="44">
        <f>'C завтраками| Bed and breakfast'!AK13*0.9</f>
        <v>15930</v>
      </c>
      <c r="Z12" s="44">
        <f>'C завтраками| Bed and breakfast'!AL13*0.9</f>
        <v>14850</v>
      </c>
      <c r="AA12" s="44">
        <f>'C завтраками| Bed and breakfast'!AM13*0.9</f>
        <v>13770</v>
      </c>
      <c r="AB12" s="44">
        <f>'C завтраками| Bed and breakfast'!AN13*0.9</f>
        <v>12690</v>
      </c>
      <c r="AC12" s="44">
        <f>'C завтраками| Bed and breakfast'!AO13*0.9</f>
        <v>12690</v>
      </c>
      <c r="AD12" s="44">
        <f>'C завтраками| Bed and breakfast'!AP13*0.9</f>
        <v>12690</v>
      </c>
      <c r="AE12" s="44">
        <f>'C завтраками| Bed and breakfast'!AQ13*0.9</f>
        <v>13770</v>
      </c>
      <c r="AF12" s="44">
        <f>'C завтраками| Bed and breakfast'!AR13*0.9</f>
        <v>14850</v>
      </c>
      <c r="AG12" s="44">
        <f>'C завтраками| Bed and breakfast'!AS13*0.9</f>
        <v>14850</v>
      </c>
      <c r="AH12" s="44">
        <f>'C завтраками| Bed and breakfast'!AT13*0.9</f>
        <v>13770</v>
      </c>
      <c r="AI12" s="44">
        <f>'C завтраками| Bed and breakfast'!AU13*0.9</f>
        <v>12690</v>
      </c>
      <c r="AJ12" s="44">
        <f>'C завтраками| Bed and breakfast'!AV13*0.9</f>
        <v>14850</v>
      </c>
      <c r="AK12" s="44">
        <f>'C завтраками| Bed and breakfast'!AW13*0.9</f>
        <v>12690</v>
      </c>
    </row>
    <row r="13" spans="1:37" x14ac:dyDescent="0.2">
      <c r="A13" s="19">
        <v>2</v>
      </c>
      <c r="B13" s="44">
        <f>'C завтраками| Bed and breakfast'!N14*0.9</f>
        <v>17955</v>
      </c>
      <c r="C13" s="44">
        <f>'C завтраками| Bed and breakfast'!O14*0.9</f>
        <v>17955</v>
      </c>
      <c r="D13" s="44">
        <f>'C завтраками| Bed and breakfast'!P14*0.9</f>
        <v>17955</v>
      </c>
      <c r="E13" s="44">
        <f>'C завтраками| Bed and breakfast'!Q14*0.9</f>
        <v>13455</v>
      </c>
      <c r="F13" s="44">
        <f>'C завтраками| Bed and breakfast'!R14*0.9</f>
        <v>15795</v>
      </c>
      <c r="G13" s="44">
        <f>'C завтраками| Bed and breakfast'!S14*0.9</f>
        <v>16875</v>
      </c>
      <c r="H13" s="44">
        <f>'C завтраками| Bed and breakfast'!T14*0.9</f>
        <v>14715</v>
      </c>
      <c r="I13" s="44">
        <f>'C завтраками| Bed and breakfast'!U14*0.9</f>
        <v>20565</v>
      </c>
      <c r="J13" s="44">
        <f>'C завтраками| Bed and breakfast'!V14*0.9</f>
        <v>14715</v>
      </c>
      <c r="K13" s="44">
        <f>'C завтраками| Bed and breakfast'!W14*0.9</f>
        <v>17955</v>
      </c>
      <c r="L13" s="44">
        <f>'C завтраками| Bed and breakfast'!X14*0.9</f>
        <v>14715</v>
      </c>
      <c r="M13" s="44">
        <f>'C завтраками| Bed and breakfast'!Y14*0.9</f>
        <v>17955</v>
      </c>
      <c r="N13" s="44">
        <f>'C завтраками| Bed and breakfast'!Z14*0.9</f>
        <v>17955</v>
      </c>
      <c r="O13" s="44">
        <f>'C завтраками| Bed and breakfast'!AA14*0.9</f>
        <v>17955</v>
      </c>
      <c r="P13" s="44">
        <f>'C завтраками| Bed and breakfast'!AB14*0.9</f>
        <v>16875</v>
      </c>
      <c r="Q13" s="44">
        <f>'C завтраками| Bed and breakfast'!AC14*0.9</f>
        <v>17955</v>
      </c>
      <c r="R13" s="44">
        <f>'C завтраками| Bed and breakfast'!AD14*0.9</f>
        <v>16875</v>
      </c>
      <c r="S13" s="44">
        <f>'C завтраками| Bed and breakfast'!AE14*0.9</f>
        <v>22095</v>
      </c>
      <c r="T13" s="44">
        <f>'C завтраками| Bed and breakfast'!AF14*0.9</f>
        <v>16875</v>
      </c>
      <c r="U13" s="44">
        <f>'C завтраками| Bed and breakfast'!AG14*0.9</f>
        <v>17955</v>
      </c>
      <c r="V13" s="44">
        <f>'C завтраками| Bed and breakfast'!AH14*0.9</f>
        <v>17955</v>
      </c>
      <c r="W13" s="44">
        <f>'C завтраками| Bed and breakfast'!AI14*0.9</f>
        <v>17955</v>
      </c>
      <c r="X13" s="44">
        <f>'C завтраками| Bed and breakfast'!AJ14*0.9</f>
        <v>16875</v>
      </c>
      <c r="Y13" s="44">
        <f>'C завтраками| Bed and breakfast'!AK14*0.9</f>
        <v>17955</v>
      </c>
      <c r="Z13" s="44">
        <f>'C завтраками| Bed and breakfast'!AL14*0.9</f>
        <v>16875</v>
      </c>
      <c r="AA13" s="44">
        <f>'C завтраками| Bed and breakfast'!AM14*0.9</f>
        <v>15795</v>
      </c>
      <c r="AB13" s="44">
        <f>'C завтраками| Bed and breakfast'!AN14*0.9</f>
        <v>14715</v>
      </c>
      <c r="AC13" s="44">
        <f>'C завтраками| Bed and breakfast'!AO14*0.9</f>
        <v>14715</v>
      </c>
      <c r="AD13" s="44">
        <f>'C завтраками| Bed and breakfast'!AP14*0.9</f>
        <v>14715</v>
      </c>
      <c r="AE13" s="44">
        <f>'C завтраками| Bed and breakfast'!AQ14*0.9</f>
        <v>15795</v>
      </c>
      <c r="AF13" s="44">
        <f>'C завтраками| Bed and breakfast'!AR14*0.9</f>
        <v>16875</v>
      </c>
      <c r="AG13" s="44">
        <f>'C завтраками| Bed and breakfast'!AS14*0.9</f>
        <v>16875</v>
      </c>
      <c r="AH13" s="44">
        <f>'C завтраками| Bed and breakfast'!AT14*0.9</f>
        <v>15795</v>
      </c>
      <c r="AI13" s="44">
        <f>'C завтраками| Bed and breakfast'!AU14*0.9</f>
        <v>14715</v>
      </c>
      <c r="AJ13" s="44">
        <f>'C завтраками| Bed and breakfast'!AV14*0.9</f>
        <v>16875</v>
      </c>
      <c r="AK13" s="44">
        <f>'C завтраками| Bed and breakfast'!AW14*0.9</f>
        <v>14715</v>
      </c>
    </row>
    <row r="14" spans="1:37"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x14ac:dyDescent="0.2">
      <c r="A15" s="19">
        <v>1</v>
      </c>
      <c r="B15" s="44">
        <f>'C завтраками| Bed and breakfast'!N16*0.9</f>
        <v>16830</v>
      </c>
      <c r="C15" s="44">
        <f>'C завтраками| Bed and breakfast'!O16*0.9</f>
        <v>16830</v>
      </c>
      <c r="D15" s="44">
        <f>'C завтраками| Bed and breakfast'!P16*0.9</f>
        <v>16830</v>
      </c>
      <c r="E15" s="44">
        <f>'C завтраками| Bed and breakfast'!Q16*0.9</f>
        <v>12330</v>
      </c>
      <c r="F15" s="44">
        <f>'C завтраками| Bed and breakfast'!R16*0.9</f>
        <v>14670</v>
      </c>
      <c r="G15" s="44">
        <f>'C завтраками| Bed and breakfast'!S16*0.9</f>
        <v>15750</v>
      </c>
      <c r="H15" s="44">
        <f>'C завтраками| Bed and breakfast'!T16*0.9</f>
        <v>13590</v>
      </c>
      <c r="I15" s="44">
        <f>'C завтраками| Bed and breakfast'!U16*0.9</f>
        <v>19440</v>
      </c>
      <c r="J15" s="44">
        <f>'C завтраками| Bed and breakfast'!V16*0.9</f>
        <v>13590</v>
      </c>
      <c r="K15" s="44">
        <f>'C завтраками| Bed and breakfast'!W16*0.9</f>
        <v>16830</v>
      </c>
      <c r="L15" s="44">
        <f>'C завтраками| Bed and breakfast'!X16*0.9</f>
        <v>13590</v>
      </c>
      <c r="M15" s="44">
        <f>'C завтраками| Bed and breakfast'!Y16*0.9</f>
        <v>16830</v>
      </c>
      <c r="N15" s="44">
        <f>'C завтраками| Bed and breakfast'!Z16*0.9</f>
        <v>16830</v>
      </c>
      <c r="O15" s="44">
        <f>'C завтраками| Bed and breakfast'!AA16*0.9</f>
        <v>16830</v>
      </c>
      <c r="P15" s="44">
        <f>'C завтраками| Bed and breakfast'!AB16*0.9</f>
        <v>15750</v>
      </c>
      <c r="Q15" s="44">
        <f>'C завтраками| Bed and breakfast'!AC16*0.9</f>
        <v>16830</v>
      </c>
      <c r="R15" s="44">
        <f>'C завтраками| Bed and breakfast'!AD16*0.9</f>
        <v>15750</v>
      </c>
      <c r="S15" s="44">
        <f>'C завтраками| Bed and breakfast'!AE16*0.9</f>
        <v>20970</v>
      </c>
      <c r="T15" s="44">
        <f>'C завтраками| Bed and breakfast'!AF16*0.9</f>
        <v>15750</v>
      </c>
      <c r="U15" s="44">
        <f>'C завтраками| Bed and breakfast'!AG16*0.9</f>
        <v>16830</v>
      </c>
      <c r="V15" s="44">
        <f>'C завтраками| Bed and breakfast'!AH16*0.9</f>
        <v>16830</v>
      </c>
      <c r="W15" s="44">
        <f>'C завтраками| Bed and breakfast'!AI16*0.9</f>
        <v>16830</v>
      </c>
      <c r="X15" s="44">
        <f>'C завтраками| Bed and breakfast'!AJ16*0.9</f>
        <v>15750</v>
      </c>
      <c r="Y15" s="44">
        <f>'C завтраками| Bed and breakfast'!AK16*0.9</f>
        <v>16830</v>
      </c>
      <c r="Z15" s="44">
        <f>'C завтраками| Bed and breakfast'!AL16*0.9</f>
        <v>15750</v>
      </c>
      <c r="AA15" s="44">
        <f>'C завтраками| Bed and breakfast'!AM16*0.9</f>
        <v>14670</v>
      </c>
      <c r="AB15" s="44">
        <f>'C завтраками| Bed and breakfast'!AN16*0.9</f>
        <v>13590</v>
      </c>
      <c r="AC15" s="44">
        <f>'C завтраками| Bed and breakfast'!AO16*0.9</f>
        <v>13590</v>
      </c>
      <c r="AD15" s="44">
        <f>'C завтраками| Bed and breakfast'!AP16*0.9</f>
        <v>13590</v>
      </c>
      <c r="AE15" s="44">
        <f>'C завтраками| Bed and breakfast'!AQ16*0.9</f>
        <v>14670</v>
      </c>
      <c r="AF15" s="44">
        <f>'C завтраками| Bed and breakfast'!AR16*0.9</f>
        <v>15750</v>
      </c>
      <c r="AG15" s="44">
        <f>'C завтраками| Bed and breakfast'!AS16*0.9</f>
        <v>15750</v>
      </c>
      <c r="AH15" s="44">
        <f>'C завтраками| Bed and breakfast'!AT16*0.9</f>
        <v>14670</v>
      </c>
      <c r="AI15" s="44">
        <f>'C завтраками| Bed and breakfast'!AU16*0.9</f>
        <v>13590</v>
      </c>
      <c r="AJ15" s="44">
        <f>'C завтраками| Bed and breakfast'!AV16*0.9</f>
        <v>15750</v>
      </c>
      <c r="AK15" s="44">
        <f>'C завтраками| Bed and breakfast'!AW16*0.9</f>
        <v>13590</v>
      </c>
    </row>
    <row r="16" spans="1:37" x14ac:dyDescent="0.2">
      <c r="A16" s="19">
        <v>2</v>
      </c>
      <c r="B16" s="44">
        <f>'C завтраками| Bed and breakfast'!N17*0.9</f>
        <v>18855</v>
      </c>
      <c r="C16" s="44">
        <f>'C завтраками| Bed and breakfast'!O17*0.9</f>
        <v>18855</v>
      </c>
      <c r="D16" s="44">
        <f>'C завтраками| Bed and breakfast'!P17*0.9</f>
        <v>18855</v>
      </c>
      <c r="E16" s="44">
        <f>'C завтраками| Bed and breakfast'!Q17*0.9</f>
        <v>14355</v>
      </c>
      <c r="F16" s="44">
        <f>'C завтраками| Bed and breakfast'!R17*0.9</f>
        <v>16695</v>
      </c>
      <c r="G16" s="44">
        <f>'C завтраками| Bed and breakfast'!S17*0.9</f>
        <v>17775</v>
      </c>
      <c r="H16" s="44">
        <f>'C завтраками| Bed and breakfast'!T17*0.9</f>
        <v>15615</v>
      </c>
      <c r="I16" s="44">
        <f>'C завтраками| Bed and breakfast'!U17*0.9</f>
        <v>21465</v>
      </c>
      <c r="J16" s="44">
        <f>'C завтраками| Bed and breakfast'!V17*0.9</f>
        <v>15615</v>
      </c>
      <c r="K16" s="44">
        <f>'C завтраками| Bed and breakfast'!W17*0.9</f>
        <v>18855</v>
      </c>
      <c r="L16" s="44">
        <f>'C завтраками| Bed and breakfast'!X17*0.9</f>
        <v>15615</v>
      </c>
      <c r="M16" s="44">
        <f>'C завтраками| Bed and breakfast'!Y17*0.9</f>
        <v>18855</v>
      </c>
      <c r="N16" s="44">
        <f>'C завтраками| Bed and breakfast'!Z17*0.9</f>
        <v>18855</v>
      </c>
      <c r="O16" s="44">
        <f>'C завтраками| Bed and breakfast'!AA17*0.9</f>
        <v>18855</v>
      </c>
      <c r="P16" s="44">
        <f>'C завтраками| Bed and breakfast'!AB17*0.9</f>
        <v>17775</v>
      </c>
      <c r="Q16" s="44">
        <f>'C завтраками| Bed and breakfast'!AC17*0.9</f>
        <v>18855</v>
      </c>
      <c r="R16" s="44">
        <f>'C завтраками| Bed and breakfast'!AD17*0.9</f>
        <v>17775</v>
      </c>
      <c r="S16" s="44">
        <f>'C завтраками| Bed and breakfast'!AE17*0.9</f>
        <v>22995</v>
      </c>
      <c r="T16" s="44">
        <f>'C завтраками| Bed and breakfast'!AF17*0.9</f>
        <v>17775</v>
      </c>
      <c r="U16" s="44">
        <f>'C завтраками| Bed and breakfast'!AG17*0.9</f>
        <v>18855</v>
      </c>
      <c r="V16" s="44">
        <f>'C завтраками| Bed and breakfast'!AH17*0.9</f>
        <v>18855</v>
      </c>
      <c r="W16" s="44">
        <f>'C завтраками| Bed and breakfast'!AI17*0.9</f>
        <v>18855</v>
      </c>
      <c r="X16" s="44">
        <f>'C завтраками| Bed and breakfast'!AJ17*0.9</f>
        <v>17775</v>
      </c>
      <c r="Y16" s="44">
        <f>'C завтраками| Bed and breakfast'!AK17*0.9</f>
        <v>18855</v>
      </c>
      <c r="Z16" s="44">
        <f>'C завтраками| Bed and breakfast'!AL17*0.9</f>
        <v>17775</v>
      </c>
      <c r="AA16" s="44">
        <f>'C завтраками| Bed and breakfast'!AM17*0.9</f>
        <v>16695</v>
      </c>
      <c r="AB16" s="44">
        <f>'C завтраками| Bed and breakfast'!AN17*0.9</f>
        <v>15615</v>
      </c>
      <c r="AC16" s="44">
        <f>'C завтраками| Bed and breakfast'!AO17*0.9</f>
        <v>15615</v>
      </c>
      <c r="AD16" s="44">
        <f>'C завтраками| Bed and breakfast'!AP17*0.9</f>
        <v>15615</v>
      </c>
      <c r="AE16" s="44">
        <f>'C завтраками| Bed and breakfast'!AQ17*0.9</f>
        <v>16695</v>
      </c>
      <c r="AF16" s="44">
        <f>'C завтраками| Bed and breakfast'!AR17*0.9</f>
        <v>17775</v>
      </c>
      <c r="AG16" s="44">
        <f>'C завтраками| Bed and breakfast'!AS17*0.9</f>
        <v>17775</v>
      </c>
      <c r="AH16" s="44">
        <f>'C завтраками| Bed and breakfast'!AT17*0.9</f>
        <v>16695</v>
      </c>
      <c r="AI16" s="44">
        <f>'C завтраками| Bed and breakfast'!AU17*0.9</f>
        <v>15615</v>
      </c>
      <c r="AJ16" s="44">
        <f>'C завтраками| Bed and breakfast'!AV17*0.9</f>
        <v>17775</v>
      </c>
      <c r="AK16" s="44">
        <f>'C завтраками| Bed and breakfast'!AW17*0.9</f>
        <v>15615</v>
      </c>
    </row>
    <row r="17" spans="1:37"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x14ac:dyDescent="0.2">
      <c r="A18" s="19">
        <v>1</v>
      </c>
      <c r="B18" s="44">
        <f>'C завтраками| Bed and breakfast'!N19*0.9</f>
        <v>18630</v>
      </c>
      <c r="C18" s="44">
        <f>'C завтраками| Bed and breakfast'!O19*0.9</f>
        <v>18630</v>
      </c>
      <c r="D18" s="44">
        <f>'C завтраками| Bed and breakfast'!P19*0.9</f>
        <v>18630</v>
      </c>
      <c r="E18" s="44">
        <f>'C завтраками| Bed and breakfast'!Q19*0.9</f>
        <v>14130</v>
      </c>
      <c r="F18" s="44">
        <f>'C завтраками| Bed and breakfast'!R19*0.9</f>
        <v>16470</v>
      </c>
      <c r="G18" s="44">
        <f>'C завтраками| Bed and breakfast'!S19*0.9</f>
        <v>17550</v>
      </c>
      <c r="H18" s="44">
        <f>'C завтраками| Bed and breakfast'!T19*0.9</f>
        <v>15390</v>
      </c>
      <c r="I18" s="44">
        <f>'C завтраками| Bed and breakfast'!U19*0.9</f>
        <v>21240</v>
      </c>
      <c r="J18" s="44">
        <f>'C завтраками| Bed and breakfast'!V19*0.9</f>
        <v>15390</v>
      </c>
      <c r="K18" s="44">
        <f>'C завтраками| Bed and breakfast'!W19*0.9</f>
        <v>18630</v>
      </c>
      <c r="L18" s="44">
        <f>'C завтраками| Bed and breakfast'!X19*0.9</f>
        <v>15390</v>
      </c>
      <c r="M18" s="44">
        <f>'C завтраками| Bed and breakfast'!Y19*0.9</f>
        <v>18630</v>
      </c>
      <c r="N18" s="44">
        <f>'C завтраками| Bed and breakfast'!Z19*0.9</f>
        <v>18630</v>
      </c>
      <c r="O18" s="44">
        <f>'C завтраками| Bed and breakfast'!AA19*0.9</f>
        <v>18630</v>
      </c>
      <c r="P18" s="44">
        <f>'C завтраками| Bed and breakfast'!AB19*0.9</f>
        <v>17550</v>
      </c>
      <c r="Q18" s="44">
        <f>'C завтраками| Bed and breakfast'!AC19*0.9</f>
        <v>18630</v>
      </c>
      <c r="R18" s="44">
        <f>'C завтраками| Bed and breakfast'!AD19*0.9</f>
        <v>17550</v>
      </c>
      <c r="S18" s="44">
        <f>'C завтраками| Bed and breakfast'!AE19*0.9</f>
        <v>22770</v>
      </c>
      <c r="T18" s="44">
        <f>'C завтраками| Bed and breakfast'!AF19*0.9</f>
        <v>17550</v>
      </c>
      <c r="U18" s="44">
        <f>'C завтраками| Bed and breakfast'!AG19*0.9</f>
        <v>18630</v>
      </c>
      <c r="V18" s="44">
        <f>'C завтраками| Bed and breakfast'!AH19*0.9</f>
        <v>18630</v>
      </c>
      <c r="W18" s="44">
        <f>'C завтраками| Bed and breakfast'!AI19*0.9</f>
        <v>18630</v>
      </c>
      <c r="X18" s="44">
        <f>'C завтраками| Bed and breakfast'!AJ19*0.9</f>
        <v>17550</v>
      </c>
      <c r="Y18" s="44">
        <f>'C завтраками| Bed and breakfast'!AK19*0.9</f>
        <v>18630</v>
      </c>
      <c r="Z18" s="44">
        <f>'C завтраками| Bed and breakfast'!AL19*0.9</f>
        <v>17550</v>
      </c>
      <c r="AA18" s="44">
        <f>'C завтраками| Bed and breakfast'!AM19*0.9</f>
        <v>16470</v>
      </c>
      <c r="AB18" s="44">
        <f>'C завтраками| Bed and breakfast'!AN19*0.9</f>
        <v>15390</v>
      </c>
      <c r="AC18" s="44">
        <f>'C завтраками| Bed and breakfast'!AO19*0.9</f>
        <v>15390</v>
      </c>
      <c r="AD18" s="44">
        <f>'C завтраками| Bed and breakfast'!AP19*0.9</f>
        <v>15390</v>
      </c>
      <c r="AE18" s="44">
        <f>'C завтраками| Bed and breakfast'!AQ19*0.9</f>
        <v>16470</v>
      </c>
      <c r="AF18" s="44">
        <f>'C завтраками| Bed and breakfast'!AR19*0.9</f>
        <v>17550</v>
      </c>
      <c r="AG18" s="44">
        <f>'C завтраками| Bed and breakfast'!AS19*0.9</f>
        <v>17550</v>
      </c>
      <c r="AH18" s="44">
        <f>'C завтраками| Bed and breakfast'!AT19*0.9</f>
        <v>16470</v>
      </c>
      <c r="AI18" s="44">
        <f>'C завтраками| Bed and breakfast'!AU19*0.9</f>
        <v>15390</v>
      </c>
      <c r="AJ18" s="44">
        <f>'C завтраками| Bed and breakfast'!AV19*0.9</f>
        <v>17550</v>
      </c>
      <c r="AK18" s="44">
        <f>'C завтраками| Bed and breakfast'!AW19*0.9</f>
        <v>15390</v>
      </c>
    </row>
    <row r="19" spans="1:37" x14ac:dyDescent="0.2">
      <c r="A19" s="19">
        <v>2</v>
      </c>
      <c r="B19" s="44">
        <f>'C завтраками| Bed and breakfast'!N20*0.9</f>
        <v>20655</v>
      </c>
      <c r="C19" s="44">
        <f>'C завтраками| Bed and breakfast'!O20*0.9</f>
        <v>20655</v>
      </c>
      <c r="D19" s="44">
        <f>'C завтраками| Bed and breakfast'!P20*0.9</f>
        <v>20655</v>
      </c>
      <c r="E19" s="44">
        <f>'C завтраками| Bed and breakfast'!Q20*0.9</f>
        <v>16155</v>
      </c>
      <c r="F19" s="44">
        <f>'C завтраками| Bed and breakfast'!R20*0.9</f>
        <v>18495</v>
      </c>
      <c r="G19" s="44">
        <f>'C завтраками| Bed and breakfast'!S20*0.9</f>
        <v>19575</v>
      </c>
      <c r="H19" s="44">
        <f>'C завтраками| Bed and breakfast'!T20*0.9</f>
        <v>17415</v>
      </c>
      <c r="I19" s="44">
        <f>'C завтраками| Bed and breakfast'!U20*0.9</f>
        <v>23265</v>
      </c>
      <c r="J19" s="44">
        <f>'C завтраками| Bed and breakfast'!V20*0.9</f>
        <v>17415</v>
      </c>
      <c r="K19" s="44">
        <f>'C завтраками| Bed and breakfast'!W20*0.9</f>
        <v>20655</v>
      </c>
      <c r="L19" s="44">
        <f>'C завтраками| Bed and breakfast'!X20*0.9</f>
        <v>17415</v>
      </c>
      <c r="M19" s="44">
        <f>'C завтраками| Bed and breakfast'!Y20*0.9</f>
        <v>20655</v>
      </c>
      <c r="N19" s="44">
        <f>'C завтраками| Bed and breakfast'!Z20*0.9</f>
        <v>20655</v>
      </c>
      <c r="O19" s="44">
        <f>'C завтраками| Bed and breakfast'!AA20*0.9</f>
        <v>20655</v>
      </c>
      <c r="P19" s="44">
        <f>'C завтраками| Bed and breakfast'!AB20*0.9</f>
        <v>19575</v>
      </c>
      <c r="Q19" s="44">
        <f>'C завтраками| Bed and breakfast'!AC20*0.9</f>
        <v>20655</v>
      </c>
      <c r="R19" s="44">
        <f>'C завтраками| Bed and breakfast'!AD20*0.9</f>
        <v>19575</v>
      </c>
      <c r="S19" s="44">
        <f>'C завтраками| Bed and breakfast'!AE20*0.9</f>
        <v>24795</v>
      </c>
      <c r="T19" s="44">
        <f>'C завтраками| Bed and breakfast'!AF20*0.9</f>
        <v>19575</v>
      </c>
      <c r="U19" s="44">
        <f>'C завтраками| Bed and breakfast'!AG20*0.9</f>
        <v>20655</v>
      </c>
      <c r="V19" s="44">
        <f>'C завтраками| Bed and breakfast'!AH20*0.9</f>
        <v>20655</v>
      </c>
      <c r="W19" s="44">
        <f>'C завтраками| Bed and breakfast'!AI20*0.9</f>
        <v>20655</v>
      </c>
      <c r="X19" s="44">
        <f>'C завтраками| Bed and breakfast'!AJ20*0.9</f>
        <v>19575</v>
      </c>
      <c r="Y19" s="44">
        <f>'C завтраками| Bed and breakfast'!AK20*0.9</f>
        <v>20655</v>
      </c>
      <c r="Z19" s="44">
        <f>'C завтраками| Bed and breakfast'!AL20*0.9</f>
        <v>19575</v>
      </c>
      <c r="AA19" s="44">
        <f>'C завтраками| Bed and breakfast'!AM20*0.9</f>
        <v>18495</v>
      </c>
      <c r="AB19" s="44">
        <f>'C завтраками| Bed and breakfast'!AN20*0.9</f>
        <v>17415</v>
      </c>
      <c r="AC19" s="44">
        <f>'C завтраками| Bed and breakfast'!AO20*0.9</f>
        <v>17415</v>
      </c>
      <c r="AD19" s="44">
        <f>'C завтраками| Bed and breakfast'!AP20*0.9</f>
        <v>17415</v>
      </c>
      <c r="AE19" s="44">
        <f>'C завтраками| Bed and breakfast'!AQ20*0.9</f>
        <v>18495</v>
      </c>
      <c r="AF19" s="44">
        <f>'C завтраками| Bed and breakfast'!AR20*0.9</f>
        <v>19575</v>
      </c>
      <c r="AG19" s="44">
        <f>'C завтраками| Bed and breakfast'!AS20*0.9</f>
        <v>19575</v>
      </c>
      <c r="AH19" s="44">
        <f>'C завтраками| Bed and breakfast'!AT20*0.9</f>
        <v>18495</v>
      </c>
      <c r="AI19" s="44">
        <f>'C завтраками| Bed and breakfast'!AU20*0.9</f>
        <v>17415</v>
      </c>
      <c r="AJ19" s="44">
        <f>'C завтраками| Bed and breakfast'!AV20*0.9</f>
        <v>19575</v>
      </c>
      <c r="AK19" s="44">
        <f>'C завтраками| Bed and breakfast'!AW20*0.9</f>
        <v>17415</v>
      </c>
    </row>
    <row r="20" spans="1:37"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x14ac:dyDescent="0.2">
      <c r="A21" s="19">
        <v>1</v>
      </c>
      <c r="B21" s="44">
        <f>'C завтраками| Bed and breakfast'!N22*0.9</f>
        <v>27630</v>
      </c>
      <c r="C21" s="44">
        <f>'C завтраками| Bed and breakfast'!O22*0.9</f>
        <v>27630</v>
      </c>
      <c r="D21" s="44">
        <f>'C завтраками| Bed and breakfast'!P22*0.9</f>
        <v>27630</v>
      </c>
      <c r="E21" s="44">
        <f>'C завтраками| Bed and breakfast'!Q22*0.9</f>
        <v>23130</v>
      </c>
      <c r="F21" s="44">
        <f>'C завтраками| Bed and breakfast'!R22*0.9</f>
        <v>25470</v>
      </c>
      <c r="G21" s="44">
        <f>'C завтраками| Bed and breakfast'!S22*0.9</f>
        <v>26550</v>
      </c>
      <c r="H21" s="44">
        <f>'C завтраками| Bed and breakfast'!T22*0.9</f>
        <v>24390</v>
      </c>
      <c r="I21" s="44">
        <f>'C завтраками| Bed and breakfast'!U22*0.9</f>
        <v>30240</v>
      </c>
      <c r="J21" s="44">
        <f>'C завтраками| Bed and breakfast'!V22*0.9</f>
        <v>24390</v>
      </c>
      <c r="K21" s="44">
        <f>'C завтраками| Bed and breakfast'!W22*0.9</f>
        <v>27630</v>
      </c>
      <c r="L21" s="44">
        <f>'C завтраками| Bed and breakfast'!X22*0.9</f>
        <v>24390</v>
      </c>
      <c r="M21" s="44">
        <f>'C завтраками| Bed and breakfast'!Y22*0.9</f>
        <v>27630</v>
      </c>
      <c r="N21" s="44">
        <f>'C завтраками| Bed and breakfast'!Z22*0.9</f>
        <v>27630</v>
      </c>
      <c r="O21" s="44">
        <f>'C завтраками| Bed and breakfast'!AA22*0.9</f>
        <v>27630</v>
      </c>
      <c r="P21" s="44">
        <f>'C завтраками| Bed and breakfast'!AB22*0.9</f>
        <v>26550</v>
      </c>
      <c r="Q21" s="44">
        <f>'C завтраками| Bed and breakfast'!AC22*0.9</f>
        <v>27630</v>
      </c>
      <c r="R21" s="44">
        <f>'C завтраками| Bed and breakfast'!AD22*0.9</f>
        <v>26550</v>
      </c>
      <c r="S21" s="44">
        <f>'C завтраками| Bed and breakfast'!AE22*0.9</f>
        <v>31770</v>
      </c>
      <c r="T21" s="44">
        <f>'C завтраками| Bed and breakfast'!AF22*0.9</f>
        <v>26550</v>
      </c>
      <c r="U21" s="44">
        <f>'C завтраками| Bed and breakfast'!AG22*0.9</f>
        <v>27630</v>
      </c>
      <c r="V21" s="44">
        <f>'C завтраками| Bed and breakfast'!AH22*0.9</f>
        <v>27630</v>
      </c>
      <c r="W21" s="44">
        <f>'C завтраками| Bed and breakfast'!AI22*0.9</f>
        <v>27630</v>
      </c>
      <c r="X21" s="44">
        <f>'C завтраками| Bed and breakfast'!AJ22*0.9</f>
        <v>26550</v>
      </c>
      <c r="Y21" s="44">
        <f>'C завтраками| Bed and breakfast'!AK22*0.9</f>
        <v>27630</v>
      </c>
      <c r="Z21" s="44">
        <f>'C завтраками| Bed and breakfast'!AL22*0.9</f>
        <v>26550</v>
      </c>
      <c r="AA21" s="44">
        <f>'C завтраками| Bed and breakfast'!AM22*0.9</f>
        <v>25470</v>
      </c>
      <c r="AB21" s="44">
        <f>'C завтраками| Bed and breakfast'!AN22*0.9</f>
        <v>24390</v>
      </c>
      <c r="AC21" s="44">
        <f>'C завтраками| Bed and breakfast'!AO22*0.9</f>
        <v>24390</v>
      </c>
      <c r="AD21" s="44">
        <f>'C завтраками| Bed and breakfast'!AP22*0.9</f>
        <v>24390</v>
      </c>
      <c r="AE21" s="44">
        <f>'C завтраками| Bed and breakfast'!AQ22*0.9</f>
        <v>25470</v>
      </c>
      <c r="AF21" s="44">
        <f>'C завтраками| Bed and breakfast'!AR22*0.9</f>
        <v>26550</v>
      </c>
      <c r="AG21" s="44">
        <f>'C завтраками| Bed and breakfast'!AS22*0.9</f>
        <v>26550</v>
      </c>
      <c r="AH21" s="44">
        <f>'C завтраками| Bed and breakfast'!AT22*0.9</f>
        <v>25470</v>
      </c>
      <c r="AI21" s="44">
        <f>'C завтраками| Bed and breakfast'!AU22*0.9</f>
        <v>24390</v>
      </c>
      <c r="AJ21" s="44">
        <f>'C завтраками| Bed and breakfast'!AV22*0.9</f>
        <v>26550</v>
      </c>
      <c r="AK21" s="44">
        <f>'C завтраками| Bed and breakfast'!AW22*0.9</f>
        <v>24390</v>
      </c>
    </row>
    <row r="22" spans="1:37" x14ac:dyDescent="0.2">
      <c r="A22" s="19">
        <v>2</v>
      </c>
      <c r="B22" s="44">
        <f>'C завтраками| Bed and breakfast'!N23*0.9</f>
        <v>29655</v>
      </c>
      <c r="C22" s="44">
        <f>'C завтраками| Bed and breakfast'!O23*0.9</f>
        <v>29655</v>
      </c>
      <c r="D22" s="44">
        <f>'C завтраками| Bed and breakfast'!P23*0.9</f>
        <v>29655</v>
      </c>
      <c r="E22" s="44">
        <f>'C завтраками| Bed and breakfast'!Q23*0.9</f>
        <v>25155</v>
      </c>
      <c r="F22" s="44">
        <f>'C завтраками| Bed and breakfast'!R23*0.9</f>
        <v>27495</v>
      </c>
      <c r="G22" s="44">
        <f>'C завтраками| Bed and breakfast'!S23*0.9</f>
        <v>28575</v>
      </c>
      <c r="H22" s="44">
        <f>'C завтраками| Bed and breakfast'!T23*0.9</f>
        <v>26415</v>
      </c>
      <c r="I22" s="44">
        <f>'C завтраками| Bed and breakfast'!U23*0.9</f>
        <v>32265</v>
      </c>
      <c r="J22" s="44">
        <f>'C завтраками| Bed and breakfast'!V23*0.9</f>
        <v>26415</v>
      </c>
      <c r="K22" s="44">
        <f>'C завтраками| Bed and breakfast'!W23*0.9</f>
        <v>29655</v>
      </c>
      <c r="L22" s="44">
        <f>'C завтраками| Bed and breakfast'!X23*0.9</f>
        <v>26415</v>
      </c>
      <c r="M22" s="44">
        <f>'C завтраками| Bed and breakfast'!Y23*0.9</f>
        <v>29655</v>
      </c>
      <c r="N22" s="44">
        <f>'C завтраками| Bed and breakfast'!Z23*0.9</f>
        <v>29655</v>
      </c>
      <c r="O22" s="44">
        <f>'C завтраками| Bed and breakfast'!AA23*0.9</f>
        <v>29655</v>
      </c>
      <c r="P22" s="44">
        <f>'C завтраками| Bed and breakfast'!AB23*0.9</f>
        <v>28575</v>
      </c>
      <c r="Q22" s="44">
        <f>'C завтраками| Bed and breakfast'!AC23*0.9</f>
        <v>29655</v>
      </c>
      <c r="R22" s="44">
        <f>'C завтраками| Bed and breakfast'!AD23*0.9</f>
        <v>28575</v>
      </c>
      <c r="S22" s="44">
        <f>'C завтраками| Bed and breakfast'!AE23*0.9</f>
        <v>33795</v>
      </c>
      <c r="T22" s="44">
        <f>'C завтраками| Bed and breakfast'!AF23*0.9</f>
        <v>28575</v>
      </c>
      <c r="U22" s="44">
        <f>'C завтраками| Bed and breakfast'!AG23*0.9</f>
        <v>29655</v>
      </c>
      <c r="V22" s="44">
        <f>'C завтраками| Bed and breakfast'!AH23*0.9</f>
        <v>29655</v>
      </c>
      <c r="W22" s="44">
        <f>'C завтраками| Bed and breakfast'!AI23*0.9</f>
        <v>29655</v>
      </c>
      <c r="X22" s="44">
        <f>'C завтраками| Bed and breakfast'!AJ23*0.9</f>
        <v>28575</v>
      </c>
      <c r="Y22" s="44">
        <f>'C завтраками| Bed and breakfast'!AK23*0.9</f>
        <v>29655</v>
      </c>
      <c r="Z22" s="44">
        <f>'C завтраками| Bed and breakfast'!AL23*0.9</f>
        <v>28575</v>
      </c>
      <c r="AA22" s="44">
        <f>'C завтраками| Bed and breakfast'!AM23*0.9</f>
        <v>27495</v>
      </c>
      <c r="AB22" s="44">
        <f>'C завтраками| Bed and breakfast'!AN23*0.9</f>
        <v>26415</v>
      </c>
      <c r="AC22" s="44">
        <f>'C завтраками| Bed and breakfast'!AO23*0.9</f>
        <v>26415</v>
      </c>
      <c r="AD22" s="44">
        <f>'C завтраками| Bed and breakfast'!AP23*0.9</f>
        <v>26415</v>
      </c>
      <c r="AE22" s="44">
        <f>'C завтраками| Bed and breakfast'!AQ23*0.9</f>
        <v>27495</v>
      </c>
      <c r="AF22" s="44">
        <f>'C завтраками| Bed and breakfast'!AR23*0.9</f>
        <v>28575</v>
      </c>
      <c r="AG22" s="44">
        <f>'C завтраками| Bed and breakfast'!AS23*0.9</f>
        <v>28575</v>
      </c>
      <c r="AH22" s="44">
        <f>'C завтраками| Bed and breakfast'!AT23*0.9</f>
        <v>27495</v>
      </c>
      <c r="AI22" s="44">
        <f>'C завтраками| Bed and breakfast'!AU23*0.9</f>
        <v>26415</v>
      </c>
      <c r="AJ22" s="44">
        <f>'C завтраками| Bed and breakfast'!AV23*0.9</f>
        <v>28575</v>
      </c>
      <c r="AK22" s="44">
        <f>'C завтраками| Bed and breakfast'!AW23*0.9</f>
        <v>26415</v>
      </c>
    </row>
    <row r="23" spans="1:37"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x14ac:dyDescent="0.2">
      <c r="A24" s="19" t="s">
        <v>1</v>
      </c>
      <c r="B24" s="44">
        <f>'C завтраками| Bed and breakfast'!N25*0.9</f>
        <v>112500</v>
      </c>
      <c r="C24" s="44">
        <f>'C завтраками| Bed and breakfast'!O25*0.9</f>
        <v>112500</v>
      </c>
      <c r="D24" s="44">
        <f>'C завтраками| Bed and breakfast'!P25*0.9</f>
        <v>112500</v>
      </c>
      <c r="E24" s="44">
        <f>'C завтраками| Bed and breakfast'!Q25*0.9</f>
        <v>112500</v>
      </c>
      <c r="F24" s="44">
        <f>'C завтраками| Bed and breakfast'!R25*0.9</f>
        <v>112500</v>
      </c>
      <c r="G24" s="44">
        <f>'C завтраками| Bed and breakfast'!S25*0.9</f>
        <v>112500</v>
      </c>
      <c r="H24" s="44">
        <f>'C завтраками| Bed and breakfast'!T25*0.9</f>
        <v>112500</v>
      </c>
      <c r="I24" s="44">
        <f>'C завтраками| Bed and breakfast'!U25*0.9</f>
        <v>112500</v>
      </c>
      <c r="J24" s="44">
        <f>'C завтраками| Bed and breakfast'!V25*0.9</f>
        <v>112500</v>
      </c>
      <c r="K24" s="44">
        <f>'C завтраками| Bed and breakfast'!W25*0.9</f>
        <v>112500</v>
      </c>
      <c r="L24" s="44">
        <f>'C завтраками| Bed and breakfast'!X25*0.9</f>
        <v>112500</v>
      </c>
      <c r="M24" s="44">
        <f>'C завтраками| Bed and breakfast'!Y25*0.9</f>
        <v>112500</v>
      </c>
      <c r="N24" s="44">
        <f>'C завтраками| Bed and breakfast'!Z25*0.9</f>
        <v>112500</v>
      </c>
      <c r="O24" s="44">
        <f>'C завтраками| Bed and breakfast'!AA25*0.9</f>
        <v>112500</v>
      </c>
      <c r="P24" s="44">
        <f>'C завтраками| Bed and breakfast'!AB25*0.9</f>
        <v>112500</v>
      </c>
      <c r="Q24" s="44">
        <f>'C завтраками| Bed and breakfast'!AC25*0.9</f>
        <v>112500</v>
      </c>
      <c r="R24" s="44">
        <f>'C завтраками| Bed and breakfast'!AD25*0.9</f>
        <v>112500</v>
      </c>
      <c r="S24" s="44">
        <f>'C завтраками| Bed and breakfast'!AE25*0.9</f>
        <v>112500</v>
      </c>
      <c r="T24" s="44">
        <f>'C завтраками| Bed and breakfast'!AF25*0.9</f>
        <v>112500</v>
      </c>
      <c r="U24" s="44">
        <f>'C завтраками| Bed and breakfast'!AG25*0.9</f>
        <v>112500</v>
      </c>
      <c r="V24" s="44">
        <f>'C завтраками| Bed and breakfast'!AH25*0.9</f>
        <v>112500</v>
      </c>
      <c r="W24" s="44">
        <f>'C завтраками| Bed and breakfast'!AI25*0.9</f>
        <v>112500</v>
      </c>
      <c r="X24" s="44">
        <f>'C завтраками| Bed and breakfast'!AJ25*0.9</f>
        <v>112500</v>
      </c>
      <c r="Y24" s="44">
        <f>'C завтраками| Bed and breakfast'!AK25*0.9</f>
        <v>112500</v>
      </c>
      <c r="Z24" s="44">
        <f>'C завтраками| Bed and breakfast'!AL25*0.9</f>
        <v>112500</v>
      </c>
      <c r="AA24" s="44">
        <f>'C завтраками| Bed and breakfast'!AM25*0.9</f>
        <v>112500</v>
      </c>
      <c r="AB24" s="44">
        <f>'C завтраками| Bed and breakfast'!AN25*0.9</f>
        <v>112500</v>
      </c>
      <c r="AC24" s="44">
        <f>'C завтраками| Bed and breakfast'!AO25*0.9</f>
        <v>112500</v>
      </c>
      <c r="AD24" s="44">
        <f>'C завтраками| Bed and breakfast'!AP25*0.9</f>
        <v>112500</v>
      </c>
      <c r="AE24" s="44">
        <f>'C завтраками| Bed and breakfast'!AQ25*0.9</f>
        <v>112500</v>
      </c>
      <c r="AF24" s="44">
        <f>'C завтраками| Bed and breakfast'!AR25*0.9</f>
        <v>112500</v>
      </c>
      <c r="AG24" s="44">
        <f>'C завтраками| Bed and breakfast'!AS25*0.9</f>
        <v>112500</v>
      </c>
      <c r="AH24" s="44">
        <f>'C завтраками| Bed and breakfast'!AT25*0.9</f>
        <v>112500</v>
      </c>
      <c r="AI24" s="44">
        <f>'C завтраками| Bed and breakfast'!AU25*0.9</f>
        <v>112500</v>
      </c>
      <c r="AJ24" s="44">
        <f>'C завтраками| Bed and breakfast'!AV25*0.9</f>
        <v>112500</v>
      </c>
      <c r="AK24" s="44">
        <f>'C завтраками| Bed and breakfast'!AW25*0.9</f>
        <v>112500</v>
      </c>
    </row>
    <row r="25" spans="1:37" x14ac:dyDescent="0.2">
      <c r="A25" s="177"/>
    </row>
    <row r="26" spans="1:37" x14ac:dyDescent="0.2">
      <c r="A26" s="122" t="s">
        <v>60</v>
      </c>
    </row>
    <row r="27" spans="1:37" x14ac:dyDescent="0.2">
      <c r="A27" s="25"/>
      <c r="B27" s="24">
        <f t="shared" ref="B27" si="0">B3</f>
        <v>45809</v>
      </c>
      <c r="C27" s="24">
        <f t="shared" ref="C27:AK27" si="1">C3</f>
        <v>45810</v>
      </c>
      <c r="D27" s="24">
        <f t="shared" si="1"/>
        <v>45815</v>
      </c>
      <c r="E27" s="24">
        <f t="shared" si="1"/>
        <v>45817</v>
      </c>
      <c r="F27" s="24">
        <f t="shared" si="1"/>
        <v>45820</v>
      </c>
      <c r="G27" s="24">
        <f t="shared" si="1"/>
        <v>45821</v>
      </c>
      <c r="H27" s="24">
        <f t="shared" si="1"/>
        <v>45823</v>
      </c>
      <c r="I27" s="24">
        <f t="shared" si="1"/>
        <v>45831</v>
      </c>
      <c r="J27" s="24">
        <f t="shared" si="1"/>
        <v>45836</v>
      </c>
      <c r="K27" s="24">
        <f t="shared" si="1"/>
        <v>45839</v>
      </c>
      <c r="L27" s="24">
        <f t="shared" si="1"/>
        <v>45849</v>
      </c>
      <c r="M27" s="24">
        <f t="shared" si="1"/>
        <v>45852</v>
      </c>
      <c r="N27" s="24">
        <f t="shared" si="1"/>
        <v>45855</v>
      </c>
      <c r="O27" s="24">
        <f t="shared" si="1"/>
        <v>45856</v>
      </c>
      <c r="P27" s="24">
        <f t="shared" si="1"/>
        <v>45858</v>
      </c>
      <c r="Q27" s="24">
        <f t="shared" si="1"/>
        <v>45859</v>
      </c>
      <c r="R27" s="24">
        <f t="shared" si="1"/>
        <v>45861</v>
      </c>
      <c r="S27" s="24">
        <f t="shared" si="1"/>
        <v>45863</v>
      </c>
      <c r="T27" s="24">
        <f t="shared" si="1"/>
        <v>45867</v>
      </c>
      <c r="U27" s="24">
        <f t="shared" si="1"/>
        <v>45870</v>
      </c>
      <c r="V27" s="24">
        <f t="shared" si="1"/>
        <v>45872</v>
      </c>
      <c r="W27" s="24">
        <f t="shared" si="1"/>
        <v>45877</v>
      </c>
      <c r="X27" s="24">
        <f t="shared" si="1"/>
        <v>45879</v>
      </c>
      <c r="Y27" s="24">
        <f t="shared" si="1"/>
        <v>45884</v>
      </c>
      <c r="Z27" s="24">
        <f t="shared" si="1"/>
        <v>45886</v>
      </c>
      <c r="AA27" s="24">
        <f t="shared" si="1"/>
        <v>45888</v>
      </c>
      <c r="AB27" s="24">
        <f t="shared" si="1"/>
        <v>45891</v>
      </c>
      <c r="AC27" s="24">
        <f t="shared" si="1"/>
        <v>45893</v>
      </c>
      <c r="AD27" s="24">
        <f t="shared" si="1"/>
        <v>45901</v>
      </c>
      <c r="AE27" s="24">
        <f t="shared" si="1"/>
        <v>45905</v>
      </c>
      <c r="AF27" s="24">
        <f t="shared" si="1"/>
        <v>45908</v>
      </c>
      <c r="AG27" s="24">
        <f t="shared" si="1"/>
        <v>45912</v>
      </c>
      <c r="AH27" s="24">
        <f t="shared" si="1"/>
        <v>45914</v>
      </c>
      <c r="AI27" s="24">
        <f t="shared" si="1"/>
        <v>45921</v>
      </c>
      <c r="AJ27" s="24">
        <f t="shared" si="1"/>
        <v>45926</v>
      </c>
      <c r="AK27" s="24">
        <f t="shared" si="1"/>
        <v>45928</v>
      </c>
    </row>
    <row r="28" spans="1:37" x14ac:dyDescent="0.2">
      <c r="A28" s="10" t="s">
        <v>11</v>
      </c>
      <c r="B28" s="24">
        <f t="shared" ref="B28" si="2">B4</f>
        <v>45809</v>
      </c>
      <c r="C28" s="24">
        <f t="shared" ref="C28:AK28" si="3">C4</f>
        <v>45814</v>
      </c>
      <c r="D28" s="24">
        <f t="shared" si="3"/>
        <v>45816</v>
      </c>
      <c r="E28" s="24">
        <f t="shared" si="3"/>
        <v>45819</v>
      </c>
      <c r="F28" s="24">
        <f t="shared" si="3"/>
        <v>45820</v>
      </c>
      <c r="G28" s="24">
        <f t="shared" si="3"/>
        <v>45822</v>
      </c>
      <c r="H28" s="24">
        <f t="shared" si="3"/>
        <v>45830</v>
      </c>
      <c r="I28" s="24">
        <f t="shared" si="3"/>
        <v>45835</v>
      </c>
      <c r="J28" s="24">
        <f t="shared" si="3"/>
        <v>45838</v>
      </c>
      <c r="K28" s="24">
        <f t="shared" si="3"/>
        <v>45848</v>
      </c>
      <c r="L28" s="24">
        <f t="shared" si="3"/>
        <v>45851</v>
      </c>
      <c r="M28" s="24">
        <f t="shared" si="3"/>
        <v>45854</v>
      </c>
      <c r="N28" s="24">
        <f t="shared" si="3"/>
        <v>45855</v>
      </c>
      <c r="O28" s="24">
        <f t="shared" si="3"/>
        <v>45857</v>
      </c>
      <c r="P28" s="24">
        <f t="shared" si="3"/>
        <v>45858</v>
      </c>
      <c r="Q28" s="24">
        <f t="shared" si="3"/>
        <v>45860</v>
      </c>
      <c r="R28" s="24">
        <f t="shared" si="3"/>
        <v>45862</v>
      </c>
      <c r="S28" s="24">
        <f t="shared" si="3"/>
        <v>45866</v>
      </c>
      <c r="T28" s="24">
        <f t="shared" si="3"/>
        <v>45869</v>
      </c>
      <c r="U28" s="24">
        <f t="shared" si="3"/>
        <v>45871</v>
      </c>
      <c r="V28" s="24">
        <f t="shared" si="3"/>
        <v>45876</v>
      </c>
      <c r="W28" s="24">
        <f t="shared" si="3"/>
        <v>45878</v>
      </c>
      <c r="X28" s="24">
        <f t="shared" si="3"/>
        <v>45883</v>
      </c>
      <c r="Y28" s="24">
        <f t="shared" si="3"/>
        <v>45885</v>
      </c>
      <c r="Z28" s="24">
        <f t="shared" si="3"/>
        <v>45887</v>
      </c>
      <c r="AA28" s="24">
        <f t="shared" si="3"/>
        <v>45890</v>
      </c>
      <c r="AB28" s="24">
        <f t="shared" si="3"/>
        <v>45892</v>
      </c>
      <c r="AC28" s="24">
        <f t="shared" si="3"/>
        <v>45900</v>
      </c>
      <c r="AD28" s="24">
        <f t="shared" si="3"/>
        <v>45904</v>
      </c>
      <c r="AE28" s="24">
        <f t="shared" si="3"/>
        <v>45907</v>
      </c>
      <c r="AF28" s="24">
        <f t="shared" si="3"/>
        <v>45910</v>
      </c>
      <c r="AG28" s="24">
        <f t="shared" si="3"/>
        <v>45913</v>
      </c>
      <c r="AH28" s="24">
        <f t="shared" si="3"/>
        <v>45920</v>
      </c>
      <c r="AI28" s="24">
        <f t="shared" si="3"/>
        <v>45925</v>
      </c>
      <c r="AJ28" s="24">
        <f t="shared" si="3"/>
        <v>45927</v>
      </c>
      <c r="AK28" s="24">
        <f t="shared" si="3"/>
        <v>45930</v>
      </c>
    </row>
    <row r="29" spans="1:37" x14ac:dyDescent="0.2">
      <c r="A29" s="17" t="s">
        <v>142</v>
      </c>
    </row>
    <row r="30" spans="1:37" x14ac:dyDescent="0.2">
      <c r="A30" s="19">
        <v>1</v>
      </c>
      <c r="B30" s="44">
        <f t="shared" ref="B30" si="4">B6*0.9</f>
        <v>12717</v>
      </c>
      <c r="C30" s="44">
        <f t="shared" ref="C30:AK30" si="5">C6*0.9</f>
        <v>12717</v>
      </c>
      <c r="D30" s="44">
        <f t="shared" si="5"/>
        <v>12717</v>
      </c>
      <c r="E30" s="44">
        <f t="shared" si="5"/>
        <v>8667</v>
      </c>
      <c r="F30" s="44">
        <f t="shared" si="5"/>
        <v>10773</v>
      </c>
      <c r="G30" s="44">
        <f t="shared" si="5"/>
        <v>11745</v>
      </c>
      <c r="H30" s="44">
        <f t="shared" si="5"/>
        <v>9801</v>
      </c>
      <c r="I30" s="44">
        <f t="shared" si="5"/>
        <v>15066</v>
      </c>
      <c r="J30" s="44">
        <f t="shared" si="5"/>
        <v>9801</v>
      </c>
      <c r="K30" s="44">
        <f t="shared" si="5"/>
        <v>12717</v>
      </c>
      <c r="L30" s="44">
        <f t="shared" si="5"/>
        <v>9801</v>
      </c>
      <c r="M30" s="44">
        <f t="shared" si="5"/>
        <v>12717</v>
      </c>
      <c r="N30" s="44">
        <f t="shared" si="5"/>
        <v>12717</v>
      </c>
      <c r="O30" s="44">
        <f t="shared" si="5"/>
        <v>12717</v>
      </c>
      <c r="P30" s="44">
        <f t="shared" si="5"/>
        <v>11745</v>
      </c>
      <c r="Q30" s="44">
        <f t="shared" si="5"/>
        <v>12717</v>
      </c>
      <c r="R30" s="44">
        <f t="shared" si="5"/>
        <v>11745</v>
      </c>
      <c r="S30" s="44">
        <f t="shared" si="5"/>
        <v>16443</v>
      </c>
      <c r="T30" s="44">
        <f t="shared" si="5"/>
        <v>11745</v>
      </c>
      <c r="U30" s="44">
        <f t="shared" si="5"/>
        <v>12717</v>
      </c>
      <c r="V30" s="44">
        <f t="shared" si="5"/>
        <v>12717</v>
      </c>
      <c r="W30" s="44">
        <f t="shared" si="5"/>
        <v>12717</v>
      </c>
      <c r="X30" s="44">
        <f t="shared" si="5"/>
        <v>11745</v>
      </c>
      <c r="Y30" s="44">
        <f t="shared" si="5"/>
        <v>12717</v>
      </c>
      <c r="Z30" s="44">
        <f t="shared" si="5"/>
        <v>11745</v>
      </c>
      <c r="AA30" s="44">
        <f t="shared" si="5"/>
        <v>10773</v>
      </c>
      <c r="AB30" s="44">
        <f t="shared" si="5"/>
        <v>9801</v>
      </c>
      <c r="AC30" s="44">
        <f t="shared" si="5"/>
        <v>9801</v>
      </c>
      <c r="AD30" s="44">
        <f t="shared" si="5"/>
        <v>9801</v>
      </c>
      <c r="AE30" s="44">
        <f t="shared" si="5"/>
        <v>10773</v>
      </c>
      <c r="AF30" s="44">
        <f t="shared" si="5"/>
        <v>11745</v>
      </c>
      <c r="AG30" s="44">
        <f t="shared" si="5"/>
        <v>11745</v>
      </c>
      <c r="AH30" s="44">
        <f t="shared" si="5"/>
        <v>10773</v>
      </c>
      <c r="AI30" s="44">
        <f t="shared" si="5"/>
        <v>9801</v>
      </c>
      <c r="AJ30" s="44">
        <f t="shared" si="5"/>
        <v>11745</v>
      </c>
      <c r="AK30" s="44">
        <f t="shared" si="5"/>
        <v>9801</v>
      </c>
    </row>
    <row r="31" spans="1:37" x14ac:dyDescent="0.2">
      <c r="A31" s="19">
        <v>2</v>
      </c>
      <c r="B31" s="44">
        <f t="shared" ref="B31" si="6">B7*0.9</f>
        <v>14539.5</v>
      </c>
      <c r="C31" s="44">
        <f t="shared" ref="C31:AK31" si="7">C7*0.9</f>
        <v>14539.5</v>
      </c>
      <c r="D31" s="44">
        <f t="shared" si="7"/>
        <v>14539.5</v>
      </c>
      <c r="E31" s="44">
        <f t="shared" si="7"/>
        <v>10489.5</v>
      </c>
      <c r="F31" s="44">
        <f t="shared" si="7"/>
        <v>12595.5</v>
      </c>
      <c r="G31" s="44">
        <f t="shared" si="7"/>
        <v>13567.5</v>
      </c>
      <c r="H31" s="44">
        <f t="shared" si="7"/>
        <v>11623.5</v>
      </c>
      <c r="I31" s="44">
        <f t="shared" si="7"/>
        <v>16888.5</v>
      </c>
      <c r="J31" s="44">
        <f t="shared" si="7"/>
        <v>11623.5</v>
      </c>
      <c r="K31" s="44">
        <f t="shared" si="7"/>
        <v>14539.5</v>
      </c>
      <c r="L31" s="44">
        <f t="shared" si="7"/>
        <v>11623.5</v>
      </c>
      <c r="M31" s="44">
        <f t="shared" si="7"/>
        <v>14539.5</v>
      </c>
      <c r="N31" s="44">
        <f t="shared" si="7"/>
        <v>14539.5</v>
      </c>
      <c r="O31" s="44">
        <f t="shared" si="7"/>
        <v>14539.5</v>
      </c>
      <c r="P31" s="44">
        <f t="shared" si="7"/>
        <v>13567.5</v>
      </c>
      <c r="Q31" s="44">
        <f t="shared" si="7"/>
        <v>14539.5</v>
      </c>
      <c r="R31" s="44">
        <f t="shared" si="7"/>
        <v>13567.5</v>
      </c>
      <c r="S31" s="44">
        <f t="shared" si="7"/>
        <v>18265.5</v>
      </c>
      <c r="T31" s="44">
        <f t="shared" si="7"/>
        <v>13567.5</v>
      </c>
      <c r="U31" s="44">
        <f t="shared" si="7"/>
        <v>14539.5</v>
      </c>
      <c r="V31" s="44">
        <f t="shared" si="7"/>
        <v>14539.5</v>
      </c>
      <c r="W31" s="44">
        <f t="shared" si="7"/>
        <v>14539.5</v>
      </c>
      <c r="X31" s="44">
        <f t="shared" si="7"/>
        <v>13567.5</v>
      </c>
      <c r="Y31" s="44">
        <f t="shared" si="7"/>
        <v>14539.5</v>
      </c>
      <c r="Z31" s="44">
        <f t="shared" si="7"/>
        <v>13567.5</v>
      </c>
      <c r="AA31" s="44">
        <f t="shared" si="7"/>
        <v>12595.5</v>
      </c>
      <c r="AB31" s="44">
        <f t="shared" si="7"/>
        <v>11623.5</v>
      </c>
      <c r="AC31" s="44">
        <f t="shared" si="7"/>
        <v>11623.5</v>
      </c>
      <c r="AD31" s="44">
        <f t="shared" si="7"/>
        <v>11623.5</v>
      </c>
      <c r="AE31" s="44">
        <f t="shared" si="7"/>
        <v>12595.5</v>
      </c>
      <c r="AF31" s="44">
        <f t="shared" si="7"/>
        <v>13567.5</v>
      </c>
      <c r="AG31" s="44">
        <f t="shared" si="7"/>
        <v>13567.5</v>
      </c>
      <c r="AH31" s="44">
        <f t="shared" si="7"/>
        <v>12595.5</v>
      </c>
      <c r="AI31" s="44">
        <f t="shared" si="7"/>
        <v>11623.5</v>
      </c>
      <c r="AJ31" s="44">
        <f t="shared" si="7"/>
        <v>13567.5</v>
      </c>
      <c r="AK31" s="44">
        <f t="shared" si="7"/>
        <v>11623.5</v>
      </c>
    </row>
    <row r="32" spans="1:37" x14ac:dyDescent="0.2">
      <c r="A32" s="17" t="s">
        <v>143</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spans="1:37" x14ac:dyDescent="0.2">
      <c r="A33" s="19">
        <v>1</v>
      </c>
      <c r="B33" s="44">
        <f t="shared" ref="B33" si="8">B9*0.9</f>
        <v>13527</v>
      </c>
      <c r="C33" s="44">
        <f t="shared" ref="C33:AK33" si="9">C9*0.9</f>
        <v>13527</v>
      </c>
      <c r="D33" s="44">
        <f t="shared" si="9"/>
        <v>13527</v>
      </c>
      <c r="E33" s="44">
        <f t="shared" si="9"/>
        <v>9477</v>
      </c>
      <c r="F33" s="44">
        <f t="shared" si="9"/>
        <v>11583</v>
      </c>
      <c r="G33" s="44">
        <f t="shared" si="9"/>
        <v>12555</v>
      </c>
      <c r="H33" s="44">
        <f t="shared" si="9"/>
        <v>10611</v>
      </c>
      <c r="I33" s="44">
        <f t="shared" si="9"/>
        <v>15876</v>
      </c>
      <c r="J33" s="44">
        <f t="shared" si="9"/>
        <v>10611</v>
      </c>
      <c r="K33" s="44">
        <f t="shared" si="9"/>
        <v>13527</v>
      </c>
      <c r="L33" s="44">
        <f t="shared" si="9"/>
        <v>10611</v>
      </c>
      <c r="M33" s="44">
        <f t="shared" si="9"/>
        <v>13527</v>
      </c>
      <c r="N33" s="44">
        <f t="shared" si="9"/>
        <v>13527</v>
      </c>
      <c r="O33" s="44">
        <f t="shared" si="9"/>
        <v>13527</v>
      </c>
      <c r="P33" s="44">
        <f t="shared" si="9"/>
        <v>12555</v>
      </c>
      <c r="Q33" s="44">
        <f t="shared" si="9"/>
        <v>13527</v>
      </c>
      <c r="R33" s="44">
        <f t="shared" si="9"/>
        <v>12555</v>
      </c>
      <c r="S33" s="44">
        <f t="shared" si="9"/>
        <v>17253</v>
      </c>
      <c r="T33" s="44">
        <f t="shared" si="9"/>
        <v>12555</v>
      </c>
      <c r="U33" s="44">
        <f t="shared" si="9"/>
        <v>13527</v>
      </c>
      <c r="V33" s="44">
        <f t="shared" si="9"/>
        <v>13527</v>
      </c>
      <c r="W33" s="44">
        <f t="shared" si="9"/>
        <v>13527</v>
      </c>
      <c r="X33" s="44">
        <f t="shared" si="9"/>
        <v>12555</v>
      </c>
      <c r="Y33" s="44">
        <f t="shared" si="9"/>
        <v>13527</v>
      </c>
      <c r="Z33" s="44">
        <f t="shared" si="9"/>
        <v>12555</v>
      </c>
      <c r="AA33" s="44">
        <f t="shared" si="9"/>
        <v>11583</v>
      </c>
      <c r="AB33" s="44">
        <f t="shared" si="9"/>
        <v>10611</v>
      </c>
      <c r="AC33" s="44">
        <f t="shared" si="9"/>
        <v>10611</v>
      </c>
      <c r="AD33" s="44">
        <f t="shared" si="9"/>
        <v>10611</v>
      </c>
      <c r="AE33" s="44">
        <f t="shared" si="9"/>
        <v>11583</v>
      </c>
      <c r="AF33" s="44">
        <f t="shared" si="9"/>
        <v>12555</v>
      </c>
      <c r="AG33" s="44">
        <f t="shared" si="9"/>
        <v>12555</v>
      </c>
      <c r="AH33" s="44">
        <f t="shared" si="9"/>
        <v>11583</v>
      </c>
      <c r="AI33" s="44">
        <f t="shared" si="9"/>
        <v>10611</v>
      </c>
      <c r="AJ33" s="44">
        <f t="shared" si="9"/>
        <v>12555</v>
      </c>
      <c r="AK33" s="44">
        <f t="shared" si="9"/>
        <v>10611</v>
      </c>
    </row>
    <row r="34" spans="1:37" x14ac:dyDescent="0.2">
      <c r="A34" s="19">
        <v>2</v>
      </c>
      <c r="B34" s="44">
        <f t="shared" ref="B34" si="10">B10*0.9</f>
        <v>15349.5</v>
      </c>
      <c r="C34" s="44">
        <f t="shared" ref="C34:AK34" si="11">C10*0.9</f>
        <v>15349.5</v>
      </c>
      <c r="D34" s="44">
        <f t="shared" si="11"/>
        <v>15349.5</v>
      </c>
      <c r="E34" s="44">
        <f t="shared" si="11"/>
        <v>11299.5</v>
      </c>
      <c r="F34" s="44">
        <f t="shared" si="11"/>
        <v>13405.5</v>
      </c>
      <c r="G34" s="44">
        <f t="shared" si="11"/>
        <v>14377.5</v>
      </c>
      <c r="H34" s="44">
        <f t="shared" si="11"/>
        <v>12433.5</v>
      </c>
      <c r="I34" s="44">
        <f t="shared" si="11"/>
        <v>17698.5</v>
      </c>
      <c r="J34" s="44">
        <f t="shared" si="11"/>
        <v>12433.5</v>
      </c>
      <c r="K34" s="44">
        <f t="shared" si="11"/>
        <v>15349.5</v>
      </c>
      <c r="L34" s="44">
        <f t="shared" si="11"/>
        <v>12433.5</v>
      </c>
      <c r="M34" s="44">
        <f t="shared" si="11"/>
        <v>15349.5</v>
      </c>
      <c r="N34" s="44">
        <f t="shared" si="11"/>
        <v>15349.5</v>
      </c>
      <c r="O34" s="44">
        <f t="shared" si="11"/>
        <v>15349.5</v>
      </c>
      <c r="P34" s="44">
        <f t="shared" si="11"/>
        <v>14377.5</v>
      </c>
      <c r="Q34" s="44">
        <f t="shared" si="11"/>
        <v>15349.5</v>
      </c>
      <c r="R34" s="44">
        <f t="shared" si="11"/>
        <v>14377.5</v>
      </c>
      <c r="S34" s="44">
        <f t="shared" si="11"/>
        <v>19075.5</v>
      </c>
      <c r="T34" s="44">
        <f t="shared" si="11"/>
        <v>14377.5</v>
      </c>
      <c r="U34" s="44">
        <f t="shared" si="11"/>
        <v>15349.5</v>
      </c>
      <c r="V34" s="44">
        <f t="shared" si="11"/>
        <v>15349.5</v>
      </c>
      <c r="W34" s="44">
        <f t="shared" si="11"/>
        <v>15349.5</v>
      </c>
      <c r="X34" s="44">
        <f t="shared" si="11"/>
        <v>14377.5</v>
      </c>
      <c r="Y34" s="44">
        <f t="shared" si="11"/>
        <v>15349.5</v>
      </c>
      <c r="Z34" s="44">
        <f t="shared" si="11"/>
        <v>14377.5</v>
      </c>
      <c r="AA34" s="44">
        <f t="shared" si="11"/>
        <v>13405.5</v>
      </c>
      <c r="AB34" s="44">
        <f t="shared" si="11"/>
        <v>12433.5</v>
      </c>
      <c r="AC34" s="44">
        <f t="shared" si="11"/>
        <v>12433.5</v>
      </c>
      <c r="AD34" s="44">
        <f t="shared" si="11"/>
        <v>12433.5</v>
      </c>
      <c r="AE34" s="44">
        <f t="shared" si="11"/>
        <v>13405.5</v>
      </c>
      <c r="AF34" s="44">
        <f t="shared" si="11"/>
        <v>14377.5</v>
      </c>
      <c r="AG34" s="44">
        <f t="shared" si="11"/>
        <v>14377.5</v>
      </c>
      <c r="AH34" s="44">
        <f t="shared" si="11"/>
        <v>13405.5</v>
      </c>
      <c r="AI34" s="44">
        <f t="shared" si="11"/>
        <v>12433.5</v>
      </c>
      <c r="AJ34" s="44">
        <f t="shared" si="11"/>
        <v>14377.5</v>
      </c>
      <c r="AK34" s="44">
        <f t="shared" si="11"/>
        <v>12433.5</v>
      </c>
    </row>
    <row r="35" spans="1:37" x14ac:dyDescent="0.2">
      <c r="A35" s="17" t="s">
        <v>144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x14ac:dyDescent="0.2">
      <c r="A36" s="19">
        <v>1</v>
      </c>
      <c r="B36" s="44">
        <f t="shared" ref="B36" si="12">B12*0.9</f>
        <v>14337</v>
      </c>
      <c r="C36" s="44">
        <f t="shared" ref="C36:AK36" si="13">C12*0.9</f>
        <v>14337</v>
      </c>
      <c r="D36" s="44">
        <f t="shared" si="13"/>
        <v>14337</v>
      </c>
      <c r="E36" s="44">
        <f t="shared" si="13"/>
        <v>10287</v>
      </c>
      <c r="F36" s="44">
        <f t="shared" si="13"/>
        <v>12393</v>
      </c>
      <c r="G36" s="44">
        <f t="shared" si="13"/>
        <v>13365</v>
      </c>
      <c r="H36" s="44">
        <f t="shared" si="13"/>
        <v>11421</v>
      </c>
      <c r="I36" s="44">
        <f t="shared" si="13"/>
        <v>16686</v>
      </c>
      <c r="J36" s="44">
        <f t="shared" si="13"/>
        <v>11421</v>
      </c>
      <c r="K36" s="44">
        <f t="shared" si="13"/>
        <v>14337</v>
      </c>
      <c r="L36" s="44">
        <f t="shared" si="13"/>
        <v>11421</v>
      </c>
      <c r="M36" s="44">
        <f t="shared" si="13"/>
        <v>14337</v>
      </c>
      <c r="N36" s="44">
        <f t="shared" si="13"/>
        <v>14337</v>
      </c>
      <c r="O36" s="44">
        <f t="shared" si="13"/>
        <v>14337</v>
      </c>
      <c r="P36" s="44">
        <f t="shared" si="13"/>
        <v>13365</v>
      </c>
      <c r="Q36" s="44">
        <f t="shared" si="13"/>
        <v>14337</v>
      </c>
      <c r="R36" s="44">
        <f t="shared" si="13"/>
        <v>13365</v>
      </c>
      <c r="S36" s="44">
        <f t="shared" si="13"/>
        <v>18063</v>
      </c>
      <c r="T36" s="44">
        <f t="shared" si="13"/>
        <v>13365</v>
      </c>
      <c r="U36" s="44">
        <f t="shared" si="13"/>
        <v>14337</v>
      </c>
      <c r="V36" s="44">
        <f t="shared" si="13"/>
        <v>14337</v>
      </c>
      <c r="W36" s="44">
        <f t="shared" si="13"/>
        <v>14337</v>
      </c>
      <c r="X36" s="44">
        <f t="shared" si="13"/>
        <v>13365</v>
      </c>
      <c r="Y36" s="44">
        <f t="shared" si="13"/>
        <v>14337</v>
      </c>
      <c r="Z36" s="44">
        <f t="shared" si="13"/>
        <v>13365</v>
      </c>
      <c r="AA36" s="44">
        <f t="shared" si="13"/>
        <v>12393</v>
      </c>
      <c r="AB36" s="44">
        <f t="shared" si="13"/>
        <v>11421</v>
      </c>
      <c r="AC36" s="44">
        <f t="shared" si="13"/>
        <v>11421</v>
      </c>
      <c r="AD36" s="44">
        <f t="shared" si="13"/>
        <v>11421</v>
      </c>
      <c r="AE36" s="44">
        <f t="shared" si="13"/>
        <v>12393</v>
      </c>
      <c r="AF36" s="44">
        <f t="shared" si="13"/>
        <v>13365</v>
      </c>
      <c r="AG36" s="44">
        <f t="shared" si="13"/>
        <v>13365</v>
      </c>
      <c r="AH36" s="44">
        <f t="shared" si="13"/>
        <v>12393</v>
      </c>
      <c r="AI36" s="44">
        <f t="shared" si="13"/>
        <v>11421</v>
      </c>
      <c r="AJ36" s="44">
        <f t="shared" si="13"/>
        <v>13365</v>
      </c>
      <c r="AK36" s="44">
        <f t="shared" si="13"/>
        <v>11421</v>
      </c>
    </row>
    <row r="37" spans="1:37" x14ac:dyDescent="0.2">
      <c r="A37" s="19">
        <v>2</v>
      </c>
      <c r="B37" s="44">
        <f t="shared" ref="B37" si="14">B13*0.9</f>
        <v>16159.5</v>
      </c>
      <c r="C37" s="44">
        <f t="shared" ref="C37:AK37" si="15">C13*0.9</f>
        <v>16159.5</v>
      </c>
      <c r="D37" s="44">
        <f t="shared" si="15"/>
        <v>16159.5</v>
      </c>
      <c r="E37" s="44">
        <f t="shared" si="15"/>
        <v>12109.5</v>
      </c>
      <c r="F37" s="44">
        <f t="shared" si="15"/>
        <v>14215.5</v>
      </c>
      <c r="G37" s="44">
        <f t="shared" si="15"/>
        <v>15187.5</v>
      </c>
      <c r="H37" s="44">
        <f t="shared" si="15"/>
        <v>13243.5</v>
      </c>
      <c r="I37" s="44">
        <f t="shared" si="15"/>
        <v>18508.5</v>
      </c>
      <c r="J37" s="44">
        <f t="shared" si="15"/>
        <v>13243.5</v>
      </c>
      <c r="K37" s="44">
        <f t="shared" si="15"/>
        <v>16159.5</v>
      </c>
      <c r="L37" s="44">
        <f t="shared" si="15"/>
        <v>13243.5</v>
      </c>
      <c r="M37" s="44">
        <f t="shared" si="15"/>
        <v>16159.5</v>
      </c>
      <c r="N37" s="44">
        <f t="shared" si="15"/>
        <v>16159.5</v>
      </c>
      <c r="O37" s="44">
        <f t="shared" si="15"/>
        <v>16159.5</v>
      </c>
      <c r="P37" s="44">
        <f t="shared" si="15"/>
        <v>15187.5</v>
      </c>
      <c r="Q37" s="44">
        <f t="shared" si="15"/>
        <v>16159.5</v>
      </c>
      <c r="R37" s="44">
        <f t="shared" si="15"/>
        <v>15187.5</v>
      </c>
      <c r="S37" s="44">
        <f t="shared" si="15"/>
        <v>19885.5</v>
      </c>
      <c r="T37" s="44">
        <f t="shared" si="15"/>
        <v>15187.5</v>
      </c>
      <c r="U37" s="44">
        <f t="shared" si="15"/>
        <v>16159.5</v>
      </c>
      <c r="V37" s="44">
        <f t="shared" si="15"/>
        <v>16159.5</v>
      </c>
      <c r="W37" s="44">
        <f t="shared" si="15"/>
        <v>16159.5</v>
      </c>
      <c r="X37" s="44">
        <f t="shared" si="15"/>
        <v>15187.5</v>
      </c>
      <c r="Y37" s="44">
        <f t="shared" si="15"/>
        <v>16159.5</v>
      </c>
      <c r="Z37" s="44">
        <f t="shared" si="15"/>
        <v>15187.5</v>
      </c>
      <c r="AA37" s="44">
        <f t="shared" si="15"/>
        <v>14215.5</v>
      </c>
      <c r="AB37" s="44">
        <f t="shared" si="15"/>
        <v>13243.5</v>
      </c>
      <c r="AC37" s="44">
        <f t="shared" si="15"/>
        <v>13243.5</v>
      </c>
      <c r="AD37" s="44">
        <f t="shared" si="15"/>
        <v>13243.5</v>
      </c>
      <c r="AE37" s="44">
        <f t="shared" si="15"/>
        <v>14215.5</v>
      </c>
      <c r="AF37" s="44">
        <f t="shared" si="15"/>
        <v>15187.5</v>
      </c>
      <c r="AG37" s="44">
        <f t="shared" si="15"/>
        <v>15187.5</v>
      </c>
      <c r="AH37" s="44">
        <f t="shared" si="15"/>
        <v>14215.5</v>
      </c>
      <c r="AI37" s="44">
        <f t="shared" si="15"/>
        <v>13243.5</v>
      </c>
      <c r="AJ37" s="44">
        <f t="shared" si="15"/>
        <v>15187.5</v>
      </c>
      <c r="AK37" s="44">
        <f t="shared" si="15"/>
        <v>13243.5</v>
      </c>
    </row>
    <row r="38" spans="1:37" x14ac:dyDescent="0.2">
      <c r="A38" s="17"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1:37" x14ac:dyDescent="0.2">
      <c r="A39" s="19">
        <v>1</v>
      </c>
      <c r="B39" s="44">
        <f t="shared" ref="B39" si="16">B15*0.9</f>
        <v>15147</v>
      </c>
      <c r="C39" s="44">
        <f t="shared" ref="C39:AK39" si="17">C15*0.9</f>
        <v>15147</v>
      </c>
      <c r="D39" s="44">
        <f t="shared" si="17"/>
        <v>15147</v>
      </c>
      <c r="E39" s="44">
        <f t="shared" si="17"/>
        <v>11097</v>
      </c>
      <c r="F39" s="44">
        <f t="shared" si="17"/>
        <v>13203</v>
      </c>
      <c r="G39" s="44">
        <f t="shared" si="17"/>
        <v>14175</v>
      </c>
      <c r="H39" s="44">
        <f t="shared" si="17"/>
        <v>12231</v>
      </c>
      <c r="I39" s="44">
        <f t="shared" si="17"/>
        <v>17496</v>
      </c>
      <c r="J39" s="44">
        <f t="shared" si="17"/>
        <v>12231</v>
      </c>
      <c r="K39" s="44">
        <f t="shared" si="17"/>
        <v>15147</v>
      </c>
      <c r="L39" s="44">
        <f t="shared" si="17"/>
        <v>12231</v>
      </c>
      <c r="M39" s="44">
        <f t="shared" si="17"/>
        <v>15147</v>
      </c>
      <c r="N39" s="44">
        <f t="shared" si="17"/>
        <v>15147</v>
      </c>
      <c r="O39" s="44">
        <f t="shared" si="17"/>
        <v>15147</v>
      </c>
      <c r="P39" s="44">
        <f t="shared" si="17"/>
        <v>14175</v>
      </c>
      <c r="Q39" s="44">
        <f t="shared" si="17"/>
        <v>15147</v>
      </c>
      <c r="R39" s="44">
        <f t="shared" si="17"/>
        <v>14175</v>
      </c>
      <c r="S39" s="44">
        <f t="shared" si="17"/>
        <v>18873</v>
      </c>
      <c r="T39" s="44">
        <f t="shared" si="17"/>
        <v>14175</v>
      </c>
      <c r="U39" s="44">
        <f t="shared" si="17"/>
        <v>15147</v>
      </c>
      <c r="V39" s="44">
        <f t="shared" si="17"/>
        <v>15147</v>
      </c>
      <c r="W39" s="44">
        <f t="shared" si="17"/>
        <v>15147</v>
      </c>
      <c r="X39" s="44">
        <f t="shared" si="17"/>
        <v>14175</v>
      </c>
      <c r="Y39" s="44">
        <f t="shared" si="17"/>
        <v>15147</v>
      </c>
      <c r="Z39" s="44">
        <f t="shared" si="17"/>
        <v>14175</v>
      </c>
      <c r="AA39" s="44">
        <f t="shared" si="17"/>
        <v>13203</v>
      </c>
      <c r="AB39" s="44">
        <f t="shared" si="17"/>
        <v>12231</v>
      </c>
      <c r="AC39" s="44">
        <f t="shared" si="17"/>
        <v>12231</v>
      </c>
      <c r="AD39" s="44">
        <f t="shared" si="17"/>
        <v>12231</v>
      </c>
      <c r="AE39" s="44">
        <f t="shared" si="17"/>
        <v>13203</v>
      </c>
      <c r="AF39" s="44">
        <f t="shared" si="17"/>
        <v>14175</v>
      </c>
      <c r="AG39" s="44">
        <f t="shared" si="17"/>
        <v>14175</v>
      </c>
      <c r="AH39" s="44">
        <f t="shared" si="17"/>
        <v>13203</v>
      </c>
      <c r="AI39" s="44">
        <f t="shared" si="17"/>
        <v>12231</v>
      </c>
      <c r="AJ39" s="44">
        <f t="shared" si="17"/>
        <v>14175</v>
      </c>
      <c r="AK39" s="44">
        <f t="shared" si="17"/>
        <v>12231</v>
      </c>
    </row>
    <row r="40" spans="1:37" x14ac:dyDescent="0.2">
      <c r="A40" s="19">
        <v>2</v>
      </c>
      <c r="B40" s="44">
        <f t="shared" ref="B40" si="18">B16*0.9</f>
        <v>16969.5</v>
      </c>
      <c r="C40" s="44">
        <f t="shared" ref="C40:AK40" si="19">C16*0.9</f>
        <v>16969.5</v>
      </c>
      <c r="D40" s="44">
        <f t="shared" si="19"/>
        <v>16969.5</v>
      </c>
      <c r="E40" s="44">
        <f t="shared" si="19"/>
        <v>12919.5</v>
      </c>
      <c r="F40" s="44">
        <f t="shared" si="19"/>
        <v>15025.5</v>
      </c>
      <c r="G40" s="44">
        <f t="shared" si="19"/>
        <v>15997.5</v>
      </c>
      <c r="H40" s="44">
        <f t="shared" si="19"/>
        <v>14053.5</v>
      </c>
      <c r="I40" s="44">
        <f t="shared" si="19"/>
        <v>19318.5</v>
      </c>
      <c r="J40" s="44">
        <f t="shared" si="19"/>
        <v>14053.5</v>
      </c>
      <c r="K40" s="44">
        <f t="shared" si="19"/>
        <v>16969.5</v>
      </c>
      <c r="L40" s="44">
        <f t="shared" si="19"/>
        <v>14053.5</v>
      </c>
      <c r="M40" s="44">
        <f t="shared" si="19"/>
        <v>16969.5</v>
      </c>
      <c r="N40" s="44">
        <f t="shared" si="19"/>
        <v>16969.5</v>
      </c>
      <c r="O40" s="44">
        <f t="shared" si="19"/>
        <v>16969.5</v>
      </c>
      <c r="P40" s="44">
        <f t="shared" si="19"/>
        <v>15997.5</v>
      </c>
      <c r="Q40" s="44">
        <f t="shared" si="19"/>
        <v>16969.5</v>
      </c>
      <c r="R40" s="44">
        <f t="shared" si="19"/>
        <v>15997.5</v>
      </c>
      <c r="S40" s="44">
        <f t="shared" si="19"/>
        <v>20695.5</v>
      </c>
      <c r="T40" s="44">
        <f t="shared" si="19"/>
        <v>15997.5</v>
      </c>
      <c r="U40" s="44">
        <f t="shared" si="19"/>
        <v>16969.5</v>
      </c>
      <c r="V40" s="44">
        <f t="shared" si="19"/>
        <v>16969.5</v>
      </c>
      <c r="W40" s="44">
        <f t="shared" si="19"/>
        <v>16969.5</v>
      </c>
      <c r="X40" s="44">
        <f t="shared" si="19"/>
        <v>15997.5</v>
      </c>
      <c r="Y40" s="44">
        <f t="shared" si="19"/>
        <v>16969.5</v>
      </c>
      <c r="Z40" s="44">
        <f t="shared" si="19"/>
        <v>15997.5</v>
      </c>
      <c r="AA40" s="44">
        <f t="shared" si="19"/>
        <v>15025.5</v>
      </c>
      <c r="AB40" s="44">
        <f t="shared" si="19"/>
        <v>14053.5</v>
      </c>
      <c r="AC40" s="44">
        <f t="shared" si="19"/>
        <v>14053.5</v>
      </c>
      <c r="AD40" s="44">
        <f t="shared" si="19"/>
        <v>14053.5</v>
      </c>
      <c r="AE40" s="44">
        <f t="shared" si="19"/>
        <v>15025.5</v>
      </c>
      <c r="AF40" s="44">
        <f t="shared" si="19"/>
        <v>15997.5</v>
      </c>
      <c r="AG40" s="44">
        <f t="shared" si="19"/>
        <v>15997.5</v>
      </c>
      <c r="AH40" s="44">
        <f t="shared" si="19"/>
        <v>15025.5</v>
      </c>
      <c r="AI40" s="44">
        <f t="shared" si="19"/>
        <v>14053.5</v>
      </c>
      <c r="AJ40" s="44">
        <f t="shared" si="19"/>
        <v>15997.5</v>
      </c>
      <c r="AK40" s="44">
        <f t="shared" si="19"/>
        <v>14053.5</v>
      </c>
    </row>
    <row r="41" spans="1:37" x14ac:dyDescent="0.2">
      <c r="A41" s="17" t="s">
        <v>145</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row>
    <row r="42" spans="1:37" x14ac:dyDescent="0.2">
      <c r="A42" s="19">
        <v>1</v>
      </c>
      <c r="B42" s="44">
        <f t="shared" ref="B42" si="20">B18*0.9</f>
        <v>16767</v>
      </c>
      <c r="C42" s="44">
        <f t="shared" ref="C42:AK42" si="21">C18*0.9</f>
        <v>16767</v>
      </c>
      <c r="D42" s="44">
        <f t="shared" si="21"/>
        <v>16767</v>
      </c>
      <c r="E42" s="44">
        <f t="shared" si="21"/>
        <v>12717</v>
      </c>
      <c r="F42" s="44">
        <f t="shared" si="21"/>
        <v>14823</v>
      </c>
      <c r="G42" s="44">
        <f t="shared" si="21"/>
        <v>15795</v>
      </c>
      <c r="H42" s="44">
        <f t="shared" si="21"/>
        <v>13851</v>
      </c>
      <c r="I42" s="44">
        <f t="shared" si="21"/>
        <v>19116</v>
      </c>
      <c r="J42" s="44">
        <f t="shared" si="21"/>
        <v>13851</v>
      </c>
      <c r="K42" s="44">
        <f t="shared" si="21"/>
        <v>16767</v>
      </c>
      <c r="L42" s="44">
        <f t="shared" si="21"/>
        <v>13851</v>
      </c>
      <c r="M42" s="44">
        <f t="shared" si="21"/>
        <v>16767</v>
      </c>
      <c r="N42" s="44">
        <f t="shared" si="21"/>
        <v>16767</v>
      </c>
      <c r="O42" s="44">
        <f t="shared" si="21"/>
        <v>16767</v>
      </c>
      <c r="P42" s="44">
        <f t="shared" si="21"/>
        <v>15795</v>
      </c>
      <c r="Q42" s="44">
        <f t="shared" si="21"/>
        <v>16767</v>
      </c>
      <c r="R42" s="44">
        <f t="shared" si="21"/>
        <v>15795</v>
      </c>
      <c r="S42" s="44">
        <f t="shared" si="21"/>
        <v>20493</v>
      </c>
      <c r="T42" s="44">
        <f t="shared" si="21"/>
        <v>15795</v>
      </c>
      <c r="U42" s="44">
        <f t="shared" si="21"/>
        <v>16767</v>
      </c>
      <c r="V42" s="44">
        <f t="shared" si="21"/>
        <v>16767</v>
      </c>
      <c r="W42" s="44">
        <f t="shared" si="21"/>
        <v>16767</v>
      </c>
      <c r="X42" s="44">
        <f t="shared" si="21"/>
        <v>15795</v>
      </c>
      <c r="Y42" s="44">
        <f t="shared" si="21"/>
        <v>16767</v>
      </c>
      <c r="Z42" s="44">
        <f t="shared" si="21"/>
        <v>15795</v>
      </c>
      <c r="AA42" s="44">
        <f t="shared" si="21"/>
        <v>14823</v>
      </c>
      <c r="AB42" s="44">
        <f t="shared" si="21"/>
        <v>13851</v>
      </c>
      <c r="AC42" s="44">
        <f t="shared" si="21"/>
        <v>13851</v>
      </c>
      <c r="AD42" s="44">
        <f t="shared" si="21"/>
        <v>13851</v>
      </c>
      <c r="AE42" s="44">
        <f t="shared" si="21"/>
        <v>14823</v>
      </c>
      <c r="AF42" s="44">
        <f t="shared" si="21"/>
        <v>15795</v>
      </c>
      <c r="AG42" s="44">
        <f t="shared" si="21"/>
        <v>15795</v>
      </c>
      <c r="AH42" s="44">
        <f t="shared" si="21"/>
        <v>14823</v>
      </c>
      <c r="AI42" s="44">
        <f t="shared" si="21"/>
        <v>13851</v>
      </c>
      <c r="AJ42" s="44">
        <f t="shared" si="21"/>
        <v>15795</v>
      </c>
      <c r="AK42" s="44">
        <f t="shared" si="21"/>
        <v>13851</v>
      </c>
    </row>
    <row r="43" spans="1:37" x14ac:dyDescent="0.2">
      <c r="A43" s="19">
        <v>2</v>
      </c>
      <c r="B43" s="44">
        <f t="shared" ref="B43" si="22">B19*0.9</f>
        <v>18589.5</v>
      </c>
      <c r="C43" s="44">
        <f t="shared" ref="C43:AK43" si="23">C19*0.9</f>
        <v>18589.5</v>
      </c>
      <c r="D43" s="44">
        <f t="shared" si="23"/>
        <v>18589.5</v>
      </c>
      <c r="E43" s="44">
        <f t="shared" si="23"/>
        <v>14539.5</v>
      </c>
      <c r="F43" s="44">
        <f t="shared" si="23"/>
        <v>16645.5</v>
      </c>
      <c r="G43" s="44">
        <f t="shared" si="23"/>
        <v>17617.5</v>
      </c>
      <c r="H43" s="44">
        <f t="shared" si="23"/>
        <v>15673.5</v>
      </c>
      <c r="I43" s="44">
        <f t="shared" si="23"/>
        <v>20938.5</v>
      </c>
      <c r="J43" s="44">
        <f t="shared" si="23"/>
        <v>15673.5</v>
      </c>
      <c r="K43" s="44">
        <f t="shared" si="23"/>
        <v>18589.5</v>
      </c>
      <c r="L43" s="44">
        <f t="shared" si="23"/>
        <v>15673.5</v>
      </c>
      <c r="M43" s="44">
        <f t="shared" si="23"/>
        <v>18589.5</v>
      </c>
      <c r="N43" s="44">
        <f t="shared" si="23"/>
        <v>18589.5</v>
      </c>
      <c r="O43" s="44">
        <f t="shared" si="23"/>
        <v>18589.5</v>
      </c>
      <c r="P43" s="44">
        <f t="shared" si="23"/>
        <v>17617.5</v>
      </c>
      <c r="Q43" s="44">
        <f t="shared" si="23"/>
        <v>18589.5</v>
      </c>
      <c r="R43" s="44">
        <f t="shared" si="23"/>
        <v>17617.5</v>
      </c>
      <c r="S43" s="44">
        <f t="shared" si="23"/>
        <v>22315.5</v>
      </c>
      <c r="T43" s="44">
        <f t="shared" si="23"/>
        <v>17617.5</v>
      </c>
      <c r="U43" s="44">
        <f t="shared" si="23"/>
        <v>18589.5</v>
      </c>
      <c r="V43" s="44">
        <f t="shared" si="23"/>
        <v>18589.5</v>
      </c>
      <c r="W43" s="44">
        <f t="shared" si="23"/>
        <v>18589.5</v>
      </c>
      <c r="X43" s="44">
        <f t="shared" si="23"/>
        <v>17617.5</v>
      </c>
      <c r="Y43" s="44">
        <f t="shared" si="23"/>
        <v>18589.5</v>
      </c>
      <c r="Z43" s="44">
        <f t="shared" si="23"/>
        <v>17617.5</v>
      </c>
      <c r="AA43" s="44">
        <f t="shared" si="23"/>
        <v>16645.5</v>
      </c>
      <c r="AB43" s="44">
        <f t="shared" si="23"/>
        <v>15673.5</v>
      </c>
      <c r="AC43" s="44">
        <f t="shared" si="23"/>
        <v>15673.5</v>
      </c>
      <c r="AD43" s="44">
        <f t="shared" si="23"/>
        <v>15673.5</v>
      </c>
      <c r="AE43" s="44">
        <f t="shared" si="23"/>
        <v>16645.5</v>
      </c>
      <c r="AF43" s="44">
        <f t="shared" si="23"/>
        <v>17617.5</v>
      </c>
      <c r="AG43" s="44">
        <f t="shared" si="23"/>
        <v>17617.5</v>
      </c>
      <c r="AH43" s="44">
        <f t="shared" si="23"/>
        <v>16645.5</v>
      </c>
      <c r="AI43" s="44">
        <f t="shared" si="23"/>
        <v>15673.5</v>
      </c>
      <c r="AJ43" s="44">
        <f t="shared" si="23"/>
        <v>17617.5</v>
      </c>
      <c r="AK43" s="44">
        <f t="shared" si="23"/>
        <v>15673.5</v>
      </c>
    </row>
    <row r="44" spans="1:37" x14ac:dyDescent="0.2">
      <c r="A44" s="17" t="s">
        <v>5</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x14ac:dyDescent="0.2">
      <c r="A45" s="19">
        <v>1</v>
      </c>
      <c r="B45" s="44">
        <f t="shared" ref="B45" si="24">B21*0.9</f>
        <v>24867</v>
      </c>
      <c r="C45" s="44">
        <f t="shared" ref="C45:AK45" si="25">C21*0.9</f>
        <v>24867</v>
      </c>
      <c r="D45" s="44">
        <f t="shared" si="25"/>
        <v>24867</v>
      </c>
      <c r="E45" s="44">
        <f t="shared" si="25"/>
        <v>20817</v>
      </c>
      <c r="F45" s="44">
        <f t="shared" si="25"/>
        <v>22923</v>
      </c>
      <c r="G45" s="44">
        <f t="shared" si="25"/>
        <v>23895</v>
      </c>
      <c r="H45" s="44">
        <f t="shared" si="25"/>
        <v>21951</v>
      </c>
      <c r="I45" s="44">
        <f t="shared" si="25"/>
        <v>27216</v>
      </c>
      <c r="J45" s="44">
        <f t="shared" si="25"/>
        <v>21951</v>
      </c>
      <c r="K45" s="44">
        <f t="shared" si="25"/>
        <v>24867</v>
      </c>
      <c r="L45" s="44">
        <f t="shared" si="25"/>
        <v>21951</v>
      </c>
      <c r="M45" s="44">
        <f t="shared" si="25"/>
        <v>24867</v>
      </c>
      <c r="N45" s="44">
        <f t="shared" si="25"/>
        <v>24867</v>
      </c>
      <c r="O45" s="44">
        <f t="shared" si="25"/>
        <v>24867</v>
      </c>
      <c r="P45" s="44">
        <f t="shared" si="25"/>
        <v>23895</v>
      </c>
      <c r="Q45" s="44">
        <f t="shared" si="25"/>
        <v>24867</v>
      </c>
      <c r="R45" s="44">
        <f t="shared" si="25"/>
        <v>23895</v>
      </c>
      <c r="S45" s="44">
        <f t="shared" si="25"/>
        <v>28593</v>
      </c>
      <c r="T45" s="44">
        <f t="shared" si="25"/>
        <v>23895</v>
      </c>
      <c r="U45" s="44">
        <f t="shared" si="25"/>
        <v>24867</v>
      </c>
      <c r="V45" s="44">
        <f t="shared" si="25"/>
        <v>24867</v>
      </c>
      <c r="W45" s="44">
        <f t="shared" si="25"/>
        <v>24867</v>
      </c>
      <c r="X45" s="44">
        <f t="shared" si="25"/>
        <v>23895</v>
      </c>
      <c r="Y45" s="44">
        <f t="shared" si="25"/>
        <v>24867</v>
      </c>
      <c r="Z45" s="44">
        <f t="shared" si="25"/>
        <v>23895</v>
      </c>
      <c r="AA45" s="44">
        <f t="shared" si="25"/>
        <v>22923</v>
      </c>
      <c r="AB45" s="44">
        <f t="shared" si="25"/>
        <v>21951</v>
      </c>
      <c r="AC45" s="44">
        <f t="shared" si="25"/>
        <v>21951</v>
      </c>
      <c r="AD45" s="44">
        <f t="shared" si="25"/>
        <v>21951</v>
      </c>
      <c r="AE45" s="44">
        <f t="shared" si="25"/>
        <v>22923</v>
      </c>
      <c r="AF45" s="44">
        <f t="shared" si="25"/>
        <v>23895</v>
      </c>
      <c r="AG45" s="44">
        <f t="shared" si="25"/>
        <v>23895</v>
      </c>
      <c r="AH45" s="44">
        <f t="shared" si="25"/>
        <v>22923</v>
      </c>
      <c r="AI45" s="44">
        <f t="shared" si="25"/>
        <v>21951</v>
      </c>
      <c r="AJ45" s="44">
        <f t="shared" si="25"/>
        <v>23895</v>
      </c>
      <c r="AK45" s="44">
        <f t="shared" si="25"/>
        <v>21951</v>
      </c>
    </row>
    <row r="46" spans="1:37" x14ac:dyDescent="0.2">
      <c r="A46" s="19">
        <v>2</v>
      </c>
      <c r="B46" s="44">
        <f t="shared" ref="B46" si="26">B22*0.9</f>
        <v>26689.5</v>
      </c>
      <c r="C46" s="44">
        <f t="shared" ref="C46:AK46" si="27">C22*0.9</f>
        <v>26689.5</v>
      </c>
      <c r="D46" s="44">
        <f t="shared" si="27"/>
        <v>26689.5</v>
      </c>
      <c r="E46" s="44">
        <f t="shared" si="27"/>
        <v>22639.5</v>
      </c>
      <c r="F46" s="44">
        <f t="shared" si="27"/>
        <v>24745.5</v>
      </c>
      <c r="G46" s="44">
        <f t="shared" si="27"/>
        <v>25717.5</v>
      </c>
      <c r="H46" s="44">
        <f t="shared" si="27"/>
        <v>23773.5</v>
      </c>
      <c r="I46" s="44">
        <f t="shared" si="27"/>
        <v>29038.5</v>
      </c>
      <c r="J46" s="44">
        <f t="shared" si="27"/>
        <v>23773.5</v>
      </c>
      <c r="K46" s="44">
        <f t="shared" si="27"/>
        <v>26689.5</v>
      </c>
      <c r="L46" s="44">
        <f t="shared" si="27"/>
        <v>23773.5</v>
      </c>
      <c r="M46" s="44">
        <f t="shared" si="27"/>
        <v>26689.5</v>
      </c>
      <c r="N46" s="44">
        <f t="shared" si="27"/>
        <v>26689.5</v>
      </c>
      <c r="O46" s="44">
        <f t="shared" si="27"/>
        <v>26689.5</v>
      </c>
      <c r="P46" s="44">
        <f t="shared" si="27"/>
        <v>25717.5</v>
      </c>
      <c r="Q46" s="44">
        <f t="shared" si="27"/>
        <v>26689.5</v>
      </c>
      <c r="R46" s="44">
        <f t="shared" si="27"/>
        <v>25717.5</v>
      </c>
      <c r="S46" s="44">
        <f t="shared" si="27"/>
        <v>30415.5</v>
      </c>
      <c r="T46" s="44">
        <f t="shared" si="27"/>
        <v>25717.5</v>
      </c>
      <c r="U46" s="44">
        <f t="shared" si="27"/>
        <v>26689.5</v>
      </c>
      <c r="V46" s="44">
        <f t="shared" si="27"/>
        <v>26689.5</v>
      </c>
      <c r="W46" s="44">
        <f t="shared" si="27"/>
        <v>26689.5</v>
      </c>
      <c r="X46" s="44">
        <f t="shared" si="27"/>
        <v>25717.5</v>
      </c>
      <c r="Y46" s="44">
        <f t="shared" si="27"/>
        <v>26689.5</v>
      </c>
      <c r="Z46" s="44">
        <f t="shared" si="27"/>
        <v>25717.5</v>
      </c>
      <c r="AA46" s="44">
        <f t="shared" si="27"/>
        <v>24745.5</v>
      </c>
      <c r="AB46" s="44">
        <f t="shared" si="27"/>
        <v>23773.5</v>
      </c>
      <c r="AC46" s="44">
        <f t="shared" si="27"/>
        <v>23773.5</v>
      </c>
      <c r="AD46" s="44">
        <f t="shared" si="27"/>
        <v>23773.5</v>
      </c>
      <c r="AE46" s="44">
        <f t="shared" si="27"/>
        <v>24745.5</v>
      </c>
      <c r="AF46" s="44">
        <f t="shared" si="27"/>
        <v>25717.5</v>
      </c>
      <c r="AG46" s="44">
        <f t="shared" si="27"/>
        <v>25717.5</v>
      </c>
      <c r="AH46" s="44">
        <f t="shared" si="27"/>
        <v>24745.5</v>
      </c>
      <c r="AI46" s="44">
        <f t="shared" si="27"/>
        <v>23773.5</v>
      </c>
      <c r="AJ46" s="44">
        <f t="shared" si="27"/>
        <v>25717.5</v>
      </c>
      <c r="AK46" s="44">
        <f t="shared" si="27"/>
        <v>23773.5</v>
      </c>
    </row>
    <row r="47" spans="1:37" x14ac:dyDescent="0.2">
      <c r="A47" s="17"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row>
    <row r="48" spans="1:37" x14ac:dyDescent="0.2">
      <c r="A48" s="19" t="s">
        <v>1</v>
      </c>
      <c r="B48" s="44">
        <f t="shared" ref="B48" si="28">B24*0.9</f>
        <v>101250</v>
      </c>
      <c r="C48" s="44">
        <f t="shared" ref="C48:AK48" si="29">C24*0.9</f>
        <v>101250</v>
      </c>
      <c r="D48" s="44">
        <f t="shared" si="29"/>
        <v>101250</v>
      </c>
      <c r="E48" s="44">
        <f t="shared" si="29"/>
        <v>101250</v>
      </c>
      <c r="F48" s="44">
        <f t="shared" si="29"/>
        <v>101250</v>
      </c>
      <c r="G48" s="44">
        <f t="shared" si="29"/>
        <v>101250</v>
      </c>
      <c r="H48" s="44">
        <f t="shared" si="29"/>
        <v>101250</v>
      </c>
      <c r="I48" s="44">
        <f t="shared" si="29"/>
        <v>101250</v>
      </c>
      <c r="J48" s="44">
        <f t="shared" si="29"/>
        <v>101250</v>
      </c>
      <c r="K48" s="44">
        <f t="shared" si="29"/>
        <v>101250</v>
      </c>
      <c r="L48" s="44">
        <f t="shared" si="29"/>
        <v>101250</v>
      </c>
      <c r="M48" s="44">
        <f t="shared" si="29"/>
        <v>101250</v>
      </c>
      <c r="N48" s="44">
        <f t="shared" si="29"/>
        <v>101250</v>
      </c>
      <c r="O48" s="44">
        <f t="shared" si="29"/>
        <v>101250</v>
      </c>
      <c r="P48" s="44">
        <f t="shared" si="29"/>
        <v>101250</v>
      </c>
      <c r="Q48" s="44">
        <f t="shared" si="29"/>
        <v>101250</v>
      </c>
      <c r="R48" s="44">
        <f t="shared" si="29"/>
        <v>101250</v>
      </c>
      <c r="S48" s="44">
        <f t="shared" si="29"/>
        <v>101250</v>
      </c>
      <c r="T48" s="44">
        <f t="shared" si="29"/>
        <v>101250</v>
      </c>
      <c r="U48" s="44">
        <f t="shared" si="29"/>
        <v>101250</v>
      </c>
      <c r="V48" s="44">
        <f t="shared" si="29"/>
        <v>101250</v>
      </c>
      <c r="W48" s="44">
        <f t="shared" si="29"/>
        <v>101250</v>
      </c>
      <c r="X48" s="44">
        <f t="shared" si="29"/>
        <v>101250</v>
      </c>
      <c r="Y48" s="44">
        <f t="shared" si="29"/>
        <v>101250</v>
      </c>
      <c r="Z48" s="44">
        <f t="shared" si="29"/>
        <v>101250</v>
      </c>
      <c r="AA48" s="44">
        <f t="shared" si="29"/>
        <v>101250</v>
      </c>
      <c r="AB48" s="44">
        <f t="shared" si="29"/>
        <v>101250</v>
      </c>
      <c r="AC48" s="44">
        <f t="shared" si="29"/>
        <v>101250</v>
      </c>
      <c r="AD48" s="44">
        <f t="shared" si="29"/>
        <v>101250</v>
      </c>
      <c r="AE48" s="44">
        <f t="shared" si="29"/>
        <v>101250</v>
      </c>
      <c r="AF48" s="44">
        <f t="shared" si="29"/>
        <v>101250</v>
      </c>
      <c r="AG48" s="44">
        <f t="shared" si="29"/>
        <v>101250</v>
      </c>
      <c r="AH48" s="44">
        <f t="shared" si="29"/>
        <v>101250</v>
      </c>
      <c r="AI48" s="44">
        <f t="shared" si="29"/>
        <v>101250</v>
      </c>
      <c r="AJ48" s="44">
        <f t="shared" si="29"/>
        <v>101250</v>
      </c>
      <c r="AK48" s="44">
        <f t="shared" si="29"/>
        <v>101250</v>
      </c>
    </row>
    <row r="49" spans="1:1" x14ac:dyDescent="0.2">
      <c r="A49" s="41"/>
    </row>
    <row r="50" spans="1:1" ht="150" x14ac:dyDescent="0.2">
      <c r="A50" s="198" t="s">
        <v>265</v>
      </c>
    </row>
    <row r="51" spans="1:1" x14ac:dyDescent="0.2">
      <c r="A51" s="119" t="s">
        <v>24</v>
      </c>
    </row>
    <row r="52" spans="1:1" x14ac:dyDescent="0.2">
      <c r="A52" s="50" t="s">
        <v>266</v>
      </c>
    </row>
    <row r="53" spans="1:1" x14ac:dyDescent="0.2">
      <c r="A53" s="50" t="s">
        <v>267</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36.75" customHeight="1" x14ac:dyDescent="0.2">
      <c r="A64" s="178" t="s">
        <v>268</v>
      </c>
    </row>
    <row r="65" spans="1:1" ht="60.75" customHeight="1" x14ac:dyDescent="0.2">
      <c r="A65" s="178" t="s">
        <v>269</v>
      </c>
    </row>
    <row r="66" spans="1:1" ht="28.5" customHeight="1" x14ac:dyDescent="0.2">
      <c r="A66" s="120" t="s">
        <v>270</v>
      </c>
    </row>
    <row r="67" spans="1:1" ht="31.5" x14ac:dyDescent="0.2">
      <c r="A67" s="178" t="s">
        <v>271</v>
      </c>
    </row>
    <row r="68" spans="1:1" ht="33" customHeight="1" x14ac:dyDescent="0.2">
      <c r="A68" s="178" t="s">
        <v>272</v>
      </c>
    </row>
    <row r="69" spans="1:1" ht="42" x14ac:dyDescent="0.2">
      <c r="A69" s="88" t="s">
        <v>47</v>
      </c>
    </row>
    <row r="70" spans="1:1" ht="63" hidden="1" x14ac:dyDescent="0.2">
      <c r="A70" s="126" t="s">
        <v>236</v>
      </c>
    </row>
    <row r="71" spans="1:1" ht="21" x14ac:dyDescent="0.2">
      <c r="A71" s="113" t="s">
        <v>48</v>
      </c>
    </row>
    <row r="72" spans="1:1" ht="53.25" x14ac:dyDescent="0.2">
      <c r="A72" s="85" t="s">
        <v>204</v>
      </c>
    </row>
    <row r="73" spans="1:1" ht="31.5" x14ac:dyDescent="0.2">
      <c r="A73" s="68" t="s">
        <v>50</v>
      </c>
    </row>
    <row r="74" spans="1:1" x14ac:dyDescent="0.2">
      <c r="A74" s="70"/>
    </row>
    <row r="75" spans="1:1" x14ac:dyDescent="0.2">
      <c r="A75" s="71" t="s">
        <v>16</v>
      </c>
    </row>
    <row r="76" spans="1:1" ht="24" x14ac:dyDescent="0.2">
      <c r="A76" s="154" t="s">
        <v>32</v>
      </c>
    </row>
    <row r="77" spans="1:1" ht="24" x14ac:dyDescent="0.2">
      <c r="A77" s="154" t="s">
        <v>33</v>
      </c>
    </row>
    <row r="78" spans="1:1" x14ac:dyDescent="0.2">
      <c r="A78" s="54"/>
    </row>
    <row r="79" spans="1:1" x14ac:dyDescent="0.2">
      <c r="A79" s="54"/>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workbookViewId="0">
      <selection activeCell="E71" sqref="E71"/>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x14ac:dyDescent="0.2">
      <c r="A2" s="122" t="s">
        <v>194</v>
      </c>
    </row>
    <row r="3" spans="1:37" x14ac:dyDescent="0.2">
      <c r="A3" s="122" t="s">
        <v>9</v>
      </c>
      <c r="B3" s="47">
        <f>'C завтраками| Bed and breakfast'!N4</f>
        <v>45809</v>
      </c>
      <c r="C3" s="47">
        <f>'C завтраками| Bed and breakfast'!O4</f>
        <v>45810</v>
      </c>
      <c r="D3" s="47">
        <f>'C завтраками| Bed and breakfast'!P4</f>
        <v>45815</v>
      </c>
      <c r="E3" s="47">
        <f>'C завтраками| Bed and breakfast'!Q4</f>
        <v>45817</v>
      </c>
      <c r="F3" s="47">
        <f>'C завтраками| Bed and breakfast'!R4</f>
        <v>45820</v>
      </c>
      <c r="G3" s="47">
        <f>'C завтраками| Bed and breakfast'!S4</f>
        <v>45821</v>
      </c>
      <c r="H3" s="47">
        <f>'C завтраками| Bed and breakfast'!T4</f>
        <v>45823</v>
      </c>
      <c r="I3" s="47">
        <f>'C завтраками| Bed and breakfast'!U4</f>
        <v>45831</v>
      </c>
      <c r="J3" s="47">
        <f>'C завтраками| Bed and breakfast'!V4</f>
        <v>45836</v>
      </c>
      <c r="K3" s="47">
        <f>'C завтраками| Bed and breakfast'!W4</f>
        <v>45839</v>
      </c>
      <c r="L3" s="47">
        <f>'C завтраками| Bed and breakfast'!X4</f>
        <v>45849</v>
      </c>
      <c r="M3" s="47">
        <f>'C завтраками| Bed and breakfast'!Y4</f>
        <v>45852</v>
      </c>
      <c r="N3" s="47">
        <f>'C завтраками| Bed and breakfast'!Z4</f>
        <v>45855</v>
      </c>
      <c r="O3" s="47">
        <f>'C завтраками| Bed and breakfast'!AA4</f>
        <v>45856</v>
      </c>
      <c r="P3" s="47">
        <f>'C завтраками| Bed and breakfast'!AB4</f>
        <v>45858</v>
      </c>
      <c r="Q3" s="47">
        <f>'C завтраками| Bed and breakfast'!AC4</f>
        <v>45859</v>
      </c>
      <c r="R3" s="47">
        <f>'C завтраками| Bed and breakfast'!AD4</f>
        <v>45861</v>
      </c>
      <c r="S3" s="47">
        <f>'C завтраками| Bed and breakfast'!AE4</f>
        <v>45863</v>
      </c>
      <c r="T3" s="47">
        <f>'C завтраками| Bed and breakfast'!AF4</f>
        <v>45867</v>
      </c>
      <c r="U3" s="47">
        <f>'C завтраками| Bed and breakfast'!AG4</f>
        <v>45870</v>
      </c>
      <c r="V3" s="47">
        <f>'C завтраками| Bed and breakfast'!AH4</f>
        <v>45872</v>
      </c>
      <c r="W3" s="47">
        <f>'C завтраками| Bed and breakfast'!AI4</f>
        <v>45877</v>
      </c>
      <c r="X3" s="47">
        <f>'C завтраками| Bed and breakfast'!AJ4</f>
        <v>45879</v>
      </c>
      <c r="Y3" s="47">
        <f>'C завтраками| Bed and breakfast'!AK4</f>
        <v>45884</v>
      </c>
      <c r="Z3" s="47">
        <f>'C завтраками| Bed and breakfast'!AL4</f>
        <v>45886</v>
      </c>
      <c r="AA3" s="47">
        <f>'C завтраками| Bed and breakfast'!AM4</f>
        <v>45888</v>
      </c>
      <c r="AB3" s="47">
        <f>'C завтраками| Bed and breakfast'!AN4</f>
        <v>45891</v>
      </c>
      <c r="AC3" s="47">
        <f>'C завтраками| Bed and breakfast'!AO4</f>
        <v>45893</v>
      </c>
      <c r="AD3" s="47">
        <f>'C завтраками| Bed and breakfast'!AP4</f>
        <v>45901</v>
      </c>
      <c r="AE3" s="47">
        <f>'C завтраками| Bed and breakfast'!AQ4</f>
        <v>45905</v>
      </c>
      <c r="AF3" s="47">
        <f>'C завтраками| Bed and breakfast'!AR4</f>
        <v>45908</v>
      </c>
      <c r="AG3" s="47">
        <f>'C завтраками| Bed and breakfast'!AS4</f>
        <v>45912</v>
      </c>
      <c r="AH3" s="47">
        <f>'C завтраками| Bed and breakfast'!AT4</f>
        <v>45914</v>
      </c>
      <c r="AI3" s="47">
        <f>'C завтраками| Bed and breakfast'!AU4</f>
        <v>45921</v>
      </c>
      <c r="AJ3" s="47">
        <f>'C завтраками| Bed and breakfast'!AV4</f>
        <v>45926</v>
      </c>
      <c r="AK3" s="47">
        <f>'C завтраками| Bed and breakfast'!AW4</f>
        <v>45928</v>
      </c>
    </row>
    <row r="4" spans="1:37" ht="23.1" customHeight="1" x14ac:dyDescent="0.2">
      <c r="A4" s="46" t="s">
        <v>11</v>
      </c>
      <c r="B4" s="47">
        <f>'C завтраками| Bed and breakfast'!N5</f>
        <v>45809</v>
      </c>
      <c r="C4" s="47">
        <f>'C завтраками| Bed and breakfast'!O5</f>
        <v>45814</v>
      </c>
      <c r="D4" s="47">
        <f>'C завтраками| Bed and breakfast'!P5</f>
        <v>45816</v>
      </c>
      <c r="E4" s="47">
        <f>'C завтраками| Bed and breakfast'!Q5</f>
        <v>45819</v>
      </c>
      <c r="F4" s="47">
        <f>'C завтраками| Bed and breakfast'!R5</f>
        <v>45820</v>
      </c>
      <c r="G4" s="47">
        <f>'C завтраками| Bed and breakfast'!S5</f>
        <v>45822</v>
      </c>
      <c r="H4" s="47">
        <f>'C завтраками| Bed and breakfast'!T5</f>
        <v>45830</v>
      </c>
      <c r="I4" s="47">
        <f>'C завтраками| Bed and breakfast'!U5</f>
        <v>45835</v>
      </c>
      <c r="J4" s="47">
        <f>'C завтраками| Bed and breakfast'!V5</f>
        <v>45838</v>
      </c>
      <c r="K4" s="47">
        <f>'C завтраками| Bed and breakfast'!W5</f>
        <v>45848</v>
      </c>
      <c r="L4" s="47">
        <f>'C завтраками| Bed and breakfast'!X5</f>
        <v>45851</v>
      </c>
      <c r="M4" s="47">
        <f>'C завтраками| Bed and breakfast'!Y5</f>
        <v>45854</v>
      </c>
      <c r="N4" s="47">
        <f>'C завтраками| Bed and breakfast'!Z5</f>
        <v>45855</v>
      </c>
      <c r="O4" s="47">
        <f>'C завтраками| Bed and breakfast'!AA5</f>
        <v>45857</v>
      </c>
      <c r="P4" s="47">
        <f>'C завтраками| Bed and breakfast'!AB5</f>
        <v>45858</v>
      </c>
      <c r="Q4" s="47">
        <f>'C завтраками| Bed and breakfast'!AC5</f>
        <v>45860</v>
      </c>
      <c r="R4" s="47">
        <f>'C завтраками| Bed and breakfast'!AD5</f>
        <v>45862</v>
      </c>
      <c r="S4" s="47">
        <f>'C завтраками| Bed and breakfast'!AE5</f>
        <v>45866</v>
      </c>
      <c r="T4" s="47">
        <f>'C завтраками| Bed and breakfast'!AF5</f>
        <v>45869</v>
      </c>
      <c r="U4" s="47">
        <f>'C завтраками| Bed and breakfast'!AG5</f>
        <v>45871</v>
      </c>
      <c r="V4" s="47">
        <f>'C завтраками| Bed and breakfast'!AH5</f>
        <v>45876</v>
      </c>
      <c r="W4" s="47">
        <f>'C завтраками| Bed and breakfast'!AI5</f>
        <v>45878</v>
      </c>
      <c r="X4" s="47">
        <f>'C завтраками| Bed and breakfast'!AJ5</f>
        <v>45883</v>
      </c>
      <c r="Y4" s="47">
        <f>'C завтраками| Bed and breakfast'!AK5</f>
        <v>45885</v>
      </c>
      <c r="Z4" s="47">
        <f>'C завтраками| Bed and breakfast'!AL5</f>
        <v>45887</v>
      </c>
      <c r="AA4" s="47">
        <f>'C завтраками| Bed and breakfast'!AM5</f>
        <v>45890</v>
      </c>
      <c r="AB4" s="47">
        <f>'C завтраками| Bed and breakfast'!AN5</f>
        <v>45892</v>
      </c>
      <c r="AC4" s="47">
        <f>'C завтраками| Bed and breakfast'!AO5</f>
        <v>45900</v>
      </c>
      <c r="AD4" s="47">
        <f>'C завтраками| Bed and breakfast'!AP5</f>
        <v>45904</v>
      </c>
      <c r="AE4" s="47">
        <f>'C завтраками| Bed and breakfast'!AQ5</f>
        <v>45907</v>
      </c>
      <c r="AF4" s="47">
        <f>'C завтраками| Bed and breakfast'!AR5</f>
        <v>45910</v>
      </c>
      <c r="AG4" s="47">
        <f>'C завтраками| Bed and breakfast'!AS5</f>
        <v>45913</v>
      </c>
      <c r="AH4" s="47">
        <f>'C завтраками| Bed and breakfast'!AT5</f>
        <v>45920</v>
      </c>
      <c r="AI4" s="47">
        <f>'C завтраками| Bed and breakfast'!AU5</f>
        <v>45925</v>
      </c>
      <c r="AJ4" s="47">
        <f>'C завтраками| Bed and breakfast'!AV5</f>
        <v>45927</v>
      </c>
      <c r="AK4" s="47">
        <f>'C завтраками| Bed and breakfast'!AW5</f>
        <v>45930</v>
      </c>
    </row>
    <row r="5" spans="1:37" x14ac:dyDescent="0.2">
      <c r="A5" s="17" t="s">
        <v>142</v>
      </c>
    </row>
    <row r="6" spans="1:37" x14ac:dyDescent="0.2">
      <c r="A6" s="19">
        <v>1</v>
      </c>
      <c r="B6" s="44">
        <f>'C завтраками| Bed and breakfast'!N7*0.9</f>
        <v>14130</v>
      </c>
      <c r="C6" s="44">
        <f>'C завтраками| Bed and breakfast'!O7*0.9</f>
        <v>14130</v>
      </c>
      <c r="D6" s="44">
        <f>'C завтраками| Bed and breakfast'!P7*0.9</f>
        <v>14130</v>
      </c>
      <c r="E6" s="44">
        <f>'C завтраками| Bed and breakfast'!Q7*0.9</f>
        <v>9630</v>
      </c>
      <c r="F6" s="44">
        <f>'C завтраками| Bed and breakfast'!R7*0.9</f>
        <v>11970</v>
      </c>
      <c r="G6" s="44">
        <f>'C завтраками| Bed and breakfast'!S7*0.9</f>
        <v>13050</v>
      </c>
      <c r="H6" s="44">
        <f>'C завтраками| Bed and breakfast'!T7*0.9</f>
        <v>10890</v>
      </c>
      <c r="I6" s="44">
        <f>'C завтраками| Bed and breakfast'!U7*0.9</f>
        <v>16740</v>
      </c>
      <c r="J6" s="44">
        <f>'C завтраками| Bed and breakfast'!V7*0.9</f>
        <v>10890</v>
      </c>
      <c r="K6" s="44">
        <f>'C завтраками| Bed and breakfast'!W7*0.9</f>
        <v>14130</v>
      </c>
      <c r="L6" s="44">
        <f>'C завтраками| Bed and breakfast'!X7*0.9</f>
        <v>10890</v>
      </c>
      <c r="M6" s="44">
        <f>'C завтраками| Bed and breakfast'!Y7*0.9</f>
        <v>14130</v>
      </c>
      <c r="N6" s="44">
        <f>'C завтраками| Bed and breakfast'!Z7*0.9</f>
        <v>14130</v>
      </c>
      <c r="O6" s="44">
        <f>'C завтраками| Bed and breakfast'!AA7*0.9</f>
        <v>14130</v>
      </c>
      <c r="P6" s="44">
        <f>'C завтраками| Bed and breakfast'!AB7*0.9</f>
        <v>13050</v>
      </c>
      <c r="Q6" s="44">
        <f>'C завтраками| Bed and breakfast'!AC7*0.9</f>
        <v>14130</v>
      </c>
      <c r="R6" s="44">
        <f>'C завтраками| Bed and breakfast'!AD7*0.9</f>
        <v>13050</v>
      </c>
      <c r="S6" s="44">
        <f>'C завтраками| Bed and breakfast'!AE7*0.9</f>
        <v>18270</v>
      </c>
      <c r="T6" s="44">
        <f>'C завтраками| Bed and breakfast'!AF7*0.9</f>
        <v>13050</v>
      </c>
      <c r="U6" s="44">
        <f>'C завтраками| Bed and breakfast'!AG7*0.9</f>
        <v>14130</v>
      </c>
      <c r="V6" s="44">
        <f>'C завтраками| Bed and breakfast'!AH7*0.9</f>
        <v>14130</v>
      </c>
      <c r="W6" s="44">
        <f>'C завтраками| Bed and breakfast'!AI7*0.9</f>
        <v>14130</v>
      </c>
      <c r="X6" s="44">
        <f>'C завтраками| Bed and breakfast'!AJ7*0.9</f>
        <v>13050</v>
      </c>
      <c r="Y6" s="44">
        <f>'C завтраками| Bed and breakfast'!AK7*0.9</f>
        <v>14130</v>
      </c>
      <c r="Z6" s="44">
        <f>'C завтраками| Bed and breakfast'!AL7*0.9</f>
        <v>13050</v>
      </c>
      <c r="AA6" s="44">
        <f>'C завтраками| Bed and breakfast'!AM7*0.9</f>
        <v>11970</v>
      </c>
      <c r="AB6" s="44">
        <f>'C завтраками| Bed and breakfast'!AN7*0.9</f>
        <v>10890</v>
      </c>
      <c r="AC6" s="44">
        <f>'C завтраками| Bed and breakfast'!AO7*0.9</f>
        <v>10890</v>
      </c>
      <c r="AD6" s="44">
        <f>'C завтраками| Bed and breakfast'!AP7*0.9</f>
        <v>10890</v>
      </c>
      <c r="AE6" s="44">
        <f>'C завтраками| Bed and breakfast'!AQ7*0.9</f>
        <v>11970</v>
      </c>
      <c r="AF6" s="44">
        <f>'C завтраками| Bed and breakfast'!AR7*0.9</f>
        <v>13050</v>
      </c>
      <c r="AG6" s="44">
        <f>'C завтраками| Bed and breakfast'!AS7*0.9</f>
        <v>13050</v>
      </c>
      <c r="AH6" s="44">
        <f>'C завтраками| Bed and breakfast'!AT7*0.9</f>
        <v>11970</v>
      </c>
      <c r="AI6" s="44">
        <f>'C завтраками| Bed and breakfast'!AU7*0.9</f>
        <v>10890</v>
      </c>
      <c r="AJ6" s="44">
        <f>'C завтраками| Bed and breakfast'!AV7*0.9</f>
        <v>13050</v>
      </c>
      <c r="AK6" s="44">
        <f>'C завтраками| Bed and breakfast'!AW7*0.9</f>
        <v>10890</v>
      </c>
    </row>
    <row r="7" spans="1:37" x14ac:dyDescent="0.2">
      <c r="A7" s="19">
        <v>2</v>
      </c>
      <c r="B7" s="44">
        <f>'C завтраками| Bed and breakfast'!N8*0.9</f>
        <v>16155</v>
      </c>
      <c r="C7" s="44">
        <f>'C завтраками| Bed and breakfast'!O8*0.9</f>
        <v>16155</v>
      </c>
      <c r="D7" s="44">
        <f>'C завтраками| Bed and breakfast'!P8*0.9</f>
        <v>16155</v>
      </c>
      <c r="E7" s="44">
        <f>'C завтраками| Bed and breakfast'!Q8*0.9</f>
        <v>11655</v>
      </c>
      <c r="F7" s="44">
        <f>'C завтраками| Bed and breakfast'!R8*0.9</f>
        <v>13995</v>
      </c>
      <c r="G7" s="44">
        <f>'C завтраками| Bed and breakfast'!S8*0.9</f>
        <v>15075</v>
      </c>
      <c r="H7" s="44">
        <f>'C завтраками| Bed and breakfast'!T8*0.9</f>
        <v>12915</v>
      </c>
      <c r="I7" s="44">
        <f>'C завтраками| Bed and breakfast'!U8*0.9</f>
        <v>18765</v>
      </c>
      <c r="J7" s="44">
        <f>'C завтраками| Bed and breakfast'!V8*0.9</f>
        <v>12915</v>
      </c>
      <c r="K7" s="44">
        <f>'C завтраками| Bed and breakfast'!W8*0.9</f>
        <v>16155</v>
      </c>
      <c r="L7" s="44">
        <f>'C завтраками| Bed and breakfast'!X8*0.9</f>
        <v>12915</v>
      </c>
      <c r="M7" s="44">
        <f>'C завтраками| Bed and breakfast'!Y8*0.9</f>
        <v>16155</v>
      </c>
      <c r="N7" s="44">
        <f>'C завтраками| Bed and breakfast'!Z8*0.9</f>
        <v>16155</v>
      </c>
      <c r="O7" s="44">
        <f>'C завтраками| Bed and breakfast'!AA8*0.9</f>
        <v>16155</v>
      </c>
      <c r="P7" s="44">
        <f>'C завтраками| Bed and breakfast'!AB8*0.9</f>
        <v>15075</v>
      </c>
      <c r="Q7" s="44">
        <f>'C завтраками| Bed and breakfast'!AC8*0.9</f>
        <v>16155</v>
      </c>
      <c r="R7" s="44">
        <f>'C завтраками| Bed and breakfast'!AD8*0.9</f>
        <v>15075</v>
      </c>
      <c r="S7" s="44">
        <f>'C завтраками| Bed and breakfast'!AE8*0.9</f>
        <v>20295</v>
      </c>
      <c r="T7" s="44">
        <f>'C завтраками| Bed and breakfast'!AF8*0.9</f>
        <v>15075</v>
      </c>
      <c r="U7" s="44">
        <f>'C завтраками| Bed and breakfast'!AG8*0.9</f>
        <v>16155</v>
      </c>
      <c r="V7" s="44">
        <f>'C завтраками| Bed and breakfast'!AH8*0.9</f>
        <v>16155</v>
      </c>
      <c r="W7" s="44">
        <f>'C завтраками| Bed and breakfast'!AI8*0.9</f>
        <v>16155</v>
      </c>
      <c r="X7" s="44">
        <f>'C завтраками| Bed and breakfast'!AJ8*0.9</f>
        <v>15075</v>
      </c>
      <c r="Y7" s="44">
        <f>'C завтраками| Bed and breakfast'!AK8*0.9</f>
        <v>16155</v>
      </c>
      <c r="Z7" s="44">
        <f>'C завтраками| Bed and breakfast'!AL8*0.9</f>
        <v>15075</v>
      </c>
      <c r="AA7" s="44">
        <f>'C завтраками| Bed and breakfast'!AM8*0.9</f>
        <v>13995</v>
      </c>
      <c r="AB7" s="44">
        <f>'C завтраками| Bed and breakfast'!AN8*0.9</f>
        <v>12915</v>
      </c>
      <c r="AC7" s="44">
        <f>'C завтраками| Bed and breakfast'!AO8*0.9</f>
        <v>12915</v>
      </c>
      <c r="AD7" s="44">
        <f>'C завтраками| Bed and breakfast'!AP8*0.9</f>
        <v>12915</v>
      </c>
      <c r="AE7" s="44">
        <f>'C завтраками| Bed and breakfast'!AQ8*0.9</f>
        <v>13995</v>
      </c>
      <c r="AF7" s="44">
        <f>'C завтраками| Bed and breakfast'!AR8*0.9</f>
        <v>15075</v>
      </c>
      <c r="AG7" s="44">
        <f>'C завтраками| Bed and breakfast'!AS8*0.9</f>
        <v>15075</v>
      </c>
      <c r="AH7" s="44">
        <f>'C завтраками| Bed and breakfast'!AT8*0.9</f>
        <v>13995</v>
      </c>
      <c r="AI7" s="44">
        <f>'C завтраками| Bed and breakfast'!AU8*0.9</f>
        <v>12915</v>
      </c>
      <c r="AJ7" s="44">
        <f>'C завтраками| Bed and breakfast'!AV8*0.9</f>
        <v>15075</v>
      </c>
      <c r="AK7" s="44">
        <f>'C завтраками| Bed and breakfast'!AW8*0.9</f>
        <v>12915</v>
      </c>
    </row>
    <row r="8" spans="1:37"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x14ac:dyDescent="0.2">
      <c r="A9" s="19">
        <v>1</v>
      </c>
      <c r="B9" s="44">
        <f>'C завтраками| Bed and breakfast'!N10*0.9</f>
        <v>15030</v>
      </c>
      <c r="C9" s="44">
        <f>'C завтраками| Bed and breakfast'!O10*0.9</f>
        <v>15030</v>
      </c>
      <c r="D9" s="44">
        <f>'C завтраками| Bed and breakfast'!P10*0.9</f>
        <v>15030</v>
      </c>
      <c r="E9" s="44">
        <f>'C завтраками| Bed and breakfast'!Q10*0.9</f>
        <v>10530</v>
      </c>
      <c r="F9" s="44">
        <f>'C завтраками| Bed and breakfast'!R10*0.9</f>
        <v>12870</v>
      </c>
      <c r="G9" s="44">
        <f>'C завтраками| Bed and breakfast'!S10*0.9</f>
        <v>13950</v>
      </c>
      <c r="H9" s="44">
        <f>'C завтраками| Bed and breakfast'!T10*0.9</f>
        <v>11790</v>
      </c>
      <c r="I9" s="44">
        <f>'C завтраками| Bed and breakfast'!U10*0.9</f>
        <v>17640</v>
      </c>
      <c r="J9" s="44">
        <f>'C завтраками| Bed and breakfast'!V10*0.9</f>
        <v>11790</v>
      </c>
      <c r="K9" s="44">
        <f>'C завтраками| Bed and breakfast'!W10*0.9</f>
        <v>15030</v>
      </c>
      <c r="L9" s="44">
        <f>'C завтраками| Bed and breakfast'!X10*0.9</f>
        <v>11790</v>
      </c>
      <c r="M9" s="44">
        <f>'C завтраками| Bed and breakfast'!Y10*0.9</f>
        <v>15030</v>
      </c>
      <c r="N9" s="44">
        <f>'C завтраками| Bed and breakfast'!Z10*0.9</f>
        <v>15030</v>
      </c>
      <c r="O9" s="44">
        <f>'C завтраками| Bed and breakfast'!AA10*0.9</f>
        <v>15030</v>
      </c>
      <c r="P9" s="44">
        <f>'C завтраками| Bed and breakfast'!AB10*0.9</f>
        <v>13950</v>
      </c>
      <c r="Q9" s="44">
        <f>'C завтраками| Bed and breakfast'!AC10*0.9</f>
        <v>15030</v>
      </c>
      <c r="R9" s="44">
        <f>'C завтраками| Bed and breakfast'!AD10*0.9</f>
        <v>13950</v>
      </c>
      <c r="S9" s="44">
        <f>'C завтраками| Bed and breakfast'!AE10*0.9</f>
        <v>19170</v>
      </c>
      <c r="T9" s="44">
        <f>'C завтраками| Bed and breakfast'!AF10*0.9</f>
        <v>13950</v>
      </c>
      <c r="U9" s="44">
        <f>'C завтраками| Bed and breakfast'!AG10*0.9</f>
        <v>15030</v>
      </c>
      <c r="V9" s="44">
        <f>'C завтраками| Bed and breakfast'!AH10*0.9</f>
        <v>15030</v>
      </c>
      <c r="W9" s="44">
        <f>'C завтраками| Bed and breakfast'!AI10*0.9</f>
        <v>15030</v>
      </c>
      <c r="X9" s="44">
        <f>'C завтраками| Bed and breakfast'!AJ10*0.9</f>
        <v>13950</v>
      </c>
      <c r="Y9" s="44">
        <f>'C завтраками| Bed and breakfast'!AK10*0.9</f>
        <v>15030</v>
      </c>
      <c r="Z9" s="44">
        <f>'C завтраками| Bed and breakfast'!AL10*0.9</f>
        <v>13950</v>
      </c>
      <c r="AA9" s="44">
        <f>'C завтраками| Bed and breakfast'!AM10*0.9</f>
        <v>12870</v>
      </c>
      <c r="AB9" s="44">
        <f>'C завтраками| Bed and breakfast'!AN10*0.9</f>
        <v>11790</v>
      </c>
      <c r="AC9" s="44">
        <f>'C завтраками| Bed and breakfast'!AO10*0.9</f>
        <v>11790</v>
      </c>
      <c r="AD9" s="44">
        <f>'C завтраками| Bed and breakfast'!AP10*0.9</f>
        <v>11790</v>
      </c>
      <c r="AE9" s="44">
        <f>'C завтраками| Bed and breakfast'!AQ10*0.9</f>
        <v>12870</v>
      </c>
      <c r="AF9" s="44">
        <f>'C завтраками| Bed and breakfast'!AR10*0.9</f>
        <v>13950</v>
      </c>
      <c r="AG9" s="44">
        <f>'C завтраками| Bed and breakfast'!AS10*0.9</f>
        <v>13950</v>
      </c>
      <c r="AH9" s="44">
        <f>'C завтраками| Bed and breakfast'!AT10*0.9</f>
        <v>12870</v>
      </c>
      <c r="AI9" s="44">
        <f>'C завтраками| Bed and breakfast'!AU10*0.9</f>
        <v>11790</v>
      </c>
      <c r="AJ9" s="44">
        <f>'C завтраками| Bed and breakfast'!AV10*0.9</f>
        <v>13950</v>
      </c>
      <c r="AK9" s="44">
        <f>'C завтраками| Bed and breakfast'!AW10*0.9</f>
        <v>11790</v>
      </c>
    </row>
    <row r="10" spans="1:37" x14ac:dyDescent="0.2">
      <c r="A10" s="19">
        <v>2</v>
      </c>
      <c r="B10" s="44">
        <f>'C завтраками| Bed and breakfast'!N11*0.9</f>
        <v>17055</v>
      </c>
      <c r="C10" s="44">
        <f>'C завтраками| Bed and breakfast'!O11*0.9</f>
        <v>17055</v>
      </c>
      <c r="D10" s="44">
        <f>'C завтраками| Bed and breakfast'!P11*0.9</f>
        <v>17055</v>
      </c>
      <c r="E10" s="44">
        <f>'C завтраками| Bed and breakfast'!Q11*0.9</f>
        <v>12555</v>
      </c>
      <c r="F10" s="44">
        <f>'C завтраками| Bed and breakfast'!R11*0.9</f>
        <v>14895</v>
      </c>
      <c r="G10" s="44">
        <f>'C завтраками| Bed and breakfast'!S11*0.9</f>
        <v>15975</v>
      </c>
      <c r="H10" s="44">
        <f>'C завтраками| Bed and breakfast'!T11*0.9</f>
        <v>13815</v>
      </c>
      <c r="I10" s="44">
        <f>'C завтраками| Bed and breakfast'!U11*0.9</f>
        <v>19665</v>
      </c>
      <c r="J10" s="44">
        <f>'C завтраками| Bed and breakfast'!V11*0.9</f>
        <v>13815</v>
      </c>
      <c r="K10" s="44">
        <f>'C завтраками| Bed and breakfast'!W11*0.9</f>
        <v>17055</v>
      </c>
      <c r="L10" s="44">
        <f>'C завтраками| Bed and breakfast'!X11*0.9</f>
        <v>13815</v>
      </c>
      <c r="M10" s="44">
        <f>'C завтраками| Bed and breakfast'!Y11*0.9</f>
        <v>17055</v>
      </c>
      <c r="N10" s="44">
        <f>'C завтраками| Bed and breakfast'!Z11*0.9</f>
        <v>17055</v>
      </c>
      <c r="O10" s="44">
        <f>'C завтраками| Bed and breakfast'!AA11*0.9</f>
        <v>17055</v>
      </c>
      <c r="P10" s="44">
        <f>'C завтраками| Bed and breakfast'!AB11*0.9</f>
        <v>15975</v>
      </c>
      <c r="Q10" s="44">
        <f>'C завтраками| Bed and breakfast'!AC11*0.9</f>
        <v>17055</v>
      </c>
      <c r="R10" s="44">
        <f>'C завтраками| Bed and breakfast'!AD11*0.9</f>
        <v>15975</v>
      </c>
      <c r="S10" s="44">
        <f>'C завтраками| Bed and breakfast'!AE11*0.9</f>
        <v>21195</v>
      </c>
      <c r="T10" s="44">
        <f>'C завтраками| Bed and breakfast'!AF11*0.9</f>
        <v>15975</v>
      </c>
      <c r="U10" s="44">
        <f>'C завтраками| Bed and breakfast'!AG11*0.9</f>
        <v>17055</v>
      </c>
      <c r="V10" s="44">
        <f>'C завтраками| Bed and breakfast'!AH11*0.9</f>
        <v>17055</v>
      </c>
      <c r="W10" s="44">
        <f>'C завтраками| Bed and breakfast'!AI11*0.9</f>
        <v>17055</v>
      </c>
      <c r="X10" s="44">
        <f>'C завтраками| Bed and breakfast'!AJ11*0.9</f>
        <v>15975</v>
      </c>
      <c r="Y10" s="44">
        <f>'C завтраками| Bed and breakfast'!AK11*0.9</f>
        <v>17055</v>
      </c>
      <c r="Z10" s="44">
        <f>'C завтраками| Bed and breakfast'!AL11*0.9</f>
        <v>15975</v>
      </c>
      <c r="AA10" s="44">
        <f>'C завтраками| Bed and breakfast'!AM11*0.9</f>
        <v>14895</v>
      </c>
      <c r="AB10" s="44">
        <f>'C завтраками| Bed and breakfast'!AN11*0.9</f>
        <v>13815</v>
      </c>
      <c r="AC10" s="44">
        <f>'C завтраками| Bed and breakfast'!AO11*0.9</f>
        <v>13815</v>
      </c>
      <c r="AD10" s="44">
        <f>'C завтраками| Bed and breakfast'!AP11*0.9</f>
        <v>13815</v>
      </c>
      <c r="AE10" s="44">
        <f>'C завтраками| Bed and breakfast'!AQ11*0.9</f>
        <v>14895</v>
      </c>
      <c r="AF10" s="44">
        <f>'C завтраками| Bed and breakfast'!AR11*0.9</f>
        <v>15975</v>
      </c>
      <c r="AG10" s="44">
        <f>'C завтраками| Bed and breakfast'!AS11*0.9</f>
        <v>15975</v>
      </c>
      <c r="AH10" s="44">
        <f>'C завтраками| Bed and breakfast'!AT11*0.9</f>
        <v>14895</v>
      </c>
      <c r="AI10" s="44">
        <f>'C завтраками| Bed and breakfast'!AU11*0.9</f>
        <v>13815</v>
      </c>
      <c r="AJ10" s="44">
        <f>'C завтраками| Bed and breakfast'!AV11*0.9</f>
        <v>15975</v>
      </c>
      <c r="AK10" s="44">
        <f>'C завтраками| Bed and breakfast'!AW11*0.9</f>
        <v>13815</v>
      </c>
    </row>
    <row r="11" spans="1:37"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37" x14ac:dyDescent="0.2">
      <c r="A12" s="19">
        <v>1</v>
      </c>
      <c r="B12" s="44">
        <f>'C завтраками| Bed and breakfast'!N13*0.9</f>
        <v>15930</v>
      </c>
      <c r="C12" s="44">
        <f>'C завтраками| Bed and breakfast'!O13*0.9</f>
        <v>15930</v>
      </c>
      <c r="D12" s="44">
        <f>'C завтраками| Bed and breakfast'!P13*0.9</f>
        <v>15930</v>
      </c>
      <c r="E12" s="44">
        <f>'C завтраками| Bed and breakfast'!Q13*0.9</f>
        <v>11430</v>
      </c>
      <c r="F12" s="44">
        <f>'C завтраками| Bed and breakfast'!R13*0.9</f>
        <v>13770</v>
      </c>
      <c r="G12" s="44">
        <f>'C завтраками| Bed and breakfast'!S13*0.9</f>
        <v>14850</v>
      </c>
      <c r="H12" s="44">
        <f>'C завтраками| Bed and breakfast'!T13*0.9</f>
        <v>12690</v>
      </c>
      <c r="I12" s="44">
        <f>'C завтраками| Bed and breakfast'!U13*0.9</f>
        <v>18540</v>
      </c>
      <c r="J12" s="44">
        <f>'C завтраками| Bed and breakfast'!V13*0.9</f>
        <v>12690</v>
      </c>
      <c r="K12" s="44">
        <f>'C завтраками| Bed and breakfast'!W13*0.9</f>
        <v>15930</v>
      </c>
      <c r="L12" s="44">
        <f>'C завтраками| Bed and breakfast'!X13*0.9</f>
        <v>12690</v>
      </c>
      <c r="M12" s="44">
        <f>'C завтраками| Bed and breakfast'!Y13*0.9</f>
        <v>15930</v>
      </c>
      <c r="N12" s="44">
        <f>'C завтраками| Bed and breakfast'!Z13*0.9</f>
        <v>15930</v>
      </c>
      <c r="O12" s="44">
        <f>'C завтраками| Bed and breakfast'!AA13*0.9</f>
        <v>15930</v>
      </c>
      <c r="P12" s="44">
        <f>'C завтраками| Bed and breakfast'!AB13*0.9</f>
        <v>14850</v>
      </c>
      <c r="Q12" s="44">
        <f>'C завтраками| Bed and breakfast'!AC13*0.9</f>
        <v>15930</v>
      </c>
      <c r="R12" s="44">
        <f>'C завтраками| Bed and breakfast'!AD13*0.9</f>
        <v>14850</v>
      </c>
      <c r="S12" s="44">
        <f>'C завтраками| Bed and breakfast'!AE13*0.9</f>
        <v>20070</v>
      </c>
      <c r="T12" s="44">
        <f>'C завтраками| Bed and breakfast'!AF13*0.9</f>
        <v>14850</v>
      </c>
      <c r="U12" s="44">
        <f>'C завтраками| Bed and breakfast'!AG13*0.9</f>
        <v>15930</v>
      </c>
      <c r="V12" s="44">
        <f>'C завтраками| Bed and breakfast'!AH13*0.9</f>
        <v>15930</v>
      </c>
      <c r="W12" s="44">
        <f>'C завтраками| Bed and breakfast'!AI13*0.9</f>
        <v>15930</v>
      </c>
      <c r="X12" s="44">
        <f>'C завтраками| Bed and breakfast'!AJ13*0.9</f>
        <v>14850</v>
      </c>
      <c r="Y12" s="44">
        <f>'C завтраками| Bed and breakfast'!AK13*0.9</f>
        <v>15930</v>
      </c>
      <c r="Z12" s="44">
        <f>'C завтраками| Bed and breakfast'!AL13*0.9</f>
        <v>14850</v>
      </c>
      <c r="AA12" s="44">
        <f>'C завтраками| Bed and breakfast'!AM13*0.9</f>
        <v>13770</v>
      </c>
      <c r="AB12" s="44">
        <f>'C завтраками| Bed and breakfast'!AN13*0.9</f>
        <v>12690</v>
      </c>
      <c r="AC12" s="44">
        <f>'C завтраками| Bed and breakfast'!AO13*0.9</f>
        <v>12690</v>
      </c>
      <c r="AD12" s="44">
        <f>'C завтраками| Bed and breakfast'!AP13*0.9</f>
        <v>12690</v>
      </c>
      <c r="AE12" s="44">
        <f>'C завтраками| Bed and breakfast'!AQ13*0.9</f>
        <v>13770</v>
      </c>
      <c r="AF12" s="44">
        <f>'C завтраками| Bed and breakfast'!AR13*0.9</f>
        <v>14850</v>
      </c>
      <c r="AG12" s="44">
        <f>'C завтраками| Bed and breakfast'!AS13*0.9</f>
        <v>14850</v>
      </c>
      <c r="AH12" s="44">
        <f>'C завтраками| Bed and breakfast'!AT13*0.9</f>
        <v>13770</v>
      </c>
      <c r="AI12" s="44">
        <f>'C завтраками| Bed and breakfast'!AU13*0.9</f>
        <v>12690</v>
      </c>
      <c r="AJ12" s="44">
        <f>'C завтраками| Bed and breakfast'!AV13*0.9</f>
        <v>14850</v>
      </c>
      <c r="AK12" s="44">
        <f>'C завтраками| Bed and breakfast'!AW13*0.9</f>
        <v>12690</v>
      </c>
    </row>
    <row r="13" spans="1:37" x14ac:dyDescent="0.2">
      <c r="A13" s="19">
        <v>2</v>
      </c>
      <c r="B13" s="44">
        <f>'C завтраками| Bed and breakfast'!N14*0.9</f>
        <v>17955</v>
      </c>
      <c r="C13" s="44">
        <f>'C завтраками| Bed and breakfast'!O14*0.9</f>
        <v>17955</v>
      </c>
      <c r="D13" s="44">
        <f>'C завтраками| Bed and breakfast'!P14*0.9</f>
        <v>17955</v>
      </c>
      <c r="E13" s="44">
        <f>'C завтраками| Bed and breakfast'!Q14*0.9</f>
        <v>13455</v>
      </c>
      <c r="F13" s="44">
        <f>'C завтраками| Bed and breakfast'!R14*0.9</f>
        <v>15795</v>
      </c>
      <c r="G13" s="44">
        <f>'C завтраками| Bed and breakfast'!S14*0.9</f>
        <v>16875</v>
      </c>
      <c r="H13" s="44">
        <f>'C завтраками| Bed and breakfast'!T14*0.9</f>
        <v>14715</v>
      </c>
      <c r="I13" s="44">
        <f>'C завтраками| Bed and breakfast'!U14*0.9</f>
        <v>20565</v>
      </c>
      <c r="J13" s="44">
        <f>'C завтраками| Bed and breakfast'!V14*0.9</f>
        <v>14715</v>
      </c>
      <c r="K13" s="44">
        <f>'C завтраками| Bed and breakfast'!W14*0.9</f>
        <v>17955</v>
      </c>
      <c r="L13" s="44">
        <f>'C завтраками| Bed and breakfast'!X14*0.9</f>
        <v>14715</v>
      </c>
      <c r="M13" s="44">
        <f>'C завтраками| Bed and breakfast'!Y14*0.9</f>
        <v>17955</v>
      </c>
      <c r="N13" s="44">
        <f>'C завтраками| Bed and breakfast'!Z14*0.9</f>
        <v>17955</v>
      </c>
      <c r="O13" s="44">
        <f>'C завтраками| Bed and breakfast'!AA14*0.9</f>
        <v>17955</v>
      </c>
      <c r="P13" s="44">
        <f>'C завтраками| Bed and breakfast'!AB14*0.9</f>
        <v>16875</v>
      </c>
      <c r="Q13" s="44">
        <f>'C завтраками| Bed and breakfast'!AC14*0.9</f>
        <v>17955</v>
      </c>
      <c r="R13" s="44">
        <f>'C завтраками| Bed and breakfast'!AD14*0.9</f>
        <v>16875</v>
      </c>
      <c r="S13" s="44">
        <f>'C завтраками| Bed and breakfast'!AE14*0.9</f>
        <v>22095</v>
      </c>
      <c r="T13" s="44">
        <f>'C завтраками| Bed and breakfast'!AF14*0.9</f>
        <v>16875</v>
      </c>
      <c r="U13" s="44">
        <f>'C завтраками| Bed and breakfast'!AG14*0.9</f>
        <v>17955</v>
      </c>
      <c r="V13" s="44">
        <f>'C завтраками| Bed and breakfast'!AH14*0.9</f>
        <v>17955</v>
      </c>
      <c r="W13" s="44">
        <f>'C завтраками| Bed and breakfast'!AI14*0.9</f>
        <v>17955</v>
      </c>
      <c r="X13" s="44">
        <f>'C завтраками| Bed and breakfast'!AJ14*0.9</f>
        <v>16875</v>
      </c>
      <c r="Y13" s="44">
        <f>'C завтраками| Bed and breakfast'!AK14*0.9</f>
        <v>17955</v>
      </c>
      <c r="Z13" s="44">
        <f>'C завтраками| Bed and breakfast'!AL14*0.9</f>
        <v>16875</v>
      </c>
      <c r="AA13" s="44">
        <f>'C завтраками| Bed and breakfast'!AM14*0.9</f>
        <v>15795</v>
      </c>
      <c r="AB13" s="44">
        <f>'C завтраками| Bed and breakfast'!AN14*0.9</f>
        <v>14715</v>
      </c>
      <c r="AC13" s="44">
        <f>'C завтраками| Bed and breakfast'!AO14*0.9</f>
        <v>14715</v>
      </c>
      <c r="AD13" s="44">
        <f>'C завтраками| Bed and breakfast'!AP14*0.9</f>
        <v>14715</v>
      </c>
      <c r="AE13" s="44">
        <f>'C завтраками| Bed and breakfast'!AQ14*0.9</f>
        <v>15795</v>
      </c>
      <c r="AF13" s="44">
        <f>'C завтраками| Bed and breakfast'!AR14*0.9</f>
        <v>16875</v>
      </c>
      <c r="AG13" s="44">
        <f>'C завтраками| Bed and breakfast'!AS14*0.9</f>
        <v>16875</v>
      </c>
      <c r="AH13" s="44">
        <f>'C завтраками| Bed and breakfast'!AT14*0.9</f>
        <v>15795</v>
      </c>
      <c r="AI13" s="44">
        <f>'C завтраками| Bed and breakfast'!AU14*0.9</f>
        <v>14715</v>
      </c>
      <c r="AJ13" s="44">
        <f>'C завтраками| Bed and breakfast'!AV14*0.9</f>
        <v>16875</v>
      </c>
      <c r="AK13" s="44">
        <f>'C завтраками| Bed and breakfast'!AW14*0.9</f>
        <v>14715</v>
      </c>
    </row>
    <row r="14" spans="1:37"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x14ac:dyDescent="0.2">
      <c r="A15" s="19">
        <v>1</v>
      </c>
      <c r="B15" s="44">
        <f>'C завтраками| Bed and breakfast'!N16*0.9</f>
        <v>16830</v>
      </c>
      <c r="C15" s="44">
        <f>'C завтраками| Bed and breakfast'!O16*0.9</f>
        <v>16830</v>
      </c>
      <c r="D15" s="44">
        <f>'C завтраками| Bed and breakfast'!P16*0.9</f>
        <v>16830</v>
      </c>
      <c r="E15" s="44">
        <f>'C завтраками| Bed and breakfast'!Q16*0.9</f>
        <v>12330</v>
      </c>
      <c r="F15" s="44">
        <f>'C завтраками| Bed and breakfast'!R16*0.9</f>
        <v>14670</v>
      </c>
      <c r="G15" s="44">
        <f>'C завтраками| Bed and breakfast'!S16*0.9</f>
        <v>15750</v>
      </c>
      <c r="H15" s="44">
        <f>'C завтраками| Bed and breakfast'!T16*0.9</f>
        <v>13590</v>
      </c>
      <c r="I15" s="44">
        <f>'C завтраками| Bed and breakfast'!U16*0.9</f>
        <v>19440</v>
      </c>
      <c r="J15" s="44">
        <f>'C завтраками| Bed and breakfast'!V16*0.9</f>
        <v>13590</v>
      </c>
      <c r="K15" s="44">
        <f>'C завтраками| Bed and breakfast'!W16*0.9</f>
        <v>16830</v>
      </c>
      <c r="L15" s="44">
        <f>'C завтраками| Bed and breakfast'!X16*0.9</f>
        <v>13590</v>
      </c>
      <c r="M15" s="44">
        <f>'C завтраками| Bed and breakfast'!Y16*0.9</f>
        <v>16830</v>
      </c>
      <c r="N15" s="44">
        <f>'C завтраками| Bed and breakfast'!Z16*0.9</f>
        <v>16830</v>
      </c>
      <c r="O15" s="44">
        <f>'C завтраками| Bed and breakfast'!AA16*0.9</f>
        <v>16830</v>
      </c>
      <c r="P15" s="44">
        <f>'C завтраками| Bed and breakfast'!AB16*0.9</f>
        <v>15750</v>
      </c>
      <c r="Q15" s="44">
        <f>'C завтраками| Bed and breakfast'!AC16*0.9</f>
        <v>16830</v>
      </c>
      <c r="R15" s="44">
        <f>'C завтраками| Bed and breakfast'!AD16*0.9</f>
        <v>15750</v>
      </c>
      <c r="S15" s="44">
        <f>'C завтраками| Bed and breakfast'!AE16*0.9</f>
        <v>20970</v>
      </c>
      <c r="T15" s="44">
        <f>'C завтраками| Bed and breakfast'!AF16*0.9</f>
        <v>15750</v>
      </c>
      <c r="U15" s="44">
        <f>'C завтраками| Bed and breakfast'!AG16*0.9</f>
        <v>16830</v>
      </c>
      <c r="V15" s="44">
        <f>'C завтраками| Bed and breakfast'!AH16*0.9</f>
        <v>16830</v>
      </c>
      <c r="W15" s="44">
        <f>'C завтраками| Bed and breakfast'!AI16*0.9</f>
        <v>16830</v>
      </c>
      <c r="X15" s="44">
        <f>'C завтраками| Bed and breakfast'!AJ16*0.9</f>
        <v>15750</v>
      </c>
      <c r="Y15" s="44">
        <f>'C завтраками| Bed and breakfast'!AK16*0.9</f>
        <v>16830</v>
      </c>
      <c r="Z15" s="44">
        <f>'C завтраками| Bed and breakfast'!AL16*0.9</f>
        <v>15750</v>
      </c>
      <c r="AA15" s="44">
        <f>'C завтраками| Bed and breakfast'!AM16*0.9</f>
        <v>14670</v>
      </c>
      <c r="AB15" s="44">
        <f>'C завтраками| Bed and breakfast'!AN16*0.9</f>
        <v>13590</v>
      </c>
      <c r="AC15" s="44">
        <f>'C завтраками| Bed and breakfast'!AO16*0.9</f>
        <v>13590</v>
      </c>
      <c r="AD15" s="44">
        <f>'C завтраками| Bed and breakfast'!AP16*0.9</f>
        <v>13590</v>
      </c>
      <c r="AE15" s="44">
        <f>'C завтраками| Bed and breakfast'!AQ16*0.9</f>
        <v>14670</v>
      </c>
      <c r="AF15" s="44">
        <f>'C завтраками| Bed and breakfast'!AR16*0.9</f>
        <v>15750</v>
      </c>
      <c r="AG15" s="44">
        <f>'C завтраками| Bed and breakfast'!AS16*0.9</f>
        <v>15750</v>
      </c>
      <c r="AH15" s="44">
        <f>'C завтраками| Bed and breakfast'!AT16*0.9</f>
        <v>14670</v>
      </c>
      <c r="AI15" s="44">
        <f>'C завтраками| Bed and breakfast'!AU16*0.9</f>
        <v>13590</v>
      </c>
      <c r="AJ15" s="44">
        <f>'C завтраками| Bed and breakfast'!AV16*0.9</f>
        <v>15750</v>
      </c>
      <c r="AK15" s="44">
        <f>'C завтраками| Bed and breakfast'!AW16*0.9</f>
        <v>13590</v>
      </c>
    </row>
    <row r="16" spans="1:37" x14ac:dyDescent="0.2">
      <c r="A16" s="19">
        <v>2</v>
      </c>
      <c r="B16" s="44">
        <f>'C завтраками| Bed and breakfast'!N17*0.9</f>
        <v>18855</v>
      </c>
      <c r="C16" s="44">
        <f>'C завтраками| Bed and breakfast'!O17*0.9</f>
        <v>18855</v>
      </c>
      <c r="D16" s="44">
        <f>'C завтраками| Bed and breakfast'!P17*0.9</f>
        <v>18855</v>
      </c>
      <c r="E16" s="44">
        <f>'C завтраками| Bed and breakfast'!Q17*0.9</f>
        <v>14355</v>
      </c>
      <c r="F16" s="44">
        <f>'C завтраками| Bed and breakfast'!R17*0.9</f>
        <v>16695</v>
      </c>
      <c r="G16" s="44">
        <f>'C завтраками| Bed and breakfast'!S17*0.9</f>
        <v>17775</v>
      </c>
      <c r="H16" s="44">
        <f>'C завтраками| Bed and breakfast'!T17*0.9</f>
        <v>15615</v>
      </c>
      <c r="I16" s="44">
        <f>'C завтраками| Bed and breakfast'!U17*0.9</f>
        <v>21465</v>
      </c>
      <c r="J16" s="44">
        <f>'C завтраками| Bed and breakfast'!V17*0.9</f>
        <v>15615</v>
      </c>
      <c r="K16" s="44">
        <f>'C завтраками| Bed and breakfast'!W17*0.9</f>
        <v>18855</v>
      </c>
      <c r="L16" s="44">
        <f>'C завтраками| Bed and breakfast'!X17*0.9</f>
        <v>15615</v>
      </c>
      <c r="M16" s="44">
        <f>'C завтраками| Bed and breakfast'!Y17*0.9</f>
        <v>18855</v>
      </c>
      <c r="N16" s="44">
        <f>'C завтраками| Bed and breakfast'!Z17*0.9</f>
        <v>18855</v>
      </c>
      <c r="O16" s="44">
        <f>'C завтраками| Bed and breakfast'!AA17*0.9</f>
        <v>18855</v>
      </c>
      <c r="P16" s="44">
        <f>'C завтраками| Bed and breakfast'!AB17*0.9</f>
        <v>17775</v>
      </c>
      <c r="Q16" s="44">
        <f>'C завтраками| Bed and breakfast'!AC17*0.9</f>
        <v>18855</v>
      </c>
      <c r="R16" s="44">
        <f>'C завтраками| Bed and breakfast'!AD17*0.9</f>
        <v>17775</v>
      </c>
      <c r="S16" s="44">
        <f>'C завтраками| Bed and breakfast'!AE17*0.9</f>
        <v>22995</v>
      </c>
      <c r="T16" s="44">
        <f>'C завтраками| Bed and breakfast'!AF17*0.9</f>
        <v>17775</v>
      </c>
      <c r="U16" s="44">
        <f>'C завтраками| Bed and breakfast'!AG17*0.9</f>
        <v>18855</v>
      </c>
      <c r="V16" s="44">
        <f>'C завтраками| Bed and breakfast'!AH17*0.9</f>
        <v>18855</v>
      </c>
      <c r="W16" s="44">
        <f>'C завтраками| Bed and breakfast'!AI17*0.9</f>
        <v>18855</v>
      </c>
      <c r="X16" s="44">
        <f>'C завтраками| Bed and breakfast'!AJ17*0.9</f>
        <v>17775</v>
      </c>
      <c r="Y16" s="44">
        <f>'C завтраками| Bed and breakfast'!AK17*0.9</f>
        <v>18855</v>
      </c>
      <c r="Z16" s="44">
        <f>'C завтраками| Bed and breakfast'!AL17*0.9</f>
        <v>17775</v>
      </c>
      <c r="AA16" s="44">
        <f>'C завтраками| Bed and breakfast'!AM17*0.9</f>
        <v>16695</v>
      </c>
      <c r="AB16" s="44">
        <f>'C завтраками| Bed and breakfast'!AN17*0.9</f>
        <v>15615</v>
      </c>
      <c r="AC16" s="44">
        <f>'C завтраками| Bed and breakfast'!AO17*0.9</f>
        <v>15615</v>
      </c>
      <c r="AD16" s="44">
        <f>'C завтраками| Bed and breakfast'!AP17*0.9</f>
        <v>15615</v>
      </c>
      <c r="AE16" s="44">
        <f>'C завтраками| Bed and breakfast'!AQ17*0.9</f>
        <v>16695</v>
      </c>
      <c r="AF16" s="44">
        <f>'C завтраками| Bed and breakfast'!AR17*0.9</f>
        <v>17775</v>
      </c>
      <c r="AG16" s="44">
        <f>'C завтраками| Bed and breakfast'!AS17*0.9</f>
        <v>17775</v>
      </c>
      <c r="AH16" s="44">
        <f>'C завтраками| Bed and breakfast'!AT17*0.9</f>
        <v>16695</v>
      </c>
      <c r="AI16" s="44">
        <f>'C завтраками| Bed and breakfast'!AU17*0.9</f>
        <v>15615</v>
      </c>
      <c r="AJ16" s="44">
        <f>'C завтраками| Bed and breakfast'!AV17*0.9</f>
        <v>17775</v>
      </c>
      <c r="AK16" s="44">
        <f>'C завтраками| Bed and breakfast'!AW17*0.9</f>
        <v>15615</v>
      </c>
    </row>
    <row r="17" spans="1:37"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x14ac:dyDescent="0.2">
      <c r="A18" s="19">
        <v>1</v>
      </c>
      <c r="B18" s="44">
        <f>'C завтраками| Bed and breakfast'!N19*0.9</f>
        <v>18630</v>
      </c>
      <c r="C18" s="44">
        <f>'C завтраками| Bed and breakfast'!O19*0.9</f>
        <v>18630</v>
      </c>
      <c r="D18" s="44">
        <f>'C завтраками| Bed and breakfast'!P19*0.9</f>
        <v>18630</v>
      </c>
      <c r="E18" s="44">
        <f>'C завтраками| Bed and breakfast'!Q19*0.9</f>
        <v>14130</v>
      </c>
      <c r="F18" s="44">
        <f>'C завтраками| Bed and breakfast'!R19*0.9</f>
        <v>16470</v>
      </c>
      <c r="G18" s="44">
        <f>'C завтраками| Bed and breakfast'!S19*0.9</f>
        <v>17550</v>
      </c>
      <c r="H18" s="44">
        <f>'C завтраками| Bed and breakfast'!T19*0.9</f>
        <v>15390</v>
      </c>
      <c r="I18" s="44">
        <f>'C завтраками| Bed and breakfast'!U19*0.9</f>
        <v>21240</v>
      </c>
      <c r="J18" s="44">
        <f>'C завтраками| Bed and breakfast'!V19*0.9</f>
        <v>15390</v>
      </c>
      <c r="K18" s="44">
        <f>'C завтраками| Bed and breakfast'!W19*0.9</f>
        <v>18630</v>
      </c>
      <c r="L18" s="44">
        <f>'C завтраками| Bed and breakfast'!X19*0.9</f>
        <v>15390</v>
      </c>
      <c r="M18" s="44">
        <f>'C завтраками| Bed and breakfast'!Y19*0.9</f>
        <v>18630</v>
      </c>
      <c r="N18" s="44">
        <f>'C завтраками| Bed and breakfast'!Z19*0.9</f>
        <v>18630</v>
      </c>
      <c r="O18" s="44">
        <f>'C завтраками| Bed and breakfast'!AA19*0.9</f>
        <v>18630</v>
      </c>
      <c r="P18" s="44">
        <f>'C завтраками| Bed and breakfast'!AB19*0.9</f>
        <v>17550</v>
      </c>
      <c r="Q18" s="44">
        <f>'C завтраками| Bed and breakfast'!AC19*0.9</f>
        <v>18630</v>
      </c>
      <c r="R18" s="44">
        <f>'C завтраками| Bed and breakfast'!AD19*0.9</f>
        <v>17550</v>
      </c>
      <c r="S18" s="44">
        <f>'C завтраками| Bed and breakfast'!AE19*0.9</f>
        <v>22770</v>
      </c>
      <c r="T18" s="44">
        <f>'C завтраками| Bed and breakfast'!AF19*0.9</f>
        <v>17550</v>
      </c>
      <c r="U18" s="44">
        <f>'C завтраками| Bed and breakfast'!AG19*0.9</f>
        <v>18630</v>
      </c>
      <c r="V18" s="44">
        <f>'C завтраками| Bed and breakfast'!AH19*0.9</f>
        <v>18630</v>
      </c>
      <c r="W18" s="44">
        <f>'C завтраками| Bed and breakfast'!AI19*0.9</f>
        <v>18630</v>
      </c>
      <c r="X18" s="44">
        <f>'C завтраками| Bed and breakfast'!AJ19*0.9</f>
        <v>17550</v>
      </c>
      <c r="Y18" s="44">
        <f>'C завтраками| Bed and breakfast'!AK19*0.9</f>
        <v>18630</v>
      </c>
      <c r="Z18" s="44">
        <f>'C завтраками| Bed and breakfast'!AL19*0.9</f>
        <v>17550</v>
      </c>
      <c r="AA18" s="44">
        <f>'C завтраками| Bed and breakfast'!AM19*0.9</f>
        <v>16470</v>
      </c>
      <c r="AB18" s="44">
        <f>'C завтраками| Bed and breakfast'!AN19*0.9</f>
        <v>15390</v>
      </c>
      <c r="AC18" s="44">
        <f>'C завтраками| Bed and breakfast'!AO19*0.9</f>
        <v>15390</v>
      </c>
      <c r="AD18" s="44">
        <f>'C завтраками| Bed and breakfast'!AP19*0.9</f>
        <v>15390</v>
      </c>
      <c r="AE18" s="44">
        <f>'C завтраками| Bed and breakfast'!AQ19*0.9</f>
        <v>16470</v>
      </c>
      <c r="AF18" s="44">
        <f>'C завтраками| Bed and breakfast'!AR19*0.9</f>
        <v>17550</v>
      </c>
      <c r="AG18" s="44">
        <f>'C завтраками| Bed and breakfast'!AS19*0.9</f>
        <v>17550</v>
      </c>
      <c r="AH18" s="44">
        <f>'C завтраками| Bed and breakfast'!AT19*0.9</f>
        <v>16470</v>
      </c>
      <c r="AI18" s="44">
        <f>'C завтраками| Bed and breakfast'!AU19*0.9</f>
        <v>15390</v>
      </c>
      <c r="AJ18" s="44">
        <f>'C завтраками| Bed and breakfast'!AV19*0.9</f>
        <v>17550</v>
      </c>
      <c r="AK18" s="44">
        <f>'C завтраками| Bed and breakfast'!AW19*0.9</f>
        <v>15390</v>
      </c>
    </row>
    <row r="19" spans="1:37" x14ac:dyDescent="0.2">
      <c r="A19" s="19">
        <v>2</v>
      </c>
      <c r="B19" s="44">
        <f>'C завтраками| Bed and breakfast'!N20*0.9</f>
        <v>20655</v>
      </c>
      <c r="C19" s="44">
        <f>'C завтраками| Bed and breakfast'!O20*0.9</f>
        <v>20655</v>
      </c>
      <c r="D19" s="44">
        <f>'C завтраками| Bed and breakfast'!P20*0.9</f>
        <v>20655</v>
      </c>
      <c r="E19" s="44">
        <f>'C завтраками| Bed and breakfast'!Q20*0.9</f>
        <v>16155</v>
      </c>
      <c r="F19" s="44">
        <f>'C завтраками| Bed and breakfast'!R20*0.9</f>
        <v>18495</v>
      </c>
      <c r="G19" s="44">
        <f>'C завтраками| Bed and breakfast'!S20*0.9</f>
        <v>19575</v>
      </c>
      <c r="H19" s="44">
        <f>'C завтраками| Bed and breakfast'!T20*0.9</f>
        <v>17415</v>
      </c>
      <c r="I19" s="44">
        <f>'C завтраками| Bed and breakfast'!U20*0.9</f>
        <v>23265</v>
      </c>
      <c r="J19" s="44">
        <f>'C завтраками| Bed and breakfast'!V20*0.9</f>
        <v>17415</v>
      </c>
      <c r="K19" s="44">
        <f>'C завтраками| Bed and breakfast'!W20*0.9</f>
        <v>20655</v>
      </c>
      <c r="L19" s="44">
        <f>'C завтраками| Bed and breakfast'!X20*0.9</f>
        <v>17415</v>
      </c>
      <c r="M19" s="44">
        <f>'C завтраками| Bed and breakfast'!Y20*0.9</f>
        <v>20655</v>
      </c>
      <c r="N19" s="44">
        <f>'C завтраками| Bed and breakfast'!Z20*0.9</f>
        <v>20655</v>
      </c>
      <c r="O19" s="44">
        <f>'C завтраками| Bed and breakfast'!AA20*0.9</f>
        <v>20655</v>
      </c>
      <c r="P19" s="44">
        <f>'C завтраками| Bed and breakfast'!AB20*0.9</f>
        <v>19575</v>
      </c>
      <c r="Q19" s="44">
        <f>'C завтраками| Bed and breakfast'!AC20*0.9</f>
        <v>20655</v>
      </c>
      <c r="R19" s="44">
        <f>'C завтраками| Bed and breakfast'!AD20*0.9</f>
        <v>19575</v>
      </c>
      <c r="S19" s="44">
        <f>'C завтраками| Bed and breakfast'!AE20*0.9</f>
        <v>24795</v>
      </c>
      <c r="T19" s="44">
        <f>'C завтраками| Bed and breakfast'!AF20*0.9</f>
        <v>19575</v>
      </c>
      <c r="U19" s="44">
        <f>'C завтраками| Bed and breakfast'!AG20*0.9</f>
        <v>20655</v>
      </c>
      <c r="V19" s="44">
        <f>'C завтраками| Bed and breakfast'!AH20*0.9</f>
        <v>20655</v>
      </c>
      <c r="W19" s="44">
        <f>'C завтраками| Bed and breakfast'!AI20*0.9</f>
        <v>20655</v>
      </c>
      <c r="X19" s="44">
        <f>'C завтраками| Bed and breakfast'!AJ20*0.9</f>
        <v>19575</v>
      </c>
      <c r="Y19" s="44">
        <f>'C завтраками| Bed and breakfast'!AK20*0.9</f>
        <v>20655</v>
      </c>
      <c r="Z19" s="44">
        <f>'C завтраками| Bed and breakfast'!AL20*0.9</f>
        <v>19575</v>
      </c>
      <c r="AA19" s="44">
        <f>'C завтраками| Bed and breakfast'!AM20*0.9</f>
        <v>18495</v>
      </c>
      <c r="AB19" s="44">
        <f>'C завтраками| Bed and breakfast'!AN20*0.9</f>
        <v>17415</v>
      </c>
      <c r="AC19" s="44">
        <f>'C завтраками| Bed and breakfast'!AO20*0.9</f>
        <v>17415</v>
      </c>
      <c r="AD19" s="44">
        <f>'C завтраками| Bed and breakfast'!AP20*0.9</f>
        <v>17415</v>
      </c>
      <c r="AE19" s="44">
        <f>'C завтраками| Bed and breakfast'!AQ20*0.9</f>
        <v>18495</v>
      </c>
      <c r="AF19" s="44">
        <f>'C завтраками| Bed and breakfast'!AR20*0.9</f>
        <v>19575</v>
      </c>
      <c r="AG19" s="44">
        <f>'C завтраками| Bed and breakfast'!AS20*0.9</f>
        <v>19575</v>
      </c>
      <c r="AH19" s="44">
        <f>'C завтраками| Bed and breakfast'!AT20*0.9</f>
        <v>18495</v>
      </c>
      <c r="AI19" s="44">
        <f>'C завтраками| Bed and breakfast'!AU20*0.9</f>
        <v>17415</v>
      </c>
      <c r="AJ19" s="44">
        <f>'C завтраками| Bed and breakfast'!AV20*0.9</f>
        <v>19575</v>
      </c>
      <c r="AK19" s="44">
        <f>'C завтраками| Bed and breakfast'!AW20*0.9</f>
        <v>17415</v>
      </c>
    </row>
    <row r="20" spans="1:37"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x14ac:dyDescent="0.2">
      <c r="A21" s="19">
        <v>1</v>
      </c>
      <c r="B21" s="44">
        <f>'C завтраками| Bed and breakfast'!N22*0.9</f>
        <v>27630</v>
      </c>
      <c r="C21" s="44">
        <f>'C завтраками| Bed and breakfast'!O22*0.9</f>
        <v>27630</v>
      </c>
      <c r="D21" s="44">
        <f>'C завтраками| Bed and breakfast'!P22*0.9</f>
        <v>27630</v>
      </c>
      <c r="E21" s="44">
        <f>'C завтраками| Bed and breakfast'!Q22*0.9</f>
        <v>23130</v>
      </c>
      <c r="F21" s="44">
        <f>'C завтраками| Bed and breakfast'!R22*0.9</f>
        <v>25470</v>
      </c>
      <c r="G21" s="44">
        <f>'C завтраками| Bed and breakfast'!S22*0.9</f>
        <v>26550</v>
      </c>
      <c r="H21" s="44">
        <f>'C завтраками| Bed and breakfast'!T22*0.9</f>
        <v>24390</v>
      </c>
      <c r="I21" s="44">
        <f>'C завтраками| Bed and breakfast'!U22*0.9</f>
        <v>30240</v>
      </c>
      <c r="J21" s="44">
        <f>'C завтраками| Bed and breakfast'!V22*0.9</f>
        <v>24390</v>
      </c>
      <c r="K21" s="44">
        <f>'C завтраками| Bed and breakfast'!W22*0.9</f>
        <v>27630</v>
      </c>
      <c r="L21" s="44">
        <f>'C завтраками| Bed and breakfast'!X22*0.9</f>
        <v>24390</v>
      </c>
      <c r="M21" s="44">
        <f>'C завтраками| Bed and breakfast'!Y22*0.9</f>
        <v>27630</v>
      </c>
      <c r="N21" s="44">
        <f>'C завтраками| Bed and breakfast'!Z22*0.9</f>
        <v>27630</v>
      </c>
      <c r="O21" s="44">
        <f>'C завтраками| Bed and breakfast'!AA22*0.9</f>
        <v>27630</v>
      </c>
      <c r="P21" s="44">
        <f>'C завтраками| Bed and breakfast'!AB22*0.9</f>
        <v>26550</v>
      </c>
      <c r="Q21" s="44">
        <f>'C завтраками| Bed and breakfast'!AC22*0.9</f>
        <v>27630</v>
      </c>
      <c r="R21" s="44">
        <f>'C завтраками| Bed and breakfast'!AD22*0.9</f>
        <v>26550</v>
      </c>
      <c r="S21" s="44">
        <f>'C завтраками| Bed and breakfast'!AE22*0.9</f>
        <v>31770</v>
      </c>
      <c r="T21" s="44">
        <f>'C завтраками| Bed and breakfast'!AF22*0.9</f>
        <v>26550</v>
      </c>
      <c r="U21" s="44">
        <f>'C завтраками| Bed and breakfast'!AG22*0.9</f>
        <v>27630</v>
      </c>
      <c r="V21" s="44">
        <f>'C завтраками| Bed and breakfast'!AH22*0.9</f>
        <v>27630</v>
      </c>
      <c r="W21" s="44">
        <f>'C завтраками| Bed and breakfast'!AI22*0.9</f>
        <v>27630</v>
      </c>
      <c r="X21" s="44">
        <f>'C завтраками| Bed and breakfast'!AJ22*0.9</f>
        <v>26550</v>
      </c>
      <c r="Y21" s="44">
        <f>'C завтраками| Bed and breakfast'!AK22*0.9</f>
        <v>27630</v>
      </c>
      <c r="Z21" s="44">
        <f>'C завтраками| Bed and breakfast'!AL22*0.9</f>
        <v>26550</v>
      </c>
      <c r="AA21" s="44">
        <f>'C завтраками| Bed and breakfast'!AM22*0.9</f>
        <v>25470</v>
      </c>
      <c r="AB21" s="44">
        <f>'C завтраками| Bed and breakfast'!AN22*0.9</f>
        <v>24390</v>
      </c>
      <c r="AC21" s="44">
        <f>'C завтраками| Bed and breakfast'!AO22*0.9</f>
        <v>24390</v>
      </c>
      <c r="AD21" s="44">
        <f>'C завтраками| Bed and breakfast'!AP22*0.9</f>
        <v>24390</v>
      </c>
      <c r="AE21" s="44">
        <f>'C завтраками| Bed and breakfast'!AQ22*0.9</f>
        <v>25470</v>
      </c>
      <c r="AF21" s="44">
        <f>'C завтраками| Bed and breakfast'!AR22*0.9</f>
        <v>26550</v>
      </c>
      <c r="AG21" s="44">
        <f>'C завтраками| Bed and breakfast'!AS22*0.9</f>
        <v>26550</v>
      </c>
      <c r="AH21" s="44">
        <f>'C завтраками| Bed and breakfast'!AT22*0.9</f>
        <v>25470</v>
      </c>
      <c r="AI21" s="44">
        <f>'C завтраками| Bed and breakfast'!AU22*0.9</f>
        <v>24390</v>
      </c>
      <c r="AJ21" s="44">
        <f>'C завтраками| Bed and breakfast'!AV22*0.9</f>
        <v>26550</v>
      </c>
      <c r="AK21" s="44">
        <f>'C завтраками| Bed and breakfast'!AW22*0.9</f>
        <v>24390</v>
      </c>
    </row>
    <row r="22" spans="1:37" x14ac:dyDescent="0.2">
      <c r="A22" s="19">
        <v>2</v>
      </c>
      <c r="B22" s="44">
        <f>'C завтраками| Bed and breakfast'!N23*0.9</f>
        <v>29655</v>
      </c>
      <c r="C22" s="44">
        <f>'C завтраками| Bed and breakfast'!O23*0.9</f>
        <v>29655</v>
      </c>
      <c r="D22" s="44">
        <f>'C завтраками| Bed and breakfast'!P23*0.9</f>
        <v>29655</v>
      </c>
      <c r="E22" s="44">
        <f>'C завтраками| Bed and breakfast'!Q23*0.9</f>
        <v>25155</v>
      </c>
      <c r="F22" s="44">
        <f>'C завтраками| Bed and breakfast'!R23*0.9</f>
        <v>27495</v>
      </c>
      <c r="G22" s="44">
        <f>'C завтраками| Bed and breakfast'!S23*0.9</f>
        <v>28575</v>
      </c>
      <c r="H22" s="44">
        <f>'C завтраками| Bed and breakfast'!T23*0.9</f>
        <v>26415</v>
      </c>
      <c r="I22" s="44">
        <f>'C завтраками| Bed and breakfast'!U23*0.9</f>
        <v>32265</v>
      </c>
      <c r="J22" s="44">
        <f>'C завтраками| Bed and breakfast'!V23*0.9</f>
        <v>26415</v>
      </c>
      <c r="K22" s="44">
        <f>'C завтраками| Bed and breakfast'!W23*0.9</f>
        <v>29655</v>
      </c>
      <c r="L22" s="44">
        <f>'C завтраками| Bed and breakfast'!X23*0.9</f>
        <v>26415</v>
      </c>
      <c r="M22" s="44">
        <f>'C завтраками| Bed and breakfast'!Y23*0.9</f>
        <v>29655</v>
      </c>
      <c r="N22" s="44">
        <f>'C завтраками| Bed and breakfast'!Z23*0.9</f>
        <v>29655</v>
      </c>
      <c r="O22" s="44">
        <f>'C завтраками| Bed and breakfast'!AA23*0.9</f>
        <v>29655</v>
      </c>
      <c r="P22" s="44">
        <f>'C завтраками| Bed and breakfast'!AB23*0.9</f>
        <v>28575</v>
      </c>
      <c r="Q22" s="44">
        <f>'C завтраками| Bed and breakfast'!AC23*0.9</f>
        <v>29655</v>
      </c>
      <c r="R22" s="44">
        <f>'C завтраками| Bed and breakfast'!AD23*0.9</f>
        <v>28575</v>
      </c>
      <c r="S22" s="44">
        <f>'C завтраками| Bed and breakfast'!AE23*0.9</f>
        <v>33795</v>
      </c>
      <c r="T22" s="44">
        <f>'C завтраками| Bed and breakfast'!AF23*0.9</f>
        <v>28575</v>
      </c>
      <c r="U22" s="44">
        <f>'C завтраками| Bed and breakfast'!AG23*0.9</f>
        <v>29655</v>
      </c>
      <c r="V22" s="44">
        <f>'C завтраками| Bed and breakfast'!AH23*0.9</f>
        <v>29655</v>
      </c>
      <c r="W22" s="44">
        <f>'C завтраками| Bed and breakfast'!AI23*0.9</f>
        <v>29655</v>
      </c>
      <c r="X22" s="44">
        <f>'C завтраками| Bed and breakfast'!AJ23*0.9</f>
        <v>28575</v>
      </c>
      <c r="Y22" s="44">
        <f>'C завтраками| Bed and breakfast'!AK23*0.9</f>
        <v>29655</v>
      </c>
      <c r="Z22" s="44">
        <f>'C завтраками| Bed and breakfast'!AL23*0.9</f>
        <v>28575</v>
      </c>
      <c r="AA22" s="44">
        <f>'C завтраками| Bed and breakfast'!AM23*0.9</f>
        <v>27495</v>
      </c>
      <c r="AB22" s="44">
        <f>'C завтраками| Bed and breakfast'!AN23*0.9</f>
        <v>26415</v>
      </c>
      <c r="AC22" s="44">
        <f>'C завтраками| Bed and breakfast'!AO23*0.9</f>
        <v>26415</v>
      </c>
      <c r="AD22" s="44">
        <f>'C завтраками| Bed and breakfast'!AP23*0.9</f>
        <v>26415</v>
      </c>
      <c r="AE22" s="44">
        <f>'C завтраками| Bed and breakfast'!AQ23*0.9</f>
        <v>27495</v>
      </c>
      <c r="AF22" s="44">
        <f>'C завтраками| Bed and breakfast'!AR23*0.9</f>
        <v>28575</v>
      </c>
      <c r="AG22" s="44">
        <f>'C завтраками| Bed and breakfast'!AS23*0.9</f>
        <v>28575</v>
      </c>
      <c r="AH22" s="44">
        <f>'C завтраками| Bed and breakfast'!AT23*0.9</f>
        <v>27495</v>
      </c>
      <c r="AI22" s="44">
        <f>'C завтраками| Bed and breakfast'!AU23*0.9</f>
        <v>26415</v>
      </c>
      <c r="AJ22" s="44">
        <f>'C завтраками| Bed and breakfast'!AV23*0.9</f>
        <v>28575</v>
      </c>
      <c r="AK22" s="44">
        <f>'C завтраками| Bed and breakfast'!AW23*0.9</f>
        <v>26415</v>
      </c>
    </row>
    <row r="23" spans="1:37"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x14ac:dyDescent="0.2">
      <c r="A24" s="19" t="s">
        <v>1</v>
      </c>
      <c r="B24" s="44">
        <f>'C завтраками| Bed and breakfast'!N25*0.9</f>
        <v>112500</v>
      </c>
      <c r="C24" s="44">
        <f>'C завтраками| Bed and breakfast'!O25*0.9</f>
        <v>112500</v>
      </c>
      <c r="D24" s="44">
        <f>'C завтраками| Bed and breakfast'!P25*0.9</f>
        <v>112500</v>
      </c>
      <c r="E24" s="44">
        <f>'C завтраками| Bed and breakfast'!Q25*0.9</f>
        <v>112500</v>
      </c>
      <c r="F24" s="44">
        <f>'C завтраками| Bed and breakfast'!R25*0.9</f>
        <v>112500</v>
      </c>
      <c r="G24" s="44">
        <f>'C завтраками| Bed and breakfast'!S25*0.9</f>
        <v>112500</v>
      </c>
      <c r="H24" s="44">
        <f>'C завтраками| Bed and breakfast'!T25*0.9</f>
        <v>112500</v>
      </c>
      <c r="I24" s="44">
        <f>'C завтраками| Bed and breakfast'!U25*0.9</f>
        <v>112500</v>
      </c>
      <c r="J24" s="44">
        <f>'C завтраками| Bed and breakfast'!V25*0.9</f>
        <v>112500</v>
      </c>
      <c r="K24" s="44">
        <f>'C завтраками| Bed and breakfast'!W25*0.9</f>
        <v>112500</v>
      </c>
      <c r="L24" s="44">
        <f>'C завтраками| Bed and breakfast'!X25*0.9</f>
        <v>112500</v>
      </c>
      <c r="M24" s="44">
        <f>'C завтраками| Bed and breakfast'!Y25*0.9</f>
        <v>112500</v>
      </c>
      <c r="N24" s="44">
        <f>'C завтраками| Bed and breakfast'!Z25*0.9</f>
        <v>112500</v>
      </c>
      <c r="O24" s="44">
        <f>'C завтраками| Bed and breakfast'!AA25*0.9</f>
        <v>112500</v>
      </c>
      <c r="P24" s="44">
        <f>'C завтраками| Bed and breakfast'!AB25*0.9</f>
        <v>112500</v>
      </c>
      <c r="Q24" s="44">
        <f>'C завтраками| Bed and breakfast'!AC25*0.9</f>
        <v>112500</v>
      </c>
      <c r="R24" s="44">
        <f>'C завтраками| Bed and breakfast'!AD25*0.9</f>
        <v>112500</v>
      </c>
      <c r="S24" s="44">
        <f>'C завтраками| Bed and breakfast'!AE25*0.9</f>
        <v>112500</v>
      </c>
      <c r="T24" s="44">
        <f>'C завтраками| Bed and breakfast'!AF25*0.9</f>
        <v>112500</v>
      </c>
      <c r="U24" s="44">
        <f>'C завтраками| Bed and breakfast'!AG25*0.9</f>
        <v>112500</v>
      </c>
      <c r="V24" s="44">
        <f>'C завтраками| Bed and breakfast'!AH25*0.9</f>
        <v>112500</v>
      </c>
      <c r="W24" s="44">
        <f>'C завтраками| Bed and breakfast'!AI25*0.9</f>
        <v>112500</v>
      </c>
      <c r="X24" s="44">
        <f>'C завтраками| Bed and breakfast'!AJ25*0.9</f>
        <v>112500</v>
      </c>
      <c r="Y24" s="44">
        <f>'C завтраками| Bed and breakfast'!AK25*0.9</f>
        <v>112500</v>
      </c>
      <c r="Z24" s="44">
        <f>'C завтраками| Bed and breakfast'!AL25*0.9</f>
        <v>112500</v>
      </c>
      <c r="AA24" s="44">
        <f>'C завтраками| Bed and breakfast'!AM25*0.9</f>
        <v>112500</v>
      </c>
      <c r="AB24" s="44">
        <f>'C завтраками| Bed and breakfast'!AN25*0.9</f>
        <v>112500</v>
      </c>
      <c r="AC24" s="44">
        <f>'C завтраками| Bed and breakfast'!AO25*0.9</f>
        <v>112500</v>
      </c>
      <c r="AD24" s="44">
        <f>'C завтраками| Bed and breakfast'!AP25*0.9</f>
        <v>112500</v>
      </c>
      <c r="AE24" s="44">
        <f>'C завтраками| Bed and breakfast'!AQ25*0.9</f>
        <v>112500</v>
      </c>
      <c r="AF24" s="44">
        <f>'C завтраками| Bed and breakfast'!AR25*0.9</f>
        <v>112500</v>
      </c>
      <c r="AG24" s="44">
        <f>'C завтраками| Bed and breakfast'!AS25*0.9</f>
        <v>112500</v>
      </c>
      <c r="AH24" s="44">
        <f>'C завтраками| Bed and breakfast'!AT25*0.9</f>
        <v>112500</v>
      </c>
      <c r="AI24" s="44">
        <f>'C завтраками| Bed and breakfast'!AU25*0.9</f>
        <v>112500</v>
      </c>
      <c r="AJ24" s="44">
        <f>'C завтраками| Bed and breakfast'!AV25*0.9</f>
        <v>112500</v>
      </c>
      <c r="AK24" s="44">
        <f>'C завтраками| Bed and breakfast'!AW25*0.9</f>
        <v>112500</v>
      </c>
    </row>
    <row r="25" spans="1:37" x14ac:dyDescent="0.2">
      <c r="A25" s="177"/>
    </row>
    <row r="26" spans="1:37" x14ac:dyDescent="0.2">
      <c r="A26" s="122" t="s">
        <v>60</v>
      </c>
    </row>
    <row r="27" spans="1:37" x14ac:dyDescent="0.2">
      <c r="A27" s="25"/>
      <c r="B27" s="24">
        <f t="shared" ref="B27:Q28" si="0">B3</f>
        <v>45809</v>
      </c>
      <c r="C27" s="24">
        <f t="shared" si="0"/>
        <v>45810</v>
      </c>
      <c r="D27" s="24">
        <f t="shared" si="0"/>
        <v>45815</v>
      </c>
      <c r="E27" s="24">
        <f t="shared" si="0"/>
        <v>45817</v>
      </c>
      <c r="F27" s="24">
        <f t="shared" si="0"/>
        <v>45820</v>
      </c>
      <c r="G27" s="24">
        <f t="shared" si="0"/>
        <v>45821</v>
      </c>
      <c r="H27" s="24">
        <f t="shared" si="0"/>
        <v>45823</v>
      </c>
      <c r="I27" s="24">
        <f t="shared" si="0"/>
        <v>45831</v>
      </c>
      <c r="J27" s="24">
        <f t="shared" si="0"/>
        <v>45836</v>
      </c>
      <c r="K27" s="24">
        <f t="shared" si="0"/>
        <v>45839</v>
      </c>
      <c r="L27" s="24">
        <f t="shared" si="0"/>
        <v>45849</v>
      </c>
      <c r="M27" s="24">
        <f t="shared" si="0"/>
        <v>45852</v>
      </c>
      <c r="N27" s="24">
        <f t="shared" si="0"/>
        <v>45855</v>
      </c>
      <c r="O27" s="24">
        <f t="shared" si="0"/>
        <v>45856</v>
      </c>
      <c r="P27" s="24">
        <f t="shared" si="0"/>
        <v>45858</v>
      </c>
      <c r="Q27" s="24">
        <f t="shared" si="0"/>
        <v>45859</v>
      </c>
      <c r="R27" s="24">
        <f t="shared" ref="C27:AK28" si="1">R3</f>
        <v>45861</v>
      </c>
      <c r="S27" s="24">
        <f t="shared" si="1"/>
        <v>45863</v>
      </c>
      <c r="T27" s="24">
        <f t="shared" si="1"/>
        <v>45867</v>
      </c>
      <c r="U27" s="24">
        <f t="shared" si="1"/>
        <v>45870</v>
      </c>
      <c r="V27" s="24">
        <f t="shared" si="1"/>
        <v>45872</v>
      </c>
      <c r="W27" s="24">
        <f t="shared" si="1"/>
        <v>45877</v>
      </c>
      <c r="X27" s="24">
        <f t="shared" si="1"/>
        <v>45879</v>
      </c>
      <c r="Y27" s="24">
        <f t="shared" si="1"/>
        <v>45884</v>
      </c>
      <c r="Z27" s="24">
        <f t="shared" si="1"/>
        <v>45886</v>
      </c>
      <c r="AA27" s="24">
        <f t="shared" si="1"/>
        <v>45888</v>
      </c>
      <c r="AB27" s="24">
        <f t="shared" si="1"/>
        <v>45891</v>
      </c>
      <c r="AC27" s="24">
        <f t="shared" si="1"/>
        <v>45893</v>
      </c>
      <c r="AD27" s="24">
        <f t="shared" si="1"/>
        <v>45901</v>
      </c>
      <c r="AE27" s="24">
        <f t="shared" si="1"/>
        <v>45905</v>
      </c>
      <c r="AF27" s="24">
        <f t="shared" si="1"/>
        <v>45908</v>
      </c>
      <c r="AG27" s="24">
        <f t="shared" si="1"/>
        <v>45912</v>
      </c>
      <c r="AH27" s="24">
        <f t="shared" si="1"/>
        <v>45914</v>
      </c>
      <c r="AI27" s="24">
        <f t="shared" si="1"/>
        <v>45921</v>
      </c>
      <c r="AJ27" s="24">
        <f t="shared" si="1"/>
        <v>45926</v>
      </c>
      <c r="AK27" s="24">
        <f t="shared" si="1"/>
        <v>45928</v>
      </c>
    </row>
    <row r="28" spans="1:37" x14ac:dyDescent="0.2">
      <c r="A28" s="10" t="s">
        <v>11</v>
      </c>
      <c r="B28" s="24">
        <f t="shared" si="0"/>
        <v>45809</v>
      </c>
      <c r="C28" s="24">
        <f t="shared" si="1"/>
        <v>45814</v>
      </c>
      <c r="D28" s="24">
        <f t="shared" si="1"/>
        <v>45816</v>
      </c>
      <c r="E28" s="24">
        <f t="shared" si="1"/>
        <v>45819</v>
      </c>
      <c r="F28" s="24">
        <f t="shared" si="1"/>
        <v>45820</v>
      </c>
      <c r="G28" s="24">
        <f t="shared" si="1"/>
        <v>45822</v>
      </c>
      <c r="H28" s="24">
        <f t="shared" si="1"/>
        <v>45830</v>
      </c>
      <c r="I28" s="24">
        <f t="shared" si="1"/>
        <v>45835</v>
      </c>
      <c r="J28" s="24">
        <f t="shared" si="1"/>
        <v>45838</v>
      </c>
      <c r="K28" s="24">
        <f t="shared" si="1"/>
        <v>45848</v>
      </c>
      <c r="L28" s="24">
        <f t="shared" si="1"/>
        <v>45851</v>
      </c>
      <c r="M28" s="24">
        <f t="shared" si="1"/>
        <v>45854</v>
      </c>
      <c r="N28" s="24">
        <f t="shared" si="1"/>
        <v>45855</v>
      </c>
      <c r="O28" s="24">
        <f t="shared" si="1"/>
        <v>45857</v>
      </c>
      <c r="P28" s="24">
        <f t="shared" si="1"/>
        <v>45858</v>
      </c>
      <c r="Q28" s="24">
        <f t="shared" si="1"/>
        <v>45860</v>
      </c>
      <c r="R28" s="24">
        <f t="shared" si="1"/>
        <v>45862</v>
      </c>
      <c r="S28" s="24">
        <f t="shared" si="1"/>
        <v>45866</v>
      </c>
      <c r="T28" s="24">
        <f t="shared" si="1"/>
        <v>45869</v>
      </c>
      <c r="U28" s="24">
        <f t="shared" si="1"/>
        <v>45871</v>
      </c>
      <c r="V28" s="24">
        <f t="shared" si="1"/>
        <v>45876</v>
      </c>
      <c r="W28" s="24">
        <f t="shared" si="1"/>
        <v>45878</v>
      </c>
      <c r="X28" s="24">
        <f t="shared" si="1"/>
        <v>45883</v>
      </c>
      <c r="Y28" s="24">
        <f t="shared" si="1"/>
        <v>45885</v>
      </c>
      <c r="Z28" s="24">
        <f t="shared" si="1"/>
        <v>45887</v>
      </c>
      <c r="AA28" s="24">
        <f t="shared" si="1"/>
        <v>45890</v>
      </c>
      <c r="AB28" s="24">
        <f t="shared" si="1"/>
        <v>45892</v>
      </c>
      <c r="AC28" s="24">
        <f t="shared" si="1"/>
        <v>45900</v>
      </c>
      <c r="AD28" s="24">
        <f t="shared" si="1"/>
        <v>45904</v>
      </c>
      <c r="AE28" s="24">
        <f t="shared" si="1"/>
        <v>45907</v>
      </c>
      <c r="AF28" s="24">
        <f t="shared" si="1"/>
        <v>45910</v>
      </c>
      <c r="AG28" s="24">
        <f t="shared" si="1"/>
        <v>45913</v>
      </c>
      <c r="AH28" s="24">
        <f t="shared" si="1"/>
        <v>45920</v>
      </c>
      <c r="AI28" s="24">
        <f t="shared" si="1"/>
        <v>45925</v>
      </c>
      <c r="AJ28" s="24">
        <f t="shared" si="1"/>
        <v>45927</v>
      </c>
      <c r="AK28" s="24">
        <f t="shared" si="1"/>
        <v>45930</v>
      </c>
    </row>
    <row r="29" spans="1:37" x14ac:dyDescent="0.2">
      <c r="A29" s="17" t="s">
        <v>142</v>
      </c>
    </row>
    <row r="30" spans="1:37" x14ac:dyDescent="0.2">
      <c r="A30" s="19">
        <v>1</v>
      </c>
      <c r="B30" s="44">
        <f>B6*0.87</f>
        <v>12293.1</v>
      </c>
      <c r="C30" s="44">
        <f t="shared" ref="C30:AK40" si="2">C6*0.87</f>
        <v>12293.1</v>
      </c>
      <c r="D30" s="44">
        <f t="shared" si="2"/>
        <v>12293.1</v>
      </c>
      <c r="E30" s="44">
        <f t="shared" si="2"/>
        <v>8378.1</v>
      </c>
      <c r="F30" s="44">
        <f t="shared" si="2"/>
        <v>10413.9</v>
      </c>
      <c r="G30" s="44">
        <f t="shared" si="2"/>
        <v>11353.5</v>
      </c>
      <c r="H30" s="44">
        <f t="shared" si="2"/>
        <v>9474.2999999999993</v>
      </c>
      <c r="I30" s="44">
        <f t="shared" si="2"/>
        <v>14563.8</v>
      </c>
      <c r="J30" s="44">
        <f t="shared" si="2"/>
        <v>9474.2999999999993</v>
      </c>
      <c r="K30" s="44">
        <f t="shared" si="2"/>
        <v>12293.1</v>
      </c>
      <c r="L30" s="44">
        <f t="shared" si="2"/>
        <v>9474.2999999999993</v>
      </c>
      <c r="M30" s="44">
        <f t="shared" si="2"/>
        <v>12293.1</v>
      </c>
      <c r="N30" s="44">
        <f t="shared" si="2"/>
        <v>12293.1</v>
      </c>
      <c r="O30" s="44">
        <f t="shared" si="2"/>
        <v>12293.1</v>
      </c>
      <c r="P30" s="44">
        <f t="shared" si="2"/>
        <v>11353.5</v>
      </c>
      <c r="Q30" s="44">
        <f t="shared" si="2"/>
        <v>12293.1</v>
      </c>
      <c r="R30" s="44">
        <f t="shared" si="2"/>
        <v>11353.5</v>
      </c>
      <c r="S30" s="44">
        <f t="shared" si="2"/>
        <v>15894.9</v>
      </c>
      <c r="T30" s="44">
        <f t="shared" si="2"/>
        <v>11353.5</v>
      </c>
      <c r="U30" s="44">
        <f t="shared" si="2"/>
        <v>12293.1</v>
      </c>
      <c r="V30" s="44">
        <f t="shared" si="2"/>
        <v>12293.1</v>
      </c>
      <c r="W30" s="44">
        <f t="shared" si="2"/>
        <v>12293.1</v>
      </c>
      <c r="X30" s="44">
        <f t="shared" si="2"/>
        <v>11353.5</v>
      </c>
      <c r="Y30" s="44">
        <f t="shared" si="2"/>
        <v>12293.1</v>
      </c>
      <c r="Z30" s="44">
        <f t="shared" si="2"/>
        <v>11353.5</v>
      </c>
      <c r="AA30" s="44">
        <f t="shared" si="2"/>
        <v>10413.9</v>
      </c>
      <c r="AB30" s="44">
        <f t="shared" si="2"/>
        <v>9474.2999999999993</v>
      </c>
      <c r="AC30" s="44">
        <f t="shared" si="2"/>
        <v>9474.2999999999993</v>
      </c>
      <c r="AD30" s="44">
        <f t="shared" si="2"/>
        <v>9474.2999999999993</v>
      </c>
      <c r="AE30" s="44">
        <f t="shared" si="2"/>
        <v>10413.9</v>
      </c>
      <c r="AF30" s="44">
        <f t="shared" si="2"/>
        <v>11353.5</v>
      </c>
      <c r="AG30" s="44">
        <f t="shared" si="2"/>
        <v>11353.5</v>
      </c>
      <c r="AH30" s="44">
        <f t="shared" si="2"/>
        <v>10413.9</v>
      </c>
      <c r="AI30" s="44">
        <f t="shared" si="2"/>
        <v>9474.2999999999993</v>
      </c>
      <c r="AJ30" s="44">
        <f t="shared" si="2"/>
        <v>11353.5</v>
      </c>
      <c r="AK30" s="44">
        <f t="shared" si="2"/>
        <v>9474.2999999999993</v>
      </c>
    </row>
    <row r="31" spans="1:37" x14ac:dyDescent="0.2">
      <c r="A31" s="19">
        <v>2</v>
      </c>
      <c r="B31" s="44">
        <f t="shared" ref="B31:Q48" si="3">B7*0.87</f>
        <v>14054.85</v>
      </c>
      <c r="C31" s="44">
        <f t="shared" si="3"/>
        <v>14054.85</v>
      </c>
      <c r="D31" s="44">
        <f t="shared" si="3"/>
        <v>14054.85</v>
      </c>
      <c r="E31" s="44">
        <f t="shared" si="3"/>
        <v>10139.85</v>
      </c>
      <c r="F31" s="44">
        <f t="shared" si="3"/>
        <v>12175.65</v>
      </c>
      <c r="G31" s="44">
        <f t="shared" si="3"/>
        <v>13115.25</v>
      </c>
      <c r="H31" s="44">
        <f t="shared" si="3"/>
        <v>11236.05</v>
      </c>
      <c r="I31" s="44">
        <f t="shared" si="3"/>
        <v>16325.55</v>
      </c>
      <c r="J31" s="44">
        <f t="shared" si="3"/>
        <v>11236.05</v>
      </c>
      <c r="K31" s="44">
        <f t="shared" si="3"/>
        <v>14054.85</v>
      </c>
      <c r="L31" s="44">
        <f t="shared" si="3"/>
        <v>11236.05</v>
      </c>
      <c r="M31" s="44">
        <f t="shared" si="3"/>
        <v>14054.85</v>
      </c>
      <c r="N31" s="44">
        <f t="shared" si="3"/>
        <v>14054.85</v>
      </c>
      <c r="O31" s="44">
        <f t="shared" si="3"/>
        <v>14054.85</v>
      </c>
      <c r="P31" s="44">
        <f t="shared" si="3"/>
        <v>13115.25</v>
      </c>
      <c r="Q31" s="44">
        <f t="shared" si="3"/>
        <v>14054.85</v>
      </c>
      <c r="R31" s="44">
        <f t="shared" si="2"/>
        <v>13115.25</v>
      </c>
      <c r="S31" s="44">
        <f t="shared" si="2"/>
        <v>17656.650000000001</v>
      </c>
      <c r="T31" s="44">
        <f t="shared" si="2"/>
        <v>13115.25</v>
      </c>
      <c r="U31" s="44">
        <f t="shared" si="2"/>
        <v>14054.85</v>
      </c>
      <c r="V31" s="44">
        <f t="shared" si="2"/>
        <v>14054.85</v>
      </c>
      <c r="W31" s="44">
        <f t="shared" si="2"/>
        <v>14054.85</v>
      </c>
      <c r="X31" s="44">
        <f t="shared" si="2"/>
        <v>13115.25</v>
      </c>
      <c r="Y31" s="44">
        <f t="shared" si="2"/>
        <v>14054.85</v>
      </c>
      <c r="Z31" s="44">
        <f t="shared" si="2"/>
        <v>13115.25</v>
      </c>
      <c r="AA31" s="44">
        <f t="shared" si="2"/>
        <v>12175.65</v>
      </c>
      <c r="AB31" s="44">
        <f t="shared" si="2"/>
        <v>11236.05</v>
      </c>
      <c r="AC31" s="44">
        <f t="shared" si="2"/>
        <v>11236.05</v>
      </c>
      <c r="AD31" s="44">
        <f t="shared" si="2"/>
        <v>11236.05</v>
      </c>
      <c r="AE31" s="44">
        <f t="shared" si="2"/>
        <v>12175.65</v>
      </c>
      <c r="AF31" s="44">
        <f t="shared" si="2"/>
        <v>13115.25</v>
      </c>
      <c r="AG31" s="44">
        <f t="shared" si="2"/>
        <v>13115.25</v>
      </c>
      <c r="AH31" s="44">
        <f t="shared" si="2"/>
        <v>12175.65</v>
      </c>
      <c r="AI31" s="44">
        <f t="shared" si="2"/>
        <v>11236.05</v>
      </c>
      <c r="AJ31" s="44">
        <f t="shared" si="2"/>
        <v>13115.25</v>
      </c>
      <c r="AK31" s="44">
        <f t="shared" si="2"/>
        <v>11236.05</v>
      </c>
    </row>
    <row r="32" spans="1:37" x14ac:dyDescent="0.2">
      <c r="A32" s="17" t="s">
        <v>143</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spans="1:37" x14ac:dyDescent="0.2">
      <c r="A33" s="19">
        <v>1</v>
      </c>
      <c r="B33" s="44">
        <f t="shared" si="3"/>
        <v>13076.1</v>
      </c>
      <c r="C33" s="44">
        <f t="shared" si="2"/>
        <v>13076.1</v>
      </c>
      <c r="D33" s="44">
        <f t="shared" si="2"/>
        <v>13076.1</v>
      </c>
      <c r="E33" s="44">
        <f t="shared" si="2"/>
        <v>9161.1</v>
      </c>
      <c r="F33" s="44">
        <f t="shared" si="2"/>
        <v>11196.9</v>
      </c>
      <c r="G33" s="44">
        <f t="shared" si="2"/>
        <v>12136.5</v>
      </c>
      <c r="H33" s="44">
        <f t="shared" si="2"/>
        <v>10257.299999999999</v>
      </c>
      <c r="I33" s="44">
        <f t="shared" si="2"/>
        <v>15346.8</v>
      </c>
      <c r="J33" s="44">
        <f t="shared" si="2"/>
        <v>10257.299999999999</v>
      </c>
      <c r="K33" s="44">
        <f t="shared" si="2"/>
        <v>13076.1</v>
      </c>
      <c r="L33" s="44">
        <f t="shared" si="2"/>
        <v>10257.299999999999</v>
      </c>
      <c r="M33" s="44">
        <f t="shared" si="2"/>
        <v>13076.1</v>
      </c>
      <c r="N33" s="44">
        <f t="shared" si="2"/>
        <v>13076.1</v>
      </c>
      <c r="O33" s="44">
        <f t="shared" si="2"/>
        <v>13076.1</v>
      </c>
      <c r="P33" s="44">
        <f t="shared" si="2"/>
        <v>12136.5</v>
      </c>
      <c r="Q33" s="44">
        <f t="shared" si="2"/>
        <v>13076.1</v>
      </c>
      <c r="R33" s="44">
        <f t="shared" si="2"/>
        <v>12136.5</v>
      </c>
      <c r="S33" s="44">
        <f t="shared" si="2"/>
        <v>16677.900000000001</v>
      </c>
      <c r="T33" s="44">
        <f t="shared" si="2"/>
        <v>12136.5</v>
      </c>
      <c r="U33" s="44">
        <f t="shared" si="2"/>
        <v>13076.1</v>
      </c>
      <c r="V33" s="44">
        <f t="shared" si="2"/>
        <v>13076.1</v>
      </c>
      <c r="W33" s="44">
        <f t="shared" si="2"/>
        <v>13076.1</v>
      </c>
      <c r="X33" s="44">
        <f t="shared" si="2"/>
        <v>12136.5</v>
      </c>
      <c r="Y33" s="44">
        <f t="shared" si="2"/>
        <v>13076.1</v>
      </c>
      <c r="Z33" s="44">
        <f t="shared" si="2"/>
        <v>12136.5</v>
      </c>
      <c r="AA33" s="44">
        <f t="shared" si="2"/>
        <v>11196.9</v>
      </c>
      <c r="AB33" s="44">
        <f t="shared" si="2"/>
        <v>10257.299999999999</v>
      </c>
      <c r="AC33" s="44">
        <f t="shared" si="2"/>
        <v>10257.299999999999</v>
      </c>
      <c r="AD33" s="44">
        <f t="shared" si="2"/>
        <v>10257.299999999999</v>
      </c>
      <c r="AE33" s="44">
        <f t="shared" si="2"/>
        <v>11196.9</v>
      </c>
      <c r="AF33" s="44">
        <f t="shared" si="2"/>
        <v>12136.5</v>
      </c>
      <c r="AG33" s="44">
        <f t="shared" si="2"/>
        <v>12136.5</v>
      </c>
      <c r="AH33" s="44">
        <f t="shared" si="2"/>
        <v>11196.9</v>
      </c>
      <c r="AI33" s="44">
        <f t="shared" si="2"/>
        <v>10257.299999999999</v>
      </c>
      <c r="AJ33" s="44">
        <f t="shared" si="2"/>
        <v>12136.5</v>
      </c>
      <c r="AK33" s="44">
        <f t="shared" si="2"/>
        <v>10257.299999999999</v>
      </c>
    </row>
    <row r="34" spans="1:37" x14ac:dyDescent="0.2">
      <c r="A34" s="19">
        <v>2</v>
      </c>
      <c r="B34" s="44">
        <f t="shared" si="3"/>
        <v>14837.85</v>
      </c>
      <c r="C34" s="44">
        <f t="shared" si="2"/>
        <v>14837.85</v>
      </c>
      <c r="D34" s="44">
        <f t="shared" si="2"/>
        <v>14837.85</v>
      </c>
      <c r="E34" s="44">
        <f t="shared" si="2"/>
        <v>10922.85</v>
      </c>
      <c r="F34" s="44">
        <f t="shared" si="2"/>
        <v>12958.65</v>
      </c>
      <c r="G34" s="44">
        <f t="shared" si="2"/>
        <v>13898.25</v>
      </c>
      <c r="H34" s="44">
        <f t="shared" si="2"/>
        <v>12019.05</v>
      </c>
      <c r="I34" s="44">
        <f t="shared" si="2"/>
        <v>17108.55</v>
      </c>
      <c r="J34" s="44">
        <f t="shared" si="2"/>
        <v>12019.05</v>
      </c>
      <c r="K34" s="44">
        <f t="shared" si="2"/>
        <v>14837.85</v>
      </c>
      <c r="L34" s="44">
        <f t="shared" si="2"/>
        <v>12019.05</v>
      </c>
      <c r="M34" s="44">
        <f t="shared" si="2"/>
        <v>14837.85</v>
      </c>
      <c r="N34" s="44">
        <f t="shared" si="2"/>
        <v>14837.85</v>
      </c>
      <c r="O34" s="44">
        <f t="shared" si="2"/>
        <v>14837.85</v>
      </c>
      <c r="P34" s="44">
        <f t="shared" si="2"/>
        <v>13898.25</v>
      </c>
      <c r="Q34" s="44">
        <f t="shared" si="2"/>
        <v>14837.85</v>
      </c>
      <c r="R34" s="44">
        <f t="shared" si="2"/>
        <v>13898.25</v>
      </c>
      <c r="S34" s="44">
        <f t="shared" si="2"/>
        <v>18439.650000000001</v>
      </c>
      <c r="T34" s="44">
        <f t="shared" si="2"/>
        <v>13898.25</v>
      </c>
      <c r="U34" s="44">
        <f t="shared" si="2"/>
        <v>14837.85</v>
      </c>
      <c r="V34" s="44">
        <f t="shared" si="2"/>
        <v>14837.85</v>
      </c>
      <c r="W34" s="44">
        <f t="shared" si="2"/>
        <v>14837.85</v>
      </c>
      <c r="X34" s="44">
        <f t="shared" si="2"/>
        <v>13898.25</v>
      </c>
      <c r="Y34" s="44">
        <f t="shared" si="2"/>
        <v>14837.85</v>
      </c>
      <c r="Z34" s="44">
        <f t="shared" si="2"/>
        <v>13898.25</v>
      </c>
      <c r="AA34" s="44">
        <f t="shared" si="2"/>
        <v>12958.65</v>
      </c>
      <c r="AB34" s="44">
        <f t="shared" si="2"/>
        <v>12019.05</v>
      </c>
      <c r="AC34" s="44">
        <f t="shared" si="2"/>
        <v>12019.05</v>
      </c>
      <c r="AD34" s="44">
        <f t="shared" si="2"/>
        <v>12019.05</v>
      </c>
      <c r="AE34" s="44">
        <f t="shared" si="2"/>
        <v>12958.65</v>
      </c>
      <c r="AF34" s="44">
        <f t="shared" si="2"/>
        <v>13898.25</v>
      </c>
      <c r="AG34" s="44">
        <f t="shared" si="2"/>
        <v>13898.25</v>
      </c>
      <c r="AH34" s="44">
        <f t="shared" si="2"/>
        <v>12958.65</v>
      </c>
      <c r="AI34" s="44">
        <f t="shared" si="2"/>
        <v>12019.05</v>
      </c>
      <c r="AJ34" s="44">
        <f t="shared" si="2"/>
        <v>13898.25</v>
      </c>
      <c r="AK34" s="44">
        <f t="shared" si="2"/>
        <v>12019.05</v>
      </c>
    </row>
    <row r="35" spans="1:37" x14ac:dyDescent="0.2">
      <c r="A35" s="17" t="s">
        <v>144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x14ac:dyDescent="0.2">
      <c r="A36" s="19">
        <v>1</v>
      </c>
      <c r="B36" s="44">
        <f t="shared" si="3"/>
        <v>13859.1</v>
      </c>
      <c r="C36" s="44">
        <f t="shared" si="2"/>
        <v>13859.1</v>
      </c>
      <c r="D36" s="44">
        <f t="shared" si="2"/>
        <v>13859.1</v>
      </c>
      <c r="E36" s="44">
        <f t="shared" si="2"/>
        <v>9944.1</v>
      </c>
      <c r="F36" s="44">
        <f t="shared" si="2"/>
        <v>11979.9</v>
      </c>
      <c r="G36" s="44">
        <f t="shared" si="2"/>
        <v>12919.5</v>
      </c>
      <c r="H36" s="44">
        <f t="shared" si="2"/>
        <v>11040.3</v>
      </c>
      <c r="I36" s="44">
        <f t="shared" si="2"/>
        <v>16129.8</v>
      </c>
      <c r="J36" s="44">
        <f t="shared" si="2"/>
        <v>11040.3</v>
      </c>
      <c r="K36" s="44">
        <f t="shared" si="2"/>
        <v>13859.1</v>
      </c>
      <c r="L36" s="44">
        <f t="shared" si="2"/>
        <v>11040.3</v>
      </c>
      <c r="M36" s="44">
        <f t="shared" si="2"/>
        <v>13859.1</v>
      </c>
      <c r="N36" s="44">
        <f t="shared" si="2"/>
        <v>13859.1</v>
      </c>
      <c r="O36" s="44">
        <f t="shared" si="2"/>
        <v>13859.1</v>
      </c>
      <c r="P36" s="44">
        <f t="shared" si="2"/>
        <v>12919.5</v>
      </c>
      <c r="Q36" s="44">
        <f t="shared" si="2"/>
        <v>13859.1</v>
      </c>
      <c r="R36" s="44">
        <f t="shared" si="2"/>
        <v>12919.5</v>
      </c>
      <c r="S36" s="44">
        <f t="shared" si="2"/>
        <v>17460.900000000001</v>
      </c>
      <c r="T36" s="44">
        <f t="shared" si="2"/>
        <v>12919.5</v>
      </c>
      <c r="U36" s="44">
        <f t="shared" si="2"/>
        <v>13859.1</v>
      </c>
      <c r="V36" s="44">
        <f t="shared" si="2"/>
        <v>13859.1</v>
      </c>
      <c r="W36" s="44">
        <f t="shared" si="2"/>
        <v>13859.1</v>
      </c>
      <c r="X36" s="44">
        <f t="shared" si="2"/>
        <v>12919.5</v>
      </c>
      <c r="Y36" s="44">
        <f t="shared" si="2"/>
        <v>13859.1</v>
      </c>
      <c r="Z36" s="44">
        <f t="shared" si="2"/>
        <v>12919.5</v>
      </c>
      <c r="AA36" s="44">
        <f t="shared" si="2"/>
        <v>11979.9</v>
      </c>
      <c r="AB36" s="44">
        <f t="shared" si="2"/>
        <v>11040.3</v>
      </c>
      <c r="AC36" s="44">
        <f t="shared" si="2"/>
        <v>11040.3</v>
      </c>
      <c r="AD36" s="44">
        <f t="shared" si="2"/>
        <v>11040.3</v>
      </c>
      <c r="AE36" s="44">
        <f t="shared" si="2"/>
        <v>11979.9</v>
      </c>
      <c r="AF36" s="44">
        <f t="shared" si="2"/>
        <v>12919.5</v>
      </c>
      <c r="AG36" s="44">
        <f t="shared" si="2"/>
        <v>12919.5</v>
      </c>
      <c r="AH36" s="44">
        <f t="shared" si="2"/>
        <v>11979.9</v>
      </c>
      <c r="AI36" s="44">
        <f t="shared" si="2"/>
        <v>11040.3</v>
      </c>
      <c r="AJ36" s="44">
        <f t="shared" si="2"/>
        <v>12919.5</v>
      </c>
      <c r="AK36" s="44">
        <f t="shared" si="2"/>
        <v>11040.3</v>
      </c>
    </row>
    <row r="37" spans="1:37" x14ac:dyDescent="0.2">
      <c r="A37" s="19">
        <v>2</v>
      </c>
      <c r="B37" s="44">
        <f t="shared" si="3"/>
        <v>15620.85</v>
      </c>
      <c r="C37" s="44">
        <f t="shared" si="2"/>
        <v>15620.85</v>
      </c>
      <c r="D37" s="44">
        <f t="shared" si="2"/>
        <v>15620.85</v>
      </c>
      <c r="E37" s="44">
        <f t="shared" si="2"/>
        <v>11705.85</v>
      </c>
      <c r="F37" s="44">
        <f t="shared" si="2"/>
        <v>13741.65</v>
      </c>
      <c r="G37" s="44">
        <f t="shared" si="2"/>
        <v>14681.25</v>
      </c>
      <c r="H37" s="44">
        <f t="shared" si="2"/>
        <v>12802.05</v>
      </c>
      <c r="I37" s="44">
        <f t="shared" si="2"/>
        <v>17891.55</v>
      </c>
      <c r="J37" s="44">
        <f t="shared" si="2"/>
        <v>12802.05</v>
      </c>
      <c r="K37" s="44">
        <f t="shared" si="2"/>
        <v>15620.85</v>
      </c>
      <c r="L37" s="44">
        <f t="shared" si="2"/>
        <v>12802.05</v>
      </c>
      <c r="M37" s="44">
        <f t="shared" si="2"/>
        <v>15620.85</v>
      </c>
      <c r="N37" s="44">
        <f t="shared" si="2"/>
        <v>15620.85</v>
      </c>
      <c r="O37" s="44">
        <f t="shared" si="2"/>
        <v>15620.85</v>
      </c>
      <c r="P37" s="44">
        <f t="shared" si="2"/>
        <v>14681.25</v>
      </c>
      <c r="Q37" s="44">
        <f t="shared" si="2"/>
        <v>15620.85</v>
      </c>
      <c r="R37" s="44">
        <f t="shared" si="2"/>
        <v>14681.25</v>
      </c>
      <c r="S37" s="44">
        <f t="shared" si="2"/>
        <v>19222.650000000001</v>
      </c>
      <c r="T37" s="44">
        <f t="shared" si="2"/>
        <v>14681.25</v>
      </c>
      <c r="U37" s="44">
        <f t="shared" si="2"/>
        <v>15620.85</v>
      </c>
      <c r="V37" s="44">
        <f t="shared" si="2"/>
        <v>15620.85</v>
      </c>
      <c r="W37" s="44">
        <f t="shared" si="2"/>
        <v>15620.85</v>
      </c>
      <c r="X37" s="44">
        <f t="shared" si="2"/>
        <v>14681.25</v>
      </c>
      <c r="Y37" s="44">
        <f t="shared" si="2"/>
        <v>15620.85</v>
      </c>
      <c r="Z37" s="44">
        <f t="shared" si="2"/>
        <v>14681.25</v>
      </c>
      <c r="AA37" s="44">
        <f t="shared" si="2"/>
        <v>13741.65</v>
      </c>
      <c r="AB37" s="44">
        <f t="shared" si="2"/>
        <v>12802.05</v>
      </c>
      <c r="AC37" s="44">
        <f t="shared" si="2"/>
        <v>12802.05</v>
      </c>
      <c r="AD37" s="44">
        <f t="shared" si="2"/>
        <v>12802.05</v>
      </c>
      <c r="AE37" s="44">
        <f t="shared" si="2"/>
        <v>13741.65</v>
      </c>
      <c r="AF37" s="44">
        <f t="shared" si="2"/>
        <v>14681.25</v>
      </c>
      <c r="AG37" s="44">
        <f t="shared" si="2"/>
        <v>14681.25</v>
      </c>
      <c r="AH37" s="44">
        <f t="shared" si="2"/>
        <v>13741.65</v>
      </c>
      <c r="AI37" s="44">
        <f t="shared" si="2"/>
        <v>12802.05</v>
      </c>
      <c r="AJ37" s="44">
        <f t="shared" si="2"/>
        <v>14681.25</v>
      </c>
      <c r="AK37" s="44">
        <f t="shared" si="2"/>
        <v>12802.05</v>
      </c>
    </row>
    <row r="38" spans="1:37" x14ac:dyDescent="0.2">
      <c r="A38" s="17"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1:37" x14ac:dyDescent="0.2">
      <c r="A39" s="19">
        <v>1</v>
      </c>
      <c r="B39" s="44">
        <f t="shared" si="3"/>
        <v>14642.1</v>
      </c>
      <c r="C39" s="44">
        <f t="shared" si="2"/>
        <v>14642.1</v>
      </c>
      <c r="D39" s="44">
        <f t="shared" si="2"/>
        <v>14642.1</v>
      </c>
      <c r="E39" s="44">
        <f t="shared" si="2"/>
        <v>10727.1</v>
      </c>
      <c r="F39" s="44">
        <f t="shared" si="2"/>
        <v>12762.9</v>
      </c>
      <c r="G39" s="44">
        <f t="shared" si="2"/>
        <v>13702.5</v>
      </c>
      <c r="H39" s="44">
        <f t="shared" si="2"/>
        <v>11823.3</v>
      </c>
      <c r="I39" s="44">
        <f t="shared" si="2"/>
        <v>16912.8</v>
      </c>
      <c r="J39" s="44">
        <f t="shared" si="2"/>
        <v>11823.3</v>
      </c>
      <c r="K39" s="44">
        <f t="shared" si="2"/>
        <v>14642.1</v>
      </c>
      <c r="L39" s="44">
        <f t="shared" si="2"/>
        <v>11823.3</v>
      </c>
      <c r="M39" s="44">
        <f t="shared" si="2"/>
        <v>14642.1</v>
      </c>
      <c r="N39" s="44">
        <f t="shared" si="2"/>
        <v>14642.1</v>
      </c>
      <c r="O39" s="44">
        <f t="shared" si="2"/>
        <v>14642.1</v>
      </c>
      <c r="P39" s="44">
        <f t="shared" si="2"/>
        <v>13702.5</v>
      </c>
      <c r="Q39" s="44">
        <f t="shared" si="2"/>
        <v>14642.1</v>
      </c>
      <c r="R39" s="44">
        <f t="shared" si="2"/>
        <v>13702.5</v>
      </c>
      <c r="S39" s="44">
        <f t="shared" si="2"/>
        <v>18243.900000000001</v>
      </c>
      <c r="T39" s="44">
        <f t="shared" si="2"/>
        <v>13702.5</v>
      </c>
      <c r="U39" s="44">
        <f t="shared" si="2"/>
        <v>14642.1</v>
      </c>
      <c r="V39" s="44">
        <f t="shared" si="2"/>
        <v>14642.1</v>
      </c>
      <c r="W39" s="44">
        <f t="shared" si="2"/>
        <v>14642.1</v>
      </c>
      <c r="X39" s="44">
        <f t="shared" si="2"/>
        <v>13702.5</v>
      </c>
      <c r="Y39" s="44">
        <f t="shared" si="2"/>
        <v>14642.1</v>
      </c>
      <c r="Z39" s="44">
        <f t="shared" si="2"/>
        <v>13702.5</v>
      </c>
      <c r="AA39" s="44">
        <f t="shared" si="2"/>
        <v>12762.9</v>
      </c>
      <c r="AB39" s="44">
        <f t="shared" si="2"/>
        <v>11823.3</v>
      </c>
      <c r="AC39" s="44">
        <f t="shared" si="2"/>
        <v>11823.3</v>
      </c>
      <c r="AD39" s="44">
        <f t="shared" si="2"/>
        <v>11823.3</v>
      </c>
      <c r="AE39" s="44">
        <f t="shared" si="2"/>
        <v>12762.9</v>
      </c>
      <c r="AF39" s="44">
        <f t="shared" si="2"/>
        <v>13702.5</v>
      </c>
      <c r="AG39" s="44">
        <f t="shared" si="2"/>
        <v>13702.5</v>
      </c>
      <c r="AH39" s="44">
        <f t="shared" si="2"/>
        <v>12762.9</v>
      </c>
      <c r="AI39" s="44">
        <f t="shared" si="2"/>
        <v>11823.3</v>
      </c>
      <c r="AJ39" s="44">
        <f t="shared" si="2"/>
        <v>13702.5</v>
      </c>
      <c r="AK39" s="44">
        <f t="shared" si="2"/>
        <v>11823.3</v>
      </c>
    </row>
    <row r="40" spans="1:37" x14ac:dyDescent="0.2">
      <c r="A40" s="19">
        <v>2</v>
      </c>
      <c r="B40" s="44">
        <f t="shared" si="3"/>
        <v>16403.849999999999</v>
      </c>
      <c r="C40" s="44">
        <f t="shared" si="2"/>
        <v>16403.849999999999</v>
      </c>
      <c r="D40" s="44">
        <f t="shared" si="2"/>
        <v>16403.849999999999</v>
      </c>
      <c r="E40" s="44">
        <f t="shared" si="2"/>
        <v>12488.85</v>
      </c>
      <c r="F40" s="44">
        <f t="shared" si="2"/>
        <v>14524.65</v>
      </c>
      <c r="G40" s="44">
        <f t="shared" si="2"/>
        <v>15464.25</v>
      </c>
      <c r="H40" s="44">
        <f t="shared" si="2"/>
        <v>13585.05</v>
      </c>
      <c r="I40" s="44">
        <f t="shared" si="2"/>
        <v>18674.55</v>
      </c>
      <c r="J40" s="44">
        <f t="shared" si="2"/>
        <v>13585.05</v>
      </c>
      <c r="K40" s="44">
        <f t="shared" si="2"/>
        <v>16403.849999999999</v>
      </c>
      <c r="L40" s="44">
        <f t="shared" si="2"/>
        <v>13585.05</v>
      </c>
      <c r="M40" s="44">
        <f t="shared" si="2"/>
        <v>16403.849999999999</v>
      </c>
      <c r="N40" s="44">
        <f t="shared" si="2"/>
        <v>16403.849999999999</v>
      </c>
      <c r="O40" s="44">
        <f t="shared" si="2"/>
        <v>16403.849999999999</v>
      </c>
      <c r="P40" s="44">
        <f t="shared" si="2"/>
        <v>15464.25</v>
      </c>
      <c r="Q40" s="44">
        <f t="shared" si="2"/>
        <v>16403.849999999999</v>
      </c>
      <c r="R40" s="44">
        <f t="shared" si="2"/>
        <v>15464.25</v>
      </c>
      <c r="S40" s="44">
        <f t="shared" si="2"/>
        <v>20005.650000000001</v>
      </c>
      <c r="T40" s="44">
        <f t="shared" si="2"/>
        <v>15464.25</v>
      </c>
      <c r="U40" s="44">
        <f t="shared" si="2"/>
        <v>16403.849999999999</v>
      </c>
      <c r="V40" s="44">
        <f t="shared" si="2"/>
        <v>16403.849999999999</v>
      </c>
      <c r="W40" s="44">
        <f t="shared" si="2"/>
        <v>16403.849999999999</v>
      </c>
      <c r="X40" s="44">
        <f t="shared" si="2"/>
        <v>15464.25</v>
      </c>
      <c r="Y40" s="44">
        <f t="shared" si="2"/>
        <v>16403.849999999999</v>
      </c>
      <c r="Z40" s="44">
        <f t="shared" si="2"/>
        <v>15464.25</v>
      </c>
      <c r="AA40" s="44">
        <f t="shared" si="2"/>
        <v>14524.65</v>
      </c>
      <c r="AB40" s="44">
        <f t="shared" ref="C40:AK48" si="4">AB16*0.87</f>
        <v>13585.05</v>
      </c>
      <c r="AC40" s="44">
        <f t="shared" si="4"/>
        <v>13585.05</v>
      </c>
      <c r="AD40" s="44">
        <f t="shared" si="4"/>
        <v>13585.05</v>
      </c>
      <c r="AE40" s="44">
        <f t="shared" si="4"/>
        <v>14524.65</v>
      </c>
      <c r="AF40" s="44">
        <f t="shared" si="4"/>
        <v>15464.25</v>
      </c>
      <c r="AG40" s="44">
        <f t="shared" si="4"/>
        <v>15464.25</v>
      </c>
      <c r="AH40" s="44">
        <f t="shared" si="4"/>
        <v>14524.65</v>
      </c>
      <c r="AI40" s="44">
        <f t="shared" si="4"/>
        <v>13585.05</v>
      </c>
      <c r="AJ40" s="44">
        <f t="shared" si="4"/>
        <v>15464.25</v>
      </c>
      <c r="AK40" s="44">
        <f t="shared" si="4"/>
        <v>13585.05</v>
      </c>
    </row>
    <row r="41" spans="1:37" x14ac:dyDescent="0.2">
      <c r="A41" s="17" t="s">
        <v>145</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row>
    <row r="42" spans="1:37" x14ac:dyDescent="0.2">
      <c r="A42" s="19">
        <v>1</v>
      </c>
      <c r="B42" s="44">
        <f t="shared" si="3"/>
        <v>16208.1</v>
      </c>
      <c r="C42" s="44">
        <f t="shared" si="4"/>
        <v>16208.1</v>
      </c>
      <c r="D42" s="44">
        <f t="shared" si="4"/>
        <v>16208.1</v>
      </c>
      <c r="E42" s="44">
        <f t="shared" si="4"/>
        <v>12293.1</v>
      </c>
      <c r="F42" s="44">
        <f t="shared" si="4"/>
        <v>14328.9</v>
      </c>
      <c r="G42" s="44">
        <f t="shared" si="4"/>
        <v>15268.5</v>
      </c>
      <c r="H42" s="44">
        <f t="shared" si="4"/>
        <v>13389.3</v>
      </c>
      <c r="I42" s="44">
        <f t="shared" si="4"/>
        <v>18478.8</v>
      </c>
      <c r="J42" s="44">
        <f t="shared" si="4"/>
        <v>13389.3</v>
      </c>
      <c r="K42" s="44">
        <f t="shared" si="4"/>
        <v>16208.1</v>
      </c>
      <c r="L42" s="44">
        <f t="shared" si="4"/>
        <v>13389.3</v>
      </c>
      <c r="M42" s="44">
        <f t="shared" si="4"/>
        <v>16208.1</v>
      </c>
      <c r="N42" s="44">
        <f t="shared" si="4"/>
        <v>16208.1</v>
      </c>
      <c r="O42" s="44">
        <f t="shared" si="4"/>
        <v>16208.1</v>
      </c>
      <c r="P42" s="44">
        <f t="shared" si="4"/>
        <v>15268.5</v>
      </c>
      <c r="Q42" s="44">
        <f t="shared" si="4"/>
        <v>16208.1</v>
      </c>
      <c r="R42" s="44">
        <f t="shared" si="4"/>
        <v>15268.5</v>
      </c>
      <c r="S42" s="44">
        <f t="shared" si="4"/>
        <v>19809.900000000001</v>
      </c>
      <c r="T42" s="44">
        <f t="shared" si="4"/>
        <v>15268.5</v>
      </c>
      <c r="U42" s="44">
        <f t="shared" si="4"/>
        <v>16208.1</v>
      </c>
      <c r="V42" s="44">
        <f t="shared" si="4"/>
        <v>16208.1</v>
      </c>
      <c r="W42" s="44">
        <f t="shared" si="4"/>
        <v>16208.1</v>
      </c>
      <c r="X42" s="44">
        <f t="shared" si="4"/>
        <v>15268.5</v>
      </c>
      <c r="Y42" s="44">
        <f t="shared" si="4"/>
        <v>16208.1</v>
      </c>
      <c r="Z42" s="44">
        <f t="shared" si="4"/>
        <v>15268.5</v>
      </c>
      <c r="AA42" s="44">
        <f t="shared" si="4"/>
        <v>14328.9</v>
      </c>
      <c r="AB42" s="44">
        <f t="shared" si="4"/>
        <v>13389.3</v>
      </c>
      <c r="AC42" s="44">
        <f t="shared" si="4"/>
        <v>13389.3</v>
      </c>
      <c r="AD42" s="44">
        <f t="shared" si="4"/>
        <v>13389.3</v>
      </c>
      <c r="AE42" s="44">
        <f t="shared" si="4"/>
        <v>14328.9</v>
      </c>
      <c r="AF42" s="44">
        <f t="shared" si="4"/>
        <v>15268.5</v>
      </c>
      <c r="AG42" s="44">
        <f t="shared" si="4"/>
        <v>15268.5</v>
      </c>
      <c r="AH42" s="44">
        <f t="shared" si="4"/>
        <v>14328.9</v>
      </c>
      <c r="AI42" s="44">
        <f t="shared" si="4"/>
        <v>13389.3</v>
      </c>
      <c r="AJ42" s="44">
        <f t="shared" si="4"/>
        <v>15268.5</v>
      </c>
      <c r="AK42" s="44">
        <f t="shared" si="4"/>
        <v>13389.3</v>
      </c>
    </row>
    <row r="43" spans="1:37" x14ac:dyDescent="0.2">
      <c r="A43" s="19">
        <v>2</v>
      </c>
      <c r="B43" s="44">
        <f t="shared" si="3"/>
        <v>17969.849999999999</v>
      </c>
      <c r="C43" s="44">
        <f t="shared" si="4"/>
        <v>17969.849999999999</v>
      </c>
      <c r="D43" s="44">
        <f t="shared" si="4"/>
        <v>17969.849999999999</v>
      </c>
      <c r="E43" s="44">
        <f t="shared" si="4"/>
        <v>14054.85</v>
      </c>
      <c r="F43" s="44">
        <f t="shared" si="4"/>
        <v>16090.65</v>
      </c>
      <c r="G43" s="44">
        <f t="shared" si="4"/>
        <v>17030.25</v>
      </c>
      <c r="H43" s="44">
        <f t="shared" si="4"/>
        <v>15151.05</v>
      </c>
      <c r="I43" s="44">
        <f t="shared" si="4"/>
        <v>20240.55</v>
      </c>
      <c r="J43" s="44">
        <f t="shared" si="4"/>
        <v>15151.05</v>
      </c>
      <c r="K43" s="44">
        <f t="shared" si="4"/>
        <v>17969.849999999999</v>
      </c>
      <c r="L43" s="44">
        <f t="shared" si="4"/>
        <v>15151.05</v>
      </c>
      <c r="M43" s="44">
        <f t="shared" si="4"/>
        <v>17969.849999999999</v>
      </c>
      <c r="N43" s="44">
        <f t="shared" si="4"/>
        <v>17969.849999999999</v>
      </c>
      <c r="O43" s="44">
        <f t="shared" si="4"/>
        <v>17969.849999999999</v>
      </c>
      <c r="P43" s="44">
        <f t="shared" si="4"/>
        <v>17030.25</v>
      </c>
      <c r="Q43" s="44">
        <f t="shared" si="4"/>
        <v>17969.849999999999</v>
      </c>
      <c r="R43" s="44">
        <f t="shared" si="4"/>
        <v>17030.25</v>
      </c>
      <c r="S43" s="44">
        <f t="shared" si="4"/>
        <v>21571.65</v>
      </c>
      <c r="T43" s="44">
        <f t="shared" si="4"/>
        <v>17030.25</v>
      </c>
      <c r="U43" s="44">
        <f t="shared" si="4"/>
        <v>17969.849999999999</v>
      </c>
      <c r="V43" s="44">
        <f t="shared" si="4"/>
        <v>17969.849999999999</v>
      </c>
      <c r="W43" s="44">
        <f t="shared" si="4"/>
        <v>17969.849999999999</v>
      </c>
      <c r="X43" s="44">
        <f t="shared" si="4"/>
        <v>17030.25</v>
      </c>
      <c r="Y43" s="44">
        <f t="shared" si="4"/>
        <v>17969.849999999999</v>
      </c>
      <c r="Z43" s="44">
        <f t="shared" si="4"/>
        <v>17030.25</v>
      </c>
      <c r="AA43" s="44">
        <f t="shared" si="4"/>
        <v>16090.65</v>
      </c>
      <c r="AB43" s="44">
        <f t="shared" si="4"/>
        <v>15151.05</v>
      </c>
      <c r="AC43" s="44">
        <f t="shared" si="4"/>
        <v>15151.05</v>
      </c>
      <c r="AD43" s="44">
        <f t="shared" si="4"/>
        <v>15151.05</v>
      </c>
      <c r="AE43" s="44">
        <f t="shared" si="4"/>
        <v>16090.65</v>
      </c>
      <c r="AF43" s="44">
        <f t="shared" si="4"/>
        <v>17030.25</v>
      </c>
      <c r="AG43" s="44">
        <f t="shared" si="4"/>
        <v>17030.25</v>
      </c>
      <c r="AH43" s="44">
        <f t="shared" si="4"/>
        <v>16090.65</v>
      </c>
      <c r="AI43" s="44">
        <f t="shared" si="4"/>
        <v>15151.05</v>
      </c>
      <c r="AJ43" s="44">
        <f t="shared" si="4"/>
        <v>17030.25</v>
      </c>
      <c r="AK43" s="44">
        <f t="shared" si="4"/>
        <v>15151.05</v>
      </c>
    </row>
    <row r="44" spans="1:37" x14ac:dyDescent="0.2">
      <c r="A44" s="17" t="s">
        <v>5</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row>
    <row r="45" spans="1:37" x14ac:dyDescent="0.2">
      <c r="A45" s="19">
        <v>1</v>
      </c>
      <c r="B45" s="44">
        <f t="shared" si="3"/>
        <v>24038.1</v>
      </c>
      <c r="C45" s="44">
        <f t="shared" si="4"/>
        <v>24038.1</v>
      </c>
      <c r="D45" s="44">
        <f t="shared" si="4"/>
        <v>24038.1</v>
      </c>
      <c r="E45" s="44">
        <f t="shared" si="4"/>
        <v>20123.099999999999</v>
      </c>
      <c r="F45" s="44">
        <f t="shared" si="4"/>
        <v>22158.9</v>
      </c>
      <c r="G45" s="44">
        <f t="shared" si="4"/>
        <v>23098.5</v>
      </c>
      <c r="H45" s="44">
        <f t="shared" si="4"/>
        <v>21219.3</v>
      </c>
      <c r="I45" s="44">
        <f t="shared" si="4"/>
        <v>26308.799999999999</v>
      </c>
      <c r="J45" s="44">
        <f t="shared" si="4"/>
        <v>21219.3</v>
      </c>
      <c r="K45" s="44">
        <f t="shared" si="4"/>
        <v>24038.1</v>
      </c>
      <c r="L45" s="44">
        <f t="shared" si="4"/>
        <v>21219.3</v>
      </c>
      <c r="M45" s="44">
        <f t="shared" si="4"/>
        <v>24038.1</v>
      </c>
      <c r="N45" s="44">
        <f t="shared" si="4"/>
        <v>24038.1</v>
      </c>
      <c r="O45" s="44">
        <f t="shared" si="4"/>
        <v>24038.1</v>
      </c>
      <c r="P45" s="44">
        <f t="shared" si="4"/>
        <v>23098.5</v>
      </c>
      <c r="Q45" s="44">
        <f t="shared" si="4"/>
        <v>24038.1</v>
      </c>
      <c r="R45" s="44">
        <f t="shared" si="4"/>
        <v>23098.5</v>
      </c>
      <c r="S45" s="44">
        <f t="shared" si="4"/>
        <v>27639.9</v>
      </c>
      <c r="T45" s="44">
        <f t="shared" si="4"/>
        <v>23098.5</v>
      </c>
      <c r="U45" s="44">
        <f t="shared" si="4"/>
        <v>24038.1</v>
      </c>
      <c r="V45" s="44">
        <f t="shared" si="4"/>
        <v>24038.1</v>
      </c>
      <c r="W45" s="44">
        <f t="shared" si="4"/>
        <v>24038.1</v>
      </c>
      <c r="X45" s="44">
        <f t="shared" si="4"/>
        <v>23098.5</v>
      </c>
      <c r="Y45" s="44">
        <f t="shared" si="4"/>
        <v>24038.1</v>
      </c>
      <c r="Z45" s="44">
        <f t="shared" si="4"/>
        <v>23098.5</v>
      </c>
      <c r="AA45" s="44">
        <f t="shared" si="4"/>
        <v>22158.9</v>
      </c>
      <c r="AB45" s="44">
        <f t="shared" si="4"/>
        <v>21219.3</v>
      </c>
      <c r="AC45" s="44">
        <f t="shared" si="4"/>
        <v>21219.3</v>
      </c>
      <c r="AD45" s="44">
        <f t="shared" si="4"/>
        <v>21219.3</v>
      </c>
      <c r="AE45" s="44">
        <f t="shared" si="4"/>
        <v>22158.9</v>
      </c>
      <c r="AF45" s="44">
        <f t="shared" si="4"/>
        <v>23098.5</v>
      </c>
      <c r="AG45" s="44">
        <f t="shared" si="4"/>
        <v>23098.5</v>
      </c>
      <c r="AH45" s="44">
        <f t="shared" si="4"/>
        <v>22158.9</v>
      </c>
      <c r="AI45" s="44">
        <f t="shared" si="4"/>
        <v>21219.3</v>
      </c>
      <c r="AJ45" s="44">
        <f t="shared" si="4"/>
        <v>23098.5</v>
      </c>
      <c r="AK45" s="44">
        <f t="shared" si="4"/>
        <v>21219.3</v>
      </c>
    </row>
    <row r="46" spans="1:37" x14ac:dyDescent="0.2">
      <c r="A46" s="19">
        <v>2</v>
      </c>
      <c r="B46" s="44">
        <f t="shared" si="3"/>
        <v>25799.85</v>
      </c>
      <c r="C46" s="44">
        <f t="shared" si="4"/>
        <v>25799.85</v>
      </c>
      <c r="D46" s="44">
        <f t="shared" si="4"/>
        <v>25799.85</v>
      </c>
      <c r="E46" s="44">
        <f t="shared" si="4"/>
        <v>21884.85</v>
      </c>
      <c r="F46" s="44">
        <f t="shared" si="4"/>
        <v>23920.65</v>
      </c>
      <c r="G46" s="44">
        <f t="shared" si="4"/>
        <v>24860.25</v>
      </c>
      <c r="H46" s="44">
        <f t="shared" si="4"/>
        <v>22981.05</v>
      </c>
      <c r="I46" s="44">
        <f t="shared" si="4"/>
        <v>28070.55</v>
      </c>
      <c r="J46" s="44">
        <f t="shared" si="4"/>
        <v>22981.05</v>
      </c>
      <c r="K46" s="44">
        <f t="shared" si="4"/>
        <v>25799.85</v>
      </c>
      <c r="L46" s="44">
        <f t="shared" si="4"/>
        <v>22981.05</v>
      </c>
      <c r="M46" s="44">
        <f t="shared" si="4"/>
        <v>25799.85</v>
      </c>
      <c r="N46" s="44">
        <f t="shared" si="4"/>
        <v>25799.85</v>
      </c>
      <c r="O46" s="44">
        <f t="shared" si="4"/>
        <v>25799.85</v>
      </c>
      <c r="P46" s="44">
        <f t="shared" si="4"/>
        <v>24860.25</v>
      </c>
      <c r="Q46" s="44">
        <f t="shared" si="4"/>
        <v>25799.85</v>
      </c>
      <c r="R46" s="44">
        <f t="shared" si="4"/>
        <v>24860.25</v>
      </c>
      <c r="S46" s="44">
        <f t="shared" si="4"/>
        <v>29401.65</v>
      </c>
      <c r="T46" s="44">
        <f t="shared" si="4"/>
        <v>24860.25</v>
      </c>
      <c r="U46" s="44">
        <f t="shared" si="4"/>
        <v>25799.85</v>
      </c>
      <c r="V46" s="44">
        <f t="shared" si="4"/>
        <v>25799.85</v>
      </c>
      <c r="W46" s="44">
        <f t="shared" si="4"/>
        <v>25799.85</v>
      </c>
      <c r="X46" s="44">
        <f t="shared" si="4"/>
        <v>24860.25</v>
      </c>
      <c r="Y46" s="44">
        <f t="shared" si="4"/>
        <v>25799.85</v>
      </c>
      <c r="Z46" s="44">
        <f t="shared" si="4"/>
        <v>24860.25</v>
      </c>
      <c r="AA46" s="44">
        <f t="shared" si="4"/>
        <v>23920.65</v>
      </c>
      <c r="AB46" s="44">
        <f t="shared" si="4"/>
        <v>22981.05</v>
      </c>
      <c r="AC46" s="44">
        <f t="shared" si="4"/>
        <v>22981.05</v>
      </c>
      <c r="AD46" s="44">
        <f t="shared" si="4"/>
        <v>22981.05</v>
      </c>
      <c r="AE46" s="44">
        <f t="shared" si="4"/>
        <v>23920.65</v>
      </c>
      <c r="AF46" s="44">
        <f t="shared" si="4"/>
        <v>24860.25</v>
      </c>
      <c r="AG46" s="44">
        <f t="shared" si="4"/>
        <v>24860.25</v>
      </c>
      <c r="AH46" s="44">
        <f t="shared" si="4"/>
        <v>23920.65</v>
      </c>
      <c r="AI46" s="44">
        <f t="shared" si="4"/>
        <v>22981.05</v>
      </c>
      <c r="AJ46" s="44">
        <f t="shared" si="4"/>
        <v>24860.25</v>
      </c>
      <c r="AK46" s="44">
        <f t="shared" si="4"/>
        <v>22981.05</v>
      </c>
    </row>
    <row r="47" spans="1:37" x14ac:dyDescent="0.2">
      <c r="A47" s="17"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row>
    <row r="48" spans="1:37" x14ac:dyDescent="0.2">
      <c r="A48" s="19" t="s">
        <v>1</v>
      </c>
      <c r="B48" s="44">
        <f t="shared" si="3"/>
        <v>97875</v>
      </c>
      <c r="C48" s="44">
        <f t="shared" si="4"/>
        <v>97875</v>
      </c>
      <c r="D48" s="44">
        <f t="shared" si="4"/>
        <v>97875</v>
      </c>
      <c r="E48" s="44">
        <f t="shared" si="4"/>
        <v>97875</v>
      </c>
      <c r="F48" s="44">
        <f t="shared" si="4"/>
        <v>97875</v>
      </c>
      <c r="G48" s="44">
        <f t="shared" si="4"/>
        <v>97875</v>
      </c>
      <c r="H48" s="44">
        <f t="shared" si="4"/>
        <v>97875</v>
      </c>
      <c r="I48" s="44">
        <f t="shared" si="4"/>
        <v>97875</v>
      </c>
      <c r="J48" s="44">
        <f t="shared" si="4"/>
        <v>97875</v>
      </c>
      <c r="K48" s="44">
        <f t="shared" si="4"/>
        <v>97875</v>
      </c>
      <c r="L48" s="44">
        <f t="shared" si="4"/>
        <v>97875</v>
      </c>
      <c r="M48" s="44">
        <f t="shared" si="4"/>
        <v>97875</v>
      </c>
      <c r="N48" s="44">
        <f t="shared" si="4"/>
        <v>97875</v>
      </c>
      <c r="O48" s="44">
        <f t="shared" si="4"/>
        <v>97875</v>
      </c>
      <c r="P48" s="44">
        <f t="shared" si="4"/>
        <v>97875</v>
      </c>
      <c r="Q48" s="44">
        <f t="shared" si="4"/>
        <v>97875</v>
      </c>
      <c r="R48" s="44">
        <f t="shared" si="4"/>
        <v>97875</v>
      </c>
      <c r="S48" s="44">
        <f t="shared" si="4"/>
        <v>97875</v>
      </c>
      <c r="T48" s="44">
        <f t="shared" si="4"/>
        <v>97875</v>
      </c>
      <c r="U48" s="44">
        <f t="shared" si="4"/>
        <v>97875</v>
      </c>
      <c r="V48" s="44">
        <f t="shared" si="4"/>
        <v>97875</v>
      </c>
      <c r="W48" s="44">
        <f t="shared" si="4"/>
        <v>97875</v>
      </c>
      <c r="X48" s="44">
        <f t="shared" si="4"/>
        <v>97875</v>
      </c>
      <c r="Y48" s="44">
        <f t="shared" si="4"/>
        <v>97875</v>
      </c>
      <c r="Z48" s="44">
        <f t="shared" si="4"/>
        <v>97875</v>
      </c>
      <c r="AA48" s="44">
        <f t="shared" si="4"/>
        <v>97875</v>
      </c>
      <c r="AB48" s="44">
        <f t="shared" si="4"/>
        <v>97875</v>
      </c>
      <c r="AC48" s="44">
        <f t="shared" si="4"/>
        <v>97875</v>
      </c>
      <c r="AD48" s="44">
        <f t="shared" si="4"/>
        <v>97875</v>
      </c>
      <c r="AE48" s="44">
        <f t="shared" si="4"/>
        <v>97875</v>
      </c>
      <c r="AF48" s="44">
        <f t="shared" si="4"/>
        <v>97875</v>
      </c>
      <c r="AG48" s="44">
        <f t="shared" si="4"/>
        <v>97875</v>
      </c>
      <c r="AH48" s="44">
        <f t="shared" si="4"/>
        <v>97875</v>
      </c>
      <c r="AI48" s="44">
        <f t="shared" si="4"/>
        <v>97875</v>
      </c>
      <c r="AJ48" s="44">
        <f t="shared" si="4"/>
        <v>97875</v>
      </c>
      <c r="AK48" s="44">
        <f t="shared" si="4"/>
        <v>97875</v>
      </c>
    </row>
    <row r="49" spans="1:1" x14ac:dyDescent="0.2">
      <c r="A49" s="41"/>
    </row>
    <row r="50" spans="1:1" ht="150" x14ac:dyDescent="0.2">
      <c r="A50" s="198" t="s">
        <v>265</v>
      </c>
    </row>
    <row r="51" spans="1:1" x14ac:dyDescent="0.2">
      <c r="A51" s="119" t="s">
        <v>24</v>
      </c>
    </row>
    <row r="52" spans="1:1" x14ac:dyDescent="0.2">
      <c r="A52" s="50" t="s">
        <v>266</v>
      </c>
    </row>
    <row r="53" spans="1:1" x14ac:dyDescent="0.2">
      <c r="A53" s="50" t="s">
        <v>267</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36.75" customHeight="1" x14ac:dyDescent="0.2">
      <c r="A64" s="178" t="s">
        <v>268</v>
      </c>
    </row>
    <row r="65" spans="1:1" ht="60.75" customHeight="1" x14ac:dyDescent="0.2">
      <c r="A65" s="178" t="s">
        <v>269</v>
      </c>
    </row>
    <row r="66" spans="1:1" ht="28.5" customHeight="1" x14ac:dyDescent="0.2">
      <c r="A66" s="120" t="s">
        <v>270</v>
      </c>
    </row>
    <row r="67" spans="1:1" ht="31.5" x14ac:dyDescent="0.2">
      <c r="A67" s="178" t="s">
        <v>271</v>
      </c>
    </row>
    <row r="68" spans="1:1" ht="33" customHeight="1" x14ac:dyDescent="0.2">
      <c r="A68" s="178" t="s">
        <v>272</v>
      </c>
    </row>
    <row r="69" spans="1:1" ht="42" x14ac:dyDescent="0.2">
      <c r="A69" s="88" t="s">
        <v>47</v>
      </c>
    </row>
    <row r="70" spans="1:1" ht="63" hidden="1" x14ac:dyDescent="0.2">
      <c r="A70" s="126" t="s">
        <v>236</v>
      </c>
    </row>
    <row r="71" spans="1:1" ht="21" x14ac:dyDescent="0.2">
      <c r="A71" s="113" t="s">
        <v>48</v>
      </c>
    </row>
    <row r="72" spans="1:1" ht="53.25" x14ac:dyDescent="0.2">
      <c r="A72" s="85" t="s">
        <v>204</v>
      </c>
    </row>
    <row r="73" spans="1:1" ht="31.5" x14ac:dyDescent="0.2">
      <c r="A73" s="68" t="s">
        <v>50</v>
      </c>
    </row>
    <row r="74" spans="1:1" x14ac:dyDescent="0.2">
      <c r="A74" s="70"/>
    </row>
    <row r="75" spans="1:1" x14ac:dyDescent="0.2">
      <c r="A75" s="71" t="s">
        <v>16</v>
      </c>
    </row>
    <row r="76" spans="1:1" ht="24" x14ac:dyDescent="0.2">
      <c r="A76" s="154" t="s">
        <v>32</v>
      </c>
    </row>
    <row r="77" spans="1:1" ht="24" x14ac:dyDescent="0.2">
      <c r="A77" s="154" t="s">
        <v>33</v>
      </c>
    </row>
    <row r="78" spans="1:1" x14ac:dyDescent="0.2">
      <c r="A78" s="54"/>
    </row>
    <row r="79" spans="1:1" x14ac:dyDescent="0.2">
      <c r="A79" s="54"/>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56"/>
  <sheetViews>
    <sheetView workbookViewId="0">
      <selection activeCell="E71" sqref="E71"/>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x14ac:dyDescent="0.2">
      <c r="A2" s="122" t="s">
        <v>194</v>
      </c>
    </row>
    <row r="3" spans="1:37" x14ac:dyDescent="0.2">
      <c r="A3" s="122" t="s">
        <v>60</v>
      </c>
    </row>
    <row r="4" spans="1:37" x14ac:dyDescent="0.2">
      <c r="A4" s="25"/>
      <c r="B4" s="24">
        <f>'Наполни свое лето|FIT18'!B27</f>
        <v>45809</v>
      </c>
      <c r="C4" s="24">
        <f>'Наполни свое лето|FIT18'!C27</f>
        <v>45810</v>
      </c>
      <c r="D4" s="24">
        <f>'Наполни свое лето|FIT18'!D27</f>
        <v>45815</v>
      </c>
      <c r="E4" s="24">
        <f>'Наполни свое лето|FIT18'!E27</f>
        <v>45817</v>
      </c>
      <c r="F4" s="24">
        <f>'Наполни свое лето|FIT18'!F27</f>
        <v>45820</v>
      </c>
      <c r="G4" s="24">
        <f>'Наполни свое лето|FIT18'!G27</f>
        <v>45821</v>
      </c>
      <c r="H4" s="24">
        <f>'Наполни свое лето|FIT18'!H27</f>
        <v>45823</v>
      </c>
      <c r="I4" s="24">
        <f>'Наполни свое лето|FIT18'!I27</f>
        <v>45831</v>
      </c>
      <c r="J4" s="24">
        <f>'Наполни свое лето|FIT18'!J27</f>
        <v>45836</v>
      </c>
      <c r="K4" s="24">
        <f>'Наполни свое лето|FIT18'!K27</f>
        <v>45839</v>
      </c>
      <c r="L4" s="24">
        <f>'Наполни свое лето|FIT18'!L27</f>
        <v>45849</v>
      </c>
      <c r="M4" s="24">
        <f>'Наполни свое лето|FIT18'!M27</f>
        <v>45852</v>
      </c>
      <c r="N4" s="24">
        <f>'Наполни свое лето|FIT18'!N27</f>
        <v>45855</v>
      </c>
      <c r="O4" s="24">
        <f>'Наполни свое лето|FIT18'!O27</f>
        <v>45856</v>
      </c>
      <c r="P4" s="24">
        <f>'Наполни свое лето|FIT18'!P27</f>
        <v>45858</v>
      </c>
      <c r="Q4" s="24">
        <f>'Наполни свое лето|FIT18'!Q27</f>
        <v>45859</v>
      </c>
      <c r="R4" s="24">
        <f>'Наполни свое лето|FIT18'!R27</f>
        <v>45861</v>
      </c>
      <c r="S4" s="24">
        <f>'Наполни свое лето|FIT18'!S27</f>
        <v>45863</v>
      </c>
      <c r="T4" s="24">
        <f>'Наполни свое лето|FIT18'!T27</f>
        <v>45867</v>
      </c>
      <c r="U4" s="24">
        <f>'Наполни свое лето|FIT18'!U27</f>
        <v>45870</v>
      </c>
      <c r="V4" s="24">
        <f>'Наполни свое лето|FIT18'!V27</f>
        <v>45872</v>
      </c>
      <c r="W4" s="24">
        <f>'Наполни свое лето|FIT18'!W27</f>
        <v>45877</v>
      </c>
      <c r="X4" s="24">
        <f>'Наполни свое лето|FIT18'!X27</f>
        <v>45879</v>
      </c>
      <c r="Y4" s="24">
        <f>'Наполни свое лето|FIT18'!Y27</f>
        <v>45884</v>
      </c>
      <c r="Z4" s="24">
        <f>'Наполни свое лето|FIT18'!Z27</f>
        <v>45886</v>
      </c>
      <c r="AA4" s="24">
        <f>'Наполни свое лето|FIT18'!AA27</f>
        <v>45888</v>
      </c>
      <c r="AB4" s="24">
        <f>'Наполни свое лето|FIT18'!AB27</f>
        <v>45891</v>
      </c>
      <c r="AC4" s="24">
        <f>'Наполни свое лето|FIT18'!AC27</f>
        <v>45893</v>
      </c>
      <c r="AD4" s="24">
        <f>'Наполни свое лето|FIT18'!AD27</f>
        <v>45901</v>
      </c>
      <c r="AE4" s="24">
        <f>'Наполни свое лето|FIT18'!AE27</f>
        <v>45905</v>
      </c>
      <c r="AF4" s="24">
        <f>'Наполни свое лето|FIT18'!AF27</f>
        <v>45908</v>
      </c>
      <c r="AG4" s="24">
        <f>'Наполни свое лето|FIT18'!AG27</f>
        <v>45912</v>
      </c>
      <c r="AH4" s="24">
        <f>'Наполни свое лето|FIT18'!AH27</f>
        <v>45914</v>
      </c>
      <c r="AI4" s="24">
        <f>'Наполни свое лето|FIT18'!AI27</f>
        <v>45921</v>
      </c>
      <c r="AJ4" s="24">
        <f>'Наполни свое лето|FIT18'!AJ27</f>
        <v>45926</v>
      </c>
      <c r="AK4" s="24">
        <f>'Наполни свое лето|FIT18'!AK27</f>
        <v>45928</v>
      </c>
    </row>
    <row r="5" spans="1:37" x14ac:dyDescent="0.2">
      <c r="A5" s="10" t="s">
        <v>11</v>
      </c>
      <c r="B5" s="24">
        <f>'Наполни свое лето|FIT18'!B28</f>
        <v>45809</v>
      </c>
      <c r="C5" s="24">
        <f>'Наполни свое лето|FIT18'!C28</f>
        <v>45814</v>
      </c>
      <c r="D5" s="24">
        <f>'Наполни свое лето|FIT18'!D28</f>
        <v>45816</v>
      </c>
      <c r="E5" s="24">
        <f>'Наполни свое лето|FIT18'!E28</f>
        <v>45819</v>
      </c>
      <c r="F5" s="24">
        <f>'Наполни свое лето|FIT18'!F28</f>
        <v>45820</v>
      </c>
      <c r="G5" s="24">
        <f>'Наполни свое лето|FIT18'!G28</f>
        <v>45822</v>
      </c>
      <c r="H5" s="24">
        <f>'Наполни свое лето|FIT18'!H28</f>
        <v>45830</v>
      </c>
      <c r="I5" s="24">
        <f>'Наполни свое лето|FIT18'!I28</f>
        <v>45835</v>
      </c>
      <c r="J5" s="24">
        <f>'Наполни свое лето|FIT18'!J28</f>
        <v>45838</v>
      </c>
      <c r="K5" s="24">
        <f>'Наполни свое лето|FIT18'!K28</f>
        <v>45848</v>
      </c>
      <c r="L5" s="24">
        <f>'Наполни свое лето|FIT18'!L28</f>
        <v>45851</v>
      </c>
      <c r="M5" s="24">
        <f>'Наполни свое лето|FIT18'!M28</f>
        <v>45854</v>
      </c>
      <c r="N5" s="24">
        <f>'Наполни свое лето|FIT18'!N28</f>
        <v>45855</v>
      </c>
      <c r="O5" s="24">
        <f>'Наполни свое лето|FIT18'!O28</f>
        <v>45857</v>
      </c>
      <c r="P5" s="24">
        <f>'Наполни свое лето|FIT18'!P28</f>
        <v>45858</v>
      </c>
      <c r="Q5" s="24">
        <f>'Наполни свое лето|FIT18'!Q28</f>
        <v>45860</v>
      </c>
      <c r="R5" s="24">
        <f>'Наполни свое лето|FIT18'!R28</f>
        <v>45862</v>
      </c>
      <c r="S5" s="24">
        <f>'Наполни свое лето|FIT18'!S28</f>
        <v>45866</v>
      </c>
      <c r="T5" s="24">
        <f>'Наполни свое лето|FIT18'!T28</f>
        <v>45869</v>
      </c>
      <c r="U5" s="24">
        <f>'Наполни свое лето|FIT18'!U28</f>
        <v>45871</v>
      </c>
      <c r="V5" s="24">
        <f>'Наполни свое лето|FIT18'!V28</f>
        <v>45876</v>
      </c>
      <c r="W5" s="24">
        <f>'Наполни свое лето|FIT18'!W28</f>
        <v>45878</v>
      </c>
      <c r="X5" s="24">
        <f>'Наполни свое лето|FIT18'!X28</f>
        <v>45883</v>
      </c>
      <c r="Y5" s="24">
        <f>'Наполни свое лето|FIT18'!Y28</f>
        <v>45885</v>
      </c>
      <c r="Z5" s="24">
        <f>'Наполни свое лето|FIT18'!Z28</f>
        <v>45887</v>
      </c>
      <c r="AA5" s="24">
        <f>'Наполни свое лето|FIT18'!AA28</f>
        <v>45890</v>
      </c>
      <c r="AB5" s="24">
        <f>'Наполни свое лето|FIT18'!AB28</f>
        <v>45892</v>
      </c>
      <c r="AC5" s="24">
        <f>'Наполни свое лето|FIT18'!AC28</f>
        <v>45900</v>
      </c>
      <c r="AD5" s="24">
        <f>'Наполни свое лето|FIT18'!AD28</f>
        <v>45904</v>
      </c>
      <c r="AE5" s="24">
        <f>'Наполни свое лето|FIT18'!AE28</f>
        <v>45907</v>
      </c>
      <c r="AF5" s="24">
        <f>'Наполни свое лето|FIT18'!AF28</f>
        <v>45910</v>
      </c>
      <c r="AG5" s="24">
        <f>'Наполни свое лето|FIT18'!AG28</f>
        <v>45913</v>
      </c>
      <c r="AH5" s="24">
        <f>'Наполни свое лето|FIT18'!AH28</f>
        <v>45920</v>
      </c>
      <c r="AI5" s="24">
        <f>'Наполни свое лето|FIT18'!AI28</f>
        <v>45925</v>
      </c>
      <c r="AJ5" s="24">
        <f>'Наполни свое лето|FIT18'!AJ28</f>
        <v>45927</v>
      </c>
      <c r="AK5" s="24">
        <f>'Наполни свое лето|FIT18'!AK28</f>
        <v>45930</v>
      </c>
    </row>
    <row r="6" spans="1:37" x14ac:dyDescent="0.2">
      <c r="A6" s="17" t="s">
        <v>142</v>
      </c>
    </row>
    <row r="7" spans="1:37" x14ac:dyDescent="0.2">
      <c r="A7" s="19">
        <v>1</v>
      </c>
      <c r="B7" s="44">
        <f>'Наполни свое лето|FIT18'!B30+25</f>
        <v>12318.1</v>
      </c>
      <c r="C7" s="44">
        <f>'Наполни свое лето|FIT18'!C30+25</f>
        <v>12318.1</v>
      </c>
      <c r="D7" s="44">
        <f>'Наполни свое лето|FIT18'!D30+25</f>
        <v>12318.1</v>
      </c>
      <c r="E7" s="44">
        <f>'Наполни свое лето|FIT18'!E30+25</f>
        <v>8403.1</v>
      </c>
      <c r="F7" s="44">
        <f>'Наполни свое лето|FIT18'!F30+25</f>
        <v>10438.9</v>
      </c>
      <c r="G7" s="44">
        <f>'Наполни свое лето|FIT18'!G30+25</f>
        <v>11378.5</v>
      </c>
      <c r="H7" s="44">
        <f>'Наполни свое лето|FIT18'!H30+25</f>
        <v>9499.2999999999993</v>
      </c>
      <c r="I7" s="44">
        <f>'Наполни свое лето|FIT18'!I30+25</f>
        <v>14588.8</v>
      </c>
      <c r="J7" s="44">
        <f>'Наполни свое лето|FIT18'!J30+25</f>
        <v>9499.2999999999993</v>
      </c>
      <c r="K7" s="44">
        <f>'Наполни свое лето|FIT18'!K30+25</f>
        <v>12318.1</v>
      </c>
      <c r="L7" s="44">
        <f>'Наполни свое лето|FIT18'!L30+25</f>
        <v>9499.2999999999993</v>
      </c>
      <c r="M7" s="44">
        <f>'Наполни свое лето|FIT18'!M30+25</f>
        <v>12318.1</v>
      </c>
      <c r="N7" s="44">
        <f>'Наполни свое лето|FIT18'!N30+25</f>
        <v>12318.1</v>
      </c>
      <c r="O7" s="44">
        <f>'Наполни свое лето|FIT18'!O30+25</f>
        <v>12318.1</v>
      </c>
      <c r="P7" s="44">
        <f>'Наполни свое лето|FIT18'!P30+25</f>
        <v>11378.5</v>
      </c>
      <c r="Q7" s="44">
        <f>'Наполни свое лето|FIT18'!Q30+25</f>
        <v>12318.1</v>
      </c>
      <c r="R7" s="44">
        <f>'Наполни свое лето|FIT18'!R30+25</f>
        <v>11378.5</v>
      </c>
      <c r="S7" s="44">
        <f>'Наполни свое лето|FIT18'!S30+25</f>
        <v>15919.9</v>
      </c>
      <c r="T7" s="44">
        <f>'Наполни свое лето|FIT18'!T30+25</f>
        <v>11378.5</v>
      </c>
      <c r="U7" s="44">
        <f>'Наполни свое лето|FIT18'!U30+25</f>
        <v>12318.1</v>
      </c>
      <c r="V7" s="44">
        <f>'Наполни свое лето|FIT18'!V30+25</f>
        <v>12318.1</v>
      </c>
      <c r="W7" s="44">
        <f>'Наполни свое лето|FIT18'!W30+25</f>
        <v>12318.1</v>
      </c>
      <c r="X7" s="44">
        <f>'Наполни свое лето|FIT18'!X30+25</f>
        <v>11378.5</v>
      </c>
      <c r="Y7" s="44">
        <f>'Наполни свое лето|FIT18'!Y30+25</f>
        <v>12318.1</v>
      </c>
      <c r="Z7" s="44">
        <f>'Наполни свое лето|FIT18'!Z30+25</f>
        <v>11378.5</v>
      </c>
      <c r="AA7" s="44">
        <f>'Наполни свое лето|FIT18'!AA30+25</f>
        <v>10438.9</v>
      </c>
      <c r="AB7" s="44">
        <f>'Наполни свое лето|FIT18'!AB30+25</f>
        <v>9499.2999999999993</v>
      </c>
      <c r="AC7" s="44">
        <f>'Наполни свое лето|FIT18'!AC30+25</f>
        <v>9499.2999999999993</v>
      </c>
      <c r="AD7" s="44">
        <f>'Наполни свое лето|FIT18'!AD30+25</f>
        <v>9499.2999999999993</v>
      </c>
      <c r="AE7" s="44">
        <f>'Наполни свое лето|FIT18'!AE30+25</f>
        <v>10438.9</v>
      </c>
      <c r="AF7" s="44">
        <f>'Наполни свое лето|FIT18'!AF30+25</f>
        <v>11378.5</v>
      </c>
      <c r="AG7" s="44">
        <f>'Наполни свое лето|FIT18'!AG30+25</f>
        <v>11378.5</v>
      </c>
      <c r="AH7" s="44">
        <f>'Наполни свое лето|FIT18'!AH30+25</f>
        <v>10438.9</v>
      </c>
      <c r="AI7" s="44">
        <f>'Наполни свое лето|FIT18'!AI30+25</f>
        <v>9499.2999999999993</v>
      </c>
      <c r="AJ7" s="44">
        <f>'Наполни свое лето|FIT18'!AJ30+25</f>
        <v>11378.5</v>
      </c>
      <c r="AK7" s="44">
        <f>'Наполни свое лето|FIT18'!AK30+25</f>
        <v>9499.2999999999993</v>
      </c>
    </row>
    <row r="8" spans="1:37" x14ac:dyDescent="0.2">
      <c r="A8" s="19">
        <v>2</v>
      </c>
      <c r="B8" s="44">
        <f>'Наполни свое лето|FIT18'!B31+25</f>
        <v>14079.85</v>
      </c>
      <c r="C8" s="44">
        <f>'Наполни свое лето|FIT18'!C31+25</f>
        <v>14079.85</v>
      </c>
      <c r="D8" s="44">
        <f>'Наполни свое лето|FIT18'!D31+25</f>
        <v>14079.85</v>
      </c>
      <c r="E8" s="44">
        <f>'Наполни свое лето|FIT18'!E31+25</f>
        <v>10164.85</v>
      </c>
      <c r="F8" s="44">
        <f>'Наполни свое лето|FIT18'!F31+25</f>
        <v>12200.65</v>
      </c>
      <c r="G8" s="44">
        <f>'Наполни свое лето|FIT18'!G31+25</f>
        <v>13140.25</v>
      </c>
      <c r="H8" s="44">
        <f>'Наполни свое лето|FIT18'!H31+25</f>
        <v>11261.05</v>
      </c>
      <c r="I8" s="44">
        <f>'Наполни свое лето|FIT18'!I31+25</f>
        <v>16350.55</v>
      </c>
      <c r="J8" s="44">
        <f>'Наполни свое лето|FIT18'!J31+25</f>
        <v>11261.05</v>
      </c>
      <c r="K8" s="44">
        <f>'Наполни свое лето|FIT18'!K31+25</f>
        <v>14079.85</v>
      </c>
      <c r="L8" s="44">
        <f>'Наполни свое лето|FIT18'!L31+25</f>
        <v>11261.05</v>
      </c>
      <c r="M8" s="44">
        <f>'Наполни свое лето|FIT18'!M31+25</f>
        <v>14079.85</v>
      </c>
      <c r="N8" s="44">
        <f>'Наполни свое лето|FIT18'!N31+25</f>
        <v>14079.85</v>
      </c>
      <c r="O8" s="44">
        <f>'Наполни свое лето|FIT18'!O31+25</f>
        <v>14079.85</v>
      </c>
      <c r="P8" s="44">
        <f>'Наполни свое лето|FIT18'!P31+25</f>
        <v>13140.25</v>
      </c>
      <c r="Q8" s="44">
        <f>'Наполни свое лето|FIT18'!Q31+25</f>
        <v>14079.85</v>
      </c>
      <c r="R8" s="44">
        <f>'Наполни свое лето|FIT18'!R31+25</f>
        <v>13140.25</v>
      </c>
      <c r="S8" s="44">
        <f>'Наполни свое лето|FIT18'!S31+25</f>
        <v>17681.650000000001</v>
      </c>
      <c r="T8" s="44">
        <f>'Наполни свое лето|FIT18'!T31+25</f>
        <v>13140.25</v>
      </c>
      <c r="U8" s="44">
        <f>'Наполни свое лето|FIT18'!U31+25</f>
        <v>14079.85</v>
      </c>
      <c r="V8" s="44">
        <f>'Наполни свое лето|FIT18'!V31+25</f>
        <v>14079.85</v>
      </c>
      <c r="W8" s="44">
        <f>'Наполни свое лето|FIT18'!W31+25</f>
        <v>14079.85</v>
      </c>
      <c r="X8" s="44">
        <f>'Наполни свое лето|FIT18'!X31+25</f>
        <v>13140.25</v>
      </c>
      <c r="Y8" s="44">
        <f>'Наполни свое лето|FIT18'!Y31+25</f>
        <v>14079.85</v>
      </c>
      <c r="Z8" s="44">
        <f>'Наполни свое лето|FIT18'!Z31+25</f>
        <v>13140.25</v>
      </c>
      <c r="AA8" s="44">
        <f>'Наполни свое лето|FIT18'!AA31+25</f>
        <v>12200.65</v>
      </c>
      <c r="AB8" s="44">
        <f>'Наполни свое лето|FIT18'!AB31+25</f>
        <v>11261.05</v>
      </c>
      <c r="AC8" s="44">
        <f>'Наполни свое лето|FIT18'!AC31+25</f>
        <v>11261.05</v>
      </c>
      <c r="AD8" s="44">
        <f>'Наполни свое лето|FIT18'!AD31+25</f>
        <v>11261.05</v>
      </c>
      <c r="AE8" s="44">
        <f>'Наполни свое лето|FIT18'!AE31+25</f>
        <v>12200.65</v>
      </c>
      <c r="AF8" s="44">
        <f>'Наполни свое лето|FIT18'!AF31+25</f>
        <v>13140.25</v>
      </c>
      <c r="AG8" s="44">
        <f>'Наполни свое лето|FIT18'!AG31+25</f>
        <v>13140.25</v>
      </c>
      <c r="AH8" s="44">
        <f>'Наполни свое лето|FIT18'!AH31+25</f>
        <v>12200.65</v>
      </c>
      <c r="AI8" s="44">
        <f>'Наполни свое лето|FIT18'!AI31+25</f>
        <v>11261.05</v>
      </c>
      <c r="AJ8" s="44">
        <f>'Наполни свое лето|FIT18'!AJ31+25</f>
        <v>13140.25</v>
      </c>
      <c r="AK8" s="44">
        <f>'Наполни свое лето|FIT18'!AK31+25</f>
        <v>11261.05</v>
      </c>
    </row>
    <row r="9" spans="1:37" x14ac:dyDescent="0.2">
      <c r="A9" s="17" t="s">
        <v>143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0" spans="1:37" x14ac:dyDescent="0.2">
      <c r="A10" s="19">
        <v>1</v>
      </c>
      <c r="B10" s="44">
        <f>'Наполни свое лето|FIT18'!B33+25</f>
        <v>13101.1</v>
      </c>
      <c r="C10" s="44">
        <f>'Наполни свое лето|FIT18'!C33+25</f>
        <v>13101.1</v>
      </c>
      <c r="D10" s="44">
        <f>'Наполни свое лето|FIT18'!D33+25</f>
        <v>13101.1</v>
      </c>
      <c r="E10" s="44">
        <f>'Наполни свое лето|FIT18'!E33+25</f>
        <v>9186.1</v>
      </c>
      <c r="F10" s="44">
        <f>'Наполни свое лето|FIT18'!F33+25</f>
        <v>11221.9</v>
      </c>
      <c r="G10" s="44">
        <f>'Наполни свое лето|FIT18'!G33+25</f>
        <v>12161.5</v>
      </c>
      <c r="H10" s="44">
        <f>'Наполни свое лето|FIT18'!H33+25</f>
        <v>10282.299999999999</v>
      </c>
      <c r="I10" s="44">
        <f>'Наполни свое лето|FIT18'!I33+25</f>
        <v>15371.8</v>
      </c>
      <c r="J10" s="44">
        <f>'Наполни свое лето|FIT18'!J33+25</f>
        <v>10282.299999999999</v>
      </c>
      <c r="K10" s="44">
        <f>'Наполни свое лето|FIT18'!K33+25</f>
        <v>13101.1</v>
      </c>
      <c r="L10" s="44">
        <f>'Наполни свое лето|FIT18'!L33+25</f>
        <v>10282.299999999999</v>
      </c>
      <c r="M10" s="44">
        <f>'Наполни свое лето|FIT18'!M33+25</f>
        <v>13101.1</v>
      </c>
      <c r="N10" s="44">
        <f>'Наполни свое лето|FIT18'!N33+25</f>
        <v>13101.1</v>
      </c>
      <c r="O10" s="44">
        <f>'Наполни свое лето|FIT18'!O33+25</f>
        <v>13101.1</v>
      </c>
      <c r="P10" s="44">
        <f>'Наполни свое лето|FIT18'!P33+25</f>
        <v>12161.5</v>
      </c>
      <c r="Q10" s="44">
        <f>'Наполни свое лето|FIT18'!Q33+25</f>
        <v>13101.1</v>
      </c>
      <c r="R10" s="44">
        <f>'Наполни свое лето|FIT18'!R33+25</f>
        <v>12161.5</v>
      </c>
      <c r="S10" s="44">
        <f>'Наполни свое лето|FIT18'!S33+25</f>
        <v>16702.900000000001</v>
      </c>
      <c r="T10" s="44">
        <f>'Наполни свое лето|FIT18'!T33+25</f>
        <v>12161.5</v>
      </c>
      <c r="U10" s="44">
        <f>'Наполни свое лето|FIT18'!U33+25</f>
        <v>13101.1</v>
      </c>
      <c r="V10" s="44">
        <f>'Наполни свое лето|FIT18'!V33+25</f>
        <v>13101.1</v>
      </c>
      <c r="W10" s="44">
        <f>'Наполни свое лето|FIT18'!W33+25</f>
        <v>13101.1</v>
      </c>
      <c r="X10" s="44">
        <f>'Наполни свое лето|FIT18'!X33+25</f>
        <v>12161.5</v>
      </c>
      <c r="Y10" s="44">
        <f>'Наполни свое лето|FIT18'!Y33+25</f>
        <v>13101.1</v>
      </c>
      <c r="Z10" s="44">
        <f>'Наполни свое лето|FIT18'!Z33+25</f>
        <v>12161.5</v>
      </c>
      <c r="AA10" s="44">
        <f>'Наполни свое лето|FIT18'!AA33+25</f>
        <v>11221.9</v>
      </c>
      <c r="AB10" s="44">
        <f>'Наполни свое лето|FIT18'!AB33+25</f>
        <v>10282.299999999999</v>
      </c>
      <c r="AC10" s="44">
        <f>'Наполни свое лето|FIT18'!AC33+25</f>
        <v>10282.299999999999</v>
      </c>
      <c r="AD10" s="44">
        <f>'Наполни свое лето|FIT18'!AD33+25</f>
        <v>10282.299999999999</v>
      </c>
      <c r="AE10" s="44">
        <f>'Наполни свое лето|FIT18'!AE33+25</f>
        <v>11221.9</v>
      </c>
      <c r="AF10" s="44">
        <f>'Наполни свое лето|FIT18'!AF33+25</f>
        <v>12161.5</v>
      </c>
      <c r="AG10" s="44">
        <f>'Наполни свое лето|FIT18'!AG33+25</f>
        <v>12161.5</v>
      </c>
      <c r="AH10" s="44">
        <f>'Наполни свое лето|FIT18'!AH33+25</f>
        <v>11221.9</v>
      </c>
      <c r="AI10" s="44">
        <f>'Наполни свое лето|FIT18'!AI33+25</f>
        <v>10282.299999999999</v>
      </c>
      <c r="AJ10" s="44">
        <f>'Наполни свое лето|FIT18'!AJ33+25</f>
        <v>12161.5</v>
      </c>
      <c r="AK10" s="44">
        <f>'Наполни свое лето|FIT18'!AK33+25</f>
        <v>10282.299999999999</v>
      </c>
    </row>
    <row r="11" spans="1:37" x14ac:dyDescent="0.2">
      <c r="A11" s="19">
        <v>2</v>
      </c>
      <c r="B11" s="44">
        <f>'Наполни свое лето|FIT18'!B34+25</f>
        <v>14862.85</v>
      </c>
      <c r="C11" s="44">
        <f>'Наполни свое лето|FIT18'!C34+25</f>
        <v>14862.85</v>
      </c>
      <c r="D11" s="44">
        <f>'Наполни свое лето|FIT18'!D34+25</f>
        <v>14862.85</v>
      </c>
      <c r="E11" s="44">
        <f>'Наполни свое лето|FIT18'!E34+25</f>
        <v>10947.85</v>
      </c>
      <c r="F11" s="44">
        <f>'Наполни свое лето|FIT18'!F34+25</f>
        <v>12983.65</v>
      </c>
      <c r="G11" s="44">
        <f>'Наполни свое лето|FIT18'!G34+25</f>
        <v>13923.25</v>
      </c>
      <c r="H11" s="44">
        <f>'Наполни свое лето|FIT18'!H34+25</f>
        <v>12044.05</v>
      </c>
      <c r="I11" s="44">
        <f>'Наполни свое лето|FIT18'!I34+25</f>
        <v>17133.55</v>
      </c>
      <c r="J11" s="44">
        <f>'Наполни свое лето|FIT18'!J34+25</f>
        <v>12044.05</v>
      </c>
      <c r="K11" s="44">
        <f>'Наполни свое лето|FIT18'!K34+25</f>
        <v>14862.85</v>
      </c>
      <c r="L11" s="44">
        <f>'Наполни свое лето|FIT18'!L34+25</f>
        <v>12044.05</v>
      </c>
      <c r="M11" s="44">
        <f>'Наполни свое лето|FIT18'!M34+25</f>
        <v>14862.85</v>
      </c>
      <c r="N11" s="44">
        <f>'Наполни свое лето|FIT18'!N34+25</f>
        <v>14862.85</v>
      </c>
      <c r="O11" s="44">
        <f>'Наполни свое лето|FIT18'!O34+25</f>
        <v>14862.85</v>
      </c>
      <c r="P11" s="44">
        <f>'Наполни свое лето|FIT18'!P34+25</f>
        <v>13923.25</v>
      </c>
      <c r="Q11" s="44">
        <f>'Наполни свое лето|FIT18'!Q34+25</f>
        <v>14862.85</v>
      </c>
      <c r="R11" s="44">
        <f>'Наполни свое лето|FIT18'!R34+25</f>
        <v>13923.25</v>
      </c>
      <c r="S11" s="44">
        <f>'Наполни свое лето|FIT18'!S34+25</f>
        <v>18464.650000000001</v>
      </c>
      <c r="T11" s="44">
        <f>'Наполни свое лето|FIT18'!T34+25</f>
        <v>13923.25</v>
      </c>
      <c r="U11" s="44">
        <f>'Наполни свое лето|FIT18'!U34+25</f>
        <v>14862.85</v>
      </c>
      <c r="V11" s="44">
        <f>'Наполни свое лето|FIT18'!V34+25</f>
        <v>14862.85</v>
      </c>
      <c r="W11" s="44">
        <f>'Наполни свое лето|FIT18'!W34+25</f>
        <v>14862.85</v>
      </c>
      <c r="X11" s="44">
        <f>'Наполни свое лето|FIT18'!X34+25</f>
        <v>13923.25</v>
      </c>
      <c r="Y11" s="44">
        <f>'Наполни свое лето|FIT18'!Y34+25</f>
        <v>14862.85</v>
      </c>
      <c r="Z11" s="44">
        <f>'Наполни свое лето|FIT18'!Z34+25</f>
        <v>13923.25</v>
      </c>
      <c r="AA11" s="44">
        <f>'Наполни свое лето|FIT18'!AA34+25</f>
        <v>12983.65</v>
      </c>
      <c r="AB11" s="44">
        <f>'Наполни свое лето|FIT18'!AB34+25</f>
        <v>12044.05</v>
      </c>
      <c r="AC11" s="44">
        <f>'Наполни свое лето|FIT18'!AC34+25</f>
        <v>12044.05</v>
      </c>
      <c r="AD11" s="44">
        <f>'Наполни свое лето|FIT18'!AD34+25</f>
        <v>12044.05</v>
      </c>
      <c r="AE11" s="44">
        <f>'Наполни свое лето|FIT18'!AE34+25</f>
        <v>12983.65</v>
      </c>
      <c r="AF11" s="44">
        <f>'Наполни свое лето|FIT18'!AF34+25</f>
        <v>13923.25</v>
      </c>
      <c r="AG11" s="44">
        <f>'Наполни свое лето|FIT18'!AG34+25</f>
        <v>13923.25</v>
      </c>
      <c r="AH11" s="44">
        <f>'Наполни свое лето|FIT18'!AH34+25</f>
        <v>12983.65</v>
      </c>
      <c r="AI11" s="44">
        <f>'Наполни свое лето|FIT18'!AI34+25</f>
        <v>12044.05</v>
      </c>
      <c r="AJ11" s="44">
        <f>'Наполни свое лето|FIT18'!AJ34+25</f>
        <v>13923.25</v>
      </c>
      <c r="AK11" s="44">
        <f>'Наполни свое лето|FIT18'!AK34+25</f>
        <v>12044.05</v>
      </c>
    </row>
    <row r="12" spans="1:37" x14ac:dyDescent="0.2">
      <c r="A12" s="17" t="s">
        <v>144</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7" x14ac:dyDescent="0.2">
      <c r="A13" s="19">
        <v>1</v>
      </c>
      <c r="B13" s="44">
        <f>'Наполни свое лето|FIT18'!B36+25</f>
        <v>13884.1</v>
      </c>
      <c r="C13" s="44">
        <f>'Наполни свое лето|FIT18'!C36+25</f>
        <v>13884.1</v>
      </c>
      <c r="D13" s="44">
        <f>'Наполни свое лето|FIT18'!D36+25</f>
        <v>13884.1</v>
      </c>
      <c r="E13" s="44">
        <f>'Наполни свое лето|FIT18'!E36+25</f>
        <v>9969.1</v>
      </c>
      <c r="F13" s="44">
        <f>'Наполни свое лето|FIT18'!F36+25</f>
        <v>12004.9</v>
      </c>
      <c r="G13" s="44">
        <f>'Наполни свое лето|FIT18'!G36+25</f>
        <v>12944.5</v>
      </c>
      <c r="H13" s="44">
        <f>'Наполни свое лето|FIT18'!H36+25</f>
        <v>11065.3</v>
      </c>
      <c r="I13" s="44">
        <f>'Наполни свое лето|FIT18'!I36+25</f>
        <v>16154.8</v>
      </c>
      <c r="J13" s="44">
        <f>'Наполни свое лето|FIT18'!J36+25</f>
        <v>11065.3</v>
      </c>
      <c r="K13" s="44">
        <f>'Наполни свое лето|FIT18'!K36+25</f>
        <v>13884.1</v>
      </c>
      <c r="L13" s="44">
        <f>'Наполни свое лето|FIT18'!L36+25</f>
        <v>11065.3</v>
      </c>
      <c r="M13" s="44">
        <f>'Наполни свое лето|FIT18'!M36+25</f>
        <v>13884.1</v>
      </c>
      <c r="N13" s="44">
        <f>'Наполни свое лето|FIT18'!N36+25</f>
        <v>13884.1</v>
      </c>
      <c r="O13" s="44">
        <f>'Наполни свое лето|FIT18'!O36+25</f>
        <v>13884.1</v>
      </c>
      <c r="P13" s="44">
        <f>'Наполни свое лето|FIT18'!P36+25</f>
        <v>12944.5</v>
      </c>
      <c r="Q13" s="44">
        <f>'Наполни свое лето|FIT18'!Q36+25</f>
        <v>13884.1</v>
      </c>
      <c r="R13" s="44">
        <f>'Наполни свое лето|FIT18'!R36+25</f>
        <v>12944.5</v>
      </c>
      <c r="S13" s="44">
        <f>'Наполни свое лето|FIT18'!S36+25</f>
        <v>17485.900000000001</v>
      </c>
      <c r="T13" s="44">
        <f>'Наполни свое лето|FIT18'!T36+25</f>
        <v>12944.5</v>
      </c>
      <c r="U13" s="44">
        <f>'Наполни свое лето|FIT18'!U36+25</f>
        <v>13884.1</v>
      </c>
      <c r="V13" s="44">
        <f>'Наполни свое лето|FIT18'!V36+25</f>
        <v>13884.1</v>
      </c>
      <c r="W13" s="44">
        <f>'Наполни свое лето|FIT18'!W36+25</f>
        <v>13884.1</v>
      </c>
      <c r="X13" s="44">
        <f>'Наполни свое лето|FIT18'!X36+25</f>
        <v>12944.5</v>
      </c>
      <c r="Y13" s="44">
        <f>'Наполни свое лето|FIT18'!Y36+25</f>
        <v>13884.1</v>
      </c>
      <c r="Z13" s="44">
        <f>'Наполни свое лето|FIT18'!Z36+25</f>
        <v>12944.5</v>
      </c>
      <c r="AA13" s="44">
        <f>'Наполни свое лето|FIT18'!AA36+25</f>
        <v>12004.9</v>
      </c>
      <c r="AB13" s="44">
        <f>'Наполни свое лето|FIT18'!AB36+25</f>
        <v>11065.3</v>
      </c>
      <c r="AC13" s="44">
        <f>'Наполни свое лето|FIT18'!AC36+25</f>
        <v>11065.3</v>
      </c>
      <c r="AD13" s="44">
        <f>'Наполни свое лето|FIT18'!AD36+25</f>
        <v>11065.3</v>
      </c>
      <c r="AE13" s="44">
        <f>'Наполни свое лето|FIT18'!AE36+25</f>
        <v>12004.9</v>
      </c>
      <c r="AF13" s="44">
        <f>'Наполни свое лето|FIT18'!AF36+25</f>
        <v>12944.5</v>
      </c>
      <c r="AG13" s="44">
        <f>'Наполни свое лето|FIT18'!AG36+25</f>
        <v>12944.5</v>
      </c>
      <c r="AH13" s="44">
        <f>'Наполни свое лето|FIT18'!AH36+25</f>
        <v>12004.9</v>
      </c>
      <c r="AI13" s="44">
        <f>'Наполни свое лето|FIT18'!AI36+25</f>
        <v>11065.3</v>
      </c>
      <c r="AJ13" s="44">
        <f>'Наполни свое лето|FIT18'!AJ36+25</f>
        <v>12944.5</v>
      </c>
      <c r="AK13" s="44">
        <f>'Наполни свое лето|FIT18'!AK36+25</f>
        <v>11065.3</v>
      </c>
    </row>
    <row r="14" spans="1:37" x14ac:dyDescent="0.2">
      <c r="A14" s="19">
        <v>2</v>
      </c>
      <c r="B14" s="44">
        <f>'Наполни свое лето|FIT18'!B37+25</f>
        <v>15645.85</v>
      </c>
      <c r="C14" s="44">
        <f>'Наполни свое лето|FIT18'!C37+25</f>
        <v>15645.85</v>
      </c>
      <c r="D14" s="44">
        <f>'Наполни свое лето|FIT18'!D37+25</f>
        <v>15645.85</v>
      </c>
      <c r="E14" s="44">
        <f>'Наполни свое лето|FIT18'!E37+25</f>
        <v>11730.85</v>
      </c>
      <c r="F14" s="44">
        <f>'Наполни свое лето|FIT18'!F37+25</f>
        <v>13766.65</v>
      </c>
      <c r="G14" s="44">
        <f>'Наполни свое лето|FIT18'!G37+25</f>
        <v>14706.25</v>
      </c>
      <c r="H14" s="44">
        <f>'Наполни свое лето|FIT18'!H37+25</f>
        <v>12827.05</v>
      </c>
      <c r="I14" s="44">
        <f>'Наполни свое лето|FIT18'!I37+25</f>
        <v>17916.55</v>
      </c>
      <c r="J14" s="44">
        <f>'Наполни свое лето|FIT18'!J37+25</f>
        <v>12827.05</v>
      </c>
      <c r="K14" s="44">
        <f>'Наполни свое лето|FIT18'!K37+25</f>
        <v>15645.85</v>
      </c>
      <c r="L14" s="44">
        <f>'Наполни свое лето|FIT18'!L37+25</f>
        <v>12827.05</v>
      </c>
      <c r="M14" s="44">
        <f>'Наполни свое лето|FIT18'!M37+25</f>
        <v>15645.85</v>
      </c>
      <c r="N14" s="44">
        <f>'Наполни свое лето|FIT18'!N37+25</f>
        <v>15645.85</v>
      </c>
      <c r="O14" s="44">
        <f>'Наполни свое лето|FIT18'!O37+25</f>
        <v>15645.85</v>
      </c>
      <c r="P14" s="44">
        <f>'Наполни свое лето|FIT18'!P37+25</f>
        <v>14706.25</v>
      </c>
      <c r="Q14" s="44">
        <f>'Наполни свое лето|FIT18'!Q37+25</f>
        <v>15645.85</v>
      </c>
      <c r="R14" s="44">
        <f>'Наполни свое лето|FIT18'!R37+25</f>
        <v>14706.25</v>
      </c>
      <c r="S14" s="44">
        <f>'Наполни свое лето|FIT18'!S37+25</f>
        <v>19247.650000000001</v>
      </c>
      <c r="T14" s="44">
        <f>'Наполни свое лето|FIT18'!T37+25</f>
        <v>14706.25</v>
      </c>
      <c r="U14" s="44">
        <f>'Наполни свое лето|FIT18'!U37+25</f>
        <v>15645.85</v>
      </c>
      <c r="V14" s="44">
        <f>'Наполни свое лето|FIT18'!V37+25</f>
        <v>15645.85</v>
      </c>
      <c r="W14" s="44">
        <f>'Наполни свое лето|FIT18'!W37+25</f>
        <v>15645.85</v>
      </c>
      <c r="X14" s="44">
        <f>'Наполни свое лето|FIT18'!X37+25</f>
        <v>14706.25</v>
      </c>
      <c r="Y14" s="44">
        <f>'Наполни свое лето|FIT18'!Y37+25</f>
        <v>15645.85</v>
      </c>
      <c r="Z14" s="44">
        <f>'Наполни свое лето|FIT18'!Z37+25</f>
        <v>14706.25</v>
      </c>
      <c r="AA14" s="44">
        <f>'Наполни свое лето|FIT18'!AA37+25</f>
        <v>13766.65</v>
      </c>
      <c r="AB14" s="44">
        <f>'Наполни свое лето|FIT18'!AB37+25</f>
        <v>12827.05</v>
      </c>
      <c r="AC14" s="44">
        <f>'Наполни свое лето|FIT18'!AC37+25</f>
        <v>12827.05</v>
      </c>
      <c r="AD14" s="44">
        <f>'Наполни свое лето|FIT18'!AD37+25</f>
        <v>12827.05</v>
      </c>
      <c r="AE14" s="44">
        <f>'Наполни свое лето|FIT18'!AE37+25</f>
        <v>13766.65</v>
      </c>
      <c r="AF14" s="44">
        <f>'Наполни свое лето|FIT18'!AF37+25</f>
        <v>14706.25</v>
      </c>
      <c r="AG14" s="44">
        <f>'Наполни свое лето|FIT18'!AG37+25</f>
        <v>14706.25</v>
      </c>
      <c r="AH14" s="44">
        <f>'Наполни свое лето|FIT18'!AH37+25</f>
        <v>13766.65</v>
      </c>
      <c r="AI14" s="44">
        <f>'Наполни свое лето|FIT18'!AI37+25</f>
        <v>12827.05</v>
      </c>
      <c r="AJ14" s="44">
        <f>'Наполни свое лето|FIT18'!AJ37+25</f>
        <v>14706.25</v>
      </c>
      <c r="AK14" s="44">
        <f>'Наполни свое лето|FIT18'!AK37+25</f>
        <v>12827.05</v>
      </c>
    </row>
    <row r="15" spans="1:37" x14ac:dyDescent="0.2">
      <c r="A15" s="17" t="s">
        <v>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1:37" x14ac:dyDescent="0.2">
      <c r="A16" s="19">
        <v>1</v>
      </c>
      <c r="B16" s="44">
        <f>'Наполни свое лето|FIT18'!B39+25</f>
        <v>14667.1</v>
      </c>
      <c r="C16" s="44">
        <f>'Наполни свое лето|FIT18'!C39+25</f>
        <v>14667.1</v>
      </c>
      <c r="D16" s="44">
        <f>'Наполни свое лето|FIT18'!D39+25</f>
        <v>14667.1</v>
      </c>
      <c r="E16" s="44">
        <f>'Наполни свое лето|FIT18'!E39+25</f>
        <v>10752.1</v>
      </c>
      <c r="F16" s="44">
        <f>'Наполни свое лето|FIT18'!F39+25</f>
        <v>12787.9</v>
      </c>
      <c r="G16" s="44">
        <f>'Наполни свое лето|FIT18'!G39+25</f>
        <v>13727.5</v>
      </c>
      <c r="H16" s="44">
        <f>'Наполни свое лето|FIT18'!H39+25</f>
        <v>11848.3</v>
      </c>
      <c r="I16" s="44">
        <f>'Наполни свое лето|FIT18'!I39+25</f>
        <v>16937.8</v>
      </c>
      <c r="J16" s="44">
        <f>'Наполни свое лето|FIT18'!J39+25</f>
        <v>11848.3</v>
      </c>
      <c r="K16" s="44">
        <f>'Наполни свое лето|FIT18'!K39+25</f>
        <v>14667.1</v>
      </c>
      <c r="L16" s="44">
        <f>'Наполни свое лето|FIT18'!L39+25</f>
        <v>11848.3</v>
      </c>
      <c r="M16" s="44">
        <f>'Наполни свое лето|FIT18'!M39+25</f>
        <v>14667.1</v>
      </c>
      <c r="N16" s="44">
        <f>'Наполни свое лето|FIT18'!N39+25</f>
        <v>14667.1</v>
      </c>
      <c r="O16" s="44">
        <f>'Наполни свое лето|FIT18'!O39+25</f>
        <v>14667.1</v>
      </c>
      <c r="P16" s="44">
        <f>'Наполни свое лето|FIT18'!P39+25</f>
        <v>13727.5</v>
      </c>
      <c r="Q16" s="44">
        <f>'Наполни свое лето|FIT18'!Q39+25</f>
        <v>14667.1</v>
      </c>
      <c r="R16" s="44">
        <f>'Наполни свое лето|FIT18'!R39+25</f>
        <v>13727.5</v>
      </c>
      <c r="S16" s="44">
        <f>'Наполни свое лето|FIT18'!S39+25</f>
        <v>18268.900000000001</v>
      </c>
      <c r="T16" s="44">
        <f>'Наполни свое лето|FIT18'!T39+25</f>
        <v>13727.5</v>
      </c>
      <c r="U16" s="44">
        <f>'Наполни свое лето|FIT18'!U39+25</f>
        <v>14667.1</v>
      </c>
      <c r="V16" s="44">
        <f>'Наполни свое лето|FIT18'!V39+25</f>
        <v>14667.1</v>
      </c>
      <c r="W16" s="44">
        <f>'Наполни свое лето|FIT18'!W39+25</f>
        <v>14667.1</v>
      </c>
      <c r="X16" s="44">
        <f>'Наполни свое лето|FIT18'!X39+25</f>
        <v>13727.5</v>
      </c>
      <c r="Y16" s="44">
        <f>'Наполни свое лето|FIT18'!Y39+25</f>
        <v>14667.1</v>
      </c>
      <c r="Z16" s="44">
        <f>'Наполни свое лето|FIT18'!Z39+25</f>
        <v>13727.5</v>
      </c>
      <c r="AA16" s="44">
        <f>'Наполни свое лето|FIT18'!AA39+25</f>
        <v>12787.9</v>
      </c>
      <c r="AB16" s="44">
        <f>'Наполни свое лето|FIT18'!AB39+25</f>
        <v>11848.3</v>
      </c>
      <c r="AC16" s="44">
        <f>'Наполни свое лето|FIT18'!AC39+25</f>
        <v>11848.3</v>
      </c>
      <c r="AD16" s="44">
        <f>'Наполни свое лето|FIT18'!AD39+25</f>
        <v>11848.3</v>
      </c>
      <c r="AE16" s="44">
        <f>'Наполни свое лето|FIT18'!AE39+25</f>
        <v>12787.9</v>
      </c>
      <c r="AF16" s="44">
        <f>'Наполни свое лето|FIT18'!AF39+25</f>
        <v>13727.5</v>
      </c>
      <c r="AG16" s="44">
        <f>'Наполни свое лето|FIT18'!AG39+25</f>
        <v>13727.5</v>
      </c>
      <c r="AH16" s="44">
        <f>'Наполни свое лето|FIT18'!AH39+25</f>
        <v>12787.9</v>
      </c>
      <c r="AI16" s="44">
        <f>'Наполни свое лето|FIT18'!AI39+25</f>
        <v>11848.3</v>
      </c>
      <c r="AJ16" s="44">
        <f>'Наполни свое лето|FIT18'!AJ39+25</f>
        <v>13727.5</v>
      </c>
      <c r="AK16" s="44">
        <f>'Наполни свое лето|FIT18'!AK39+25</f>
        <v>11848.3</v>
      </c>
    </row>
    <row r="17" spans="1:37" x14ac:dyDescent="0.2">
      <c r="A17" s="19">
        <v>2</v>
      </c>
      <c r="B17" s="44">
        <f>'Наполни свое лето|FIT18'!B40+25</f>
        <v>16428.849999999999</v>
      </c>
      <c r="C17" s="44">
        <f>'Наполни свое лето|FIT18'!C40+25</f>
        <v>16428.849999999999</v>
      </c>
      <c r="D17" s="44">
        <f>'Наполни свое лето|FIT18'!D40+25</f>
        <v>16428.849999999999</v>
      </c>
      <c r="E17" s="44">
        <f>'Наполни свое лето|FIT18'!E40+25</f>
        <v>12513.85</v>
      </c>
      <c r="F17" s="44">
        <f>'Наполни свое лето|FIT18'!F40+25</f>
        <v>14549.65</v>
      </c>
      <c r="G17" s="44">
        <f>'Наполни свое лето|FIT18'!G40+25</f>
        <v>15489.25</v>
      </c>
      <c r="H17" s="44">
        <f>'Наполни свое лето|FIT18'!H40+25</f>
        <v>13610.05</v>
      </c>
      <c r="I17" s="44">
        <f>'Наполни свое лето|FIT18'!I40+25</f>
        <v>18699.55</v>
      </c>
      <c r="J17" s="44">
        <f>'Наполни свое лето|FIT18'!J40+25</f>
        <v>13610.05</v>
      </c>
      <c r="K17" s="44">
        <f>'Наполни свое лето|FIT18'!K40+25</f>
        <v>16428.849999999999</v>
      </c>
      <c r="L17" s="44">
        <f>'Наполни свое лето|FIT18'!L40+25</f>
        <v>13610.05</v>
      </c>
      <c r="M17" s="44">
        <f>'Наполни свое лето|FIT18'!M40+25</f>
        <v>16428.849999999999</v>
      </c>
      <c r="N17" s="44">
        <f>'Наполни свое лето|FIT18'!N40+25</f>
        <v>16428.849999999999</v>
      </c>
      <c r="O17" s="44">
        <f>'Наполни свое лето|FIT18'!O40+25</f>
        <v>16428.849999999999</v>
      </c>
      <c r="P17" s="44">
        <f>'Наполни свое лето|FIT18'!P40+25</f>
        <v>15489.25</v>
      </c>
      <c r="Q17" s="44">
        <f>'Наполни свое лето|FIT18'!Q40+25</f>
        <v>16428.849999999999</v>
      </c>
      <c r="R17" s="44">
        <f>'Наполни свое лето|FIT18'!R40+25</f>
        <v>15489.25</v>
      </c>
      <c r="S17" s="44">
        <f>'Наполни свое лето|FIT18'!S40+25</f>
        <v>20030.650000000001</v>
      </c>
      <c r="T17" s="44">
        <f>'Наполни свое лето|FIT18'!T40+25</f>
        <v>15489.25</v>
      </c>
      <c r="U17" s="44">
        <f>'Наполни свое лето|FIT18'!U40+25</f>
        <v>16428.849999999999</v>
      </c>
      <c r="V17" s="44">
        <f>'Наполни свое лето|FIT18'!V40+25</f>
        <v>16428.849999999999</v>
      </c>
      <c r="W17" s="44">
        <f>'Наполни свое лето|FIT18'!W40+25</f>
        <v>16428.849999999999</v>
      </c>
      <c r="X17" s="44">
        <f>'Наполни свое лето|FIT18'!X40+25</f>
        <v>15489.25</v>
      </c>
      <c r="Y17" s="44">
        <f>'Наполни свое лето|FIT18'!Y40+25</f>
        <v>16428.849999999999</v>
      </c>
      <c r="Z17" s="44">
        <f>'Наполни свое лето|FIT18'!Z40+25</f>
        <v>15489.25</v>
      </c>
      <c r="AA17" s="44">
        <f>'Наполни свое лето|FIT18'!AA40+25</f>
        <v>14549.65</v>
      </c>
      <c r="AB17" s="44">
        <f>'Наполни свое лето|FIT18'!AB40+25</f>
        <v>13610.05</v>
      </c>
      <c r="AC17" s="44">
        <f>'Наполни свое лето|FIT18'!AC40+25</f>
        <v>13610.05</v>
      </c>
      <c r="AD17" s="44">
        <f>'Наполни свое лето|FIT18'!AD40+25</f>
        <v>13610.05</v>
      </c>
      <c r="AE17" s="44">
        <f>'Наполни свое лето|FIT18'!AE40+25</f>
        <v>14549.65</v>
      </c>
      <c r="AF17" s="44">
        <f>'Наполни свое лето|FIT18'!AF40+25</f>
        <v>15489.25</v>
      </c>
      <c r="AG17" s="44">
        <f>'Наполни свое лето|FIT18'!AG40+25</f>
        <v>15489.25</v>
      </c>
      <c r="AH17" s="44">
        <f>'Наполни свое лето|FIT18'!AH40+25</f>
        <v>14549.65</v>
      </c>
      <c r="AI17" s="44">
        <f>'Наполни свое лето|FIT18'!AI40+25</f>
        <v>13610.05</v>
      </c>
      <c r="AJ17" s="44">
        <f>'Наполни свое лето|FIT18'!AJ40+25</f>
        <v>15489.25</v>
      </c>
      <c r="AK17" s="44">
        <f>'Наполни свое лето|FIT18'!AK40+25</f>
        <v>13610.05</v>
      </c>
    </row>
    <row r="18" spans="1:37" x14ac:dyDescent="0.2">
      <c r="A18" s="17" t="s">
        <v>145</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19" spans="1:37" x14ac:dyDescent="0.2">
      <c r="A19" s="19">
        <v>1</v>
      </c>
      <c r="B19" s="44">
        <f>'Наполни свое лето|FIT18'!B42+25</f>
        <v>16233.1</v>
      </c>
      <c r="C19" s="44">
        <f>'Наполни свое лето|FIT18'!C42+25</f>
        <v>16233.1</v>
      </c>
      <c r="D19" s="44">
        <f>'Наполни свое лето|FIT18'!D42+25</f>
        <v>16233.1</v>
      </c>
      <c r="E19" s="44">
        <f>'Наполни свое лето|FIT18'!E42+25</f>
        <v>12318.1</v>
      </c>
      <c r="F19" s="44">
        <f>'Наполни свое лето|FIT18'!F42+25</f>
        <v>14353.9</v>
      </c>
      <c r="G19" s="44">
        <f>'Наполни свое лето|FIT18'!G42+25</f>
        <v>15293.5</v>
      </c>
      <c r="H19" s="44">
        <f>'Наполни свое лето|FIT18'!H42+25</f>
        <v>13414.3</v>
      </c>
      <c r="I19" s="44">
        <f>'Наполни свое лето|FIT18'!I42+25</f>
        <v>18503.8</v>
      </c>
      <c r="J19" s="44">
        <f>'Наполни свое лето|FIT18'!J42+25</f>
        <v>13414.3</v>
      </c>
      <c r="K19" s="44">
        <f>'Наполни свое лето|FIT18'!K42+25</f>
        <v>16233.1</v>
      </c>
      <c r="L19" s="44">
        <f>'Наполни свое лето|FIT18'!L42+25</f>
        <v>13414.3</v>
      </c>
      <c r="M19" s="44">
        <f>'Наполни свое лето|FIT18'!M42+25</f>
        <v>16233.1</v>
      </c>
      <c r="N19" s="44">
        <f>'Наполни свое лето|FIT18'!N42+25</f>
        <v>16233.1</v>
      </c>
      <c r="O19" s="44">
        <f>'Наполни свое лето|FIT18'!O42+25</f>
        <v>16233.1</v>
      </c>
      <c r="P19" s="44">
        <f>'Наполни свое лето|FIT18'!P42+25</f>
        <v>15293.5</v>
      </c>
      <c r="Q19" s="44">
        <f>'Наполни свое лето|FIT18'!Q42+25</f>
        <v>16233.1</v>
      </c>
      <c r="R19" s="44">
        <f>'Наполни свое лето|FIT18'!R42+25</f>
        <v>15293.5</v>
      </c>
      <c r="S19" s="44">
        <f>'Наполни свое лето|FIT18'!S42+25</f>
        <v>19834.900000000001</v>
      </c>
      <c r="T19" s="44">
        <f>'Наполни свое лето|FIT18'!T42+25</f>
        <v>15293.5</v>
      </c>
      <c r="U19" s="44">
        <f>'Наполни свое лето|FIT18'!U42+25</f>
        <v>16233.1</v>
      </c>
      <c r="V19" s="44">
        <f>'Наполни свое лето|FIT18'!V42+25</f>
        <v>16233.1</v>
      </c>
      <c r="W19" s="44">
        <f>'Наполни свое лето|FIT18'!W42+25</f>
        <v>16233.1</v>
      </c>
      <c r="X19" s="44">
        <f>'Наполни свое лето|FIT18'!X42+25</f>
        <v>15293.5</v>
      </c>
      <c r="Y19" s="44">
        <f>'Наполни свое лето|FIT18'!Y42+25</f>
        <v>16233.1</v>
      </c>
      <c r="Z19" s="44">
        <f>'Наполни свое лето|FIT18'!Z42+25</f>
        <v>15293.5</v>
      </c>
      <c r="AA19" s="44">
        <f>'Наполни свое лето|FIT18'!AA42+25</f>
        <v>14353.9</v>
      </c>
      <c r="AB19" s="44">
        <f>'Наполни свое лето|FIT18'!AB42+25</f>
        <v>13414.3</v>
      </c>
      <c r="AC19" s="44">
        <f>'Наполни свое лето|FIT18'!AC42+25</f>
        <v>13414.3</v>
      </c>
      <c r="AD19" s="44">
        <f>'Наполни свое лето|FIT18'!AD42+25</f>
        <v>13414.3</v>
      </c>
      <c r="AE19" s="44">
        <f>'Наполни свое лето|FIT18'!AE42+25</f>
        <v>14353.9</v>
      </c>
      <c r="AF19" s="44">
        <f>'Наполни свое лето|FIT18'!AF42+25</f>
        <v>15293.5</v>
      </c>
      <c r="AG19" s="44">
        <f>'Наполни свое лето|FIT18'!AG42+25</f>
        <v>15293.5</v>
      </c>
      <c r="AH19" s="44">
        <f>'Наполни свое лето|FIT18'!AH42+25</f>
        <v>14353.9</v>
      </c>
      <c r="AI19" s="44">
        <f>'Наполни свое лето|FIT18'!AI42+25</f>
        <v>13414.3</v>
      </c>
      <c r="AJ19" s="44">
        <f>'Наполни свое лето|FIT18'!AJ42+25</f>
        <v>15293.5</v>
      </c>
      <c r="AK19" s="44">
        <f>'Наполни свое лето|FIT18'!AK42+25</f>
        <v>13414.3</v>
      </c>
    </row>
    <row r="20" spans="1:37" x14ac:dyDescent="0.2">
      <c r="A20" s="19">
        <v>2</v>
      </c>
      <c r="B20" s="44">
        <f>'Наполни свое лето|FIT18'!B43+25</f>
        <v>17994.849999999999</v>
      </c>
      <c r="C20" s="44">
        <f>'Наполни свое лето|FIT18'!C43+25</f>
        <v>17994.849999999999</v>
      </c>
      <c r="D20" s="44">
        <f>'Наполни свое лето|FIT18'!D43+25</f>
        <v>17994.849999999999</v>
      </c>
      <c r="E20" s="44">
        <f>'Наполни свое лето|FIT18'!E43+25</f>
        <v>14079.85</v>
      </c>
      <c r="F20" s="44">
        <f>'Наполни свое лето|FIT18'!F43+25</f>
        <v>16115.65</v>
      </c>
      <c r="G20" s="44">
        <f>'Наполни свое лето|FIT18'!G43+25</f>
        <v>17055.25</v>
      </c>
      <c r="H20" s="44">
        <f>'Наполни свое лето|FIT18'!H43+25</f>
        <v>15176.05</v>
      </c>
      <c r="I20" s="44">
        <f>'Наполни свое лето|FIT18'!I43+25</f>
        <v>20265.55</v>
      </c>
      <c r="J20" s="44">
        <f>'Наполни свое лето|FIT18'!J43+25</f>
        <v>15176.05</v>
      </c>
      <c r="K20" s="44">
        <f>'Наполни свое лето|FIT18'!K43+25</f>
        <v>17994.849999999999</v>
      </c>
      <c r="L20" s="44">
        <f>'Наполни свое лето|FIT18'!L43+25</f>
        <v>15176.05</v>
      </c>
      <c r="M20" s="44">
        <f>'Наполни свое лето|FIT18'!M43+25</f>
        <v>17994.849999999999</v>
      </c>
      <c r="N20" s="44">
        <f>'Наполни свое лето|FIT18'!N43+25</f>
        <v>17994.849999999999</v>
      </c>
      <c r="O20" s="44">
        <f>'Наполни свое лето|FIT18'!O43+25</f>
        <v>17994.849999999999</v>
      </c>
      <c r="P20" s="44">
        <f>'Наполни свое лето|FIT18'!P43+25</f>
        <v>17055.25</v>
      </c>
      <c r="Q20" s="44">
        <f>'Наполни свое лето|FIT18'!Q43+25</f>
        <v>17994.849999999999</v>
      </c>
      <c r="R20" s="44">
        <f>'Наполни свое лето|FIT18'!R43+25</f>
        <v>17055.25</v>
      </c>
      <c r="S20" s="44">
        <f>'Наполни свое лето|FIT18'!S43+25</f>
        <v>21596.65</v>
      </c>
      <c r="T20" s="44">
        <f>'Наполни свое лето|FIT18'!T43+25</f>
        <v>17055.25</v>
      </c>
      <c r="U20" s="44">
        <f>'Наполни свое лето|FIT18'!U43+25</f>
        <v>17994.849999999999</v>
      </c>
      <c r="V20" s="44">
        <f>'Наполни свое лето|FIT18'!V43+25</f>
        <v>17994.849999999999</v>
      </c>
      <c r="W20" s="44">
        <f>'Наполни свое лето|FIT18'!W43+25</f>
        <v>17994.849999999999</v>
      </c>
      <c r="X20" s="44">
        <f>'Наполни свое лето|FIT18'!X43+25</f>
        <v>17055.25</v>
      </c>
      <c r="Y20" s="44">
        <f>'Наполни свое лето|FIT18'!Y43+25</f>
        <v>17994.849999999999</v>
      </c>
      <c r="Z20" s="44">
        <f>'Наполни свое лето|FIT18'!Z43+25</f>
        <v>17055.25</v>
      </c>
      <c r="AA20" s="44">
        <f>'Наполни свое лето|FIT18'!AA43+25</f>
        <v>16115.65</v>
      </c>
      <c r="AB20" s="44">
        <f>'Наполни свое лето|FIT18'!AB43+25</f>
        <v>15176.05</v>
      </c>
      <c r="AC20" s="44">
        <f>'Наполни свое лето|FIT18'!AC43+25</f>
        <v>15176.05</v>
      </c>
      <c r="AD20" s="44">
        <f>'Наполни свое лето|FIT18'!AD43+25</f>
        <v>15176.05</v>
      </c>
      <c r="AE20" s="44">
        <f>'Наполни свое лето|FIT18'!AE43+25</f>
        <v>16115.65</v>
      </c>
      <c r="AF20" s="44">
        <f>'Наполни свое лето|FIT18'!AF43+25</f>
        <v>17055.25</v>
      </c>
      <c r="AG20" s="44">
        <f>'Наполни свое лето|FIT18'!AG43+25</f>
        <v>17055.25</v>
      </c>
      <c r="AH20" s="44">
        <f>'Наполни свое лето|FIT18'!AH43+25</f>
        <v>16115.65</v>
      </c>
      <c r="AI20" s="44">
        <f>'Наполни свое лето|FIT18'!AI43+25</f>
        <v>15176.05</v>
      </c>
      <c r="AJ20" s="44">
        <f>'Наполни свое лето|FIT18'!AJ43+25</f>
        <v>17055.25</v>
      </c>
      <c r="AK20" s="44">
        <f>'Наполни свое лето|FIT18'!AK43+25</f>
        <v>15176.05</v>
      </c>
    </row>
    <row r="21" spans="1:37" x14ac:dyDescent="0.2">
      <c r="A21" s="17" t="s">
        <v>5</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row>
    <row r="22" spans="1:37" x14ac:dyDescent="0.2">
      <c r="A22" s="19">
        <v>1</v>
      </c>
      <c r="B22" s="44">
        <f>'Наполни свое лето|FIT18'!B45+25</f>
        <v>24063.1</v>
      </c>
      <c r="C22" s="44">
        <f>'Наполни свое лето|FIT18'!C45+25</f>
        <v>24063.1</v>
      </c>
      <c r="D22" s="44">
        <f>'Наполни свое лето|FIT18'!D45+25</f>
        <v>24063.1</v>
      </c>
      <c r="E22" s="44">
        <f>'Наполни свое лето|FIT18'!E45+25</f>
        <v>20148.099999999999</v>
      </c>
      <c r="F22" s="44">
        <f>'Наполни свое лето|FIT18'!F45+25</f>
        <v>22183.9</v>
      </c>
      <c r="G22" s="44">
        <f>'Наполни свое лето|FIT18'!G45+25</f>
        <v>23123.5</v>
      </c>
      <c r="H22" s="44">
        <f>'Наполни свое лето|FIT18'!H45+25</f>
        <v>21244.3</v>
      </c>
      <c r="I22" s="44">
        <f>'Наполни свое лето|FIT18'!I45+25</f>
        <v>26333.8</v>
      </c>
      <c r="J22" s="44">
        <f>'Наполни свое лето|FIT18'!J45+25</f>
        <v>21244.3</v>
      </c>
      <c r="K22" s="44">
        <f>'Наполни свое лето|FIT18'!K45+25</f>
        <v>24063.1</v>
      </c>
      <c r="L22" s="44">
        <f>'Наполни свое лето|FIT18'!L45+25</f>
        <v>21244.3</v>
      </c>
      <c r="M22" s="44">
        <f>'Наполни свое лето|FIT18'!M45+25</f>
        <v>24063.1</v>
      </c>
      <c r="N22" s="44">
        <f>'Наполни свое лето|FIT18'!N45+25</f>
        <v>24063.1</v>
      </c>
      <c r="O22" s="44">
        <f>'Наполни свое лето|FIT18'!O45+25</f>
        <v>24063.1</v>
      </c>
      <c r="P22" s="44">
        <f>'Наполни свое лето|FIT18'!P45+25</f>
        <v>23123.5</v>
      </c>
      <c r="Q22" s="44">
        <f>'Наполни свое лето|FIT18'!Q45+25</f>
        <v>24063.1</v>
      </c>
      <c r="R22" s="44">
        <f>'Наполни свое лето|FIT18'!R45+25</f>
        <v>23123.5</v>
      </c>
      <c r="S22" s="44">
        <f>'Наполни свое лето|FIT18'!S45+25</f>
        <v>27664.9</v>
      </c>
      <c r="T22" s="44">
        <f>'Наполни свое лето|FIT18'!T45+25</f>
        <v>23123.5</v>
      </c>
      <c r="U22" s="44">
        <f>'Наполни свое лето|FIT18'!U45+25</f>
        <v>24063.1</v>
      </c>
      <c r="V22" s="44">
        <f>'Наполни свое лето|FIT18'!V45+25</f>
        <v>24063.1</v>
      </c>
      <c r="W22" s="44">
        <f>'Наполни свое лето|FIT18'!W45+25</f>
        <v>24063.1</v>
      </c>
      <c r="X22" s="44">
        <f>'Наполни свое лето|FIT18'!X45+25</f>
        <v>23123.5</v>
      </c>
      <c r="Y22" s="44">
        <f>'Наполни свое лето|FIT18'!Y45+25</f>
        <v>24063.1</v>
      </c>
      <c r="Z22" s="44">
        <f>'Наполни свое лето|FIT18'!Z45+25</f>
        <v>23123.5</v>
      </c>
      <c r="AA22" s="44">
        <f>'Наполни свое лето|FIT18'!AA45+25</f>
        <v>22183.9</v>
      </c>
      <c r="AB22" s="44">
        <f>'Наполни свое лето|FIT18'!AB45+25</f>
        <v>21244.3</v>
      </c>
      <c r="AC22" s="44">
        <f>'Наполни свое лето|FIT18'!AC45+25</f>
        <v>21244.3</v>
      </c>
      <c r="AD22" s="44">
        <f>'Наполни свое лето|FIT18'!AD45+25</f>
        <v>21244.3</v>
      </c>
      <c r="AE22" s="44">
        <f>'Наполни свое лето|FIT18'!AE45+25</f>
        <v>22183.9</v>
      </c>
      <c r="AF22" s="44">
        <f>'Наполни свое лето|FIT18'!AF45+25</f>
        <v>23123.5</v>
      </c>
      <c r="AG22" s="44">
        <f>'Наполни свое лето|FIT18'!AG45+25</f>
        <v>23123.5</v>
      </c>
      <c r="AH22" s="44">
        <f>'Наполни свое лето|FIT18'!AH45+25</f>
        <v>22183.9</v>
      </c>
      <c r="AI22" s="44">
        <f>'Наполни свое лето|FIT18'!AI45+25</f>
        <v>21244.3</v>
      </c>
      <c r="AJ22" s="44">
        <f>'Наполни свое лето|FIT18'!AJ45+25</f>
        <v>23123.5</v>
      </c>
      <c r="AK22" s="44">
        <f>'Наполни свое лето|FIT18'!AK45+25</f>
        <v>21244.3</v>
      </c>
    </row>
    <row r="23" spans="1:37" x14ac:dyDescent="0.2">
      <c r="A23" s="19">
        <v>2</v>
      </c>
      <c r="B23" s="44">
        <f>'Наполни свое лето|FIT18'!B46+25</f>
        <v>25824.85</v>
      </c>
      <c r="C23" s="44">
        <f>'Наполни свое лето|FIT18'!C46+25</f>
        <v>25824.85</v>
      </c>
      <c r="D23" s="44">
        <f>'Наполни свое лето|FIT18'!D46+25</f>
        <v>25824.85</v>
      </c>
      <c r="E23" s="44">
        <f>'Наполни свое лето|FIT18'!E46+25</f>
        <v>21909.85</v>
      </c>
      <c r="F23" s="44">
        <f>'Наполни свое лето|FIT18'!F46+25</f>
        <v>23945.65</v>
      </c>
      <c r="G23" s="44">
        <f>'Наполни свое лето|FIT18'!G46+25</f>
        <v>24885.25</v>
      </c>
      <c r="H23" s="44">
        <f>'Наполни свое лето|FIT18'!H46+25</f>
        <v>23006.05</v>
      </c>
      <c r="I23" s="44">
        <f>'Наполни свое лето|FIT18'!I46+25</f>
        <v>28095.55</v>
      </c>
      <c r="J23" s="44">
        <f>'Наполни свое лето|FIT18'!J46+25</f>
        <v>23006.05</v>
      </c>
      <c r="K23" s="44">
        <f>'Наполни свое лето|FIT18'!K46+25</f>
        <v>25824.85</v>
      </c>
      <c r="L23" s="44">
        <f>'Наполни свое лето|FIT18'!L46+25</f>
        <v>23006.05</v>
      </c>
      <c r="M23" s="44">
        <f>'Наполни свое лето|FIT18'!M46+25</f>
        <v>25824.85</v>
      </c>
      <c r="N23" s="44">
        <f>'Наполни свое лето|FIT18'!N46+25</f>
        <v>25824.85</v>
      </c>
      <c r="O23" s="44">
        <f>'Наполни свое лето|FIT18'!O46+25</f>
        <v>25824.85</v>
      </c>
      <c r="P23" s="44">
        <f>'Наполни свое лето|FIT18'!P46+25</f>
        <v>24885.25</v>
      </c>
      <c r="Q23" s="44">
        <f>'Наполни свое лето|FIT18'!Q46+25</f>
        <v>25824.85</v>
      </c>
      <c r="R23" s="44">
        <f>'Наполни свое лето|FIT18'!R46+25</f>
        <v>24885.25</v>
      </c>
      <c r="S23" s="44">
        <f>'Наполни свое лето|FIT18'!S46+25</f>
        <v>29426.65</v>
      </c>
      <c r="T23" s="44">
        <f>'Наполни свое лето|FIT18'!T46+25</f>
        <v>24885.25</v>
      </c>
      <c r="U23" s="44">
        <f>'Наполни свое лето|FIT18'!U46+25</f>
        <v>25824.85</v>
      </c>
      <c r="V23" s="44">
        <f>'Наполни свое лето|FIT18'!V46+25</f>
        <v>25824.85</v>
      </c>
      <c r="W23" s="44">
        <f>'Наполни свое лето|FIT18'!W46+25</f>
        <v>25824.85</v>
      </c>
      <c r="X23" s="44">
        <f>'Наполни свое лето|FIT18'!X46+25</f>
        <v>24885.25</v>
      </c>
      <c r="Y23" s="44">
        <f>'Наполни свое лето|FIT18'!Y46+25</f>
        <v>25824.85</v>
      </c>
      <c r="Z23" s="44">
        <f>'Наполни свое лето|FIT18'!Z46+25</f>
        <v>24885.25</v>
      </c>
      <c r="AA23" s="44">
        <f>'Наполни свое лето|FIT18'!AA46+25</f>
        <v>23945.65</v>
      </c>
      <c r="AB23" s="44">
        <f>'Наполни свое лето|FIT18'!AB46+25</f>
        <v>23006.05</v>
      </c>
      <c r="AC23" s="44">
        <f>'Наполни свое лето|FIT18'!AC46+25</f>
        <v>23006.05</v>
      </c>
      <c r="AD23" s="44">
        <f>'Наполни свое лето|FIT18'!AD46+25</f>
        <v>23006.05</v>
      </c>
      <c r="AE23" s="44">
        <f>'Наполни свое лето|FIT18'!AE46+25</f>
        <v>23945.65</v>
      </c>
      <c r="AF23" s="44">
        <f>'Наполни свое лето|FIT18'!AF46+25</f>
        <v>24885.25</v>
      </c>
      <c r="AG23" s="44">
        <f>'Наполни свое лето|FIT18'!AG46+25</f>
        <v>24885.25</v>
      </c>
      <c r="AH23" s="44">
        <f>'Наполни свое лето|FIT18'!AH46+25</f>
        <v>23945.65</v>
      </c>
      <c r="AI23" s="44">
        <f>'Наполни свое лето|FIT18'!AI46+25</f>
        <v>23006.05</v>
      </c>
      <c r="AJ23" s="44">
        <f>'Наполни свое лето|FIT18'!AJ46+25</f>
        <v>24885.25</v>
      </c>
      <c r="AK23" s="44">
        <f>'Наполни свое лето|FIT18'!AK46+25</f>
        <v>23006.05</v>
      </c>
    </row>
    <row r="24" spans="1:37" x14ac:dyDescent="0.2">
      <c r="A24" s="17" t="s">
        <v>6</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x14ac:dyDescent="0.2">
      <c r="A25" s="19" t="s">
        <v>1</v>
      </c>
      <c r="B25" s="44">
        <f>'Наполни свое лето|FIT18'!B48+25</f>
        <v>97900</v>
      </c>
      <c r="C25" s="44">
        <f>'Наполни свое лето|FIT18'!C48+25</f>
        <v>97900</v>
      </c>
      <c r="D25" s="44">
        <f>'Наполни свое лето|FIT18'!D48+25</f>
        <v>97900</v>
      </c>
      <c r="E25" s="44">
        <f>'Наполни свое лето|FIT18'!E48+25</f>
        <v>97900</v>
      </c>
      <c r="F25" s="44">
        <f>'Наполни свое лето|FIT18'!F48+25</f>
        <v>97900</v>
      </c>
      <c r="G25" s="44">
        <f>'Наполни свое лето|FIT18'!G48+25</f>
        <v>97900</v>
      </c>
      <c r="H25" s="44">
        <f>'Наполни свое лето|FIT18'!H48+25</f>
        <v>97900</v>
      </c>
      <c r="I25" s="44">
        <f>'Наполни свое лето|FIT18'!I48+25</f>
        <v>97900</v>
      </c>
      <c r="J25" s="44">
        <f>'Наполни свое лето|FIT18'!J48+25</f>
        <v>97900</v>
      </c>
      <c r="K25" s="44">
        <f>'Наполни свое лето|FIT18'!K48+25</f>
        <v>97900</v>
      </c>
      <c r="L25" s="44">
        <f>'Наполни свое лето|FIT18'!L48+25</f>
        <v>97900</v>
      </c>
      <c r="M25" s="44">
        <f>'Наполни свое лето|FIT18'!M48+25</f>
        <v>97900</v>
      </c>
      <c r="N25" s="44">
        <f>'Наполни свое лето|FIT18'!N48+25</f>
        <v>97900</v>
      </c>
      <c r="O25" s="44">
        <f>'Наполни свое лето|FIT18'!O48+25</f>
        <v>97900</v>
      </c>
      <c r="P25" s="44">
        <f>'Наполни свое лето|FIT18'!P48+25</f>
        <v>97900</v>
      </c>
      <c r="Q25" s="44">
        <f>'Наполни свое лето|FIT18'!Q48+25</f>
        <v>97900</v>
      </c>
      <c r="R25" s="44">
        <f>'Наполни свое лето|FIT18'!R48+25</f>
        <v>97900</v>
      </c>
      <c r="S25" s="44">
        <f>'Наполни свое лето|FIT18'!S48+25</f>
        <v>97900</v>
      </c>
      <c r="T25" s="44">
        <f>'Наполни свое лето|FIT18'!T48+25</f>
        <v>97900</v>
      </c>
      <c r="U25" s="44">
        <f>'Наполни свое лето|FIT18'!U48+25</f>
        <v>97900</v>
      </c>
      <c r="V25" s="44">
        <f>'Наполни свое лето|FIT18'!V48+25</f>
        <v>97900</v>
      </c>
      <c r="W25" s="44">
        <f>'Наполни свое лето|FIT18'!W48+25</f>
        <v>97900</v>
      </c>
      <c r="X25" s="44">
        <f>'Наполни свое лето|FIT18'!X48+25</f>
        <v>97900</v>
      </c>
      <c r="Y25" s="44">
        <f>'Наполни свое лето|FIT18'!Y48+25</f>
        <v>97900</v>
      </c>
      <c r="Z25" s="44">
        <f>'Наполни свое лето|FIT18'!Z48+25</f>
        <v>97900</v>
      </c>
      <c r="AA25" s="44">
        <f>'Наполни свое лето|FIT18'!AA48+25</f>
        <v>97900</v>
      </c>
      <c r="AB25" s="44">
        <f>'Наполни свое лето|FIT18'!AB48+25</f>
        <v>97900</v>
      </c>
      <c r="AC25" s="44">
        <f>'Наполни свое лето|FIT18'!AC48+25</f>
        <v>97900</v>
      </c>
      <c r="AD25" s="44">
        <f>'Наполни свое лето|FIT18'!AD48+25</f>
        <v>97900</v>
      </c>
      <c r="AE25" s="44">
        <f>'Наполни свое лето|FIT18'!AE48+25</f>
        <v>97900</v>
      </c>
      <c r="AF25" s="44">
        <f>'Наполни свое лето|FIT18'!AF48+25</f>
        <v>97900</v>
      </c>
      <c r="AG25" s="44">
        <f>'Наполни свое лето|FIT18'!AG48+25</f>
        <v>97900</v>
      </c>
      <c r="AH25" s="44">
        <f>'Наполни свое лето|FIT18'!AH48+25</f>
        <v>97900</v>
      </c>
      <c r="AI25" s="44">
        <f>'Наполни свое лето|FIT18'!AI48+25</f>
        <v>97900</v>
      </c>
      <c r="AJ25" s="44">
        <f>'Наполни свое лето|FIT18'!AJ48+25</f>
        <v>97900</v>
      </c>
      <c r="AK25" s="44">
        <f>'Наполни свое лето|FIT18'!AK48+25</f>
        <v>97900</v>
      </c>
    </row>
    <row r="26" spans="1:37" x14ac:dyDescent="0.2">
      <c r="A26" s="41"/>
    </row>
    <row r="27" spans="1:37" ht="150" x14ac:dyDescent="0.2">
      <c r="A27" s="198" t="s">
        <v>265</v>
      </c>
    </row>
    <row r="28" spans="1:37" x14ac:dyDescent="0.2">
      <c r="A28" s="119" t="s">
        <v>24</v>
      </c>
    </row>
    <row r="29" spans="1:37" x14ac:dyDescent="0.2">
      <c r="A29" s="50" t="s">
        <v>266</v>
      </c>
    </row>
    <row r="30" spans="1:37" x14ac:dyDescent="0.2">
      <c r="A30" s="50" t="s">
        <v>267</v>
      </c>
    </row>
    <row r="31" spans="1:37" x14ac:dyDescent="0.2">
      <c r="A31" s="144"/>
    </row>
    <row r="32" spans="1:37"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36.75" customHeight="1" x14ac:dyDescent="0.2">
      <c r="A41" s="178" t="s">
        <v>268</v>
      </c>
    </row>
    <row r="42" spans="1:1" ht="60.75" customHeight="1" x14ac:dyDescent="0.2">
      <c r="A42" s="178" t="s">
        <v>269</v>
      </c>
    </row>
    <row r="43" spans="1:1" ht="28.5" customHeight="1" x14ac:dyDescent="0.2">
      <c r="A43" s="120" t="s">
        <v>270</v>
      </c>
    </row>
    <row r="44" spans="1:1" ht="31.5" x14ac:dyDescent="0.2">
      <c r="A44" s="178" t="s">
        <v>271</v>
      </c>
    </row>
    <row r="45" spans="1:1" ht="33" customHeight="1" x14ac:dyDescent="0.2">
      <c r="A45" s="178" t="s">
        <v>272</v>
      </c>
    </row>
    <row r="46" spans="1:1" ht="42" x14ac:dyDescent="0.2">
      <c r="A46" s="88" t="s">
        <v>47</v>
      </c>
    </row>
    <row r="47" spans="1:1" ht="63" hidden="1" x14ac:dyDescent="0.2">
      <c r="A47" s="126" t="s">
        <v>236</v>
      </c>
    </row>
    <row r="48" spans="1:1" ht="21" x14ac:dyDescent="0.2">
      <c r="A48" s="113" t="s">
        <v>48</v>
      </c>
    </row>
    <row r="49" spans="1:1" ht="53.25" x14ac:dyDescent="0.2">
      <c r="A49" s="85" t="s">
        <v>204</v>
      </c>
    </row>
    <row r="50" spans="1:1" ht="31.5" x14ac:dyDescent="0.2">
      <c r="A50" s="68" t="s">
        <v>50</v>
      </c>
    </row>
    <row r="51" spans="1:1" x14ac:dyDescent="0.2">
      <c r="A51" s="70"/>
    </row>
    <row r="52" spans="1:1" x14ac:dyDescent="0.2">
      <c r="A52" s="71" t="s">
        <v>16</v>
      </c>
    </row>
    <row r="53" spans="1:1" ht="24" x14ac:dyDescent="0.2">
      <c r="A53" s="154" t="s">
        <v>32</v>
      </c>
    </row>
    <row r="54" spans="1:1" ht="24" x14ac:dyDescent="0.2">
      <c r="A54" s="154" t="s">
        <v>33</v>
      </c>
    </row>
    <row r="55" spans="1:1" x14ac:dyDescent="0.2">
      <c r="A55" s="54"/>
    </row>
    <row r="56" spans="1:1" x14ac:dyDescent="0.2">
      <c r="A56" s="5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6"/>
  <sheetViews>
    <sheetView workbookViewId="0">
      <selection activeCell="E71" sqref="E71"/>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ht="13.5" customHeight="1" x14ac:dyDescent="0.2">
      <c r="A2" s="122" t="s">
        <v>194</v>
      </c>
    </row>
    <row r="3" spans="1:37" x14ac:dyDescent="0.2">
      <c r="A3" s="122" t="s">
        <v>60</v>
      </c>
    </row>
    <row r="4" spans="1:37" x14ac:dyDescent="0.2">
      <c r="A4" s="25"/>
      <c r="B4" s="24">
        <f>'Наполни свое лето| FIT15'!B27</f>
        <v>45809</v>
      </c>
      <c r="C4" s="24">
        <f>'Наполни свое лето| FIT15'!C27</f>
        <v>45810</v>
      </c>
      <c r="D4" s="24">
        <f>'Наполни свое лето| FIT15'!D27</f>
        <v>45815</v>
      </c>
      <c r="E4" s="24">
        <f>'Наполни свое лето| FIT15'!E27</f>
        <v>45817</v>
      </c>
      <c r="F4" s="24">
        <f>'Наполни свое лето| FIT15'!F27</f>
        <v>45820</v>
      </c>
      <c r="G4" s="24">
        <f>'Наполни свое лето| FIT15'!G27</f>
        <v>45821</v>
      </c>
      <c r="H4" s="24">
        <f>'Наполни свое лето| FIT15'!H27</f>
        <v>45823</v>
      </c>
      <c r="I4" s="24">
        <f>'Наполни свое лето| FIT15'!I27</f>
        <v>45831</v>
      </c>
      <c r="J4" s="24">
        <f>'Наполни свое лето| FIT15'!J27</f>
        <v>45836</v>
      </c>
      <c r="K4" s="24">
        <f>'Наполни свое лето| FIT15'!K27</f>
        <v>45839</v>
      </c>
      <c r="L4" s="24">
        <f>'Наполни свое лето| FIT15'!L27</f>
        <v>45849</v>
      </c>
      <c r="M4" s="24">
        <f>'Наполни свое лето| FIT15'!M27</f>
        <v>45852</v>
      </c>
      <c r="N4" s="24">
        <f>'Наполни свое лето| FIT15'!N27</f>
        <v>45855</v>
      </c>
      <c r="O4" s="24">
        <f>'Наполни свое лето| FIT15'!O27</f>
        <v>45856</v>
      </c>
      <c r="P4" s="24">
        <f>'Наполни свое лето| FIT15'!P27</f>
        <v>45858</v>
      </c>
      <c r="Q4" s="24">
        <f>'Наполни свое лето| FIT15'!Q27</f>
        <v>45859</v>
      </c>
      <c r="R4" s="24">
        <f>'Наполни свое лето| FIT15'!R27</f>
        <v>45861</v>
      </c>
      <c r="S4" s="24">
        <f>'Наполни свое лето| FIT15'!S27</f>
        <v>45863</v>
      </c>
      <c r="T4" s="24">
        <f>'Наполни свое лето| FIT15'!T27</f>
        <v>45867</v>
      </c>
      <c r="U4" s="24">
        <f>'Наполни свое лето| FIT15'!U27</f>
        <v>45870</v>
      </c>
      <c r="V4" s="24">
        <f>'Наполни свое лето| FIT15'!V27</f>
        <v>45872</v>
      </c>
      <c r="W4" s="24">
        <f>'Наполни свое лето| FIT15'!W27</f>
        <v>45877</v>
      </c>
      <c r="X4" s="24">
        <f>'Наполни свое лето| FIT15'!X27</f>
        <v>45879</v>
      </c>
      <c r="Y4" s="24">
        <f>'Наполни свое лето| FIT15'!Y27</f>
        <v>45884</v>
      </c>
      <c r="Z4" s="24">
        <f>'Наполни свое лето| FIT15'!Z27</f>
        <v>45886</v>
      </c>
      <c r="AA4" s="24">
        <f>'Наполни свое лето| FIT15'!AA27</f>
        <v>45888</v>
      </c>
      <c r="AB4" s="24">
        <f>'Наполни свое лето| FIT15'!AB27</f>
        <v>45891</v>
      </c>
      <c r="AC4" s="24">
        <f>'Наполни свое лето| FIT15'!AC27</f>
        <v>45893</v>
      </c>
      <c r="AD4" s="24">
        <f>'Наполни свое лето| FIT15'!AD27</f>
        <v>45901</v>
      </c>
      <c r="AE4" s="24">
        <f>'Наполни свое лето| FIT15'!AE27</f>
        <v>45905</v>
      </c>
      <c r="AF4" s="24">
        <f>'Наполни свое лето| FIT15'!AF27</f>
        <v>45908</v>
      </c>
      <c r="AG4" s="24">
        <f>'Наполни свое лето| FIT15'!AG27</f>
        <v>45912</v>
      </c>
      <c r="AH4" s="24">
        <f>'Наполни свое лето| FIT15'!AH27</f>
        <v>45914</v>
      </c>
      <c r="AI4" s="24">
        <f>'Наполни свое лето| FIT15'!AI27</f>
        <v>45921</v>
      </c>
      <c r="AJ4" s="24">
        <f>'Наполни свое лето| FIT15'!AJ27</f>
        <v>45926</v>
      </c>
      <c r="AK4" s="24">
        <f>'Наполни свое лето| FIT15'!AK27</f>
        <v>45928</v>
      </c>
    </row>
    <row r="5" spans="1:37" x14ac:dyDescent="0.2">
      <c r="A5" s="10" t="s">
        <v>11</v>
      </c>
      <c r="B5" s="24">
        <f>'Наполни свое лето| FIT15'!B28</f>
        <v>45809</v>
      </c>
      <c r="C5" s="24">
        <f>'Наполни свое лето| FIT15'!C28</f>
        <v>45814</v>
      </c>
      <c r="D5" s="24">
        <f>'Наполни свое лето| FIT15'!D28</f>
        <v>45816</v>
      </c>
      <c r="E5" s="24">
        <f>'Наполни свое лето| FIT15'!E28</f>
        <v>45819</v>
      </c>
      <c r="F5" s="24">
        <f>'Наполни свое лето| FIT15'!F28</f>
        <v>45820</v>
      </c>
      <c r="G5" s="24">
        <f>'Наполни свое лето| FIT15'!G28</f>
        <v>45822</v>
      </c>
      <c r="H5" s="24">
        <f>'Наполни свое лето| FIT15'!H28</f>
        <v>45830</v>
      </c>
      <c r="I5" s="24">
        <f>'Наполни свое лето| FIT15'!I28</f>
        <v>45835</v>
      </c>
      <c r="J5" s="24">
        <f>'Наполни свое лето| FIT15'!J28</f>
        <v>45838</v>
      </c>
      <c r="K5" s="24">
        <f>'Наполни свое лето| FIT15'!K28</f>
        <v>45848</v>
      </c>
      <c r="L5" s="24">
        <f>'Наполни свое лето| FIT15'!L28</f>
        <v>45851</v>
      </c>
      <c r="M5" s="24">
        <f>'Наполни свое лето| FIT15'!M28</f>
        <v>45854</v>
      </c>
      <c r="N5" s="24">
        <f>'Наполни свое лето| FIT15'!N28</f>
        <v>45855</v>
      </c>
      <c r="O5" s="24">
        <f>'Наполни свое лето| FIT15'!O28</f>
        <v>45857</v>
      </c>
      <c r="P5" s="24">
        <f>'Наполни свое лето| FIT15'!P28</f>
        <v>45858</v>
      </c>
      <c r="Q5" s="24">
        <f>'Наполни свое лето| FIT15'!Q28</f>
        <v>45860</v>
      </c>
      <c r="R5" s="24">
        <f>'Наполни свое лето| FIT15'!R28</f>
        <v>45862</v>
      </c>
      <c r="S5" s="24">
        <f>'Наполни свое лето| FIT15'!S28</f>
        <v>45866</v>
      </c>
      <c r="T5" s="24">
        <f>'Наполни свое лето| FIT15'!T28</f>
        <v>45869</v>
      </c>
      <c r="U5" s="24">
        <f>'Наполни свое лето| FIT15'!U28</f>
        <v>45871</v>
      </c>
      <c r="V5" s="24">
        <f>'Наполни свое лето| FIT15'!V28</f>
        <v>45876</v>
      </c>
      <c r="W5" s="24">
        <f>'Наполни свое лето| FIT15'!W28</f>
        <v>45878</v>
      </c>
      <c r="X5" s="24">
        <f>'Наполни свое лето| FIT15'!X28</f>
        <v>45883</v>
      </c>
      <c r="Y5" s="24">
        <f>'Наполни свое лето| FIT15'!Y28</f>
        <v>45885</v>
      </c>
      <c r="Z5" s="24">
        <f>'Наполни свое лето| FIT15'!Z28</f>
        <v>45887</v>
      </c>
      <c r="AA5" s="24">
        <f>'Наполни свое лето| FIT15'!AA28</f>
        <v>45890</v>
      </c>
      <c r="AB5" s="24">
        <f>'Наполни свое лето| FIT15'!AB28</f>
        <v>45892</v>
      </c>
      <c r="AC5" s="24">
        <f>'Наполни свое лето| FIT15'!AC28</f>
        <v>45900</v>
      </c>
      <c r="AD5" s="24">
        <f>'Наполни свое лето| FIT15'!AD28</f>
        <v>45904</v>
      </c>
      <c r="AE5" s="24">
        <f>'Наполни свое лето| FIT15'!AE28</f>
        <v>45907</v>
      </c>
      <c r="AF5" s="24">
        <f>'Наполни свое лето| FIT15'!AF28</f>
        <v>45910</v>
      </c>
      <c r="AG5" s="24">
        <f>'Наполни свое лето| FIT15'!AG28</f>
        <v>45913</v>
      </c>
      <c r="AH5" s="24">
        <f>'Наполни свое лето| FIT15'!AH28</f>
        <v>45920</v>
      </c>
      <c r="AI5" s="24">
        <f>'Наполни свое лето| FIT15'!AI28</f>
        <v>45925</v>
      </c>
      <c r="AJ5" s="24">
        <f>'Наполни свое лето| FIT15'!AJ28</f>
        <v>45927</v>
      </c>
      <c r="AK5" s="24">
        <f>'Наполни свое лето| FIT15'!AK28</f>
        <v>45930</v>
      </c>
    </row>
    <row r="6" spans="1:37" x14ac:dyDescent="0.2">
      <c r="A6" s="17" t="s">
        <v>142</v>
      </c>
    </row>
    <row r="7" spans="1:37" x14ac:dyDescent="0.2">
      <c r="A7" s="19">
        <v>1</v>
      </c>
      <c r="B7" s="44">
        <f>'Наполни свое лето| FIT15'!B6*0.85</f>
        <v>12010.5</v>
      </c>
      <c r="C7" s="44">
        <f>'Наполни свое лето| FIT15'!C6*0.85</f>
        <v>12010.5</v>
      </c>
      <c r="D7" s="44">
        <f>'Наполни свое лето| FIT15'!D6*0.85</f>
        <v>12010.5</v>
      </c>
      <c r="E7" s="44">
        <f>'Наполни свое лето| FIT15'!E6*0.85</f>
        <v>8185.5</v>
      </c>
      <c r="F7" s="44">
        <f>'Наполни свое лето| FIT15'!F6*0.85</f>
        <v>10174.5</v>
      </c>
      <c r="G7" s="44">
        <f>'Наполни свое лето| FIT15'!G6*0.85</f>
        <v>11092.5</v>
      </c>
      <c r="H7" s="44">
        <f>'Наполни свое лето| FIT15'!H6*0.85</f>
        <v>9256.5</v>
      </c>
      <c r="I7" s="44">
        <f>'Наполни свое лето| FIT15'!I6*0.85</f>
        <v>14229</v>
      </c>
      <c r="J7" s="44">
        <f>'Наполни свое лето| FIT15'!J6*0.85</f>
        <v>9256.5</v>
      </c>
      <c r="K7" s="44">
        <f>'Наполни свое лето| FIT15'!K6*0.85</f>
        <v>12010.5</v>
      </c>
      <c r="L7" s="44">
        <f>'Наполни свое лето| FIT15'!L6*0.85</f>
        <v>9256.5</v>
      </c>
      <c r="M7" s="44">
        <f>'Наполни свое лето| FIT15'!M6*0.85</f>
        <v>12010.5</v>
      </c>
      <c r="N7" s="44">
        <f>'Наполни свое лето| FIT15'!N6*0.85</f>
        <v>12010.5</v>
      </c>
      <c r="O7" s="44">
        <f>'Наполни свое лето| FIT15'!O6*0.85</f>
        <v>12010.5</v>
      </c>
      <c r="P7" s="44">
        <f>'Наполни свое лето| FIT15'!P6*0.85</f>
        <v>11092.5</v>
      </c>
      <c r="Q7" s="44">
        <f>'Наполни свое лето| FIT15'!Q6*0.85</f>
        <v>12010.5</v>
      </c>
      <c r="R7" s="44">
        <f>'Наполни свое лето| FIT15'!R6*0.85</f>
        <v>11092.5</v>
      </c>
      <c r="S7" s="44">
        <f>'Наполни свое лето| FIT15'!S6*0.85</f>
        <v>15529.5</v>
      </c>
      <c r="T7" s="44">
        <f>'Наполни свое лето| FIT15'!T6*0.85</f>
        <v>11092.5</v>
      </c>
      <c r="U7" s="44">
        <f>'Наполни свое лето| FIT15'!U6*0.85</f>
        <v>12010.5</v>
      </c>
      <c r="V7" s="44">
        <f>'Наполни свое лето| FIT15'!V6*0.85</f>
        <v>12010.5</v>
      </c>
      <c r="W7" s="44">
        <f>'Наполни свое лето| FIT15'!W6*0.85</f>
        <v>12010.5</v>
      </c>
      <c r="X7" s="44">
        <f>'Наполни свое лето| FIT15'!X6*0.85</f>
        <v>11092.5</v>
      </c>
      <c r="Y7" s="44">
        <f>'Наполни свое лето| FIT15'!Y6*0.85</f>
        <v>12010.5</v>
      </c>
      <c r="Z7" s="44">
        <f>'Наполни свое лето| FIT15'!Z6*0.85</f>
        <v>11092.5</v>
      </c>
      <c r="AA7" s="44">
        <f>'Наполни свое лето| FIT15'!AA6*0.85</f>
        <v>10174.5</v>
      </c>
      <c r="AB7" s="44">
        <f>'Наполни свое лето| FIT15'!AB6*0.85</f>
        <v>9256.5</v>
      </c>
      <c r="AC7" s="44">
        <f>'Наполни свое лето| FIT15'!AC6*0.85</f>
        <v>9256.5</v>
      </c>
      <c r="AD7" s="44">
        <f>'Наполни свое лето| FIT15'!AD6*0.85</f>
        <v>9256.5</v>
      </c>
      <c r="AE7" s="44">
        <f>'Наполни свое лето| FIT15'!AE6*0.85</f>
        <v>10174.5</v>
      </c>
      <c r="AF7" s="44">
        <f>'Наполни свое лето| FIT15'!AF6*0.85</f>
        <v>11092.5</v>
      </c>
      <c r="AG7" s="44">
        <f>'Наполни свое лето| FIT15'!AG6*0.85</f>
        <v>11092.5</v>
      </c>
      <c r="AH7" s="44">
        <f>'Наполни свое лето| FIT15'!AH6*0.85</f>
        <v>10174.5</v>
      </c>
      <c r="AI7" s="44">
        <f>'Наполни свое лето| FIT15'!AI6*0.85</f>
        <v>9256.5</v>
      </c>
      <c r="AJ7" s="44">
        <f>'Наполни свое лето| FIT15'!AJ6*0.85</f>
        <v>11092.5</v>
      </c>
      <c r="AK7" s="44">
        <f>'Наполни свое лето| FIT15'!AK6*0.85</f>
        <v>9256.5</v>
      </c>
    </row>
    <row r="8" spans="1:37" x14ac:dyDescent="0.2">
      <c r="A8" s="19">
        <v>2</v>
      </c>
      <c r="B8" s="44">
        <f>'Наполни свое лето| FIT15'!B7*0.85</f>
        <v>13731.75</v>
      </c>
      <c r="C8" s="44">
        <f>'Наполни свое лето| FIT15'!C7*0.85</f>
        <v>13731.75</v>
      </c>
      <c r="D8" s="44">
        <f>'Наполни свое лето| FIT15'!D7*0.85</f>
        <v>13731.75</v>
      </c>
      <c r="E8" s="44">
        <f>'Наполни свое лето| FIT15'!E7*0.85</f>
        <v>9906.75</v>
      </c>
      <c r="F8" s="44">
        <f>'Наполни свое лето| FIT15'!F7*0.85</f>
        <v>11895.75</v>
      </c>
      <c r="G8" s="44">
        <f>'Наполни свое лето| FIT15'!G7*0.85</f>
        <v>12813.75</v>
      </c>
      <c r="H8" s="44">
        <f>'Наполни свое лето| FIT15'!H7*0.85</f>
        <v>10977.75</v>
      </c>
      <c r="I8" s="44">
        <f>'Наполни свое лето| FIT15'!I7*0.85</f>
        <v>15950.25</v>
      </c>
      <c r="J8" s="44">
        <f>'Наполни свое лето| FIT15'!J7*0.85</f>
        <v>10977.75</v>
      </c>
      <c r="K8" s="44">
        <f>'Наполни свое лето| FIT15'!K7*0.85</f>
        <v>13731.75</v>
      </c>
      <c r="L8" s="44">
        <f>'Наполни свое лето| FIT15'!L7*0.85</f>
        <v>10977.75</v>
      </c>
      <c r="M8" s="44">
        <f>'Наполни свое лето| FIT15'!M7*0.85</f>
        <v>13731.75</v>
      </c>
      <c r="N8" s="44">
        <f>'Наполни свое лето| FIT15'!N7*0.85</f>
        <v>13731.75</v>
      </c>
      <c r="O8" s="44">
        <f>'Наполни свое лето| FIT15'!O7*0.85</f>
        <v>13731.75</v>
      </c>
      <c r="P8" s="44">
        <f>'Наполни свое лето| FIT15'!P7*0.85</f>
        <v>12813.75</v>
      </c>
      <c r="Q8" s="44">
        <f>'Наполни свое лето| FIT15'!Q7*0.85</f>
        <v>13731.75</v>
      </c>
      <c r="R8" s="44">
        <f>'Наполни свое лето| FIT15'!R7*0.85</f>
        <v>12813.75</v>
      </c>
      <c r="S8" s="44">
        <f>'Наполни свое лето| FIT15'!S7*0.85</f>
        <v>17250.75</v>
      </c>
      <c r="T8" s="44">
        <f>'Наполни свое лето| FIT15'!T7*0.85</f>
        <v>12813.75</v>
      </c>
      <c r="U8" s="44">
        <f>'Наполни свое лето| FIT15'!U7*0.85</f>
        <v>13731.75</v>
      </c>
      <c r="V8" s="44">
        <f>'Наполни свое лето| FIT15'!V7*0.85</f>
        <v>13731.75</v>
      </c>
      <c r="W8" s="44">
        <f>'Наполни свое лето| FIT15'!W7*0.85</f>
        <v>13731.75</v>
      </c>
      <c r="X8" s="44">
        <f>'Наполни свое лето| FIT15'!X7*0.85</f>
        <v>12813.75</v>
      </c>
      <c r="Y8" s="44">
        <f>'Наполни свое лето| FIT15'!Y7*0.85</f>
        <v>13731.75</v>
      </c>
      <c r="Z8" s="44">
        <f>'Наполни свое лето| FIT15'!Z7*0.85</f>
        <v>12813.75</v>
      </c>
      <c r="AA8" s="44">
        <f>'Наполни свое лето| FIT15'!AA7*0.85</f>
        <v>11895.75</v>
      </c>
      <c r="AB8" s="44">
        <f>'Наполни свое лето| FIT15'!AB7*0.85</f>
        <v>10977.75</v>
      </c>
      <c r="AC8" s="44">
        <f>'Наполни свое лето| FIT15'!AC7*0.85</f>
        <v>10977.75</v>
      </c>
      <c r="AD8" s="44">
        <f>'Наполни свое лето| FIT15'!AD7*0.85</f>
        <v>10977.75</v>
      </c>
      <c r="AE8" s="44">
        <f>'Наполни свое лето| FIT15'!AE7*0.85</f>
        <v>11895.75</v>
      </c>
      <c r="AF8" s="44">
        <f>'Наполни свое лето| FIT15'!AF7*0.85</f>
        <v>12813.75</v>
      </c>
      <c r="AG8" s="44">
        <f>'Наполни свое лето| FIT15'!AG7*0.85</f>
        <v>12813.75</v>
      </c>
      <c r="AH8" s="44">
        <f>'Наполни свое лето| FIT15'!AH7*0.85</f>
        <v>11895.75</v>
      </c>
      <c r="AI8" s="44">
        <f>'Наполни свое лето| FIT15'!AI7*0.85</f>
        <v>10977.75</v>
      </c>
      <c r="AJ8" s="44">
        <f>'Наполни свое лето| FIT15'!AJ7*0.85</f>
        <v>12813.75</v>
      </c>
      <c r="AK8" s="44">
        <f>'Наполни свое лето| FIT15'!AK7*0.85</f>
        <v>10977.75</v>
      </c>
    </row>
    <row r="9" spans="1:37" x14ac:dyDescent="0.2">
      <c r="A9" s="17" t="s">
        <v>143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0" spans="1:37" x14ac:dyDescent="0.2">
      <c r="A10" s="19">
        <v>1</v>
      </c>
      <c r="B10" s="44">
        <f>'Наполни свое лето| FIT15'!B9*0.85</f>
        <v>12775.5</v>
      </c>
      <c r="C10" s="44">
        <f>'Наполни свое лето| FIT15'!C9*0.85</f>
        <v>12775.5</v>
      </c>
      <c r="D10" s="44">
        <f>'Наполни свое лето| FIT15'!D9*0.85</f>
        <v>12775.5</v>
      </c>
      <c r="E10" s="44">
        <f>'Наполни свое лето| FIT15'!E9*0.85</f>
        <v>8950.5</v>
      </c>
      <c r="F10" s="44">
        <f>'Наполни свое лето| FIT15'!F9*0.85</f>
        <v>10939.5</v>
      </c>
      <c r="G10" s="44">
        <f>'Наполни свое лето| FIT15'!G9*0.85</f>
        <v>11857.5</v>
      </c>
      <c r="H10" s="44">
        <f>'Наполни свое лето| FIT15'!H9*0.85</f>
        <v>10021.5</v>
      </c>
      <c r="I10" s="44">
        <f>'Наполни свое лето| FIT15'!I9*0.85</f>
        <v>14994</v>
      </c>
      <c r="J10" s="44">
        <f>'Наполни свое лето| FIT15'!J9*0.85</f>
        <v>10021.5</v>
      </c>
      <c r="K10" s="44">
        <f>'Наполни свое лето| FIT15'!K9*0.85</f>
        <v>12775.5</v>
      </c>
      <c r="L10" s="44">
        <f>'Наполни свое лето| FIT15'!L9*0.85</f>
        <v>10021.5</v>
      </c>
      <c r="M10" s="44">
        <f>'Наполни свое лето| FIT15'!M9*0.85</f>
        <v>12775.5</v>
      </c>
      <c r="N10" s="44">
        <f>'Наполни свое лето| FIT15'!N9*0.85</f>
        <v>12775.5</v>
      </c>
      <c r="O10" s="44">
        <f>'Наполни свое лето| FIT15'!O9*0.85</f>
        <v>12775.5</v>
      </c>
      <c r="P10" s="44">
        <f>'Наполни свое лето| FIT15'!P9*0.85</f>
        <v>11857.5</v>
      </c>
      <c r="Q10" s="44">
        <f>'Наполни свое лето| FIT15'!Q9*0.85</f>
        <v>12775.5</v>
      </c>
      <c r="R10" s="44">
        <f>'Наполни свое лето| FIT15'!R9*0.85</f>
        <v>11857.5</v>
      </c>
      <c r="S10" s="44">
        <f>'Наполни свое лето| FIT15'!S9*0.85</f>
        <v>16294.5</v>
      </c>
      <c r="T10" s="44">
        <f>'Наполни свое лето| FIT15'!T9*0.85</f>
        <v>11857.5</v>
      </c>
      <c r="U10" s="44">
        <f>'Наполни свое лето| FIT15'!U9*0.85</f>
        <v>12775.5</v>
      </c>
      <c r="V10" s="44">
        <f>'Наполни свое лето| FIT15'!V9*0.85</f>
        <v>12775.5</v>
      </c>
      <c r="W10" s="44">
        <f>'Наполни свое лето| FIT15'!W9*0.85</f>
        <v>12775.5</v>
      </c>
      <c r="X10" s="44">
        <f>'Наполни свое лето| FIT15'!X9*0.85</f>
        <v>11857.5</v>
      </c>
      <c r="Y10" s="44">
        <f>'Наполни свое лето| FIT15'!Y9*0.85</f>
        <v>12775.5</v>
      </c>
      <c r="Z10" s="44">
        <f>'Наполни свое лето| FIT15'!Z9*0.85</f>
        <v>11857.5</v>
      </c>
      <c r="AA10" s="44">
        <f>'Наполни свое лето| FIT15'!AA9*0.85</f>
        <v>10939.5</v>
      </c>
      <c r="AB10" s="44">
        <f>'Наполни свое лето| FIT15'!AB9*0.85</f>
        <v>10021.5</v>
      </c>
      <c r="AC10" s="44">
        <f>'Наполни свое лето| FIT15'!AC9*0.85</f>
        <v>10021.5</v>
      </c>
      <c r="AD10" s="44">
        <f>'Наполни свое лето| FIT15'!AD9*0.85</f>
        <v>10021.5</v>
      </c>
      <c r="AE10" s="44">
        <f>'Наполни свое лето| FIT15'!AE9*0.85</f>
        <v>10939.5</v>
      </c>
      <c r="AF10" s="44">
        <f>'Наполни свое лето| FIT15'!AF9*0.85</f>
        <v>11857.5</v>
      </c>
      <c r="AG10" s="44">
        <f>'Наполни свое лето| FIT15'!AG9*0.85</f>
        <v>11857.5</v>
      </c>
      <c r="AH10" s="44">
        <f>'Наполни свое лето| FIT15'!AH9*0.85</f>
        <v>10939.5</v>
      </c>
      <c r="AI10" s="44">
        <f>'Наполни свое лето| FIT15'!AI9*0.85</f>
        <v>10021.5</v>
      </c>
      <c r="AJ10" s="44">
        <f>'Наполни свое лето| FIT15'!AJ9*0.85</f>
        <v>11857.5</v>
      </c>
      <c r="AK10" s="44">
        <f>'Наполни свое лето| FIT15'!AK9*0.85</f>
        <v>10021.5</v>
      </c>
    </row>
    <row r="11" spans="1:37" x14ac:dyDescent="0.2">
      <c r="A11" s="19">
        <v>2</v>
      </c>
      <c r="B11" s="44">
        <f>'Наполни свое лето| FIT15'!B10*0.85</f>
        <v>14496.75</v>
      </c>
      <c r="C11" s="44">
        <f>'Наполни свое лето| FIT15'!C10*0.85</f>
        <v>14496.75</v>
      </c>
      <c r="D11" s="44">
        <f>'Наполни свое лето| FIT15'!D10*0.85</f>
        <v>14496.75</v>
      </c>
      <c r="E11" s="44">
        <f>'Наполни свое лето| FIT15'!E10*0.85</f>
        <v>10671.75</v>
      </c>
      <c r="F11" s="44">
        <f>'Наполни свое лето| FIT15'!F10*0.85</f>
        <v>12660.75</v>
      </c>
      <c r="G11" s="44">
        <f>'Наполни свое лето| FIT15'!G10*0.85</f>
        <v>13578.75</v>
      </c>
      <c r="H11" s="44">
        <f>'Наполни свое лето| FIT15'!H10*0.85</f>
        <v>11742.75</v>
      </c>
      <c r="I11" s="44">
        <f>'Наполни свое лето| FIT15'!I10*0.85</f>
        <v>16715.25</v>
      </c>
      <c r="J11" s="44">
        <f>'Наполни свое лето| FIT15'!J10*0.85</f>
        <v>11742.75</v>
      </c>
      <c r="K11" s="44">
        <f>'Наполни свое лето| FIT15'!K10*0.85</f>
        <v>14496.75</v>
      </c>
      <c r="L11" s="44">
        <f>'Наполни свое лето| FIT15'!L10*0.85</f>
        <v>11742.75</v>
      </c>
      <c r="M11" s="44">
        <f>'Наполни свое лето| FIT15'!M10*0.85</f>
        <v>14496.75</v>
      </c>
      <c r="N11" s="44">
        <f>'Наполни свое лето| FIT15'!N10*0.85</f>
        <v>14496.75</v>
      </c>
      <c r="O11" s="44">
        <f>'Наполни свое лето| FIT15'!O10*0.85</f>
        <v>14496.75</v>
      </c>
      <c r="P11" s="44">
        <f>'Наполни свое лето| FIT15'!P10*0.85</f>
        <v>13578.75</v>
      </c>
      <c r="Q11" s="44">
        <f>'Наполни свое лето| FIT15'!Q10*0.85</f>
        <v>14496.75</v>
      </c>
      <c r="R11" s="44">
        <f>'Наполни свое лето| FIT15'!R10*0.85</f>
        <v>13578.75</v>
      </c>
      <c r="S11" s="44">
        <f>'Наполни свое лето| FIT15'!S10*0.85</f>
        <v>18015.75</v>
      </c>
      <c r="T11" s="44">
        <f>'Наполни свое лето| FIT15'!T10*0.85</f>
        <v>13578.75</v>
      </c>
      <c r="U11" s="44">
        <f>'Наполни свое лето| FIT15'!U10*0.85</f>
        <v>14496.75</v>
      </c>
      <c r="V11" s="44">
        <f>'Наполни свое лето| FIT15'!V10*0.85</f>
        <v>14496.75</v>
      </c>
      <c r="W11" s="44">
        <f>'Наполни свое лето| FIT15'!W10*0.85</f>
        <v>14496.75</v>
      </c>
      <c r="X11" s="44">
        <f>'Наполни свое лето| FIT15'!X10*0.85</f>
        <v>13578.75</v>
      </c>
      <c r="Y11" s="44">
        <f>'Наполни свое лето| FIT15'!Y10*0.85</f>
        <v>14496.75</v>
      </c>
      <c r="Z11" s="44">
        <f>'Наполни свое лето| FIT15'!Z10*0.85</f>
        <v>13578.75</v>
      </c>
      <c r="AA11" s="44">
        <f>'Наполни свое лето| FIT15'!AA10*0.85</f>
        <v>12660.75</v>
      </c>
      <c r="AB11" s="44">
        <f>'Наполни свое лето| FIT15'!AB10*0.85</f>
        <v>11742.75</v>
      </c>
      <c r="AC11" s="44">
        <f>'Наполни свое лето| FIT15'!AC10*0.85</f>
        <v>11742.75</v>
      </c>
      <c r="AD11" s="44">
        <f>'Наполни свое лето| FIT15'!AD10*0.85</f>
        <v>11742.75</v>
      </c>
      <c r="AE11" s="44">
        <f>'Наполни свое лето| FIT15'!AE10*0.85</f>
        <v>12660.75</v>
      </c>
      <c r="AF11" s="44">
        <f>'Наполни свое лето| FIT15'!AF10*0.85</f>
        <v>13578.75</v>
      </c>
      <c r="AG11" s="44">
        <f>'Наполни свое лето| FIT15'!AG10*0.85</f>
        <v>13578.75</v>
      </c>
      <c r="AH11" s="44">
        <f>'Наполни свое лето| FIT15'!AH10*0.85</f>
        <v>12660.75</v>
      </c>
      <c r="AI11" s="44">
        <f>'Наполни свое лето| FIT15'!AI10*0.85</f>
        <v>11742.75</v>
      </c>
      <c r="AJ11" s="44">
        <f>'Наполни свое лето| FIT15'!AJ10*0.85</f>
        <v>13578.75</v>
      </c>
      <c r="AK11" s="44">
        <f>'Наполни свое лето| FIT15'!AK10*0.85</f>
        <v>11742.75</v>
      </c>
    </row>
    <row r="12" spans="1:37" x14ac:dyDescent="0.2">
      <c r="A12" s="17" t="s">
        <v>144</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7" x14ac:dyDescent="0.2">
      <c r="A13" s="19">
        <v>1</v>
      </c>
      <c r="B13" s="44">
        <f>'Наполни свое лето| FIT15'!B12*0.85</f>
        <v>13540.5</v>
      </c>
      <c r="C13" s="44">
        <f>'Наполни свое лето| FIT15'!C12*0.85</f>
        <v>13540.5</v>
      </c>
      <c r="D13" s="44">
        <f>'Наполни свое лето| FIT15'!D12*0.85</f>
        <v>13540.5</v>
      </c>
      <c r="E13" s="44">
        <f>'Наполни свое лето| FIT15'!E12*0.85</f>
        <v>9715.5</v>
      </c>
      <c r="F13" s="44">
        <f>'Наполни свое лето| FIT15'!F12*0.85</f>
        <v>11704.5</v>
      </c>
      <c r="G13" s="44">
        <f>'Наполни свое лето| FIT15'!G12*0.85</f>
        <v>12622.5</v>
      </c>
      <c r="H13" s="44">
        <f>'Наполни свое лето| FIT15'!H12*0.85</f>
        <v>10786.5</v>
      </c>
      <c r="I13" s="44">
        <f>'Наполни свое лето| FIT15'!I12*0.85</f>
        <v>15759</v>
      </c>
      <c r="J13" s="44">
        <f>'Наполни свое лето| FIT15'!J12*0.85</f>
        <v>10786.5</v>
      </c>
      <c r="K13" s="44">
        <f>'Наполни свое лето| FIT15'!K12*0.85</f>
        <v>13540.5</v>
      </c>
      <c r="L13" s="44">
        <f>'Наполни свое лето| FIT15'!L12*0.85</f>
        <v>10786.5</v>
      </c>
      <c r="M13" s="44">
        <f>'Наполни свое лето| FIT15'!M12*0.85</f>
        <v>13540.5</v>
      </c>
      <c r="N13" s="44">
        <f>'Наполни свое лето| FIT15'!N12*0.85</f>
        <v>13540.5</v>
      </c>
      <c r="O13" s="44">
        <f>'Наполни свое лето| FIT15'!O12*0.85</f>
        <v>13540.5</v>
      </c>
      <c r="P13" s="44">
        <f>'Наполни свое лето| FIT15'!P12*0.85</f>
        <v>12622.5</v>
      </c>
      <c r="Q13" s="44">
        <f>'Наполни свое лето| FIT15'!Q12*0.85</f>
        <v>13540.5</v>
      </c>
      <c r="R13" s="44">
        <f>'Наполни свое лето| FIT15'!R12*0.85</f>
        <v>12622.5</v>
      </c>
      <c r="S13" s="44">
        <f>'Наполни свое лето| FIT15'!S12*0.85</f>
        <v>17059.5</v>
      </c>
      <c r="T13" s="44">
        <f>'Наполни свое лето| FIT15'!T12*0.85</f>
        <v>12622.5</v>
      </c>
      <c r="U13" s="44">
        <f>'Наполни свое лето| FIT15'!U12*0.85</f>
        <v>13540.5</v>
      </c>
      <c r="V13" s="44">
        <f>'Наполни свое лето| FIT15'!V12*0.85</f>
        <v>13540.5</v>
      </c>
      <c r="W13" s="44">
        <f>'Наполни свое лето| FIT15'!W12*0.85</f>
        <v>13540.5</v>
      </c>
      <c r="X13" s="44">
        <f>'Наполни свое лето| FIT15'!X12*0.85</f>
        <v>12622.5</v>
      </c>
      <c r="Y13" s="44">
        <f>'Наполни свое лето| FIT15'!Y12*0.85</f>
        <v>13540.5</v>
      </c>
      <c r="Z13" s="44">
        <f>'Наполни свое лето| FIT15'!Z12*0.85</f>
        <v>12622.5</v>
      </c>
      <c r="AA13" s="44">
        <f>'Наполни свое лето| FIT15'!AA12*0.85</f>
        <v>11704.5</v>
      </c>
      <c r="AB13" s="44">
        <f>'Наполни свое лето| FIT15'!AB12*0.85</f>
        <v>10786.5</v>
      </c>
      <c r="AC13" s="44">
        <f>'Наполни свое лето| FIT15'!AC12*0.85</f>
        <v>10786.5</v>
      </c>
      <c r="AD13" s="44">
        <f>'Наполни свое лето| FIT15'!AD12*0.85</f>
        <v>10786.5</v>
      </c>
      <c r="AE13" s="44">
        <f>'Наполни свое лето| FIT15'!AE12*0.85</f>
        <v>11704.5</v>
      </c>
      <c r="AF13" s="44">
        <f>'Наполни свое лето| FIT15'!AF12*0.85</f>
        <v>12622.5</v>
      </c>
      <c r="AG13" s="44">
        <f>'Наполни свое лето| FIT15'!AG12*0.85</f>
        <v>12622.5</v>
      </c>
      <c r="AH13" s="44">
        <f>'Наполни свое лето| FIT15'!AH12*0.85</f>
        <v>11704.5</v>
      </c>
      <c r="AI13" s="44">
        <f>'Наполни свое лето| FIT15'!AI12*0.85</f>
        <v>10786.5</v>
      </c>
      <c r="AJ13" s="44">
        <f>'Наполни свое лето| FIT15'!AJ12*0.85</f>
        <v>12622.5</v>
      </c>
      <c r="AK13" s="44">
        <f>'Наполни свое лето| FIT15'!AK12*0.85</f>
        <v>10786.5</v>
      </c>
    </row>
    <row r="14" spans="1:37" x14ac:dyDescent="0.2">
      <c r="A14" s="19">
        <v>2</v>
      </c>
      <c r="B14" s="44">
        <f>'Наполни свое лето| FIT15'!B13*0.85</f>
        <v>15261.75</v>
      </c>
      <c r="C14" s="44">
        <f>'Наполни свое лето| FIT15'!C13*0.85</f>
        <v>15261.75</v>
      </c>
      <c r="D14" s="44">
        <f>'Наполни свое лето| FIT15'!D13*0.85</f>
        <v>15261.75</v>
      </c>
      <c r="E14" s="44">
        <f>'Наполни свое лето| FIT15'!E13*0.85</f>
        <v>11436.75</v>
      </c>
      <c r="F14" s="44">
        <f>'Наполни свое лето| FIT15'!F13*0.85</f>
        <v>13425.75</v>
      </c>
      <c r="G14" s="44">
        <f>'Наполни свое лето| FIT15'!G13*0.85</f>
        <v>14343.75</v>
      </c>
      <c r="H14" s="44">
        <f>'Наполни свое лето| FIT15'!H13*0.85</f>
        <v>12507.75</v>
      </c>
      <c r="I14" s="44">
        <f>'Наполни свое лето| FIT15'!I13*0.85</f>
        <v>17480.25</v>
      </c>
      <c r="J14" s="44">
        <f>'Наполни свое лето| FIT15'!J13*0.85</f>
        <v>12507.75</v>
      </c>
      <c r="K14" s="44">
        <f>'Наполни свое лето| FIT15'!K13*0.85</f>
        <v>15261.75</v>
      </c>
      <c r="L14" s="44">
        <f>'Наполни свое лето| FIT15'!L13*0.85</f>
        <v>12507.75</v>
      </c>
      <c r="M14" s="44">
        <f>'Наполни свое лето| FIT15'!M13*0.85</f>
        <v>15261.75</v>
      </c>
      <c r="N14" s="44">
        <f>'Наполни свое лето| FIT15'!N13*0.85</f>
        <v>15261.75</v>
      </c>
      <c r="O14" s="44">
        <f>'Наполни свое лето| FIT15'!O13*0.85</f>
        <v>15261.75</v>
      </c>
      <c r="P14" s="44">
        <f>'Наполни свое лето| FIT15'!P13*0.85</f>
        <v>14343.75</v>
      </c>
      <c r="Q14" s="44">
        <f>'Наполни свое лето| FIT15'!Q13*0.85</f>
        <v>15261.75</v>
      </c>
      <c r="R14" s="44">
        <f>'Наполни свое лето| FIT15'!R13*0.85</f>
        <v>14343.75</v>
      </c>
      <c r="S14" s="44">
        <f>'Наполни свое лето| FIT15'!S13*0.85</f>
        <v>18780.75</v>
      </c>
      <c r="T14" s="44">
        <f>'Наполни свое лето| FIT15'!T13*0.85</f>
        <v>14343.75</v>
      </c>
      <c r="U14" s="44">
        <f>'Наполни свое лето| FIT15'!U13*0.85</f>
        <v>15261.75</v>
      </c>
      <c r="V14" s="44">
        <f>'Наполни свое лето| FIT15'!V13*0.85</f>
        <v>15261.75</v>
      </c>
      <c r="W14" s="44">
        <f>'Наполни свое лето| FIT15'!W13*0.85</f>
        <v>15261.75</v>
      </c>
      <c r="X14" s="44">
        <f>'Наполни свое лето| FIT15'!X13*0.85</f>
        <v>14343.75</v>
      </c>
      <c r="Y14" s="44">
        <f>'Наполни свое лето| FIT15'!Y13*0.85</f>
        <v>15261.75</v>
      </c>
      <c r="Z14" s="44">
        <f>'Наполни свое лето| FIT15'!Z13*0.85</f>
        <v>14343.75</v>
      </c>
      <c r="AA14" s="44">
        <f>'Наполни свое лето| FIT15'!AA13*0.85</f>
        <v>13425.75</v>
      </c>
      <c r="AB14" s="44">
        <f>'Наполни свое лето| FIT15'!AB13*0.85</f>
        <v>12507.75</v>
      </c>
      <c r="AC14" s="44">
        <f>'Наполни свое лето| FIT15'!AC13*0.85</f>
        <v>12507.75</v>
      </c>
      <c r="AD14" s="44">
        <f>'Наполни свое лето| FIT15'!AD13*0.85</f>
        <v>12507.75</v>
      </c>
      <c r="AE14" s="44">
        <f>'Наполни свое лето| FIT15'!AE13*0.85</f>
        <v>13425.75</v>
      </c>
      <c r="AF14" s="44">
        <f>'Наполни свое лето| FIT15'!AF13*0.85</f>
        <v>14343.75</v>
      </c>
      <c r="AG14" s="44">
        <f>'Наполни свое лето| FIT15'!AG13*0.85</f>
        <v>14343.75</v>
      </c>
      <c r="AH14" s="44">
        <f>'Наполни свое лето| FIT15'!AH13*0.85</f>
        <v>13425.75</v>
      </c>
      <c r="AI14" s="44">
        <f>'Наполни свое лето| FIT15'!AI13*0.85</f>
        <v>12507.75</v>
      </c>
      <c r="AJ14" s="44">
        <f>'Наполни свое лето| FIT15'!AJ13*0.85</f>
        <v>14343.75</v>
      </c>
      <c r="AK14" s="44">
        <f>'Наполни свое лето| FIT15'!AK13*0.85</f>
        <v>12507.75</v>
      </c>
    </row>
    <row r="15" spans="1:37" x14ac:dyDescent="0.2">
      <c r="A15" s="17" t="s">
        <v>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1:37" x14ac:dyDescent="0.2">
      <c r="A16" s="19">
        <v>1</v>
      </c>
      <c r="B16" s="44">
        <f>'Наполни свое лето| FIT15'!B15*0.85</f>
        <v>14305.5</v>
      </c>
      <c r="C16" s="44">
        <f>'Наполни свое лето| FIT15'!C15*0.85</f>
        <v>14305.5</v>
      </c>
      <c r="D16" s="44">
        <f>'Наполни свое лето| FIT15'!D15*0.85</f>
        <v>14305.5</v>
      </c>
      <c r="E16" s="44">
        <f>'Наполни свое лето| FIT15'!E15*0.85</f>
        <v>10480.5</v>
      </c>
      <c r="F16" s="44">
        <f>'Наполни свое лето| FIT15'!F15*0.85</f>
        <v>12469.5</v>
      </c>
      <c r="G16" s="44">
        <f>'Наполни свое лето| FIT15'!G15*0.85</f>
        <v>13387.5</v>
      </c>
      <c r="H16" s="44">
        <f>'Наполни свое лето| FIT15'!H15*0.85</f>
        <v>11551.5</v>
      </c>
      <c r="I16" s="44">
        <f>'Наполни свое лето| FIT15'!I15*0.85</f>
        <v>16524</v>
      </c>
      <c r="J16" s="44">
        <f>'Наполни свое лето| FIT15'!J15*0.85</f>
        <v>11551.5</v>
      </c>
      <c r="K16" s="44">
        <f>'Наполни свое лето| FIT15'!K15*0.85</f>
        <v>14305.5</v>
      </c>
      <c r="L16" s="44">
        <f>'Наполни свое лето| FIT15'!L15*0.85</f>
        <v>11551.5</v>
      </c>
      <c r="M16" s="44">
        <f>'Наполни свое лето| FIT15'!M15*0.85</f>
        <v>14305.5</v>
      </c>
      <c r="N16" s="44">
        <f>'Наполни свое лето| FIT15'!N15*0.85</f>
        <v>14305.5</v>
      </c>
      <c r="O16" s="44">
        <f>'Наполни свое лето| FIT15'!O15*0.85</f>
        <v>14305.5</v>
      </c>
      <c r="P16" s="44">
        <f>'Наполни свое лето| FIT15'!P15*0.85</f>
        <v>13387.5</v>
      </c>
      <c r="Q16" s="44">
        <f>'Наполни свое лето| FIT15'!Q15*0.85</f>
        <v>14305.5</v>
      </c>
      <c r="R16" s="44">
        <f>'Наполни свое лето| FIT15'!R15*0.85</f>
        <v>13387.5</v>
      </c>
      <c r="S16" s="44">
        <f>'Наполни свое лето| FIT15'!S15*0.85</f>
        <v>17824.5</v>
      </c>
      <c r="T16" s="44">
        <f>'Наполни свое лето| FIT15'!T15*0.85</f>
        <v>13387.5</v>
      </c>
      <c r="U16" s="44">
        <f>'Наполни свое лето| FIT15'!U15*0.85</f>
        <v>14305.5</v>
      </c>
      <c r="V16" s="44">
        <f>'Наполни свое лето| FIT15'!V15*0.85</f>
        <v>14305.5</v>
      </c>
      <c r="W16" s="44">
        <f>'Наполни свое лето| FIT15'!W15*0.85</f>
        <v>14305.5</v>
      </c>
      <c r="X16" s="44">
        <f>'Наполни свое лето| FIT15'!X15*0.85</f>
        <v>13387.5</v>
      </c>
      <c r="Y16" s="44">
        <f>'Наполни свое лето| FIT15'!Y15*0.85</f>
        <v>14305.5</v>
      </c>
      <c r="Z16" s="44">
        <f>'Наполни свое лето| FIT15'!Z15*0.85</f>
        <v>13387.5</v>
      </c>
      <c r="AA16" s="44">
        <f>'Наполни свое лето| FIT15'!AA15*0.85</f>
        <v>12469.5</v>
      </c>
      <c r="AB16" s="44">
        <f>'Наполни свое лето| FIT15'!AB15*0.85</f>
        <v>11551.5</v>
      </c>
      <c r="AC16" s="44">
        <f>'Наполни свое лето| FIT15'!AC15*0.85</f>
        <v>11551.5</v>
      </c>
      <c r="AD16" s="44">
        <f>'Наполни свое лето| FIT15'!AD15*0.85</f>
        <v>11551.5</v>
      </c>
      <c r="AE16" s="44">
        <f>'Наполни свое лето| FIT15'!AE15*0.85</f>
        <v>12469.5</v>
      </c>
      <c r="AF16" s="44">
        <f>'Наполни свое лето| FIT15'!AF15*0.85</f>
        <v>13387.5</v>
      </c>
      <c r="AG16" s="44">
        <f>'Наполни свое лето| FIT15'!AG15*0.85</f>
        <v>13387.5</v>
      </c>
      <c r="AH16" s="44">
        <f>'Наполни свое лето| FIT15'!AH15*0.85</f>
        <v>12469.5</v>
      </c>
      <c r="AI16" s="44">
        <f>'Наполни свое лето| FIT15'!AI15*0.85</f>
        <v>11551.5</v>
      </c>
      <c r="AJ16" s="44">
        <f>'Наполни свое лето| FIT15'!AJ15*0.85</f>
        <v>13387.5</v>
      </c>
      <c r="AK16" s="44">
        <f>'Наполни свое лето| FIT15'!AK15*0.85</f>
        <v>11551.5</v>
      </c>
    </row>
    <row r="17" spans="1:37" x14ac:dyDescent="0.2">
      <c r="A17" s="19">
        <v>2</v>
      </c>
      <c r="B17" s="44">
        <f>'Наполни свое лето| FIT15'!B16*0.85</f>
        <v>16026.75</v>
      </c>
      <c r="C17" s="44">
        <f>'Наполни свое лето| FIT15'!C16*0.85</f>
        <v>16026.75</v>
      </c>
      <c r="D17" s="44">
        <f>'Наполни свое лето| FIT15'!D16*0.85</f>
        <v>16026.75</v>
      </c>
      <c r="E17" s="44">
        <f>'Наполни свое лето| FIT15'!E16*0.85</f>
        <v>12201.75</v>
      </c>
      <c r="F17" s="44">
        <f>'Наполни свое лето| FIT15'!F16*0.85</f>
        <v>14190.75</v>
      </c>
      <c r="G17" s="44">
        <f>'Наполни свое лето| FIT15'!G16*0.85</f>
        <v>15108.75</v>
      </c>
      <c r="H17" s="44">
        <f>'Наполни свое лето| FIT15'!H16*0.85</f>
        <v>13272.75</v>
      </c>
      <c r="I17" s="44">
        <f>'Наполни свое лето| FIT15'!I16*0.85</f>
        <v>18245.25</v>
      </c>
      <c r="J17" s="44">
        <f>'Наполни свое лето| FIT15'!J16*0.85</f>
        <v>13272.75</v>
      </c>
      <c r="K17" s="44">
        <f>'Наполни свое лето| FIT15'!K16*0.85</f>
        <v>16026.75</v>
      </c>
      <c r="L17" s="44">
        <f>'Наполни свое лето| FIT15'!L16*0.85</f>
        <v>13272.75</v>
      </c>
      <c r="M17" s="44">
        <f>'Наполни свое лето| FIT15'!M16*0.85</f>
        <v>16026.75</v>
      </c>
      <c r="N17" s="44">
        <f>'Наполни свое лето| FIT15'!N16*0.85</f>
        <v>16026.75</v>
      </c>
      <c r="O17" s="44">
        <f>'Наполни свое лето| FIT15'!O16*0.85</f>
        <v>16026.75</v>
      </c>
      <c r="P17" s="44">
        <f>'Наполни свое лето| FIT15'!P16*0.85</f>
        <v>15108.75</v>
      </c>
      <c r="Q17" s="44">
        <f>'Наполни свое лето| FIT15'!Q16*0.85</f>
        <v>16026.75</v>
      </c>
      <c r="R17" s="44">
        <f>'Наполни свое лето| FIT15'!R16*0.85</f>
        <v>15108.75</v>
      </c>
      <c r="S17" s="44">
        <f>'Наполни свое лето| FIT15'!S16*0.85</f>
        <v>19545.75</v>
      </c>
      <c r="T17" s="44">
        <f>'Наполни свое лето| FIT15'!T16*0.85</f>
        <v>15108.75</v>
      </c>
      <c r="U17" s="44">
        <f>'Наполни свое лето| FIT15'!U16*0.85</f>
        <v>16026.75</v>
      </c>
      <c r="V17" s="44">
        <f>'Наполни свое лето| FIT15'!V16*0.85</f>
        <v>16026.75</v>
      </c>
      <c r="W17" s="44">
        <f>'Наполни свое лето| FIT15'!W16*0.85</f>
        <v>16026.75</v>
      </c>
      <c r="X17" s="44">
        <f>'Наполни свое лето| FIT15'!X16*0.85</f>
        <v>15108.75</v>
      </c>
      <c r="Y17" s="44">
        <f>'Наполни свое лето| FIT15'!Y16*0.85</f>
        <v>16026.75</v>
      </c>
      <c r="Z17" s="44">
        <f>'Наполни свое лето| FIT15'!Z16*0.85</f>
        <v>15108.75</v>
      </c>
      <c r="AA17" s="44">
        <f>'Наполни свое лето| FIT15'!AA16*0.85</f>
        <v>14190.75</v>
      </c>
      <c r="AB17" s="44">
        <f>'Наполни свое лето| FIT15'!AB16*0.85</f>
        <v>13272.75</v>
      </c>
      <c r="AC17" s="44">
        <f>'Наполни свое лето| FIT15'!AC16*0.85</f>
        <v>13272.75</v>
      </c>
      <c r="AD17" s="44">
        <f>'Наполни свое лето| FIT15'!AD16*0.85</f>
        <v>13272.75</v>
      </c>
      <c r="AE17" s="44">
        <f>'Наполни свое лето| FIT15'!AE16*0.85</f>
        <v>14190.75</v>
      </c>
      <c r="AF17" s="44">
        <f>'Наполни свое лето| FIT15'!AF16*0.85</f>
        <v>15108.75</v>
      </c>
      <c r="AG17" s="44">
        <f>'Наполни свое лето| FIT15'!AG16*0.85</f>
        <v>15108.75</v>
      </c>
      <c r="AH17" s="44">
        <f>'Наполни свое лето| FIT15'!AH16*0.85</f>
        <v>14190.75</v>
      </c>
      <c r="AI17" s="44">
        <f>'Наполни свое лето| FIT15'!AI16*0.85</f>
        <v>13272.75</v>
      </c>
      <c r="AJ17" s="44">
        <f>'Наполни свое лето| FIT15'!AJ16*0.85</f>
        <v>15108.75</v>
      </c>
      <c r="AK17" s="44">
        <f>'Наполни свое лето| FIT15'!AK16*0.85</f>
        <v>13272.75</v>
      </c>
    </row>
    <row r="18" spans="1:37" x14ac:dyDescent="0.2">
      <c r="A18" s="17" t="s">
        <v>145</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19" spans="1:37" x14ac:dyDescent="0.2">
      <c r="A19" s="19">
        <v>1</v>
      </c>
      <c r="B19" s="44">
        <f>'Наполни свое лето| FIT15'!B18*0.85</f>
        <v>15835.5</v>
      </c>
      <c r="C19" s="44">
        <f>'Наполни свое лето| FIT15'!C18*0.85</f>
        <v>15835.5</v>
      </c>
      <c r="D19" s="44">
        <f>'Наполни свое лето| FIT15'!D18*0.85</f>
        <v>15835.5</v>
      </c>
      <c r="E19" s="44">
        <f>'Наполни свое лето| FIT15'!E18*0.85</f>
        <v>12010.5</v>
      </c>
      <c r="F19" s="44">
        <f>'Наполни свое лето| FIT15'!F18*0.85</f>
        <v>13999.5</v>
      </c>
      <c r="G19" s="44">
        <f>'Наполни свое лето| FIT15'!G18*0.85</f>
        <v>14917.5</v>
      </c>
      <c r="H19" s="44">
        <f>'Наполни свое лето| FIT15'!H18*0.85</f>
        <v>13081.5</v>
      </c>
      <c r="I19" s="44">
        <f>'Наполни свое лето| FIT15'!I18*0.85</f>
        <v>18054</v>
      </c>
      <c r="J19" s="44">
        <f>'Наполни свое лето| FIT15'!J18*0.85</f>
        <v>13081.5</v>
      </c>
      <c r="K19" s="44">
        <f>'Наполни свое лето| FIT15'!K18*0.85</f>
        <v>15835.5</v>
      </c>
      <c r="L19" s="44">
        <f>'Наполни свое лето| FIT15'!L18*0.85</f>
        <v>13081.5</v>
      </c>
      <c r="M19" s="44">
        <f>'Наполни свое лето| FIT15'!M18*0.85</f>
        <v>15835.5</v>
      </c>
      <c r="N19" s="44">
        <f>'Наполни свое лето| FIT15'!N18*0.85</f>
        <v>15835.5</v>
      </c>
      <c r="O19" s="44">
        <f>'Наполни свое лето| FIT15'!O18*0.85</f>
        <v>15835.5</v>
      </c>
      <c r="P19" s="44">
        <f>'Наполни свое лето| FIT15'!P18*0.85</f>
        <v>14917.5</v>
      </c>
      <c r="Q19" s="44">
        <f>'Наполни свое лето| FIT15'!Q18*0.85</f>
        <v>15835.5</v>
      </c>
      <c r="R19" s="44">
        <f>'Наполни свое лето| FIT15'!R18*0.85</f>
        <v>14917.5</v>
      </c>
      <c r="S19" s="44">
        <f>'Наполни свое лето| FIT15'!S18*0.85</f>
        <v>19354.5</v>
      </c>
      <c r="T19" s="44">
        <f>'Наполни свое лето| FIT15'!T18*0.85</f>
        <v>14917.5</v>
      </c>
      <c r="U19" s="44">
        <f>'Наполни свое лето| FIT15'!U18*0.85</f>
        <v>15835.5</v>
      </c>
      <c r="V19" s="44">
        <f>'Наполни свое лето| FIT15'!V18*0.85</f>
        <v>15835.5</v>
      </c>
      <c r="W19" s="44">
        <f>'Наполни свое лето| FIT15'!W18*0.85</f>
        <v>15835.5</v>
      </c>
      <c r="X19" s="44">
        <f>'Наполни свое лето| FIT15'!X18*0.85</f>
        <v>14917.5</v>
      </c>
      <c r="Y19" s="44">
        <f>'Наполни свое лето| FIT15'!Y18*0.85</f>
        <v>15835.5</v>
      </c>
      <c r="Z19" s="44">
        <f>'Наполни свое лето| FIT15'!Z18*0.85</f>
        <v>14917.5</v>
      </c>
      <c r="AA19" s="44">
        <f>'Наполни свое лето| FIT15'!AA18*0.85</f>
        <v>13999.5</v>
      </c>
      <c r="AB19" s="44">
        <f>'Наполни свое лето| FIT15'!AB18*0.85</f>
        <v>13081.5</v>
      </c>
      <c r="AC19" s="44">
        <f>'Наполни свое лето| FIT15'!AC18*0.85</f>
        <v>13081.5</v>
      </c>
      <c r="AD19" s="44">
        <f>'Наполни свое лето| FIT15'!AD18*0.85</f>
        <v>13081.5</v>
      </c>
      <c r="AE19" s="44">
        <f>'Наполни свое лето| FIT15'!AE18*0.85</f>
        <v>13999.5</v>
      </c>
      <c r="AF19" s="44">
        <f>'Наполни свое лето| FIT15'!AF18*0.85</f>
        <v>14917.5</v>
      </c>
      <c r="AG19" s="44">
        <f>'Наполни свое лето| FIT15'!AG18*0.85</f>
        <v>14917.5</v>
      </c>
      <c r="AH19" s="44">
        <f>'Наполни свое лето| FIT15'!AH18*0.85</f>
        <v>13999.5</v>
      </c>
      <c r="AI19" s="44">
        <f>'Наполни свое лето| FIT15'!AI18*0.85</f>
        <v>13081.5</v>
      </c>
      <c r="AJ19" s="44">
        <f>'Наполни свое лето| FIT15'!AJ18*0.85</f>
        <v>14917.5</v>
      </c>
      <c r="AK19" s="44">
        <f>'Наполни свое лето| FIT15'!AK18*0.85</f>
        <v>13081.5</v>
      </c>
    </row>
    <row r="20" spans="1:37" x14ac:dyDescent="0.2">
      <c r="A20" s="19">
        <v>2</v>
      </c>
      <c r="B20" s="44">
        <f>'Наполни свое лето| FIT15'!B19*0.85</f>
        <v>17556.75</v>
      </c>
      <c r="C20" s="44">
        <f>'Наполни свое лето| FIT15'!C19*0.85</f>
        <v>17556.75</v>
      </c>
      <c r="D20" s="44">
        <f>'Наполни свое лето| FIT15'!D19*0.85</f>
        <v>17556.75</v>
      </c>
      <c r="E20" s="44">
        <f>'Наполни свое лето| FIT15'!E19*0.85</f>
        <v>13731.75</v>
      </c>
      <c r="F20" s="44">
        <f>'Наполни свое лето| FIT15'!F19*0.85</f>
        <v>15720.75</v>
      </c>
      <c r="G20" s="44">
        <f>'Наполни свое лето| FIT15'!G19*0.85</f>
        <v>16638.75</v>
      </c>
      <c r="H20" s="44">
        <f>'Наполни свое лето| FIT15'!H19*0.85</f>
        <v>14802.75</v>
      </c>
      <c r="I20" s="44">
        <f>'Наполни свое лето| FIT15'!I19*0.85</f>
        <v>19775.25</v>
      </c>
      <c r="J20" s="44">
        <f>'Наполни свое лето| FIT15'!J19*0.85</f>
        <v>14802.75</v>
      </c>
      <c r="K20" s="44">
        <f>'Наполни свое лето| FIT15'!K19*0.85</f>
        <v>17556.75</v>
      </c>
      <c r="L20" s="44">
        <f>'Наполни свое лето| FIT15'!L19*0.85</f>
        <v>14802.75</v>
      </c>
      <c r="M20" s="44">
        <f>'Наполни свое лето| FIT15'!M19*0.85</f>
        <v>17556.75</v>
      </c>
      <c r="N20" s="44">
        <f>'Наполни свое лето| FIT15'!N19*0.85</f>
        <v>17556.75</v>
      </c>
      <c r="O20" s="44">
        <f>'Наполни свое лето| FIT15'!O19*0.85</f>
        <v>17556.75</v>
      </c>
      <c r="P20" s="44">
        <f>'Наполни свое лето| FIT15'!P19*0.85</f>
        <v>16638.75</v>
      </c>
      <c r="Q20" s="44">
        <f>'Наполни свое лето| FIT15'!Q19*0.85</f>
        <v>17556.75</v>
      </c>
      <c r="R20" s="44">
        <f>'Наполни свое лето| FIT15'!R19*0.85</f>
        <v>16638.75</v>
      </c>
      <c r="S20" s="44">
        <f>'Наполни свое лето| FIT15'!S19*0.85</f>
        <v>21075.75</v>
      </c>
      <c r="T20" s="44">
        <f>'Наполни свое лето| FIT15'!T19*0.85</f>
        <v>16638.75</v>
      </c>
      <c r="U20" s="44">
        <f>'Наполни свое лето| FIT15'!U19*0.85</f>
        <v>17556.75</v>
      </c>
      <c r="V20" s="44">
        <f>'Наполни свое лето| FIT15'!V19*0.85</f>
        <v>17556.75</v>
      </c>
      <c r="W20" s="44">
        <f>'Наполни свое лето| FIT15'!W19*0.85</f>
        <v>17556.75</v>
      </c>
      <c r="X20" s="44">
        <f>'Наполни свое лето| FIT15'!X19*0.85</f>
        <v>16638.75</v>
      </c>
      <c r="Y20" s="44">
        <f>'Наполни свое лето| FIT15'!Y19*0.85</f>
        <v>17556.75</v>
      </c>
      <c r="Z20" s="44">
        <f>'Наполни свое лето| FIT15'!Z19*0.85</f>
        <v>16638.75</v>
      </c>
      <c r="AA20" s="44">
        <f>'Наполни свое лето| FIT15'!AA19*0.85</f>
        <v>15720.75</v>
      </c>
      <c r="AB20" s="44">
        <f>'Наполни свое лето| FIT15'!AB19*0.85</f>
        <v>14802.75</v>
      </c>
      <c r="AC20" s="44">
        <f>'Наполни свое лето| FIT15'!AC19*0.85</f>
        <v>14802.75</v>
      </c>
      <c r="AD20" s="44">
        <f>'Наполни свое лето| FIT15'!AD19*0.85</f>
        <v>14802.75</v>
      </c>
      <c r="AE20" s="44">
        <f>'Наполни свое лето| FIT15'!AE19*0.85</f>
        <v>15720.75</v>
      </c>
      <c r="AF20" s="44">
        <f>'Наполни свое лето| FIT15'!AF19*0.85</f>
        <v>16638.75</v>
      </c>
      <c r="AG20" s="44">
        <f>'Наполни свое лето| FIT15'!AG19*0.85</f>
        <v>16638.75</v>
      </c>
      <c r="AH20" s="44">
        <f>'Наполни свое лето| FIT15'!AH19*0.85</f>
        <v>15720.75</v>
      </c>
      <c r="AI20" s="44">
        <f>'Наполни свое лето| FIT15'!AI19*0.85</f>
        <v>14802.75</v>
      </c>
      <c r="AJ20" s="44">
        <f>'Наполни свое лето| FIT15'!AJ19*0.85</f>
        <v>16638.75</v>
      </c>
      <c r="AK20" s="44">
        <f>'Наполни свое лето| FIT15'!AK19*0.85</f>
        <v>14802.75</v>
      </c>
    </row>
    <row r="21" spans="1:37" x14ac:dyDescent="0.2">
      <c r="A21" s="17" t="s">
        <v>5</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row>
    <row r="22" spans="1:37" x14ac:dyDescent="0.2">
      <c r="A22" s="19">
        <v>1</v>
      </c>
      <c r="B22" s="44">
        <f>'Наполни свое лето| FIT15'!B21*0.85</f>
        <v>23485.5</v>
      </c>
      <c r="C22" s="44">
        <f>'Наполни свое лето| FIT15'!C21*0.85</f>
        <v>23485.5</v>
      </c>
      <c r="D22" s="44">
        <f>'Наполни свое лето| FIT15'!D21*0.85</f>
        <v>23485.5</v>
      </c>
      <c r="E22" s="44">
        <f>'Наполни свое лето| FIT15'!E21*0.85</f>
        <v>19660.5</v>
      </c>
      <c r="F22" s="44">
        <f>'Наполни свое лето| FIT15'!F21*0.85</f>
        <v>21649.5</v>
      </c>
      <c r="G22" s="44">
        <f>'Наполни свое лето| FIT15'!G21*0.85</f>
        <v>22567.5</v>
      </c>
      <c r="H22" s="44">
        <f>'Наполни свое лето| FIT15'!H21*0.85</f>
        <v>20731.5</v>
      </c>
      <c r="I22" s="44">
        <f>'Наполни свое лето| FIT15'!I21*0.85</f>
        <v>25704</v>
      </c>
      <c r="J22" s="44">
        <f>'Наполни свое лето| FIT15'!J21*0.85</f>
        <v>20731.5</v>
      </c>
      <c r="K22" s="44">
        <f>'Наполни свое лето| FIT15'!K21*0.85</f>
        <v>23485.5</v>
      </c>
      <c r="L22" s="44">
        <f>'Наполни свое лето| FIT15'!L21*0.85</f>
        <v>20731.5</v>
      </c>
      <c r="M22" s="44">
        <f>'Наполни свое лето| FIT15'!M21*0.85</f>
        <v>23485.5</v>
      </c>
      <c r="N22" s="44">
        <f>'Наполни свое лето| FIT15'!N21*0.85</f>
        <v>23485.5</v>
      </c>
      <c r="O22" s="44">
        <f>'Наполни свое лето| FIT15'!O21*0.85</f>
        <v>23485.5</v>
      </c>
      <c r="P22" s="44">
        <f>'Наполни свое лето| FIT15'!P21*0.85</f>
        <v>22567.5</v>
      </c>
      <c r="Q22" s="44">
        <f>'Наполни свое лето| FIT15'!Q21*0.85</f>
        <v>23485.5</v>
      </c>
      <c r="R22" s="44">
        <f>'Наполни свое лето| FIT15'!R21*0.85</f>
        <v>22567.5</v>
      </c>
      <c r="S22" s="44">
        <f>'Наполни свое лето| FIT15'!S21*0.85</f>
        <v>27004.5</v>
      </c>
      <c r="T22" s="44">
        <f>'Наполни свое лето| FIT15'!T21*0.85</f>
        <v>22567.5</v>
      </c>
      <c r="U22" s="44">
        <f>'Наполни свое лето| FIT15'!U21*0.85</f>
        <v>23485.5</v>
      </c>
      <c r="V22" s="44">
        <f>'Наполни свое лето| FIT15'!V21*0.85</f>
        <v>23485.5</v>
      </c>
      <c r="W22" s="44">
        <f>'Наполни свое лето| FIT15'!W21*0.85</f>
        <v>23485.5</v>
      </c>
      <c r="X22" s="44">
        <f>'Наполни свое лето| FIT15'!X21*0.85</f>
        <v>22567.5</v>
      </c>
      <c r="Y22" s="44">
        <f>'Наполни свое лето| FIT15'!Y21*0.85</f>
        <v>23485.5</v>
      </c>
      <c r="Z22" s="44">
        <f>'Наполни свое лето| FIT15'!Z21*0.85</f>
        <v>22567.5</v>
      </c>
      <c r="AA22" s="44">
        <f>'Наполни свое лето| FIT15'!AA21*0.85</f>
        <v>21649.5</v>
      </c>
      <c r="AB22" s="44">
        <f>'Наполни свое лето| FIT15'!AB21*0.85</f>
        <v>20731.5</v>
      </c>
      <c r="AC22" s="44">
        <f>'Наполни свое лето| FIT15'!AC21*0.85</f>
        <v>20731.5</v>
      </c>
      <c r="AD22" s="44">
        <f>'Наполни свое лето| FIT15'!AD21*0.85</f>
        <v>20731.5</v>
      </c>
      <c r="AE22" s="44">
        <f>'Наполни свое лето| FIT15'!AE21*0.85</f>
        <v>21649.5</v>
      </c>
      <c r="AF22" s="44">
        <f>'Наполни свое лето| FIT15'!AF21*0.85</f>
        <v>22567.5</v>
      </c>
      <c r="AG22" s="44">
        <f>'Наполни свое лето| FIT15'!AG21*0.85</f>
        <v>22567.5</v>
      </c>
      <c r="AH22" s="44">
        <f>'Наполни свое лето| FIT15'!AH21*0.85</f>
        <v>21649.5</v>
      </c>
      <c r="AI22" s="44">
        <f>'Наполни свое лето| FIT15'!AI21*0.85</f>
        <v>20731.5</v>
      </c>
      <c r="AJ22" s="44">
        <f>'Наполни свое лето| FIT15'!AJ21*0.85</f>
        <v>22567.5</v>
      </c>
      <c r="AK22" s="44">
        <f>'Наполни свое лето| FIT15'!AK21*0.85</f>
        <v>20731.5</v>
      </c>
    </row>
    <row r="23" spans="1:37" x14ac:dyDescent="0.2">
      <c r="A23" s="19">
        <v>2</v>
      </c>
      <c r="B23" s="44">
        <f>'Наполни свое лето| FIT15'!B22*0.85</f>
        <v>25206.75</v>
      </c>
      <c r="C23" s="44">
        <f>'Наполни свое лето| FIT15'!C22*0.85</f>
        <v>25206.75</v>
      </c>
      <c r="D23" s="44">
        <f>'Наполни свое лето| FIT15'!D22*0.85</f>
        <v>25206.75</v>
      </c>
      <c r="E23" s="44">
        <f>'Наполни свое лето| FIT15'!E22*0.85</f>
        <v>21381.75</v>
      </c>
      <c r="F23" s="44">
        <f>'Наполни свое лето| FIT15'!F22*0.85</f>
        <v>23370.75</v>
      </c>
      <c r="G23" s="44">
        <f>'Наполни свое лето| FIT15'!G22*0.85</f>
        <v>24288.75</v>
      </c>
      <c r="H23" s="44">
        <f>'Наполни свое лето| FIT15'!H22*0.85</f>
        <v>22452.75</v>
      </c>
      <c r="I23" s="44">
        <f>'Наполни свое лето| FIT15'!I22*0.85</f>
        <v>27425.25</v>
      </c>
      <c r="J23" s="44">
        <f>'Наполни свое лето| FIT15'!J22*0.85</f>
        <v>22452.75</v>
      </c>
      <c r="K23" s="44">
        <f>'Наполни свое лето| FIT15'!K22*0.85</f>
        <v>25206.75</v>
      </c>
      <c r="L23" s="44">
        <f>'Наполни свое лето| FIT15'!L22*0.85</f>
        <v>22452.75</v>
      </c>
      <c r="M23" s="44">
        <f>'Наполни свое лето| FIT15'!M22*0.85</f>
        <v>25206.75</v>
      </c>
      <c r="N23" s="44">
        <f>'Наполни свое лето| FIT15'!N22*0.85</f>
        <v>25206.75</v>
      </c>
      <c r="O23" s="44">
        <f>'Наполни свое лето| FIT15'!O22*0.85</f>
        <v>25206.75</v>
      </c>
      <c r="P23" s="44">
        <f>'Наполни свое лето| FIT15'!P22*0.85</f>
        <v>24288.75</v>
      </c>
      <c r="Q23" s="44">
        <f>'Наполни свое лето| FIT15'!Q22*0.85</f>
        <v>25206.75</v>
      </c>
      <c r="R23" s="44">
        <f>'Наполни свое лето| FIT15'!R22*0.85</f>
        <v>24288.75</v>
      </c>
      <c r="S23" s="44">
        <f>'Наполни свое лето| FIT15'!S22*0.85</f>
        <v>28725.75</v>
      </c>
      <c r="T23" s="44">
        <f>'Наполни свое лето| FIT15'!T22*0.85</f>
        <v>24288.75</v>
      </c>
      <c r="U23" s="44">
        <f>'Наполни свое лето| FIT15'!U22*0.85</f>
        <v>25206.75</v>
      </c>
      <c r="V23" s="44">
        <f>'Наполни свое лето| FIT15'!V22*0.85</f>
        <v>25206.75</v>
      </c>
      <c r="W23" s="44">
        <f>'Наполни свое лето| FIT15'!W22*0.85</f>
        <v>25206.75</v>
      </c>
      <c r="X23" s="44">
        <f>'Наполни свое лето| FIT15'!X22*0.85</f>
        <v>24288.75</v>
      </c>
      <c r="Y23" s="44">
        <f>'Наполни свое лето| FIT15'!Y22*0.85</f>
        <v>25206.75</v>
      </c>
      <c r="Z23" s="44">
        <f>'Наполни свое лето| FIT15'!Z22*0.85</f>
        <v>24288.75</v>
      </c>
      <c r="AA23" s="44">
        <f>'Наполни свое лето| FIT15'!AA22*0.85</f>
        <v>23370.75</v>
      </c>
      <c r="AB23" s="44">
        <f>'Наполни свое лето| FIT15'!AB22*0.85</f>
        <v>22452.75</v>
      </c>
      <c r="AC23" s="44">
        <f>'Наполни свое лето| FIT15'!AC22*0.85</f>
        <v>22452.75</v>
      </c>
      <c r="AD23" s="44">
        <f>'Наполни свое лето| FIT15'!AD22*0.85</f>
        <v>22452.75</v>
      </c>
      <c r="AE23" s="44">
        <f>'Наполни свое лето| FIT15'!AE22*0.85</f>
        <v>23370.75</v>
      </c>
      <c r="AF23" s="44">
        <f>'Наполни свое лето| FIT15'!AF22*0.85</f>
        <v>24288.75</v>
      </c>
      <c r="AG23" s="44">
        <f>'Наполни свое лето| FIT15'!AG22*0.85</f>
        <v>24288.75</v>
      </c>
      <c r="AH23" s="44">
        <f>'Наполни свое лето| FIT15'!AH22*0.85</f>
        <v>23370.75</v>
      </c>
      <c r="AI23" s="44">
        <f>'Наполни свое лето| FIT15'!AI22*0.85</f>
        <v>22452.75</v>
      </c>
      <c r="AJ23" s="44">
        <f>'Наполни свое лето| FIT15'!AJ22*0.85</f>
        <v>24288.75</v>
      </c>
      <c r="AK23" s="44">
        <f>'Наполни свое лето| FIT15'!AK22*0.85</f>
        <v>22452.75</v>
      </c>
    </row>
    <row r="24" spans="1:37" x14ac:dyDescent="0.2">
      <c r="A24" s="17" t="s">
        <v>6</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x14ac:dyDescent="0.2">
      <c r="A25" s="19" t="s">
        <v>1</v>
      </c>
      <c r="B25" s="44">
        <f>'Наполни свое лето| FIT15'!B24*0.85</f>
        <v>95625</v>
      </c>
      <c r="C25" s="44">
        <f>'Наполни свое лето| FIT15'!C24*0.85</f>
        <v>95625</v>
      </c>
      <c r="D25" s="44">
        <f>'Наполни свое лето| FIT15'!D24*0.85</f>
        <v>95625</v>
      </c>
      <c r="E25" s="44">
        <f>'Наполни свое лето| FIT15'!E24*0.85</f>
        <v>95625</v>
      </c>
      <c r="F25" s="44">
        <f>'Наполни свое лето| FIT15'!F24*0.85</f>
        <v>95625</v>
      </c>
      <c r="G25" s="44">
        <f>'Наполни свое лето| FIT15'!G24*0.85</f>
        <v>95625</v>
      </c>
      <c r="H25" s="44">
        <f>'Наполни свое лето| FIT15'!H24*0.85</f>
        <v>95625</v>
      </c>
      <c r="I25" s="44">
        <f>'Наполни свое лето| FIT15'!I24*0.85</f>
        <v>95625</v>
      </c>
      <c r="J25" s="44">
        <f>'Наполни свое лето| FIT15'!J24*0.85</f>
        <v>95625</v>
      </c>
      <c r="K25" s="44">
        <f>'Наполни свое лето| FIT15'!K24*0.85</f>
        <v>95625</v>
      </c>
      <c r="L25" s="44">
        <f>'Наполни свое лето| FIT15'!L24*0.85</f>
        <v>95625</v>
      </c>
      <c r="M25" s="44">
        <f>'Наполни свое лето| FIT15'!M24*0.85</f>
        <v>95625</v>
      </c>
      <c r="N25" s="44">
        <f>'Наполни свое лето| FIT15'!N24*0.85</f>
        <v>95625</v>
      </c>
      <c r="O25" s="44">
        <f>'Наполни свое лето| FIT15'!O24*0.85</f>
        <v>95625</v>
      </c>
      <c r="P25" s="44">
        <f>'Наполни свое лето| FIT15'!P24*0.85</f>
        <v>95625</v>
      </c>
      <c r="Q25" s="44">
        <f>'Наполни свое лето| FIT15'!Q24*0.85</f>
        <v>95625</v>
      </c>
      <c r="R25" s="44">
        <f>'Наполни свое лето| FIT15'!R24*0.85</f>
        <v>95625</v>
      </c>
      <c r="S25" s="44">
        <f>'Наполни свое лето| FIT15'!S24*0.85</f>
        <v>95625</v>
      </c>
      <c r="T25" s="44">
        <f>'Наполни свое лето| FIT15'!T24*0.85</f>
        <v>95625</v>
      </c>
      <c r="U25" s="44">
        <f>'Наполни свое лето| FIT15'!U24*0.85</f>
        <v>95625</v>
      </c>
      <c r="V25" s="44">
        <f>'Наполни свое лето| FIT15'!V24*0.85</f>
        <v>95625</v>
      </c>
      <c r="W25" s="44">
        <f>'Наполни свое лето| FIT15'!W24*0.85</f>
        <v>95625</v>
      </c>
      <c r="X25" s="44">
        <f>'Наполни свое лето| FIT15'!X24*0.85</f>
        <v>95625</v>
      </c>
      <c r="Y25" s="44">
        <f>'Наполни свое лето| FIT15'!Y24*0.85</f>
        <v>95625</v>
      </c>
      <c r="Z25" s="44">
        <f>'Наполни свое лето| FIT15'!Z24*0.85</f>
        <v>95625</v>
      </c>
      <c r="AA25" s="44">
        <f>'Наполни свое лето| FIT15'!AA24*0.85</f>
        <v>95625</v>
      </c>
      <c r="AB25" s="44">
        <f>'Наполни свое лето| FIT15'!AB24*0.85</f>
        <v>95625</v>
      </c>
      <c r="AC25" s="44">
        <f>'Наполни свое лето| FIT15'!AC24*0.85</f>
        <v>95625</v>
      </c>
      <c r="AD25" s="44">
        <f>'Наполни свое лето| FIT15'!AD24*0.85</f>
        <v>95625</v>
      </c>
      <c r="AE25" s="44">
        <f>'Наполни свое лето| FIT15'!AE24*0.85</f>
        <v>95625</v>
      </c>
      <c r="AF25" s="44">
        <f>'Наполни свое лето| FIT15'!AF24*0.85</f>
        <v>95625</v>
      </c>
      <c r="AG25" s="44">
        <f>'Наполни свое лето| FIT15'!AG24*0.85</f>
        <v>95625</v>
      </c>
      <c r="AH25" s="44">
        <f>'Наполни свое лето| FIT15'!AH24*0.85</f>
        <v>95625</v>
      </c>
      <c r="AI25" s="44">
        <f>'Наполни свое лето| FIT15'!AI24*0.85</f>
        <v>95625</v>
      </c>
      <c r="AJ25" s="44">
        <f>'Наполни свое лето| FIT15'!AJ24*0.85</f>
        <v>95625</v>
      </c>
      <c r="AK25" s="44">
        <f>'Наполни свое лето| FIT15'!AK24*0.85</f>
        <v>95625</v>
      </c>
    </row>
    <row r="26" spans="1:37" x14ac:dyDescent="0.2">
      <c r="A26" s="41"/>
    </row>
    <row r="27" spans="1:37" ht="150" x14ac:dyDescent="0.2">
      <c r="A27" s="198" t="s">
        <v>265</v>
      </c>
    </row>
    <row r="28" spans="1:37" x14ac:dyDescent="0.2">
      <c r="A28" s="119" t="s">
        <v>24</v>
      </c>
    </row>
    <row r="29" spans="1:37" x14ac:dyDescent="0.2">
      <c r="A29" s="50" t="s">
        <v>266</v>
      </c>
    </row>
    <row r="30" spans="1:37" x14ac:dyDescent="0.2">
      <c r="A30" s="50" t="s">
        <v>267</v>
      </c>
    </row>
    <row r="31" spans="1:37" x14ac:dyDescent="0.2">
      <c r="A31" s="144"/>
    </row>
    <row r="32" spans="1:37"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36.75" customHeight="1" x14ac:dyDescent="0.2">
      <c r="A41" s="178" t="s">
        <v>268</v>
      </c>
    </row>
    <row r="42" spans="1:1" ht="60.75" customHeight="1" x14ac:dyDescent="0.2">
      <c r="A42" s="178" t="s">
        <v>269</v>
      </c>
    </row>
    <row r="43" spans="1:1" ht="28.5" customHeight="1" x14ac:dyDescent="0.2">
      <c r="A43" s="120" t="s">
        <v>270</v>
      </c>
    </row>
    <row r="44" spans="1:1" ht="31.5" x14ac:dyDescent="0.2">
      <c r="A44" s="178" t="s">
        <v>271</v>
      </c>
    </row>
    <row r="45" spans="1:1" ht="33" customHeight="1" x14ac:dyDescent="0.2">
      <c r="A45" s="178" t="s">
        <v>272</v>
      </c>
    </row>
    <row r="46" spans="1:1" ht="42" x14ac:dyDescent="0.2">
      <c r="A46" s="88" t="s">
        <v>47</v>
      </c>
    </row>
    <row r="47" spans="1:1" ht="63" hidden="1" x14ac:dyDescent="0.2">
      <c r="A47" s="126" t="s">
        <v>236</v>
      </c>
    </row>
    <row r="48" spans="1:1" ht="21" x14ac:dyDescent="0.2">
      <c r="A48" s="113" t="s">
        <v>48</v>
      </c>
    </row>
    <row r="49" spans="1:1" ht="53.25" x14ac:dyDescent="0.2">
      <c r="A49" s="85" t="s">
        <v>204</v>
      </c>
    </row>
    <row r="50" spans="1:1" ht="31.5" x14ac:dyDescent="0.2">
      <c r="A50" s="68" t="s">
        <v>50</v>
      </c>
    </row>
    <row r="51" spans="1:1" x14ac:dyDescent="0.2">
      <c r="A51" s="70"/>
    </row>
    <row r="52" spans="1:1" x14ac:dyDescent="0.2">
      <c r="A52" s="71" t="s">
        <v>16</v>
      </c>
    </row>
    <row r="53" spans="1:1" ht="24" x14ac:dyDescent="0.2">
      <c r="A53" s="154" t="s">
        <v>32</v>
      </c>
    </row>
    <row r="54" spans="1:1" ht="24" x14ac:dyDescent="0.2">
      <c r="A54" s="154" t="s">
        <v>33</v>
      </c>
    </row>
    <row r="55" spans="1:1" x14ac:dyDescent="0.2">
      <c r="A55" s="54"/>
    </row>
    <row r="56" spans="1:1" x14ac:dyDescent="0.2">
      <c r="A56" s="5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workbookViewId="0">
      <selection activeCell="A53" sqref="A53"/>
    </sheetView>
  </sheetViews>
  <sheetFormatPr defaultColWidth="8.7109375" defaultRowHeight="12.75" x14ac:dyDescent="0.2"/>
  <cols>
    <col min="1" max="1" width="72.5703125" style="151" customWidth="1"/>
    <col min="2" max="16384" width="8.7109375" style="151"/>
  </cols>
  <sheetData>
    <row r="1" spans="1:37" x14ac:dyDescent="0.2">
      <c r="A1" s="13" t="s">
        <v>191</v>
      </c>
    </row>
    <row r="2" spans="1:37" x14ac:dyDescent="0.2">
      <c r="A2" s="122" t="s">
        <v>194</v>
      </c>
    </row>
    <row r="3" spans="1:37" x14ac:dyDescent="0.2">
      <c r="A3" s="122" t="s">
        <v>9</v>
      </c>
      <c r="B3" s="24">
        <f>'C завтраками| Bed and breakfast'!N4</f>
        <v>45809</v>
      </c>
      <c r="C3" s="24">
        <f>'C завтраками| Bed and breakfast'!O4</f>
        <v>45810</v>
      </c>
      <c r="D3" s="24">
        <f>'C завтраками| Bed and breakfast'!P4</f>
        <v>45815</v>
      </c>
      <c r="E3" s="24">
        <f>'C завтраками| Bed and breakfast'!Q4</f>
        <v>45817</v>
      </c>
      <c r="F3" s="24">
        <f>'C завтраками| Bed and breakfast'!R4</f>
        <v>45820</v>
      </c>
      <c r="G3" s="24">
        <f>'C завтраками| Bed and breakfast'!S4</f>
        <v>45821</v>
      </c>
      <c r="H3" s="24">
        <f>'C завтраками| Bed and breakfast'!T4</f>
        <v>45823</v>
      </c>
      <c r="I3" s="24">
        <f>'C завтраками| Bed and breakfast'!U4</f>
        <v>45831</v>
      </c>
      <c r="J3" s="24">
        <f>'C завтраками| Bed and breakfast'!V4</f>
        <v>45836</v>
      </c>
      <c r="K3" s="24">
        <f>'C завтраками| Bed and breakfast'!W4</f>
        <v>45839</v>
      </c>
      <c r="L3" s="24">
        <f>'C завтраками| Bed and breakfast'!X4</f>
        <v>45849</v>
      </c>
      <c r="M3" s="24">
        <f>'C завтраками| Bed and breakfast'!Y4</f>
        <v>45852</v>
      </c>
      <c r="N3" s="24">
        <f>'C завтраками| Bed and breakfast'!Z4</f>
        <v>45855</v>
      </c>
      <c r="O3" s="24">
        <f>'C завтраками| Bed and breakfast'!AA4</f>
        <v>45856</v>
      </c>
      <c r="P3" s="24">
        <f>'C завтраками| Bed and breakfast'!AB4</f>
        <v>45858</v>
      </c>
      <c r="Q3" s="24">
        <f>'C завтраками| Bed and breakfast'!AC4</f>
        <v>45859</v>
      </c>
      <c r="R3" s="24">
        <f>'C завтраками| Bed and breakfast'!AD4</f>
        <v>45861</v>
      </c>
      <c r="S3" s="24">
        <f>'C завтраками| Bed and breakfast'!AE4</f>
        <v>45863</v>
      </c>
      <c r="T3" s="24">
        <f>'C завтраками| Bed and breakfast'!AF4</f>
        <v>45867</v>
      </c>
      <c r="U3" s="24">
        <f>'C завтраками| Bed and breakfast'!AG4</f>
        <v>45870</v>
      </c>
      <c r="V3" s="24">
        <f>'C завтраками| Bed and breakfast'!AH4</f>
        <v>45872</v>
      </c>
      <c r="W3" s="24">
        <f>'C завтраками| Bed and breakfast'!AI4</f>
        <v>45877</v>
      </c>
      <c r="X3" s="24">
        <f>'C завтраками| Bed and breakfast'!AJ4</f>
        <v>45879</v>
      </c>
      <c r="Y3" s="24">
        <f>'C завтраками| Bed and breakfast'!AK4</f>
        <v>45884</v>
      </c>
      <c r="Z3" s="24">
        <f>'C завтраками| Bed and breakfast'!AL4</f>
        <v>45886</v>
      </c>
      <c r="AA3" s="24">
        <f>'C завтраками| Bed and breakfast'!AM4</f>
        <v>45888</v>
      </c>
      <c r="AB3" s="24">
        <f>'C завтраками| Bed and breakfast'!AN4</f>
        <v>45891</v>
      </c>
      <c r="AC3" s="24">
        <f>'C завтраками| Bed and breakfast'!AO4</f>
        <v>45893</v>
      </c>
      <c r="AD3" s="24">
        <f>'C завтраками| Bed and breakfast'!AP4</f>
        <v>45901</v>
      </c>
      <c r="AE3" s="24">
        <f>'C завтраками| Bed and breakfast'!AQ4</f>
        <v>45905</v>
      </c>
      <c r="AF3" s="94">
        <f>'C завтраками| Bed and breakfast'!AR4</f>
        <v>45908</v>
      </c>
      <c r="AG3" s="24">
        <f>'C завтраками| Bed and breakfast'!AS4</f>
        <v>45912</v>
      </c>
      <c r="AH3" s="94">
        <f>'C завтраками| Bed and breakfast'!AT4</f>
        <v>45914</v>
      </c>
      <c r="AI3" s="94">
        <f>'C завтраками| Bed and breakfast'!AU4</f>
        <v>45921</v>
      </c>
      <c r="AJ3" s="94">
        <f>'C завтраками| Bed and breakfast'!AV4</f>
        <v>45926</v>
      </c>
      <c r="AK3" s="94">
        <f>'C завтраками| Bed and breakfast'!AW4</f>
        <v>45928</v>
      </c>
    </row>
    <row r="4" spans="1:37" ht="23.1" customHeight="1" x14ac:dyDescent="0.2">
      <c r="A4" s="46" t="s">
        <v>11</v>
      </c>
      <c r="B4" s="24">
        <f>'C завтраками| Bed and breakfast'!N5</f>
        <v>45809</v>
      </c>
      <c r="C4" s="24">
        <f>'C завтраками| Bed and breakfast'!O5</f>
        <v>45814</v>
      </c>
      <c r="D4" s="24">
        <f>'C завтраками| Bed and breakfast'!P5</f>
        <v>45816</v>
      </c>
      <c r="E4" s="24">
        <f>'C завтраками| Bed and breakfast'!Q5</f>
        <v>45819</v>
      </c>
      <c r="F4" s="24">
        <f>'C завтраками| Bed and breakfast'!R5</f>
        <v>45820</v>
      </c>
      <c r="G4" s="24">
        <f>'C завтраками| Bed and breakfast'!S5</f>
        <v>45822</v>
      </c>
      <c r="H4" s="24">
        <f>'C завтраками| Bed and breakfast'!T5</f>
        <v>45830</v>
      </c>
      <c r="I4" s="24">
        <f>'C завтраками| Bed and breakfast'!U5</f>
        <v>45835</v>
      </c>
      <c r="J4" s="24">
        <f>'C завтраками| Bed and breakfast'!V5</f>
        <v>45838</v>
      </c>
      <c r="K4" s="24">
        <f>'C завтраками| Bed and breakfast'!W5</f>
        <v>45848</v>
      </c>
      <c r="L4" s="24">
        <f>'C завтраками| Bed and breakfast'!X5</f>
        <v>45851</v>
      </c>
      <c r="M4" s="24">
        <f>'C завтраками| Bed and breakfast'!Y5</f>
        <v>45854</v>
      </c>
      <c r="N4" s="24">
        <f>'C завтраками| Bed and breakfast'!Z5</f>
        <v>45855</v>
      </c>
      <c r="O4" s="24">
        <f>'C завтраками| Bed and breakfast'!AA5</f>
        <v>45857</v>
      </c>
      <c r="P4" s="24">
        <f>'C завтраками| Bed and breakfast'!AB5</f>
        <v>45858</v>
      </c>
      <c r="Q4" s="24">
        <f>'C завтраками| Bed and breakfast'!AC5</f>
        <v>45860</v>
      </c>
      <c r="R4" s="24">
        <f>'C завтраками| Bed and breakfast'!AD5</f>
        <v>45862</v>
      </c>
      <c r="S4" s="24">
        <f>'C завтраками| Bed and breakfast'!AE5</f>
        <v>45866</v>
      </c>
      <c r="T4" s="24">
        <f>'C завтраками| Bed and breakfast'!AF5</f>
        <v>45869</v>
      </c>
      <c r="U4" s="24">
        <f>'C завтраками| Bed and breakfast'!AG5</f>
        <v>45871</v>
      </c>
      <c r="V4" s="24">
        <f>'C завтраками| Bed and breakfast'!AH5</f>
        <v>45876</v>
      </c>
      <c r="W4" s="24">
        <f>'C завтраками| Bed and breakfast'!AI5</f>
        <v>45878</v>
      </c>
      <c r="X4" s="24">
        <f>'C завтраками| Bed and breakfast'!AJ5</f>
        <v>45883</v>
      </c>
      <c r="Y4" s="24">
        <f>'C завтраками| Bed and breakfast'!AK5</f>
        <v>45885</v>
      </c>
      <c r="Z4" s="24">
        <f>'C завтраками| Bed and breakfast'!AL5</f>
        <v>45887</v>
      </c>
      <c r="AA4" s="24">
        <f>'C завтраками| Bed and breakfast'!AM5</f>
        <v>45890</v>
      </c>
      <c r="AB4" s="24">
        <f>'C завтраками| Bed and breakfast'!AN5</f>
        <v>45892</v>
      </c>
      <c r="AC4" s="24">
        <f>'C завтраками| Bed and breakfast'!AO5</f>
        <v>45900</v>
      </c>
      <c r="AD4" s="24">
        <f>'C завтраками| Bed and breakfast'!AP5</f>
        <v>45904</v>
      </c>
      <c r="AE4" s="24">
        <f>'C завтраками| Bed and breakfast'!AQ5</f>
        <v>45907</v>
      </c>
      <c r="AF4" s="94">
        <f>'C завтраками| Bed and breakfast'!AR5</f>
        <v>45910</v>
      </c>
      <c r="AG4" s="24">
        <f>'C завтраками| Bed and breakfast'!AS5</f>
        <v>45913</v>
      </c>
      <c r="AH4" s="94">
        <f>'C завтраками| Bed and breakfast'!AT5</f>
        <v>45920</v>
      </c>
      <c r="AI4" s="94">
        <f>'C завтраками| Bed and breakfast'!AU5</f>
        <v>45925</v>
      </c>
      <c r="AJ4" s="94">
        <f>'C завтраками| Bed and breakfast'!AV5</f>
        <v>45927</v>
      </c>
      <c r="AK4" s="94">
        <f>'C завтраками| Bed and breakfast'!AW5</f>
        <v>45930</v>
      </c>
    </row>
    <row r="5" spans="1:37" x14ac:dyDescent="0.2">
      <c r="A5" s="17" t="s">
        <v>142</v>
      </c>
    </row>
    <row r="6" spans="1:37" x14ac:dyDescent="0.2">
      <c r="A6" s="19">
        <v>1</v>
      </c>
      <c r="B6" s="44">
        <f>'C завтраками| Bed and breakfast'!N7*0.9</f>
        <v>14130</v>
      </c>
      <c r="C6" s="44">
        <f>'C завтраками| Bed and breakfast'!O7*0.9</f>
        <v>14130</v>
      </c>
      <c r="D6" s="44">
        <f>'C завтраками| Bed and breakfast'!P7*0.9</f>
        <v>14130</v>
      </c>
      <c r="E6" s="44">
        <f>'C завтраками| Bed and breakfast'!Q7*0.9</f>
        <v>9630</v>
      </c>
      <c r="F6" s="44">
        <f>'C завтраками| Bed and breakfast'!R7*0.9</f>
        <v>11970</v>
      </c>
      <c r="G6" s="44">
        <f>'C завтраками| Bed and breakfast'!S7*0.9</f>
        <v>13050</v>
      </c>
      <c r="H6" s="44">
        <f>'C завтраками| Bed and breakfast'!T7*0.9</f>
        <v>10890</v>
      </c>
      <c r="I6" s="44">
        <f>'C завтраками| Bed and breakfast'!U7*0.9</f>
        <v>16740</v>
      </c>
      <c r="J6" s="44">
        <f>'C завтраками| Bed and breakfast'!V7*0.9</f>
        <v>10890</v>
      </c>
      <c r="K6" s="44">
        <f>'C завтраками| Bed and breakfast'!W7*0.9</f>
        <v>14130</v>
      </c>
      <c r="L6" s="44">
        <f>'C завтраками| Bed and breakfast'!X7*0.9</f>
        <v>10890</v>
      </c>
      <c r="M6" s="44">
        <f>'C завтраками| Bed and breakfast'!Y7*0.9</f>
        <v>14130</v>
      </c>
      <c r="N6" s="44">
        <f>'C завтраками| Bed and breakfast'!Z7*0.9</f>
        <v>14130</v>
      </c>
      <c r="O6" s="44">
        <f>'C завтраками| Bed and breakfast'!AA7*0.9</f>
        <v>14130</v>
      </c>
      <c r="P6" s="44">
        <f>'C завтраками| Bed and breakfast'!AB7*0.9</f>
        <v>13050</v>
      </c>
      <c r="Q6" s="44">
        <f>'C завтраками| Bed and breakfast'!AC7*0.9</f>
        <v>14130</v>
      </c>
      <c r="R6" s="44">
        <f>'C завтраками| Bed and breakfast'!AD7*0.9</f>
        <v>13050</v>
      </c>
      <c r="S6" s="44">
        <f>'C завтраками| Bed and breakfast'!AE7*0.9</f>
        <v>18270</v>
      </c>
      <c r="T6" s="44">
        <f>'C завтраками| Bed and breakfast'!AF7*0.9</f>
        <v>13050</v>
      </c>
      <c r="U6" s="44">
        <f>'C завтраками| Bed and breakfast'!AG7*0.9</f>
        <v>14130</v>
      </c>
      <c r="V6" s="44">
        <f>'C завтраками| Bed and breakfast'!AH7*0.9</f>
        <v>14130</v>
      </c>
      <c r="W6" s="44">
        <f>'C завтраками| Bed and breakfast'!AI7*0.9</f>
        <v>14130</v>
      </c>
      <c r="X6" s="44">
        <f>'C завтраками| Bed and breakfast'!AJ7*0.9</f>
        <v>13050</v>
      </c>
      <c r="Y6" s="44">
        <f>'C завтраками| Bed and breakfast'!AK7*0.9</f>
        <v>14130</v>
      </c>
      <c r="Z6" s="44">
        <f>'C завтраками| Bed and breakfast'!AL7*0.9</f>
        <v>13050</v>
      </c>
      <c r="AA6" s="44">
        <f>'C завтраками| Bed and breakfast'!AM7*0.9</f>
        <v>11970</v>
      </c>
      <c r="AB6" s="44">
        <f>'C завтраками| Bed and breakfast'!AN7*0.9</f>
        <v>10890</v>
      </c>
      <c r="AC6" s="44">
        <f>'C завтраками| Bed and breakfast'!AO7*0.9</f>
        <v>10890</v>
      </c>
      <c r="AD6" s="44">
        <f>'C завтраками| Bed and breakfast'!AP7*0.9</f>
        <v>10890</v>
      </c>
      <c r="AE6" s="44">
        <f>'C завтраками| Bed and breakfast'!AQ7*0.9</f>
        <v>11970</v>
      </c>
      <c r="AF6" s="44">
        <f>'C завтраками| Bed and breakfast'!AR7*0.9</f>
        <v>13050</v>
      </c>
      <c r="AG6" s="44">
        <f>'C завтраками| Bed and breakfast'!AS7*0.9</f>
        <v>13050</v>
      </c>
      <c r="AH6" s="44">
        <f>'C завтраками| Bed and breakfast'!AT7*0.9</f>
        <v>11970</v>
      </c>
      <c r="AI6" s="44">
        <f>'C завтраками| Bed and breakfast'!AU7*0.9</f>
        <v>10890</v>
      </c>
      <c r="AJ6" s="44">
        <f>'C завтраками| Bed and breakfast'!AV7*0.9</f>
        <v>13050</v>
      </c>
      <c r="AK6" s="44">
        <f>'C завтраками| Bed and breakfast'!AW7*0.9</f>
        <v>10890</v>
      </c>
    </row>
    <row r="7" spans="1:37" x14ac:dyDescent="0.2">
      <c r="A7" s="19">
        <v>2</v>
      </c>
      <c r="B7" s="44">
        <f>'C завтраками| Bed and breakfast'!N8*0.9</f>
        <v>16155</v>
      </c>
      <c r="C7" s="44">
        <f>'C завтраками| Bed and breakfast'!O8*0.9</f>
        <v>16155</v>
      </c>
      <c r="D7" s="44">
        <f>'C завтраками| Bed and breakfast'!P8*0.9</f>
        <v>16155</v>
      </c>
      <c r="E7" s="44">
        <f>'C завтраками| Bed and breakfast'!Q8*0.9</f>
        <v>11655</v>
      </c>
      <c r="F7" s="44">
        <f>'C завтраками| Bed and breakfast'!R8*0.9</f>
        <v>13995</v>
      </c>
      <c r="G7" s="44">
        <f>'C завтраками| Bed and breakfast'!S8*0.9</f>
        <v>15075</v>
      </c>
      <c r="H7" s="44">
        <f>'C завтраками| Bed and breakfast'!T8*0.9</f>
        <v>12915</v>
      </c>
      <c r="I7" s="44">
        <f>'C завтраками| Bed and breakfast'!U8*0.9</f>
        <v>18765</v>
      </c>
      <c r="J7" s="44">
        <f>'C завтраками| Bed and breakfast'!V8*0.9</f>
        <v>12915</v>
      </c>
      <c r="K7" s="44">
        <f>'C завтраками| Bed and breakfast'!W8*0.9</f>
        <v>16155</v>
      </c>
      <c r="L7" s="44">
        <f>'C завтраками| Bed and breakfast'!X8*0.9</f>
        <v>12915</v>
      </c>
      <c r="M7" s="44">
        <f>'C завтраками| Bed and breakfast'!Y8*0.9</f>
        <v>16155</v>
      </c>
      <c r="N7" s="44">
        <f>'C завтраками| Bed and breakfast'!Z8*0.9</f>
        <v>16155</v>
      </c>
      <c r="O7" s="44">
        <f>'C завтраками| Bed and breakfast'!AA8*0.9</f>
        <v>16155</v>
      </c>
      <c r="P7" s="44">
        <f>'C завтраками| Bed and breakfast'!AB8*0.9</f>
        <v>15075</v>
      </c>
      <c r="Q7" s="44">
        <f>'C завтраками| Bed and breakfast'!AC8*0.9</f>
        <v>16155</v>
      </c>
      <c r="R7" s="44">
        <f>'C завтраками| Bed and breakfast'!AD8*0.9</f>
        <v>15075</v>
      </c>
      <c r="S7" s="44">
        <f>'C завтраками| Bed and breakfast'!AE8*0.9</f>
        <v>20295</v>
      </c>
      <c r="T7" s="44">
        <f>'C завтраками| Bed and breakfast'!AF8*0.9</f>
        <v>15075</v>
      </c>
      <c r="U7" s="44">
        <f>'C завтраками| Bed and breakfast'!AG8*0.9</f>
        <v>16155</v>
      </c>
      <c r="V7" s="44">
        <f>'C завтраками| Bed and breakfast'!AH8*0.9</f>
        <v>16155</v>
      </c>
      <c r="W7" s="44">
        <f>'C завтраками| Bed and breakfast'!AI8*0.9</f>
        <v>16155</v>
      </c>
      <c r="X7" s="44">
        <f>'C завтраками| Bed and breakfast'!AJ8*0.9</f>
        <v>15075</v>
      </c>
      <c r="Y7" s="44">
        <f>'C завтраками| Bed and breakfast'!AK8*0.9</f>
        <v>16155</v>
      </c>
      <c r="Z7" s="44">
        <f>'C завтраками| Bed and breakfast'!AL8*0.9</f>
        <v>15075</v>
      </c>
      <c r="AA7" s="44">
        <f>'C завтраками| Bed and breakfast'!AM8*0.9</f>
        <v>13995</v>
      </c>
      <c r="AB7" s="44">
        <f>'C завтраками| Bed and breakfast'!AN8*0.9</f>
        <v>12915</v>
      </c>
      <c r="AC7" s="44">
        <f>'C завтраками| Bed and breakfast'!AO8*0.9</f>
        <v>12915</v>
      </c>
      <c r="AD7" s="44">
        <f>'C завтраками| Bed and breakfast'!AP8*0.9</f>
        <v>12915</v>
      </c>
      <c r="AE7" s="44">
        <f>'C завтраками| Bed and breakfast'!AQ8*0.9</f>
        <v>13995</v>
      </c>
      <c r="AF7" s="44">
        <f>'C завтраками| Bed and breakfast'!AR8*0.9</f>
        <v>15075</v>
      </c>
      <c r="AG7" s="44">
        <f>'C завтраками| Bed and breakfast'!AS8*0.9</f>
        <v>15075</v>
      </c>
      <c r="AH7" s="44">
        <f>'C завтраками| Bed and breakfast'!AT8*0.9</f>
        <v>13995</v>
      </c>
      <c r="AI7" s="44">
        <f>'C завтраками| Bed and breakfast'!AU8*0.9</f>
        <v>12915</v>
      </c>
      <c r="AJ7" s="44">
        <f>'C завтраками| Bed and breakfast'!AV8*0.9</f>
        <v>15075</v>
      </c>
      <c r="AK7" s="44">
        <f>'C завтраками| Bed and breakfast'!AW8*0.9</f>
        <v>12915</v>
      </c>
    </row>
    <row r="8" spans="1:37"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row>
    <row r="9" spans="1:37" x14ac:dyDescent="0.2">
      <c r="A9" s="19">
        <v>1</v>
      </c>
      <c r="B9" s="44">
        <f>'C завтраками| Bed and breakfast'!N10*0.9</f>
        <v>15030</v>
      </c>
      <c r="C9" s="44">
        <f>'C завтраками| Bed and breakfast'!O10*0.9</f>
        <v>15030</v>
      </c>
      <c r="D9" s="44">
        <f>'C завтраками| Bed and breakfast'!P10*0.9</f>
        <v>15030</v>
      </c>
      <c r="E9" s="44">
        <f>'C завтраками| Bed and breakfast'!Q10*0.9</f>
        <v>10530</v>
      </c>
      <c r="F9" s="44">
        <f>'C завтраками| Bed and breakfast'!R10*0.9</f>
        <v>12870</v>
      </c>
      <c r="G9" s="44">
        <f>'C завтраками| Bed and breakfast'!S10*0.9</f>
        <v>13950</v>
      </c>
      <c r="H9" s="44">
        <f>'C завтраками| Bed and breakfast'!T10*0.9</f>
        <v>11790</v>
      </c>
      <c r="I9" s="44">
        <f>'C завтраками| Bed and breakfast'!U10*0.9</f>
        <v>17640</v>
      </c>
      <c r="J9" s="44">
        <f>'C завтраками| Bed and breakfast'!V10*0.9</f>
        <v>11790</v>
      </c>
      <c r="K9" s="44">
        <f>'C завтраками| Bed and breakfast'!W10*0.9</f>
        <v>15030</v>
      </c>
      <c r="L9" s="44">
        <f>'C завтраками| Bed and breakfast'!X10*0.9</f>
        <v>11790</v>
      </c>
      <c r="M9" s="44">
        <f>'C завтраками| Bed and breakfast'!Y10*0.9</f>
        <v>15030</v>
      </c>
      <c r="N9" s="44">
        <f>'C завтраками| Bed and breakfast'!Z10*0.9</f>
        <v>15030</v>
      </c>
      <c r="O9" s="44">
        <f>'C завтраками| Bed and breakfast'!AA10*0.9</f>
        <v>15030</v>
      </c>
      <c r="P9" s="44">
        <f>'C завтраками| Bed and breakfast'!AB10*0.9</f>
        <v>13950</v>
      </c>
      <c r="Q9" s="44">
        <f>'C завтраками| Bed and breakfast'!AC10*0.9</f>
        <v>15030</v>
      </c>
      <c r="R9" s="44">
        <f>'C завтраками| Bed and breakfast'!AD10*0.9</f>
        <v>13950</v>
      </c>
      <c r="S9" s="44">
        <f>'C завтраками| Bed and breakfast'!AE10*0.9</f>
        <v>19170</v>
      </c>
      <c r="T9" s="44">
        <f>'C завтраками| Bed and breakfast'!AF10*0.9</f>
        <v>13950</v>
      </c>
      <c r="U9" s="44">
        <f>'C завтраками| Bed and breakfast'!AG10*0.9</f>
        <v>15030</v>
      </c>
      <c r="V9" s="44">
        <f>'C завтраками| Bed and breakfast'!AH10*0.9</f>
        <v>15030</v>
      </c>
      <c r="W9" s="44">
        <f>'C завтраками| Bed and breakfast'!AI10*0.9</f>
        <v>15030</v>
      </c>
      <c r="X9" s="44">
        <f>'C завтраками| Bed and breakfast'!AJ10*0.9</f>
        <v>13950</v>
      </c>
      <c r="Y9" s="44">
        <f>'C завтраками| Bed and breakfast'!AK10*0.9</f>
        <v>15030</v>
      </c>
      <c r="Z9" s="44">
        <f>'C завтраками| Bed and breakfast'!AL10*0.9</f>
        <v>13950</v>
      </c>
      <c r="AA9" s="44">
        <f>'C завтраками| Bed and breakfast'!AM10*0.9</f>
        <v>12870</v>
      </c>
      <c r="AB9" s="44">
        <f>'C завтраками| Bed and breakfast'!AN10*0.9</f>
        <v>11790</v>
      </c>
      <c r="AC9" s="44">
        <f>'C завтраками| Bed and breakfast'!AO10*0.9</f>
        <v>11790</v>
      </c>
      <c r="AD9" s="44">
        <f>'C завтраками| Bed and breakfast'!AP10*0.9</f>
        <v>11790</v>
      </c>
      <c r="AE9" s="44">
        <f>'C завтраками| Bed and breakfast'!AQ10*0.9</f>
        <v>12870</v>
      </c>
      <c r="AF9" s="44">
        <f>'C завтраками| Bed and breakfast'!AR10*0.9</f>
        <v>13950</v>
      </c>
      <c r="AG9" s="44">
        <f>'C завтраками| Bed and breakfast'!AS10*0.9</f>
        <v>13950</v>
      </c>
      <c r="AH9" s="44">
        <f>'C завтраками| Bed and breakfast'!AT10*0.9</f>
        <v>12870</v>
      </c>
      <c r="AI9" s="44">
        <f>'C завтраками| Bed and breakfast'!AU10*0.9</f>
        <v>11790</v>
      </c>
      <c r="AJ9" s="44">
        <f>'C завтраками| Bed and breakfast'!AV10*0.9</f>
        <v>13950</v>
      </c>
      <c r="AK9" s="44">
        <f>'C завтраками| Bed and breakfast'!AW10*0.9</f>
        <v>11790</v>
      </c>
    </row>
    <row r="10" spans="1:37" x14ac:dyDescent="0.2">
      <c r="A10" s="19">
        <v>2</v>
      </c>
      <c r="B10" s="44">
        <f>'C завтраками| Bed and breakfast'!N11*0.9</f>
        <v>17055</v>
      </c>
      <c r="C10" s="44">
        <f>'C завтраками| Bed and breakfast'!O11*0.9</f>
        <v>17055</v>
      </c>
      <c r="D10" s="44">
        <f>'C завтраками| Bed and breakfast'!P11*0.9</f>
        <v>17055</v>
      </c>
      <c r="E10" s="44">
        <f>'C завтраками| Bed and breakfast'!Q11*0.9</f>
        <v>12555</v>
      </c>
      <c r="F10" s="44">
        <f>'C завтраками| Bed and breakfast'!R11*0.9</f>
        <v>14895</v>
      </c>
      <c r="G10" s="44">
        <f>'C завтраками| Bed and breakfast'!S11*0.9</f>
        <v>15975</v>
      </c>
      <c r="H10" s="44">
        <f>'C завтраками| Bed and breakfast'!T11*0.9</f>
        <v>13815</v>
      </c>
      <c r="I10" s="44">
        <f>'C завтраками| Bed and breakfast'!U11*0.9</f>
        <v>19665</v>
      </c>
      <c r="J10" s="44">
        <f>'C завтраками| Bed and breakfast'!V11*0.9</f>
        <v>13815</v>
      </c>
      <c r="K10" s="44">
        <f>'C завтраками| Bed and breakfast'!W11*0.9</f>
        <v>17055</v>
      </c>
      <c r="L10" s="44">
        <f>'C завтраками| Bed and breakfast'!X11*0.9</f>
        <v>13815</v>
      </c>
      <c r="M10" s="44">
        <f>'C завтраками| Bed and breakfast'!Y11*0.9</f>
        <v>17055</v>
      </c>
      <c r="N10" s="44">
        <f>'C завтраками| Bed and breakfast'!Z11*0.9</f>
        <v>17055</v>
      </c>
      <c r="O10" s="44">
        <f>'C завтраками| Bed and breakfast'!AA11*0.9</f>
        <v>17055</v>
      </c>
      <c r="P10" s="44">
        <f>'C завтраками| Bed and breakfast'!AB11*0.9</f>
        <v>15975</v>
      </c>
      <c r="Q10" s="44">
        <f>'C завтраками| Bed and breakfast'!AC11*0.9</f>
        <v>17055</v>
      </c>
      <c r="R10" s="44">
        <f>'C завтраками| Bed and breakfast'!AD11*0.9</f>
        <v>15975</v>
      </c>
      <c r="S10" s="44">
        <f>'C завтраками| Bed and breakfast'!AE11*0.9</f>
        <v>21195</v>
      </c>
      <c r="T10" s="44">
        <f>'C завтраками| Bed and breakfast'!AF11*0.9</f>
        <v>15975</v>
      </c>
      <c r="U10" s="44">
        <f>'C завтраками| Bed and breakfast'!AG11*0.9</f>
        <v>17055</v>
      </c>
      <c r="V10" s="44">
        <f>'C завтраками| Bed and breakfast'!AH11*0.9</f>
        <v>17055</v>
      </c>
      <c r="W10" s="44">
        <f>'C завтраками| Bed and breakfast'!AI11*0.9</f>
        <v>17055</v>
      </c>
      <c r="X10" s="44">
        <f>'C завтраками| Bed and breakfast'!AJ11*0.9</f>
        <v>15975</v>
      </c>
      <c r="Y10" s="44">
        <f>'C завтраками| Bed and breakfast'!AK11*0.9</f>
        <v>17055</v>
      </c>
      <c r="Z10" s="44">
        <f>'C завтраками| Bed and breakfast'!AL11*0.9</f>
        <v>15975</v>
      </c>
      <c r="AA10" s="44">
        <f>'C завтраками| Bed and breakfast'!AM11*0.9</f>
        <v>14895</v>
      </c>
      <c r="AB10" s="44">
        <f>'C завтраками| Bed and breakfast'!AN11*0.9</f>
        <v>13815</v>
      </c>
      <c r="AC10" s="44">
        <f>'C завтраками| Bed and breakfast'!AO11*0.9</f>
        <v>13815</v>
      </c>
      <c r="AD10" s="44">
        <f>'C завтраками| Bed and breakfast'!AP11*0.9</f>
        <v>13815</v>
      </c>
      <c r="AE10" s="44">
        <f>'C завтраками| Bed and breakfast'!AQ11*0.9</f>
        <v>14895</v>
      </c>
      <c r="AF10" s="44">
        <f>'C завтраками| Bed and breakfast'!AR11*0.9</f>
        <v>15975</v>
      </c>
      <c r="AG10" s="44">
        <f>'C завтраками| Bed and breakfast'!AS11*0.9</f>
        <v>15975</v>
      </c>
      <c r="AH10" s="44">
        <f>'C завтраками| Bed and breakfast'!AT11*0.9</f>
        <v>14895</v>
      </c>
      <c r="AI10" s="44">
        <f>'C завтраками| Bed and breakfast'!AU11*0.9</f>
        <v>13815</v>
      </c>
      <c r="AJ10" s="44">
        <f>'C завтраками| Bed and breakfast'!AV11*0.9</f>
        <v>15975</v>
      </c>
      <c r="AK10" s="44">
        <f>'C завтраками| Bed and breakfast'!AW11*0.9</f>
        <v>13815</v>
      </c>
    </row>
    <row r="11" spans="1:37"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37" x14ac:dyDescent="0.2">
      <c r="A12" s="19">
        <v>1</v>
      </c>
      <c r="B12" s="44">
        <f>'C завтраками| Bed and breakfast'!N13*0.9</f>
        <v>15930</v>
      </c>
      <c r="C12" s="44">
        <f>'C завтраками| Bed and breakfast'!O13*0.9</f>
        <v>15930</v>
      </c>
      <c r="D12" s="44">
        <f>'C завтраками| Bed and breakfast'!P13*0.9</f>
        <v>15930</v>
      </c>
      <c r="E12" s="44">
        <f>'C завтраками| Bed and breakfast'!Q13*0.9</f>
        <v>11430</v>
      </c>
      <c r="F12" s="44">
        <f>'C завтраками| Bed and breakfast'!R13*0.9</f>
        <v>13770</v>
      </c>
      <c r="G12" s="44">
        <f>'C завтраками| Bed and breakfast'!S13*0.9</f>
        <v>14850</v>
      </c>
      <c r="H12" s="44">
        <f>'C завтраками| Bed and breakfast'!T13*0.9</f>
        <v>12690</v>
      </c>
      <c r="I12" s="44">
        <f>'C завтраками| Bed and breakfast'!U13*0.9</f>
        <v>18540</v>
      </c>
      <c r="J12" s="44">
        <f>'C завтраками| Bed and breakfast'!V13*0.9</f>
        <v>12690</v>
      </c>
      <c r="K12" s="44">
        <f>'C завтраками| Bed and breakfast'!W13*0.9</f>
        <v>15930</v>
      </c>
      <c r="L12" s="44">
        <f>'C завтраками| Bed and breakfast'!X13*0.9</f>
        <v>12690</v>
      </c>
      <c r="M12" s="44">
        <f>'C завтраками| Bed and breakfast'!Y13*0.9</f>
        <v>15930</v>
      </c>
      <c r="N12" s="44">
        <f>'C завтраками| Bed and breakfast'!Z13*0.9</f>
        <v>15930</v>
      </c>
      <c r="O12" s="44">
        <f>'C завтраками| Bed and breakfast'!AA13*0.9</f>
        <v>15930</v>
      </c>
      <c r="P12" s="44">
        <f>'C завтраками| Bed and breakfast'!AB13*0.9</f>
        <v>14850</v>
      </c>
      <c r="Q12" s="44">
        <f>'C завтраками| Bed and breakfast'!AC13*0.9</f>
        <v>15930</v>
      </c>
      <c r="R12" s="44">
        <f>'C завтраками| Bed and breakfast'!AD13*0.9</f>
        <v>14850</v>
      </c>
      <c r="S12" s="44">
        <f>'C завтраками| Bed and breakfast'!AE13*0.9</f>
        <v>20070</v>
      </c>
      <c r="T12" s="44">
        <f>'C завтраками| Bed and breakfast'!AF13*0.9</f>
        <v>14850</v>
      </c>
      <c r="U12" s="44">
        <f>'C завтраками| Bed and breakfast'!AG13*0.9</f>
        <v>15930</v>
      </c>
      <c r="V12" s="44">
        <f>'C завтраками| Bed and breakfast'!AH13*0.9</f>
        <v>15930</v>
      </c>
      <c r="W12" s="44">
        <f>'C завтраками| Bed and breakfast'!AI13*0.9</f>
        <v>15930</v>
      </c>
      <c r="X12" s="44">
        <f>'C завтраками| Bed and breakfast'!AJ13*0.9</f>
        <v>14850</v>
      </c>
      <c r="Y12" s="44">
        <f>'C завтраками| Bed and breakfast'!AK13*0.9</f>
        <v>15930</v>
      </c>
      <c r="Z12" s="44">
        <f>'C завтраками| Bed and breakfast'!AL13*0.9</f>
        <v>14850</v>
      </c>
      <c r="AA12" s="44">
        <f>'C завтраками| Bed and breakfast'!AM13*0.9</f>
        <v>13770</v>
      </c>
      <c r="AB12" s="44">
        <f>'C завтраками| Bed and breakfast'!AN13*0.9</f>
        <v>12690</v>
      </c>
      <c r="AC12" s="44">
        <f>'C завтраками| Bed and breakfast'!AO13*0.9</f>
        <v>12690</v>
      </c>
      <c r="AD12" s="44">
        <f>'C завтраками| Bed and breakfast'!AP13*0.9</f>
        <v>12690</v>
      </c>
      <c r="AE12" s="44">
        <f>'C завтраками| Bed and breakfast'!AQ13*0.9</f>
        <v>13770</v>
      </c>
      <c r="AF12" s="44">
        <f>'C завтраками| Bed and breakfast'!AR13*0.9</f>
        <v>14850</v>
      </c>
      <c r="AG12" s="44">
        <f>'C завтраками| Bed and breakfast'!AS13*0.9</f>
        <v>14850</v>
      </c>
      <c r="AH12" s="44">
        <f>'C завтраками| Bed and breakfast'!AT13*0.9</f>
        <v>13770</v>
      </c>
      <c r="AI12" s="44">
        <f>'C завтраками| Bed and breakfast'!AU13*0.9</f>
        <v>12690</v>
      </c>
      <c r="AJ12" s="44">
        <f>'C завтраками| Bed and breakfast'!AV13*0.9</f>
        <v>14850</v>
      </c>
      <c r="AK12" s="44">
        <f>'C завтраками| Bed and breakfast'!AW13*0.9</f>
        <v>12690</v>
      </c>
    </row>
    <row r="13" spans="1:37" x14ac:dyDescent="0.2">
      <c r="A13" s="19">
        <v>2</v>
      </c>
      <c r="B13" s="44">
        <f>'C завтраками| Bed and breakfast'!N14*0.9</f>
        <v>17955</v>
      </c>
      <c r="C13" s="44">
        <f>'C завтраками| Bed and breakfast'!O14*0.9</f>
        <v>17955</v>
      </c>
      <c r="D13" s="44">
        <f>'C завтраками| Bed and breakfast'!P14*0.9</f>
        <v>17955</v>
      </c>
      <c r="E13" s="44">
        <f>'C завтраками| Bed and breakfast'!Q14*0.9</f>
        <v>13455</v>
      </c>
      <c r="F13" s="44">
        <f>'C завтраками| Bed and breakfast'!R14*0.9</f>
        <v>15795</v>
      </c>
      <c r="G13" s="44">
        <f>'C завтраками| Bed and breakfast'!S14*0.9</f>
        <v>16875</v>
      </c>
      <c r="H13" s="44">
        <f>'C завтраками| Bed and breakfast'!T14*0.9</f>
        <v>14715</v>
      </c>
      <c r="I13" s="44">
        <f>'C завтраками| Bed and breakfast'!U14*0.9</f>
        <v>20565</v>
      </c>
      <c r="J13" s="44">
        <f>'C завтраками| Bed and breakfast'!V14*0.9</f>
        <v>14715</v>
      </c>
      <c r="K13" s="44">
        <f>'C завтраками| Bed and breakfast'!W14*0.9</f>
        <v>17955</v>
      </c>
      <c r="L13" s="44">
        <f>'C завтраками| Bed and breakfast'!X14*0.9</f>
        <v>14715</v>
      </c>
      <c r="M13" s="44">
        <f>'C завтраками| Bed and breakfast'!Y14*0.9</f>
        <v>17955</v>
      </c>
      <c r="N13" s="44">
        <f>'C завтраками| Bed and breakfast'!Z14*0.9</f>
        <v>17955</v>
      </c>
      <c r="O13" s="44">
        <f>'C завтраками| Bed and breakfast'!AA14*0.9</f>
        <v>17955</v>
      </c>
      <c r="P13" s="44">
        <f>'C завтраками| Bed and breakfast'!AB14*0.9</f>
        <v>16875</v>
      </c>
      <c r="Q13" s="44">
        <f>'C завтраками| Bed and breakfast'!AC14*0.9</f>
        <v>17955</v>
      </c>
      <c r="R13" s="44">
        <f>'C завтраками| Bed and breakfast'!AD14*0.9</f>
        <v>16875</v>
      </c>
      <c r="S13" s="44">
        <f>'C завтраками| Bed and breakfast'!AE14*0.9</f>
        <v>22095</v>
      </c>
      <c r="T13" s="44">
        <f>'C завтраками| Bed and breakfast'!AF14*0.9</f>
        <v>16875</v>
      </c>
      <c r="U13" s="44">
        <f>'C завтраками| Bed and breakfast'!AG14*0.9</f>
        <v>17955</v>
      </c>
      <c r="V13" s="44">
        <f>'C завтраками| Bed and breakfast'!AH14*0.9</f>
        <v>17955</v>
      </c>
      <c r="W13" s="44">
        <f>'C завтраками| Bed and breakfast'!AI14*0.9</f>
        <v>17955</v>
      </c>
      <c r="X13" s="44">
        <f>'C завтраками| Bed and breakfast'!AJ14*0.9</f>
        <v>16875</v>
      </c>
      <c r="Y13" s="44">
        <f>'C завтраками| Bed and breakfast'!AK14*0.9</f>
        <v>17955</v>
      </c>
      <c r="Z13" s="44">
        <f>'C завтраками| Bed and breakfast'!AL14*0.9</f>
        <v>16875</v>
      </c>
      <c r="AA13" s="44">
        <f>'C завтраками| Bed and breakfast'!AM14*0.9</f>
        <v>15795</v>
      </c>
      <c r="AB13" s="44">
        <f>'C завтраками| Bed and breakfast'!AN14*0.9</f>
        <v>14715</v>
      </c>
      <c r="AC13" s="44">
        <f>'C завтраками| Bed and breakfast'!AO14*0.9</f>
        <v>14715</v>
      </c>
      <c r="AD13" s="44">
        <f>'C завтраками| Bed and breakfast'!AP14*0.9</f>
        <v>14715</v>
      </c>
      <c r="AE13" s="44">
        <f>'C завтраками| Bed and breakfast'!AQ14*0.9</f>
        <v>15795</v>
      </c>
      <c r="AF13" s="44">
        <f>'C завтраками| Bed and breakfast'!AR14*0.9</f>
        <v>16875</v>
      </c>
      <c r="AG13" s="44">
        <f>'C завтраками| Bed and breakfast'!AS14*0.9</f>
        <v>16875</v>
      </c>
      <c r="AH13" s="44">
        <f>'C завтраками| Bed and breakfast'!AT14*0.9</f>
        <v>15795</v>
      </c>
      <c r="AI13" s="44">
        <f>'C завтраками| Bed and breakfast'!AU14*0.9</f>
        <v>14715</v>
      </c>
      <c r="AJ13" s="44">
        <f>'C завтраками| Bed and breakfast'!AV14*0.9</f>
        <v>16875</v>
      </c>
      <c r="AK13" s="44">
        <f>'C завтраками| Bed and breakfast'!AW14*0.9</f>
        <v>14715</v>
      </c>
    </row>
    <row r="14" spans="1:37"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x14ac:dyDescent="0.2">
      <c r="A15" s="19">
        <v>1</v>
      </c>
      <c r="B15" s="44">
        <f>'C завтраками| Bed and breakfast'!N16*0.9</f>
        <v>16830</v>
      </c>
      <c r="C15" s="44">
        <f>'C завтраками| Bed and breakfast'!O16*0.9</f>
        <v>16830</v>
      </c>
      <c r="D15" s="44">
        <f>'C завтраками| Bed and breakfast'!P16*0.9</f>
        <v>16830</v>
      </c>
      <c r="E15" s="44">
        <f>'C завтраками| Bed and breakfast'!Q16*0.9</f>
        <v>12330</v>
      </c>
      <c r="F15" s="44">
        <f>'C завтраками| Bed and breakfast'!R16*0.9</f>
        <v>14670</v>
      </c>
      <c r="G15" s="44">
        <f>'C завтраками| Bed and breakfast'!S16*0.9</f>
        <v>15750</v>
      </c>
      <c r="H15" s="44">
        <f>'C завтраками| Bed and breakfast'!T16*0.9</f>
        <v>13590</v>
      </c>
      <c r="I15" s="44">
        <f>'C завтраками| Bed and breakfast'!U16*0.9</f>
        <v>19440</v>
      </c>
      <c r="J15" s="44">
        <f>'C завтраками| Bed and breakfast'!V16*0.9</f>
        <v>13590</v>
      </c>
      <c r="K15" s="44">
        <f>'C завтраками| Bed and breakfast'!W16*0.9</f>
        <v>16830</v>
      </c>
      <c r="L15" s="44">
        <f>'C завтраками| Bed and breakfast'!X16*0.9</f>
        <v>13590</v>
      </c>
      <c r="M15" s="44">
        <f>'C завтраками| Bed and breakfast'!Y16*0.9</f>
        <v>16830</v>
      </c>
      <c r="N15" s="44">
        <f>'C завтраками| Bed and breakfast'!Z16*0.9</f>
        <v>16830</v>
      </c>
      <c r="O15" s="44">
        <f>'C завтраками| Bed and breakfast'!AA16*0.9</f>
        <v>16830</v>
      </c>
      <c r="P15" s="44">
        <f>'C завтраками| Bed and breakfast'!AB16*0.9</f>
        <v>15750</v>
      </c>
      <c r="Q15" s="44">
        <f>'C завтраками| Bed and breakfast'!AC16*0.9</f>
        <v>16830</v>
      </c>
      <c r="R15" s="44">
        <f>'C завтраками| Bed and breakfast'!AD16*0.9</f>
        <v>15750</v>
      </c>
      <c r="S15" s="44">
        <f>'C завтраками| Bed and breakfast'!AE16*0.9</f>
        <v>20970</v>
      </c>
      <c r="T15" s="44">
        <f>'C завтраками| Bed and breakfast'!AF16*0.9</f>
        <v>15750</v>
      </c>
      <c r="U15" s="44">
        <f>'C завтраками| Bed and breakfast'!AG16*0.9</f>
        <v>16830</v>
      </c>
      <c r="V15" s="44">
        <f>'C завтраками| Bed and breakfast'!AH16*0.9</f>
        <v>16830</v>
      </c>
      <c r="W15" s="44">
        <f>'C завтраками| Bed and breakfast'!AI16*0.9</f>
        <v>16830</v>
      </c>
      <c r="X15" s="44">
        <f>'C завтраками| Bed and breakfast'!AJ16*0.9</f>
        <v>15750</v>
      </c>
      <c r="Y15" s="44">
        <f>'C завтраками| Bed and breakfast'!AK16*0.9</f>
        <v>16830</v>
      </c>
      <c r="Z15" s="44">
        <f>'C завтраками| Bed and breakfast'!AL16*0.9</f>
        <v>15750</v>
      </c>
      <c r="AA15" s="44">
        <f>'C завтраками| Bed and breakfast'!AM16*0.9</f>
        <v>14670</v>
      </c>
      <c r="AB15" s="44">
        <f>'C завтраками| Bed and breakfast'!AN16*0.9</f>
        <v>13590</v>
      </c>
      <c r="AC15" s="44">
        <f>'C завтраками| Bed and breakfast'!AO16*0.9</f>
        <v>13590</v>
      </c>
      <c r="AD15" s="44">
        <f>'C завтраками| Bed and breakfast'!AP16*0.9</f>
        <v>13590</v>
      </c>
      <c r="AE15" s="44">
        <f>'C завтраками| Bed and breakfast'!AQ16*0.9</f>
        <v>14670</v>
      </c>
      <c r="AF15" s="44">
        <f>'C завтраками| Bed and breakfast'!AR16*0.9</f>
        <v>15750</v>
      </c>
      <c r="AG15" s="44">
        <f>'C завтраками| Bed and breakfast'!AS16*0.9</f>
        <v>15750</v>
      </c>
      <c r="AH15" s="44">
        <f>'C завтраками| Bed and breakfast'!AT16*0.9</f>
        <v>14670</v>
      </c>
      <c r="AI15" s="44">
        <f>'C завтраками| Bed and breakfast'!AU16*0.9</f>
        <v>13590</v>
      </c>
      <c r="AJ15" s="44">
        <f>'C завтраками| Bed and breakfast'!AV16*0.9</f>
        <v>15750</v>
      </c>
      <c r="AK15" s="44">
        <f>'C завтраками| Bed and breakfast'!AW16*0.9</f>
        <v>13590</v>
      </c>
    </row>
    <row r="16" spans="1:37" x14ac:dyDescent="0.2">
      <c r="A16" s="19">
        <v>2</v>
      </c>
      <c r="B16" s="44">
        <f>'C завтраками| Bed and breakfast'!N17*0.9</f>
        <v>18855</v>
      </c>
      <c r="C16" s="44">
        <f>'C завтраками| Bed and breakfast'!O17*0.9</f>
        <v>18855</v>
      </c>
      <c r="D16" s="44">
        <f>'C завтраками| Bed and breakfast'!P17*0.9</f>
        <v>18855</v>
      </c>
      <c r="E16" s="44">
        <f>'C завтраками| Bed and breakfast'!Q17*0.9</f>
        <v>14355</v>
      </c>
      <c r="F16" s="44">
        <f>'C завтраками| Bed and breakfast'!R17*0.9</f>
        <v>16695</v>
      </c>
      <c r="G16" s="44">
        <f>'C завтраками| Bed and breakfast'!S17*0.9</f>
        <v>17775</v>
      </c>
      <c r="H16" s="44">
        <f>'C завтраками| Bed and breakfast'!T17*0.9</f>
        <v>15615</v>
      </c>
      <c r="I16" s="44">
        <f>'C завтраками| Bed and breakfast'!U17*0.9</f>
        <v>21465</v>
      </c>
      <c r="J16" s="44">
        <f>'C завтраками| Bed and breakfast'!V17*0.9</f>
        <v>15615</v>
      </c>
      <c r="K16" s="44">
        <f>'C завтраками| Bed and breakfast'!W17*0.9</f>
        <v>18855</v>
      </c>
      <c r="L16" s="44">
        <f>'C завтраками| Bed and breakfast'!X17*0.9</f>
        <v>15615</v>
      </c>
      <c r="M16" s="44">
        <f>'C завтраками| Bed and breakfast'!Y17*0.9</f>
        <v>18855</v>
      </c>
      <c r="N16" s="44">
        <f>'C завтраками| Bed and breakfast'!Z17*0.9</f>
        <v>18855</v>
      </c>
      <c r="O16" s="44">
        <f>'C завтраками| Bed and breakfast'!AA17*0.9</f>
        <v>18855</v>
      </c>
      <c r="P16" s="44">
        <f>'C завтраками| Bed and breakfast'!AB17*0.9</f>
        <v>17775</v>
      </c>
      <c r="Q16" s="44">
        <f>'C завтраками| Bed and breakfast'!AC17*0.9</f>
        <v>18855</v>
      </c>
      <c r="R16" s="44">
        <f>'C завтраками| Bed and breakfast'!AD17*0.9</f>
        <v>17775</v>
      </c>
      <c r="S16" s="44">
        <f>'C завтраками| Bed and breakfast'!AE17*0.9</f>
        <v>22995</v>
      </c>
      <c r="T16" s="44">
        <f>'C завтраками| Bed and breakfast'!AF17*0.9</f>
        <v>17775</v>
      </c>
      <c r="U16" s="44">
        <f>'C завтраками| Bed and breakfast'!AG17*0.9</f>
        <v>18855</v>
      </c>
      <c r="V16" s="44">
        <f>'C завтраками| Bed and breakfast'!AH17*0.9</f>
        <v>18855</v>
      </c>
      <c r="W16" s="44">
        <f>'C завтраками| Bed and breakfast'!AI17*0.9</f>
        <v>18855</v>
      </c>
      <c r="X16" s="44">
        <f>'C завтраками| Bed and breakfast'!AJ17*0.9</f>
        <v>17775</v>
      </c>
      <c r="Y16" s="44">
        <f>'C завтраками| Bed and breakfast'!AK17*0.9</f>
        <v>18855</v>
      </c>
      <c r="Z16" s="44">
        <f>'C завтраками| Bed and breakfast'!AL17*0.9</f>
        <v>17775</v>
      </c>
      <c r="AA16" s="44">
        <f>'C завтраками| Bed and breakfast'!AM17*0.9</f>
        <v>16695</v>
      </c>
      <c r="AB16" s="44">
        <f>'C завтраками| Bed and breakfast'!AN17*0.9</f>
        <v>15615</v>
      </c>
      <c r="AC16" s="44">
        <f>'C завтраками| Bed and breakfast'!AO17*0.9</f>
        <v>15615</v>
      </c>
      <c r="AD16" s="44">
        <f>'C завтраками| Bed and breakfast'!AP17*0.9</f>
        <v>15615</v>
      </c>
      <c r="AE16" s="44">
        <f>'C завтраками| Bed and breakfast'!AQ17*0.9</f>
        <v>16695</v>
      </c>
      <c r="AF16" s="44">
        <f>'C завтраками| Bed and breakfast'!AR17*0.9</f>
        <v>17775</v>
      </c>
      <c r="AG16" s="44">
        <f>'C завтраками| Bed and breakfast'!AS17*0.9</f>
        <v>17775</v>
      </c>
      <c r="AH16" s="44">
        <f>'C завтраками| Bed and breakfast'!AT17*0.9</f>
        <v>16695</v>
      </c>
      <c r="AI16" s="44">
        <f>'C завтраками| Bed and breakfast'!AU17*0.9</f>
        <v>15615</v>
      </c>
      <c r="AJ16" s="44">
        <f>'C завтраками| Bed and breakfast'!AV17*0.9</f>
        <v>17775</v>
      </c>
      <c r="AK16" s="44">
        <f>'C завтраками| Bed and breakfast'!AW17*0.9</f>
        <v>15615</v>
      </c>
    </row>
    <row r="17" spans="1:37"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x14ac:dyDescent="0.2">
      <c r="A18" s="19">
        <v>1</v>
      </c>
      <c r="B18" s="44">
        <f>'C завтраками| Bed and breakfast'!N19*0.9</f>
        <v>18630</v>
      </c>
      <c r="C18" s="44">
        <f>'C завтраками| Bed and breakfast'!O19*0.9</f>
        <v>18630</v>
      </c>
      <c r="D18" s="44">
        <f>'C завтраками| Bed and breakfast'!P19*0.9</f>
        <v>18630</v>
      </c>
      <c r="E18" s="44">
        <f>'C завтраками| Bed and breakfast'!Q19*0.9</f>
        <v>14130</v>
      </c>
      <c r="F18" s="44">
        <f>'C завтраками| Bed and breakfast'!R19*0.9</f>
        <v>16470</v>
      </c>
      <c r="G18" s="44">
        <f>'C завтраками| Bed and breakfast'!S19*0.9</f>
        <v>17550</v>
      </c>
      <c r="H18" s="44">
        <f>'C завтраками| Bed and breakfast'!T19*0.9</f>
        <v>15390</v>
      </c>
      <c r="I18" s="44">
        <f>'C завтраками| Bed and breakfast'!U19*0.9</f>
        <v>21240</v>
      </c>
      <c r="J18" s="44">
        <f>'C завтраками| Bed and breakfast'!V19*0.9</f>
        <v>15390</v>
      </c>
      <c r="K18" s="44">
        <f>'C завтраками| Bed and breakfast'!W19*0.9</f>
        <v>18630</v>
      </c>
      <c r="L18" s="44">
        <f>'C завтраками| Bed and breakfast'!X19*0.9</f>
        <v>15390</v>
      </c>
      <c r="M18" s="44">
        <f>'C завтраками| Bed and breakfast'!Y19*0.9</f>
        <v>18630</v>
      </c>
      <c r="N18" s="44">
        <f>'C завтраками| Bed and breakfast'!Z19*0.9</f>
        <v>18630</v>
      </c>
      <c r="O18" s="44">
        <f>'C завтраками| Bed and breakfast'!AA19*0.9</f>
        <v>18630</v>
      </c>
      <c r="P18" s="44">
        <f>'C завтраками| Bed and breakfast'!AB19*0.9</f>
        <v>17550</v>
      </c>
      <c r="Q18" s="44">
        <f>'C завтраками| Bed and breakfast'!AC19*0.9</f>
        <v>18630</v>
      </c>
      <c r="R18" s="44">
        <f>'C завтраками| Bed and breakfast'!AD19*0.9</f>
        <v>17550</v>
      </c>
      <c r="S18" s="44">
        <f>'C завтраками| Bed and breakfast'!AE19*0.9</f>
        <v>22770</v>
      </c>
      <c r="T18" s="44">
        <f>'C завтраками| Bed and breakfast'!AF19*0.9</f>
        <v>17550</v>
      </c>
      <c r="U18" s="44">
        <f>'C завтраками| Bed and breakfast'!AG19*0.9</f>
        <v>18630</v>
      </c>
      <c r="V18" s="44">
        <f>'C завтраками| Bed and breakfast'!AH19*0.9</f>
        <v>18630</v>
      </c>
      <c r="W18" s="44">
        <f>'C завтраками| Bed and breakfast'!AI19*0.9</f>
        <v>18630</v>
      </c>
      <c r="X18" s="44">
        <f>'C завтраками| Bed and breakfast'!AJ19*0.9</f>
        <v>17550</v>
      </c>
      <c r="Y18" s="44">
        <f>'C завтраками| Bed and breakfast'!AK19*0.9</f>
        <v>18630</v>
      </c>
      <c r="Z18" s="44">
        <f>'C завтраками| Bed and breakfast'!AL19*0.9</f>
        <v>17550</v>
      </c>
      <c r="AA18" s="44">
        <f>'C завтраками| Bed and breakfast'!AM19*0.9</f>
        <v>16470</v>
      </c>
      <c r="AB18" s="44">
        <f>'C завтраками| Bed and breakfast'!AN19*0.9</f>
        <v>15390</v>
      </c>
      <c r="AC18" s="44">
        <f>'C завтраками| Bed and breakfast'!AO19*0.9</f>
        <v>15390</v>
      </c>
      <c r="AD18" s="44">
        <f>'C завтраками| Bed and breakfast'!AP19*0.9</f>
        <v>15390</v>
      </c>
      <c r="AE18" s="44">
        <f>'C завтраками| Bed and breakfast'!AQ19*0.9</f>
        <v>16470</v>
      </c>
      <c r="AF18" s="44">
        <f>'C завтраками| Bed and breakfast'!AR19*0.9</f>
        <v>17550</v>
      </c>
      <c r="AG18" s="44">
        <f>'C завтраками| Bed and breakfast'!AS19*0.9</f>
        <v>17550</v>
      </c>
      <c r="AH18" s="44">
        <f>'C завтраками| Bed and breakfast'!AT19*0.9</f>
        <v>16470</v>
      </c>
      <c r="AI18" s="44">
        <f>'C завтраками| Bed and breakfast'!AU19*0.9</f>
        <v>15390</v>
      </c>
      <c r="AJ18" s="44">
        <f>'C завтраками| Bed and breakfast'!AV19*0.9</f>
        <v>17550</v>
      </c>
      <c r="AK18" s="44">
        <f>'C завтраками| Bed and breakfast'!AW19*0.9</f>
        <v>15390</v>
      </c>
    </row>
    <row r="19" spans="1:37" x14ac:dyDescent="0.2">
      <c r="A19" s="19">
        <v>2</v>
      </c>
      <c r="B19" s="44">
        <f>'C завтраками| Bed and breakfast'!N20*0.9</f>
        <v>20655</v>
      </c>
      <c r="C19" s="44">
        <f>'C завтраками| Bed and breakfast'!O20*0.9</f>
        <v>20655</v>
      </c>
      <c r="D19" s="44">
        <f>'C завтраками| Bed and breakfast'!P20*0.9</f>
        <v>20655</v>
      </c>
      <c r="E19" s="44">
        <f>'C завтраками| Bed and breakfast'!Q20*0.9</f>
        <v>16155</v>
      </c>
      <c r="F19" s="44">
        <f>'C завтраками| Bed and breakfast'!R20*0.9</f>
        <v>18495</v>
      </c>
      <c r="G19" s="44">
        <f>'C завтраками| Bed and breakfast'!S20*0.9</f>
        <v>19575</v>
      </c>
      <c r="H19" s="44">
        <f>'C завтраками| Bed and breakfast'!T20*0.9</f>
        <v>17415</v>
      </c>
      <c r="I19" s="44">
        <f>'C завтраками| Bed and breakfast'!U20*0.9</f>
        <v>23265</v>
      </c>
      <c r="J19" s="44">
        <f>'C завтраками| Bed and breakfast'!V20*0.9</f>
        <v>17415</v>
      </c>
      <c r="K19" s="44">
        <f>'C завтраками| Bed and breakfast'!W20*0.9</f>
        <v>20655</v>
      </c>
      <c r="L19" s="44">
        <f>'C завтраками| Bed and breakfast'!X20*0.9</f>
        <v>17415</v>
      </c>
      <c r="M19" s="44">
        <f>'C завтраками| Bed and breakfast'!Y20*0.9</f>
        <v>20655</v>
      </c>
      <c r="N19" s="44">
        <f>'C завтраками| Bed and breakfast'!Z20*0.9</f>
        <v>20655</v>
      </c>
      <c r="O19" s="44">
        <f>'C завтраками| Bed and breakfast'!AA20*0.9</f>
        <v>20655</v>
      </c>
      <c r="P19" s="44">
        <f>'C завтраками| Bed and breakfast'!AB20*0.9</f>
        <v>19575</v>
      </c>
      <c r="Q19" s="44">
        <f>'C завтраками| Bed and breakfast'!AC20*0.9</f>
        <v>20655</v>
      </c>
      <c r="R19" s="44">
        <f>'C завтраками| Bed and breakfast'!AD20*0.9</f>
        <v>19575</v>
      </c>
      <c r="S19" s="44">
        <f>'C завтраками| Bed and breakfast'!AE20*0.9</f>
        <v>24795</v>
      </c>
      <c r="T19" s="44">
        <f>'C завтраками| Bed and breakfast'!AF20*0.9</f>
        <v>19575</v>
      </c>
      <c r="U19" s="44">
        <f>'C завтраками| Bed and breakfast'!AG20*0.9</f>
        <v>20655</v>
      </c>
      <c r="V19" s="44">
        <f>'C завтраками| Bed and breakfast'!AH20*0.9</f>
        <v>20655</v>
      </c>
      <c r="W19" s="44">
        <f>'C завтраками| Bed and breakfast'!AI20*0.9</f>
        <v>20655</v>
      </c>
      <c r="X19" s="44">
        <f>'C завтраками| Bed and breakfast'!AJ20*0.9</f>
        <v>19575</v>
      </c>
      <c r="Y19" s="44">
        <f>'C завтраками| Bed and breakfast'!AK20*0.9</f>
        <v>20655</v>
      </c>
      <c r="Z19" s="44">
        <f>'C завтраками| Bed and breakfast'!AL20*0.9</f>
        <v>19575</v>
      </c>
      <c r="AA19" s="44">
        <f>'C завтраками| Bed and breakfast'!AM20*0.9</f>
        <v>18495</v>
      </c>
      <c r="AB19" s="44">
        <f>'C завтраками| Bed and breakfast'!AN20*0.9</f>
        <v>17415</v>
      </c>
      <c r="AC19" s="44">
        <f>'C завтраками| Bed and breakfast'!AO20*0.9</f>
        <v>17415</v>
      </c>
      <c r="AD19" s="44">
        <f>'C завтраками| Bed and breakfast'!AP20*0.9</f>
        <v>17415</v>
      </c>
      <c r="AE19" s="44">
        <f>'C завтраками| Bed and breakfast'!AQ20*0.9</f>
        <v>18495</v>
      </c>
      <c r="AF19" s="44">
        <f>'C завтраками| Bed and breakfast'!AR20*0.9</f>
        <v>19575</v>
      </c>
      <c r="AG19" s="44">
        <f>'C завтраками| Bed and breakfast'!AS20*0.9</f>
        <v>19575</v>
      </c>
      <c r="AH19" s="44">
        <f>'C завтраками| Bed and breakfast'!AT20*0.9</f>
        <v>18495</v>
      </c>
      <c r="AI19" s="44">
        <f>'C завтраками| Bed and breakfast'!AU20*0.9</f>
        <v>17415</v>
      </c>
      <c r="AJ19" s="44">
        <f>'C завтраками| Bed and breakfast'!AV20*0.9</f>
        <v>19575</v>
      </c>
      <c r="AK19" s="44">
        <f>'C завтраками| Bed and breakfast'!AW20*0.9</f>
        <v>17415</v>
      </c>
    </row>
    <row r="20" spans="1:37"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x14ac:dyDescent="0.2">
      <c r="A21" s="19">
        <v>1</v>
      </c>
      <c r="B21" s="44">
        <f>'C завтраками| Bed and breakfast'!N22*0.9</f>
        <v>27630</v>
      </c>
      <c r="C21" s="44">
        <f>'C завтраками| Bed and breakfast'!O22*0.9</f>
        <v>27630</v>
      </c>
      <c r="D21" s="44">
        <f>'C завтраками| Bed and breakfast'!P22*0.9</f>
        <v>27630</v>
      </c>
      <c r="E21" s="44">
        <f>'C завтраками| Bed and breakfast'!Q22*0.9</f>
        <v>23130</v>
      </c>
      <c r="F21" s="44">
        <f>'C завтраками| Bed and breakfast'!R22*0.9</f>
        <v>25470</v>
      </c>
      <c r="G21" s="44">
        <f>'C завтраками| Bed and breakfast'!S22*0.9</f>
        <v>26550</v>
      </c>
      <c r="H21" s="44">
        <f>'C завтраками| Bed and breakfast'!T22*0.9</f>
        <v>24390</v>
      </c>
      <c r="I21" s="44">
        <f>'C завтраками| Bed and breakfast'!U22*0.9</f>
        <v>30240</v>
      </c>
      <c r="J21" s="44">
        <f>'C завтраками| Bed and breakfast'!V22*0.9</f>
        <v>24390</v>
      </c>
      <c r="K21" s="44">
        <f>'C завтраками| Bed and breakfast'!W22*0.9</f>
        <v>27630</v>
      </c>
      <c r="L21" s="44">
        <f>'C завтраками| Bed and breakfast'!X22*0.9</f>
        <v>24390</v>
      </c>
      <c r="M21" s="44">
        <f>'C завтраками| Bed and breakfast'!Y22*0.9</f>
        <v>27630</v>
      </c>
      <c r="N21" s="44">
        <f>'C завтраками| Bed and breakfast'!Z22*0.9</f>
        <v>27630</v>
      </c>
      <c r="O21" s="44">
        <f>'C завтраками| Bed and breakfast'!AA22*0.9</f>
        <v>27630</v>
      </c>
      <c r="P21" s="44">
        <f>'C завтраками| Bed and breakfast'!AB22*0.9</f>
        <v>26550</v>
      </c>
      <c r="Q21" s="44">
        <f>'C завтраками| Bed and breakfast'!AC22*0.9</f>
        <v>27630</v>
      </c>
      <c r="R21" s="44">
        <f>'C завтраками| Bed and breakfast'!AD22*0.9</f>
        <v>26550</v>
      </c>
      <c r="S21" s="44">
        <f>'C завтраками| Bed and breakfast'!AE22*0.9</f>
        <v>31770</v>
      </c>
      <c r="T21" s="44">
        <f>'C завтраками| Bed and breakfast'!AF22*0.9</f>
        <v>26550</v>
      </c>
      <c r="U21" s="44">
        <f>'C завтраками| Bed and breakfast'!AG22*0.9</f>
        <v>27630</v>
      </c>
      <c r="V21" s="44">
        <f>'C завтраками| Bed and breakfast'!AH22*0.9</f>
        <v>27630</v>
      </c>
      <c r="W21" s="44">
        <f>'C завтраками| Bed and breakfast'!AI22*0.9</f>
        <v>27630</v>
      </c>
      <c r="X21" s="44">
        <f>'C завтраками| Bed and breakfast'!AJ22*0.9</f>
        <v>26550</v>
      </c>
      <c r="Y21" s="44">
        <f>'C завтраками| Bed and breakfast'!AK22*0.9</f>
        <v>27630</v>
      </c>
      <c r="Z21" s="44">
        <f>'C завтраками| Bed and breakfast'!AL22*0.9</f>
        <v>26550</v>
      </c>
      <c r="AA21" s="44">
        <f>'C завтраками| Bed and breakfast'!AM22*0.9</f>
        <v>25470</v>
      </c>
      <c r="AB21" s="44">
        <f>'C завтраками| Bed and breakfast'!AN22*0.9</f>
        <v>24390</v>
      </c>
      <c r="AC21" s="44">
        <f>'C завтраками| Bed and breakfast'!AO22*0.9</f>
        <v>24390</v>
      </c>
      <c r="AD21" s="44">
        <f>'C завтраками| Bed and breakfast'!AP22*0.9</f>
        <v>24390</v>
      </c>
      <c r="AE21" s="44">
        <f>'C завтраками| Bed and breakfast'!AQ22*0.9</f>
        <v>25470</v>
      </c>
      <c r="AF21" s="44">
        <f>'C завтраками| Bed and breakfast'!AR22*0.9</f>
        <v>26550</v>
      </c>
      <c r="AG21" s="44">
        <f>'C завтраками| Bed and breakfast'!AS22*0.9</f>
        <v>26550</v>
      </c>
      <c r="AH21" s="44">
        <f>'C завтраками| Bed and breakfast'!AT22*0.9</f>
        <v>25470</v>
      </c>
      <c r="AI21" s="44">
        <f>'C завтраками| Bed and breakfast'!AU22*0.9</f>
        <v>24390</v>
      </c>
      <c r="AJ21" s="44">
        <f>'C завтраками| Bed and breakfast'!AV22*0.9</f>
        <v>26550</v>
      </c>
      <c r="AK21" s="44">
        <f>'C завтраками| Bed and breakfast'!AW22*0.9</f>
        <v>24390</v>
      </c>
    </row>
    <row r="22" spans="1:37" x14ac:dyDescent="0.2">
      <c r="A22" s="19">
        <v>2</v>
      </c>
      <c r="B22" s="44">
        <f>'C завтраками| Bed and breakfast'!N23*0.9</f>
        <v>29655</v>
      </c>
      <c r="C22" s="44">
        <f>'C завтраками| Bed and breakfast'!O23*0.9</f>
        <v>29655</v>
      </c>
      <c r="D22" s="44">
        <f>'C завтраками| Bed and breakfast'!P23*0.9</f>
        <v>29655</v>
      </c>
      <c r="E22" s="44">
        <f>'C завтраками| Bed and breakfast'!Q23*0.9</f>
        <v>25155</v>
      </c>
      <c r="F22" s="44">
        <f>'C завтраками| Bed and breakfast'!R23*0.9</f>
        <v>27495</v>
      </c>
      <c r="G22" s="44">
        <f>'C завтраками| Bed and breakfast'!S23*0.9</f>
        <v>28575</v>
      </c>
      <c r="H22" s="44">
        <f>'C завтраками| Bed and breakfast'!T23*0.9</f>
        <v>26415</v>
      </c>
      <c r="I22" s="44">
        <f>'C завтраками| Bed and breakfast'!U23*0.9</f>
        <v>32265</v>
      </c>
      <c r="J22" s="44">
        <f>'C завтраками| Bed and breakfast'!V23*0.9</f>
        <v>26415</v>
      </c>
      <c r="K22" s="44">
        <f>'C завтраками| Bed and breakfast'!W23*0.9</f>
        <v>29655</v>
      </c>
      <c r="L22" s="44">
        <f>'C завтраками| Bed and breakfast'!X23*0.9</f>
        <v>26415</v>
      </c>
      <c r="M22" s="44">
        <f>'C завтраками| Bed and breakfast'!Y23*0.9</f>
        <v>29655</v>
      </c>
      <c r="N22" s="44">
        <f>'C завтраками| Bed and breakfast'!Z23*0.9</f>
        <v>29655</v>
      </c>
      <c r="O22" s="44">
        <f>'C завтраками| Bed and breakfast'!AA23*0.9</f>
        <v>29655</v>
      </c>
      <c r="P22" s="44">
        <f>'C завтраками| Bed and breakfast'!AB23*0.9</f>
        <v>28575</v>
      </c>
      <c r="Q22" s="44">
        <f>'C завтраками| Bed and breakfast'!AC23*0.9</f>
        <v>29655</v>
      </c>
      <c r="R22" s="44">
        <f>'C завтраками| Bed and breakfast'!AD23*0.9</f>
        <v>28575</v>
      </c>
      <c r="S22" s="44">
        <f>'C завтраками| Bed and breakfast'!AE23*0.9</f>
        <v>33795</v>
      </c>
      <c r="T22" s="44">
        <f>'C завтраками| Bed and breakfast'!AF23*0.9</f>
        <v>28575</v>
      </c>
      <c r="U22" s="44">
        <f>'C завтраками| Bed and breakfast'!AG23*0.9</f>
        <v>29655</v>
      </c>
      <c r="V22" s="44">
        <f>'C завтраками| Bed and breakfast'!AH23*0.9</f>
        <v>29655</v>
      </c>
      <c r="W22" s="44">
        <f>'C завтраками| Bed and breakfast'!AI23*0.9</f>
        <v>29655</v>
      </c>
      <c r="X22" s="44">
        <f>'C завтраками| Bed and breakfast'!AJ23*0.9</f>
        <v>28575</v>
      </c>
      <c r="Y22" s="44">
        <f>'C завтраками| Bed and breakfast'!AK23*0.9</f>
        <v>29655</v>
      </c>
      <c r="Z22" s="44">
        <f>'C завтраками| Bed and breakfast'!AL23*0.9</f>
        <v>28575</v>
      </c>
      <c r="AA22" s="44">
        <f>'C завтраками| Bed and breakfast'!AM23*0.9</f>
        <v>27495</v>
      </c>
      <c r="AB22" s="44">
        <f>'C завтраками| Bed and breakfast'!AN23*0.9</f>
        <v>26415</v>
      </c>
      <c r="AC22" s="44">
        <f>'C завтраками| Bed and breakfast'!AO23*0.9</f>
        <v>26415</v>
      </c>
      <c r="AD22" s="44">
        <f>'C завтраками| Bed and breakfast'!AP23*0.9</f>
        <v>26415</v>
      </c>
      <c r="AE22" s="44">
        <f>'C завтраками| Bed and breakfast'!AQ23*0.9</f>
        <v>27495</v>
      </c>
      <c r="AF22" s="44">
        <f>'C завтраками| Bed and breakfast'!AR23*0.9</f>
        <v>28575</v>
      </c>
      <c r="AG22" s="44">
        <f>'C завтраками| Bed and breakfast'!AS23*0.9</f>
        <v>28575</v>
      </c>
      <c r="AH22" s="44">
        <f>'C завтраками| Bed and breakfast'!AT23*0.9</f>
        <v>27495</v>
      </c>
      <c r="AI22" s="44">
        <f>'C завтраками| Bed and breakfast'!AU23*0.9</f>
        <v>26415</v>
      </c>
      <c r="AJ22" s="44">
        <f>'C завтраками| Bed and breakfast'!AV23*0.9</f>
        <v>28575</v>
      </c>
      <c r="AK22" s="44">
        <f>'C завтраками| Bed and breakfast'!AW23*0.9</f>
        <v>26415</v>
      </c>
    </row>
    <row r="23" spans="1:37"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x14ac:dyDescent="0.2">
      <c r="A24" s="19" t="s">
        <v>1</v>
      </c>
      <c r="B24" s="44">
        <f>'C завтраками| Bed and breakfast'!N25*0.9</f>
        <v>112500</v>
      </c>
      <c r="C24" s="44">
        <f>'C завтраками| Bed and breakfast'!O25*0.9</f>
        <v>112500</v>
      </c>
      <c r="D24" s="44">
        <f>'C завтраками| Bed and breakfast'!P25*0.9</f>
        <v>112500</v>
      </c>
      <c r="E24" s="44">
        <f>'C завтраками| Bed and breakfast'!Q25*0.9</f>
        <v>112500</v>
      </c>
      <c r="F24" s="44">
        <f>'C завтраками| Bed and breakfast'!R25*0.9</f>
        <v>112500</v>
      </c>
      <c r="G24" s="44">
        <f>'C завтраками| Bed and breakfast'!S25*0.9</f>
        <v>112500</v>
      </c>
      <c r="H24" s="44">
        <f>'C завтраками| Bed and breakfast'!T25*0.9</f>
        <v>112500</v>
      </c>
      <c r="I24" s="44">
        <f>'C завтраками| Bed and breakfast'!U25*0.9</f>
        <v>112500</v>
      </c>
      <c r="J24" s="44">
        <f>'C завтраками| Bed and breakfast'!V25*0.9</f>
        <v>112500</v>
      </c>
      <c r="K24" s="44">
        <f>'C завтраками| Bed and breakfast'!W25*0.9</f>
        <v>112500</v>
      </c>
      <c r="L24" s="44">
        <f>'C завтраками| Bed and breakfast'!X25*0.9</f>
        <v>112500</v>
      </c>
      <c r="M24" s="44">
        <f>'C завтраками| Bed and breakfast'!Y25*0.9</f>
        <v>112500</v>
      </c>
      <c r="N24" s="44">
        <f>'C завтраками| Bed and breakfast'!Z25*0.9</f>
        <v>112500</v>
      </c>
      <c r="O24" s="44">
        <f>'C завтраками| Bed and breakfast'!AA25*0.9</f>
        <v>112500</v>
      </c>
      <c r="P24" s="44">
        <f>'C завтраками| Bed and breakfast'!AB25*0.9</f>
        <v>112500</v>
      </c>
      <c r="Q24" s="44">
        <f>'C завтраками| Bed and breakfast'!AC25*0.9</f>
        <v>112500</v>
      </c>
      <c r="R24" s="44">
        <f>'C завтраками| Bed and breakfast'!AD25*0.9</f>
        <v>112500</v>
      </c>
      <c r="S24" s="44">
        <f>'C завтраками| Bed and breakfast'!AE25*0.9</f>
        <v>112500</v>
      </c>
      <c r="T24" s="44">
        <f>'C завтраками| Bed and breakfast'!AF25*0.9</f>
        <v>112500</v>
      </c>
      <c r="U24" s="44">
        <f>'C завтраками| Bed and breakfast'!AG25*0.9</f>
        <v>112500</v>
      </c>
      <c r="V24" s="44">
        <f>'C завтраками| Bed and breakfast'!AH25*0.9</f>
        <v>112500</v>
      </c>
      <c r="W24" s="44">
        <f>'C завтраками| Bed and breakfast'!AI25*0.9</f>
        <v>112500</v>
      </c>
      <c r="X24" s="44">
        <f>'C завтраками| Bed and breakfast'!AJ25*0.9</f>
        <v>112500</v>
      </c>
      <c r="Y24" s="44">
        <f>'C завтраками| Bed and breakfast'!AK25*0.9</f>
        <v>112500</v>
      </c>
      <c r="Z24" s="44">
        <f>'C завтраками| Bed and breakfast'!AL25*0.9</f>
        <v>112500</v>
      </c>
      <c r="AA24" s="44">
        <f>'C завтраками| Bed and breakfast'!AM25*0.9</f>
        <v>112500</v>
      </c>
      <c r="AB24" s="44">
        <f>'C завтраками| Bed and breakfast'!AN25*0.9</f>
        <v>112500</v>
      </c>
      <c r="AC24" s="44">
        <f>'C завтраками| Bed and breakfast'!AO25*0.9</f>
        <v>112500</v>
      </c>
      <c r="AD24" s="44">
        <f>'C завтраками| Bed and breakfast'!AP25*0.9</f>
        <v>112500</v>
      </c>
      <c r="AE24" s="44">
        <f>'C завтраками| Bed and breakfast'!AQ25*0.9</f>
        <v>112500</v>
      </c>
      <c r="AF24" s="44">
        <f>'C завтраками| Bed and breakfast'!AR25*0.9</f>
        <v>112500</v>
      </c>
      <c r="AG24" s="44">
        <f>'C завтраками| Bed and breakfast'!AS25*0.9</f>
        <v>112500</v>
      </c>
      <c r="AH24" s="44">
        <f>'C завтраками| Bed and breakfast'!AT25*0.9</f>
        <v>112500</v>
      </c>
      <c r="AI24" s="44">
        <f>'C завтраками| Bed and breakfast'!AU25*0.9</f>
        <v>112500</v>
      </c>
      <c r="AJ24" s="44">
        <f>'C завтраками| Bed and breakfast'!AV25*0.9</f>
        <v>112500</v>
      </c>
      <c r="AK24" s="44">
        <f>'C завтраками| Bed and breakfast'!AW25*0.9</f>
        <v>112500</v>
      </c>
    </row>
    <row r="25" spans="1:37" x14ac:dyDescent="0.2">
      <c r="A25" s="177"/>
    </row>
    <row r="26" spans="1:37" ht="150" x14ac:dyDescent="0.2">
      <c r="A26" s="198" t="s">
        <v>265</v>
      </c>
    </row>
    <row r="27" spans="1:37" x14ac:dyDescent="0.2">
      <c r="A27" s="119" t="s">
        <v>24</v>
      </c>
    </row>
    <row r="28" spans="1:37" x14ac:dyDescent="0.2">
      <c r="A28" s="50" t="s">
        <v>266</v>
      </c>
    </row>
    <row r="29" spans="1:37" x14ac:dyDescent="0.2">
      <c r="A29" s="50" t="s">
        <v>267</v>
      </c>
    </row>
    <row r="30" spans="1:37" x14ac:dyDescent="0.2">
      <c r="A30" s="144"/>
    </row>
    <row r="31" spans="1:37" x14ac:dyDescent="0.2">
      <c r="A31" s="119" t="s">
        <v>12</v>
      </c>
    </row>
    <row r="32" spans="1:37"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78" t="s">
        <v>234</v>
      </c>
    </row>
    <row r="39" spans="1:1" ht="31.5" x14ac:dyDescent="0.2">
      <c r="A39" s="178" t="s">
        <v>235</v>
      </c>
    </row>
    <row r="40" spans="1:1" ht="36.75" customHeight="1" x14ac:dyDescent="0.2">
      <c r="A40" s="178" t="s">
        <v>268</v>
      </c>
    </row>
    <row r="41" spans="1:1" ht="60.75" customHeight="1" x14ac:dyDescent="0.2">
      <c r="A41" s="178" t="s">
        <v>269</v>
      </c>
    </row>
    <row r="42" spans="1:1" ht="28.5" customHeight="1" x14ac:dyDescent="0.2">
      <c r="A42" s="120" t="s">
        <v>270</v>
      </c>
    </row>
    <row r="43" spans="1:1" ht="31.5" x14ac:dyDescent="0.2">
      <c r="A43" s="178" t="s">
        <v>271</v>
      </c>
    </row>
    <row r="44" spans="1:1" ht="33" customHeight="1" x14ac:dyDescent="0.2">
      <c r="A44" s="178" t="s">
        <v>272</v>
      </c>
    </row>
    <row r="45" spans="1:1" ht="42" x14ac:dyDescent="0.2">
      <c r="A45" s="88" t="s">
        <v>47</v>
      </c>
    </row>
    <row r="46" spans="1:1" ht="63" hidden="1" x14ac:dyDescent="0.2">
      <c r="A46" s="126" t="s">
        <v>236</v>
      </c>
    </row>
    <row r="47" spans="1:1" ht="21" x14ac:dyDescent="0.2">
      <c r="A47" s="113" t="s">
        <v>48</v>
      </c>
    </row>
    <row r="48" spans="1:1" ht="53.25" x14ac:dyDescent="0.2">
      <c r="A48" s="85" t="s">
        <v>204</v>
      </c>
    </row>
    <row r="49" spans="1:1" ht="31.5" x14ac:dyDescent="0.2">
      <c r="A49" s="68" t="s">
        <v>50</v>
      </c>
    </row>
    <row r="50" spans="1:1" x14ac:dyDescent="0.2">
      <c r="A50" s="70"/>
    </row>
    <row r="51" spans="1:1" x14ac:dyDescent="0.2">
      <c r="A51" s="71" t="s">
        <v>16</v>
      </c>
    </row>
    <row r="52" spans="1:1" ht="24" x14ac:dyDescent="0.2">
      <c r="A52" s="154" t="s">
        <v>274</v>
      </c>
    </row>
    <row r="53" spans="1:1" x14ac:dyDescent="0.2">
      <c r="A53" s="154"/>
    </row>
    <row r="54" spans="1:1" x14ac:dyDescent="0.2">
      <c r="A54" s="54"/>
    </row>
    <row r="55" spans="1:1" x14ac:dyDescent="0.2">
      <c r="A55" s="54"/>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B6*0.87</f>
        <v>#REF!</v>
      </c>
      <c r="C30" s="44" t="e">
        <f t="shared" si="2"/>
        <v>#REF!</v>
      </c>
      <c r="D30" s="44" t="e">
        <f t="shared" si="2"/>
        <v>#REF!</v>
      </c>
      <c r="E30" s="44" t="e">
        <f t="shared" si="2"/>
        <v>#REF!</v>
      </c>
      <c r="F30" s="44" t="e">
        <f t="shared" si="2"/>
        <v>#REF!</v>
      </c>
    </row>
    <row r="31" spans="1:6" x14ac:dyDescent="0.2">
      <c r="A31" s="19">
        <v>2</v>
      </c>
      <c r="B31" s="44" t="e">
        <f t="shared" ref="B31:F31" si="3">B7*0.87</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B9*0.87</f>
        <v>#REF!</v>
      </c>
      <c r="C33" s="44" t="e">
        <f t="shared" si="4"/>
        <v>#REF!</v>
      </c>
      <c r="D33" s="44" t="e">
        <f t="shared" si="4"/>
        <v>#REF!</v>
      </c>
      <c r="E33" s="44" t="e">
        <f t="shared" si="4"/>
        <v>#REF!</v>
      </c>
      <c r="F33" s="44" t="e">
        <f t="shared" si="4"/>
        <v>#REF!</v>
      </c>
    </row>
    <row r="34" spans="1:6" x14ac:dyDescent="0.2">
      <c r="A34" s="19">
        <v>2</v>
      </c>
      <c r="B34" s="44" t="e">
        <f t="shared" ref="B34:F34" si="5">B10*0.87</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B12*0.87</f>
        <v>#REF!</v>
      </c>
      <c r="C36" s="44" t="e">
        <f t="shared" si="6"/>
        <v>#REF!</v>
      </c>
      <c r="D36" s="44" t="e">
        <f t="shared" si="6"/>
        <v>#REF!</v>
      </c>
      <c r="E36" s="44" t="e">
        <f t="shared" si="6"/>
        <v>#REF!</v>
      </c>
      <c r="F36" s="44" t="e">
        <f t="shared" si="6"/>
        <v>#REF!</v>
      </c>
    </row>
    <row r="37" spans="1:6" x14ac:dyDescent="0.2">
      <c r="A37" s="19">
        <v>2</v>
      </c>
      <c r="B37" s="44" t="e">
        <f t="shared" ref="B37:F37" si="7">B13*0.87</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B15*0.87</f>
        <v>#REF!</v>
      </c>
      <c r="C39" s="44" t="e">
        <f t="shared" si="8"/>
        <v>#REF!</v>
      </c>
      <c r="D39" s="44" t="e">
        <f t="shared" si="8"/>
        <v>#REF!</v>
      </c>
      <c r="E39" s="44" t="e">
        <f t="shared" si="8"/>
        <v>#REF!</v>
      </c>
      <c r="F39" s="44" t="e">
        <f t="shared" si="8"/>
        <v>#REF!</v>
      </c>
    </row>
    <row r="40" spans="1:6" x14ac:dyDescent="0.2">
      <c r="A40" s="19">
        <v>2</v>
      </c>
      <c r="B40" s="44" t="e">
        <f t="shared" ref="B40:F40" si="9">B16*0.87</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B18*0.87</f>
        <v>#REF!</v>
      </c>
      <c r="C42" s="44" t="e">
        <f t="shared" si="10"/>
        <v>#REF!</v>
      </c>
      <c r="D42" s="44" t="e">
        <f t="shared" si="10"/>
        <v>#REF!</v>
      </c>
      <c r="E42" s="44" t="e">
        <f t="shared" si="10"/>
        <v>#REF!</v>
      </c>
      <c r="F42" s="44" t="e">
        <f t="shared" si="10"/>
        <v>#REF!</v>
      </c>
    </row>
    <row r="43" spans="1:6" x14ac:dyDescent="0.2">
      <c r="A43" s="19">
        <v>2</v>
      </c>
      <c r="B43" s="44" t="e">
        <f t="shared" ref="B43:F43" si="11">B19*0.87</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B21*0.87</f>
        <v>#REF!</v>
      </c>
      <c r="C45" s="44" t="e">
        <f t="shared" si="12"/>
        <v>#REF!</v>
      </c>
      <c r="D45" s="44" t="e">
        <f t="shared" si="12"/>
        <v>#REF!</v>
      </c>
      <c r="E45" s="44" t="e">
        <f t="shared" si="12"/>
        <v>#REF!</v>
      </c>
      <c r="F45" s="44" t="e">
        <f t="shared" si="12"/>
        <v>#REF!</v>
      </c>
    </row>
    <row r="46" spans="1:6" x14ac:dyDescent="0.2">
      <c r="A46" s="19">
        <v>2</v>
      </c>
      <c r="B46" s="44" t="e">
        <f t="shared" ref="B46:F46" si="13">B22*0.87</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B24*0.87</f>
        <v>#REF!</v>
      </c>
      <c r="C48" s="44" t="e">
        <f t="shared" si="14"/>
        <v>#REF!</v>
      </c>
      <c r="D48" s="44" t="e">
        <f t="shared" si="14"/>
        <v>#REF!</v>
      </c>
      <c r="E48" s="44" t="e">
        <f t="shared" si="14"/>
        <v>#REF!</v>
      </c>
      <c r="F48" s="44" t="e">
        <f t="shared" si="14"/>
        <v>#REF!</v>
      </c>
    </row>
    <row r="49" spans="1:1" x14ac:dyDescent="0.2">
      <c r="A49" s="41"/>
    </row>
    <row r="50" spans="1:1" ht="150" x14ac:dyDescent="0.2">
      <c r="A50" s="198"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154"/>
    </row>
    <row r="77" spans="1:1" x14ac:dyDescent="0.2">
      <c r="A77" s="54"/>
    </row>
    <row r="78" spans="1:1" x14ac:dyDescent="0.2">
      <c r="A78" s="54"/>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row>
    <row r="4" spans="1:6" ht="23.1" customHeight="1" x14ac:dyDescent="0.2">
      <c r="A4" s="46"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ht="150" x14ac:dyDescent="0.2">
      <c r="A26" s="198" t="s">
        <v>246</v>
      </c>
    </row>
    <row r="27" spans="1:6" x14ac:dyDescent="0.2">
      <c r="A27" s="119" t="s">
        <v>24</v>
      </c>
    </row>
    <row r="28" spans="1:6" x14ac:dyDescent="0.2">
      <c r="A28" s="50" t="s">
        <v>227</v>
      </c>
    </row>
    <row r="29" spans="1:6" x14ac:dyDescent="0.2">
      <c r="A29" s="50" t="s">
        <v>228</v>
      </c>
    </row>
    <row r="30" spans="1:6" x14ac:dyDescent="0.2">
      <c r="A30" s="144"/>
    </row>
    <row r="31" spans="1:6" x14ac:dyDescent="0.2">
      <c r="A31" s="119" t="s">
        <v>12</v>
      </c>
    </row>
    <row r="32" spans="1:6"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78" t="s">
        <v>234</v>
      </c>
    </row>
    <row r="39" spans="1:1" ht="31.5" x14ac:dyDescent="0.2">
      <c r="A39" s="178" t="s">
        <v>235</v>
      </c>
    </row>
    <row r="40" spans="1:1" ht="21" x14ac:dyDescent="0.2">
      <c r="A40" s="178" t="s">
        <v>238</v>
      </c>
    </row>
    <row r="41" spans="1:1" ht="31.5" x14ac:dyDescent="0.2">
      <c r="A41" s="178" t="s">
        <v>247</v>
      </c>
    </row>
    <row r="42" spans="1:1" ht="31.5" x14ac:dyDescent="0.2">
      <c r="A42" s="178" t="s">
        <v>248</v>
      </c>
    </row>
    <row r="43" spans="1:1" ht="42" x14ac:dyDescent="0.2">
      <c r="A43" s="88" t="s">
        <v>47</v>
      </c>
    </row>
    <row r="44" spans="1:1" ht="63" x14ac:dyDescent="0.2">
      <c r="A44" s="126" t="s">
        <v>236</v>
      </c>
    </row>
    <row r="45" spans="1:1" ht="21" x14ac:dyDescent="0.2">
      <c r="A45" s="113" t="s">
        <v>48</v>
      </c>
    </row>
    <row r="46" spans="1:1" ht="53.25" x14ac:dyDescent="0.2">
      <c r="A46" s="85" t="s">
        <v>204</v>
      </c>
    </row>
    <row r="47" spans="1:1" ht="31.5" x14ac:dyDescent="0.2">
      <c r="A47" s="68" t="s">
        <v>50</v>
      </c>
    </row>
    <row r="48" spans="1:1" x14ac:dyDescent="0.2">
      <c r="A48" s="70"/>
    </row>
    <row r="49" spans="1:1" x14ac:dyDescent="0.2">
      <c r="A49" s="71" t="s">
        <v>16</v>
      </c>
    </row>
    <row r="50" spans="1:1" ht="24" x14ac:dyDescent="0.2">
      <c r="A50" s="154" t="s">
        <v>32</v>
      </c>
    </row>
    <row r="51" spans="1:1" ht="24" x14ac:dyDescent="0.2">
      <c r="A51" s="154" t="s">
        <v>33</v>
      </c>
    </row>
    <row r="52" spans="1:1" ht="24" x14ac:dyDescent="0.2">
      <c r="A52" s="154" t="s">
        <v>33</v>
      </c>
    </row>
    <row r="53" spans="1:1" x14ac:dyDescent="0.2">
      <c r="A53" s="54"/>
    </row>
    <row r="54" spans="1:1" x14ac:dyDescent="0.2">
      <c r="A54" s="54"/>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5"/>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60</v>
      </c>
    </row>
    <row r="4" spans="1:6" x14ac:dyDescent="0.2">
      <c r="A4" s="25"/>
      <c r="B4" s="24" t="e">
        <f>'Наполни свое лето | FIT18'!B27</f>
        <v>#REF!</v>
      </c>
      <c r="C4" s="24" t="e">
        <f>'Наполни свое лето | FIT18'!C27</f>
        <v>#REF!</v>
      </c>
      <c r="D4" s="24" t="e">
        <f>'Наполни свое лето | FIT18'!D27</f>
        <v>#REF!</v>
      </c>
      <c r="E4" s="24" t="e">
        <f>'Наполни свое лето | FIT18'!E27</f>
        <v>#REF!</v>
      </c>
      <c r="F4" s="24" t="e">
        <f>'Наполни свое лето | FIT18'!F27</f>
        <v>#REF!</v>
      </c>
    </row>
    <row r="5" spans="1:6" x14ac:dyDescent="0.2">
      <c r="A5" s="10" t="s">
        <v>11</v>
      </c>
      <c r="B5" s="24" t="e">
        <f>'Наполни свое лето | FIT18'!B28</f>
        <v>#REF!</v>
      </c>
      <c r="C5" s="24" t="e">
        <f>'Наполни свое лето | FIT18'!C28</f>
        <v>#REF!</v>
      </c>
      <c r="D5" s="24" t="e">
        <f>'Наполни свое лето | FIT18'!D28</f>
        <v>#REF!</v>
      </c>
      <c r="E5" s="24" t="e">
        <f>'Наполни свое лето | FIT18'!E28</f>
        <v>#REF!</v>
      </c>
      <c r="F5" s="24" t="e">
        <f>'Наполни свое лето | FIT18'!F28</f>
        <v>#REF!</v>
      </c>
    </row>
    <row r="6" spans="1:6" x14ac:dyDescent="0.2">
      <c r="A6" s="17" t="s">
        <v>142</v>
      </c>
    </row>
    <row r="7" spans="1:6" x14ac:dyDescent="0.2">
      <c r="A7" s="19">
        <v>1</v>
      </c>
      <c r="B7" s="44" t="e">
        <f>'Наполни свое лето | FIT18'!B30+25</f>
        <v>#REF!</v>
      </c>
      <c r="C7" s="44" t="e">
        <f>'Наполни свое лето | FIT18'!C30+25</f>
        <v>#REF!</v>
      </c>
      <c r="D7" s="44" t="e">
        <f>'Наполни свое лето | FIT18'!D30+25</f>
        <v>#REF!</v>
      </c>
      <c r="E7" s="44" t="e">
        <f>'Наполни свое лето | FIT18'!E30+25</f>
        <v>#REF!</v>
      </c>
      <c r="F7" s="44" t="e">
        <f>'Наполни свое лето | FIT18'!F30+25</f>
        <v>#REF!</v>
      </c>
    </row>
    <row r="8" spans="1:6" x14ac:dyDescent="0.2">
      <c r="A8" s="19">
        <v>2</v>
      </c>
      <c r="B8" s="44" t="e">
        <f>'Наполни свое лето | FIT18'!B31+25</f>
        <v>#REF!</v>
      </c>
      <c r="C8" s="44" t="e">
        <f>'Наполни свое лето | FIT18'!C31+25</f>
        <v>#REF!</v>
      </c>
      <c r="D8" s="44" t="e">
        <f>'Наполни свое лето | FIT18'!D31+25</f>
        <v>#REF!</v>
      </c>
      <c r="E8" s="44" t="e">
        <f>'Наполни свое лето | FIT18'!E31+25</f>
        <v>#REF!</v>
      </c>
      <c r="F8" s="44" t="e">
        <f>'Наполни свое лето | FIT18'!F31+25</f>
        <v>#REF!</v>
      </c>
    </row>
    <row r="9" spans="1:6" x14ac:dyDescent="0.2">
      <c r="A9" s="17" t="s">
        <v>143</v>
      </c>
      <c r="B9" s="44"/>
      <c r="C9" s="44"/>
      <c r="D9" s="44"/>
      <c r="E9" s="44"/>
      <c r="F9" s="44"/>
    </row>
    <row r="10" spans="1:6" x14ac:dyDescent="0.2">
      <c r="A10" s="19">
        <v>1</v>
      </c>
      <c r="B10" s="44" t="e">
        <f>'Наполни свое лето | FIT18'!B33+25</f>
        <v>#REF!</v>
      </c>
      <c r="C10" s="44" t="e">
        <f>'Наполни свое лето | FIT18'!C33+25</f>
        <v>#REF!</v>
      </c>
      <c r="D10" s="44" t="e">
        <f>'Наполни свое лето | FIT18'!D33+25</f>
        <v>#REF!</v>
      </c>
      <c r="E10" s="44" t="e">
        <f>'Наполни свое лето | FIT18'!E33+25</f>
        <v>#REF!</v>
      </c>
      <c r="F10" s="44" t="e">
        <f>'Наполни свое лето | FIT18'!F33+25</f>
        <v>#REF!</v>
      </c>
    </row>
    <row r="11" spans="1:6" x14ac:dyDescent="0.2">
      <c r="A11" s="19">
        <v>2</v>
      </c>
      <c r="B11" s="44" t="e">
        <f>'Наполни свое лето | FIT18'!B34+25</f>
        <v>#REF!</v>
      </c>
      <c r="C11" s="44" t="e">
        <f>'Наполни свое лето | FIT18'!C34+25</f>
        <v>#REF!</v>
      </c>
      <c r="D11" s="44" t="e">
        <f>'Наполни свое лето | FIT18'!D34+25</f>
        <v>#REF!</v>
      </c>
      <c r="E11" s="44" t="e">
        <f>'Наполни свое лето | FIT18'!E34+25</f>
        <v>#REF!</v>
      </c>
      <c r="F11" s="44" t="e">
        <f>'Наполни свое лето | FIT18'!F34+25</f>
        <v>#REF!</v>
      </c>
    </row>
    <row r="12" spans="1:6" x14ac:dyDescent="0.2">
      <c r="A12" s="17" t="s">
        <v>144</v>
      </c>
      <c r="B12" s="44"/>
      <c r="C12" s="44"/>
      <c r="D12" s="44"/>
      <c r="E12" s="44"/>
      <c r="F12" s="44"/>
    </row>
    <row r="13" spans="1:6" x14ac:dyDescent="0.2">
      <c r="A13" s="19">
        <v>1</v>
      </c>
      <c r="B13" s="44" t="e">
        <f>'Наполни свое лето | FIT18'!B36+25</f>
        <v>#REF!</v>
      </c>
      <c r="C13" s="44" t="e">
        <f>'Наполни свое лето | FIT18'!C36+25</f>
        <v>#REF!</v>
      </c>
      <c r="D13" s="44" t="e">
        <f>'Наполни свое лето | FIT18'!D36+25</f>
        <v>#REF!</v>
      </c>
      <c r="E13" s="44" t="e">
        <f>'Наполни свое лето | FIT18'!E36+25</f>
        <v>#REF!</v>
      </c>
      <c r="F13" s="44" t="e">
        <f>'Наполни свое лето | FIT18'!F36+25</f>
        <v>#REF!</v>
      </c>
    </row>
    <row r="14" spans="1:6" x14ac:dyDescent="0.2">
      <c r="A14" s="19">
        <v>2</v>
      </c>
      <c r="B14" s="44" t="e">
        <f>'Наполни свое лето | FIT18'!B37+25</f>
        <v>#REF!</v>
      </c>
      <c r="C14" s="44" t="e">
        <f>'Наполни свое лето | FIT18'!C37+25</f>
        <v>#REF!</v>
      </c>
      <c r="D14" s="44" t="e">
        <f>'Наполни свое лето | FIT18'!D37+25</f>
        <v>#REF!</v>
      </c>
      <c r="E14" s="44" t="e">
        <f>'Наполни свое лето | FIT18'!E37+25</f>
        <v>#REF!</v>
      </c>
      <c r="F14" s="44" t="e">
        <f>'Наполни свое лето | FIT18'!F37+25</f>
        <v>#REF!</v>
      </c>
    </row>
    <row r="15" spans="1:6" x14ac:dyDescent="0.2">
      <c r="A15" s="17" t="s">
        <v>4</v>
      </c>
      <c r="B15" s="44"/>
      <c r="C15" s="44"/>
      <c r="D15" s="44"/>
      <c r="E15" s="44"/>
      <c r="F15" s="44"/>
    </row>
    <row r="16" spans="1:6" x14ac:dyDescent="0.2">
      <c r="A16" s="19">
        <v>1</v>
      </c>
      <c r="B16" s="44" t="e">
        <f>'Наполни свое лето | FIT18'!B39+25</f>
        <v>#REF!</v>
      </c>
      <c r="C16" s="44" t="e">
        <f>'Наполни свое лето | FIT18'!C39+25</f>
        <v>#REF!</v>
      </c>
      <c r="D16" s="44" t="e">
        <f>'Наполни свое лето | FIT18'!D39+25</f>
        <v>#REF!</v>
      </c>
      <c r="E16" s="44" t="e">
        <f>'Наполни свое лето | FIT18'!E39+25</f>
        <v>#REF!</v>
      </c>
      <c r="F16" s="44" t="e">
        <f>'Наполни свое лето | FIT18'!F39+25</f>
        <v>#REF!</v>
      </c>
    </row>
    <row r="17" spans="1:6" x14ac:dyDescent="0.2">
      <c r="A17" s="19">
        <v>2</v>
      </c>
      <c r="B17" s="44" t="e">
        <f>'Наполни свое лето | FIT18'!B40+25</f>
        <v>#REF!</v>
      </c>
      <c r="C17" s="44" t="e">
        <f>'Наполни свое лето | FIT18'!C40+25</f>
        <v>#REF!</v>
      </c>
      <c r="D17" s="44" t="e">
        <f>'Наполни свое лето | FIT18'!D40+25</f>
        <v>#REF!</v>
      </c>
      <c r="E17" s="44" t="e">
        <f>'Наполни свое лето | FIT18'!E40+25</f>
        <v>#REF!</v>
      </c>
      <c r="F17" s="44" t="e">
        <f>'Наполни свое лето | FIT18'!F40+25</f>
        <v>#REF!</v>
      </c>
    </row>
    <row r="18" spans="1:6" x14ac:dyDescent="0.2">
      <c r="A18" s="17" t="s">
        <v>145</v>
      </c>
      <c r="B18" s="44"/>
      <c r="C18" s="44"/>
      <c r="D18" s="44"/>
      <c r="E18" s="44"/>
      <c r="F18" s="44"/>
    </row>
    <row r="19" spans="1:6" x14ac:dyDescent="0.2">
      <c r="A19" s="19">
        <v>1</v>
      </c>
      <c r="B19" s="44" t="e">
        <f>'Наполни свое лето | FIT18'!B42+25</f>
        <v>#REF!</v>
      </c>
      <c r="C19" s="44" t="e">
        <f>'Наполни свое лето | FIT18'!C42+25</f>
        <v>#REF!</v>
      </c>
      <c r="D19" s="44" t="e">
        <f>'Наполни свое лето | FIT18'!D42+25</f>
        <v>#REF!</v>
      </c>
      <c r="E19" s="44" t="e">
        <f>'Наполни свое лето | FIT18'!E42+25</f>
        <v>#REF!</v>
      </c>
      <c r="F19" s="44" t="e">
        <f>'Наполни свое лето | FIT18'!F42+25</f>
        <v>#REF!</v>
      </c>
    </row>
    <row r="20" spans="1:6" x14ac:dyDescent="0.2">
      <c r="A20" s="19">
        <v>2</v>
      </c>
      <c r="B20" s="44" t="e">
        <f>'Наполни свое лето | FIT18'!B43+25</f>
        <v>#REF!</v>
      </c>
      <c r="C20" s="44" t="e">
        <f>'Наполни свое лето | FIT18'!C43+25</f>
        <v>#REF!</v>
      </c>
      <c r="D20" s="44" t="e">
        <f>'Наполни свое лето | FIT18'!D43+25</f>
        <v>#REF!</v>
      </c>
      <c r="E20" s="44" t="e">
        <f>'Наполни свое лето | FIT18'!E43+25</f>
        <v>#REF!</v>
      </c>
      <c r="F20" s="44" t="e">
        <f>'Наполни свое лето | FIT18'!F43+25</f>
        <v>#REF!</v>
      </c>
    </row>
    <row r="21" spans="1:6" x14ac:dyDescent="0.2">
      <c r="A21" s="17" t="s">
        <v>5</v>
      </c>
      <c r="B21" s="44"/>
      <c r="C21" s="44"/>
      <c r="D21" s="44"/>
      <c r="E21" s="44"/>
      <c r="F21" s="44"/>
    </row>
    <row r="22" spans="1:6" x14ac:dyDescent="0.2">
      <c r="A22" s="19">
        <v>1</v>
      </c>
      <c r="B22" s="44" t="e">
        <f>'Наполни свое лето | FIT18'!B45+25</f>
        <v>#REF!</v>
      </c>
      <c r="C22" s="44" t="e">
        <f>'Наполни свое лето | FIT18'!C45+25</f>
        <v>#REF!</v>
      </c>
      <c r="D22" s="44" t="e">
        <f>'Наполни свое лето | FIT18'!D45+25</f>
        <v>#REF!</v>
      </c>
      <c r="E22" s="44" t="e">
        <f>'Наполни свое лето | FIT18'!E45+25</f>
        <v>#REF!</v>
      </c>
      <c r="F22" s="44" t="e">
        <f>'Наполни свое лето | FIT18'!F45+25</f>
        <v>#REF!</v>
      </c>
    </row>
    <row r="23" spans="1:6" x14ac:dyDescent="0.2">
      <c r="A23" s="19">
        <v>2</v>
      </c>
      <c r="B23" s="44" t="e">
        <f>'Наполни свое лето | FIT18'!B46+25</f>
        <v>#REF!</v>
      </c>
      <c r="C23" s="44" t="e">
        <f>'Наполни свое лето | FIT18'!C46+25</f>
        <v>#REF!</v>
      </c>
      <c r="D23" s="44" t="e">
        <f>'Наполни свое лето | FIT18'!D46+25</f>
        <v>#REF!</v>
      </c>
      <c r="E23" s="44" t="e">
        <f>'Наполни свое лето | FIT18'!E46+25</f>
        <v>#REF!</v>
      </c>
      <c r="F23" s="44" t="e">
        <f>'Наполни свое лето | FIT18'!F46+25</f>
        <v>#REF!</v>
      </c>
    </row>
    <row r="24" spans="1:6" x14ac:dyDescent="0.2">
      <c r="A24" s="17" t="s">
        <v>6</v>
      </c>
      <c r="B24" s="44"/>
      <c r="C24" s="44"/>
      <c r="D24" s="44"/>
      <c r="E24" s="44"/>
      <c r="F24" s="44"/>
    </row>
    <row r="25" spans="1:6" x14ac:dyDescent="0.2">
      <c r="A25" s="19" t="s">
        <v>1</v>
      </c>
      <c r="B25" s="44" t="e">
        <f>'Наполни свое лето | FIT18'!B48+25</f>
        <v>#REF!</v>
      </c>
      <c r="C25" s="44" t="e">
        <f>'Наполни свое лето | FIT18'!C48+25</f>
        <v>#REF!</v>
      </c>
      <c r="D25" s="44" t="e">
        <f>'Наполни свое лето | FIT18'!D48+25</f>
        <v>#REF!</v>
      </c>
      <c r="E25" s="44" t="e">
        <f>'Наполни свое лето | FIT18'!E48+25</f>
        <v>#REF!</v>
      </c>
      <c r="F25" s="44" t="e">
        <f>'Наполни свое лето | FIT18'!F48+25</f>
        <v>#REF!</v>
      </c>
    </row>
    <row r="26" spans="1:6" x14ac:dyDescent="0.2">
      <c r="A26" s="41"/>
    </row>
    <row r="27" spans="1:6" ht="150" x14ac:dyDescent="0.2">
      <c r="A27" s="198" t="s">
        <v>246</v>
      </c>
    </row>
    <row r="28" spans="1:6" x14ac:dyDescent="0.2">
      <c r="A28" s="119" t="s">
        <v>24</v>
      </c>
    </row>
    <row r="29" spans="1:6" x14ac:dyDescent="0.2">
      <c r="A29" s="50" t="s">
        <v>227</v>
      </c>
    </row>
    <row r="30" spans="1:6" x14ac:dyDescent="0.2">
      <c r="A30" s="50" t="s">
        <v>228</v>
      </c>
    </row>
    <row r="31" spans="1:6" x14ac:dyDescent="0.2">
      <c r="A31" s="144"/>
    </row>
    <row r="32" spans="1:6"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21" x14ac:dyDescent="0.2">
      <c r="A41" s="178" t="s">
        <v>238</v>
      </c>
    </row>
    <row r="42" spans="1:1" ht="31.5" x14ac:dyDescent="0.2">
      <c r="A42" s="178" t="s">
        <v>247</v>
      </c>
    </row>
    <row r="43" spans="1:1" ht="31.5" x14ac:dyDescent="0.2">
      <c r="A43" s="178" t="s">
        <v>248</v>
      </c>
    </row>
    <row r="44" spans="1:1" ht="42" x14ac:dyDescent="0.2">
      <c r="A44" s="88" t="s">
        <v>47</v>
      </c>
    </row>
    <row r="45" spans="1:1" ht="63" x14ac:dyDescent="0.2">
      <c r="A45" s="126" t="s">
        <v>236</v>
      </c>
    </row>
    <row r="46" spans="1:1" ht="21" x14ac:dyDescent="0.2">
      <c r="A46" s="113" t="s">
        <v>48</v>
      </c>
    </row>
    <row r="47" spans="1:1" ht="53.25" x14ac:dyDescent="0.2">
      <c r="A47" s="85" t="s">
        <v>204</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ht="24" x14ac:dyDescent="0.2">
      <c r="A53" s="154" t="s">
        <v>33</v>
      </c>
    </row>
    <row r="54" spans="1:1" x14ac:dyDescent="0.2">
      <c r="A54" s="54"/>
    </row>
    <row r="55" spans="1:1" x14ac:dyDescent="0.2">
      <c r="A55" s="54"/>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workbookViewId="0">
      <selection activeCell="A32" sqref="A32"/>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E27" si="0">B3</f>
        <v>#REF!</v>
      </c>
      <c r="C27" s="24" t="e">
        <f t="shared" si="0"/>
        <v>#REF!</v>
      </c>
      <c r="D27" s="24" t="e">
        <f t="shared" si="0"/>
        <v>#REF!</v>
      </c>
      <c r="E27" s="24" t="e">
        <f t="shared" si="0"/>
        <v>#REF!</v>
      </c>
      <c r="F27" s="24" t="e">
        <f t="shared" ref="F27" si="1">F3</f>
        <v>#REF!</v>
      </c>
    </row>
    <row r="28" spans="1:6" x14ac:dyDescent="0.2">
      <c r="A28" s="10" t="s">
        <v>11</v>
      </c>
      <c r="B28" s="24" t="e">
        <f t="shared" ref="B28:E28" si="2">B4</f>
        <v>#REF!</v>
      </c>
      <c r="C28" s="24" t="e">
        <f t="shared" si="2"/>
        <v>#REF!</v>
      </c>
      <c r="D28" s="24" t="e">
        <f t="shared" si="2"/>
        <v>#REF!</v>
      </c>
      <c r="E28" s="24" t="e">
        <f t="shared" si="2"/>
        <v>#REF!</v>
      </c>
      <c r="F28" s="24" t="e">
        <f t="shared" ref="F28" si="3">F4</f>
        <v>#REF!</v>
      </c>
    </row>
    <row r="29" spans="1:6" x14ac:dyDescent="0.2">
      <c r="A29" s="17" t="s">
        <v>142</v>
      </c>
    </row>
    <row r="30" spans="1:6" x14ac:dyDescent="0.2">
      <c r="A30" s="19">
        <v>1</v>
      </c>
      <c r="B30" s="44" t="e">
        <f t="shared" ref="B30:E30" si="4">B6*0.85+35</f>
        <v>#REF!</v>
      </c>
      <c r="C30" s="44" t="e">
        <f t="shared" si="4"/>
        <v>#REF!</v>
      </c>
      <c r="D30" s="44" t="e">
        <f t="shared" si="4"/>
        <v>#REF!</v>
      </c>
      <c r="E30" s="44" t="e">
        <f t="shared" si="4"/>
        <v>#REF!</v>
      </c>
      <c r="F30" s="44" t="e">
        <f t="shared" ref="F30" si="5">F6*0.85+35</f>
        <v>#REF!</v>
      </c>
    </row>
    <row r="31" spans="1:6" x14ac:dyDescent="0.2">
      <c r="A31" s="19">
        <v>2</v>
      </c>
      <c r="B31" s="44" t="e">
        <f t="shared" ref="B31:E31" si="6">B7*0.85+35</f>
        <v>#REF!</v>
      </c>
      <c r="C31" s="44" t="e">
        <f t="shared" si="6"/>
        <v>#REF!</v>
      </c>
      <c r="D31" s="44" t="e">
        <f t="shared" si="6"/>
        <v>#REF!</v>
      </c>
      <c r="E31" s="44" t="e">
        <f t="shared" si="6"/>
        <v>#REF!</v>
      </c>
      <c r="F31" s="44" t="e">
        <f t="shared" ref="F31" si="7">F7*0.85+35</f>
        <v>#REF!</v>
      </c>
    </row>
    <row r="32" spans="1:6" x14ac:dyDescent="0.2">
      <c r="A32" s="17" t="s">
        <v>143</v>
      </c>
      <c r="B32" s="44"/>
      <c r="C32" s="44"/>
      <c r="D32" s="44"/>
      <c r="E32" s="44"/>
      <c r="F32" s="44"/>
    </row>
    <row r="33" spans="1:6" x14ac:dyDescent="0.2">
      <c r="A33" s="19">
        <v>1</v>
      </c>
      <c r="B33" s="44" t="e">
        <f t="shared" ref="B33:E33" si="8">B9*0.85+35</f>
        <v>#REF!</v>
      </c>
      <c r="C33" s="44" t="e">
        <f t="shared" si="8"/>
        <v>#REF!</v>
      </c>
      <c r="D33" s="44" t="e">
        <f t="shared" si="8"/>
        <v>#REF!</v>
      </c>
      <c r="E33" s="44" t="e">
        <f t="shared" si="8"/>
        <v>#REF!</v>
      </c>
      <c r="F33" s="44" t="e">
        <f t="shared" ref="F33" si="9">F9*0.85+35</f>
        <v>#REF!</v>
      </c>
    </row>
    <row r="34" spans="1:6" x14ac:dyDescent="0.2">
      <c r="A34" s="19">
        <v>2</v>
      </c>
      <c r="B34" s="44" t="e">
        <f t="shared" ref="B34:E34" si="10">B10*0.85+35</f>
        <v>#REF!</v>
      </c>
      <c r="C34" s="44" t="e">
        <f t="shared" si="10"/>
        <v>#REF!</v>
      </c>
      <c r="D34" s="44" t="e">
        <f t="shared" si="10"/>
        <v>#REF!</v>
      </c>
      <c r="E34" s="44" t="e">
        <f t="shared" si="10"/>
        <v>#REF!</v>
      </c>
      <c r="F34" s="44" t="e">
        <f t="shared" ref="F34" si="11">F10*0.85+35</f>
        <v>#REF!</v>
      </c>
    </row>
    <row r="35" spans="1:6" x14ac:dyDescent="0.2">
      <c r="A35" s="17" t="s">
        <v>144</v>
      </c>
      <c r="B35" s="44"/>
      <c r="C35" s="44"/>
      <c r="D35" s="44"/>
      <c r="E35" s="44"/>
      <c r="F35" s="44"/>
    </row>
    <row r="36" spans="1:6" x14ac:dyDescent="0.2">
      <c r="A36" s="19">
        <v>1</v>
      </c>
      <c r="B36" s="44" t="e">
        <f t="shared" ref="B36:E36" si="12">B12*0.85+35</f>
        <v>#REF!</v>
      </c>
      <c r="C36" s="44" t="e">
        <f t="shared" si="12"/>
        <v>#REF!</v>
      </c>
      <c r="D36" s="44" t="e">
        <f t="shared" si="12"/>
        <v>#REF!</v>
      </c>
      <c r="E36" s="44" t="e">
        <f t="shared" si="12"/>
        <v>#REF!</v>
      </c>
      <c r="F36" s="44" t="e">
        <f t="shared" ref="F36" si="13">F12*0.85+35</f>
        <v>#REF!</v>
      </c>
    </row>
    <row r="37" spans="1:6" x14ac:dyDescent="0.2">
      <c r="A37" s="19">
        <v>2</v>
      </c>
      <c r="B37" s="44" t="e">
        <f t="shared" ref="B37:E37" si="14">B13*0.85+35</f>
        <v>#REF!</v>
      </c>
      <c r="C37" s="44" t="e">
        <f t="shared" si="14"/>
        <v>#REF!</v>
      </c>
      <c r="D37" s="44" t="e">
        <f t="shared" si="14"/>
        <v>#REF!</v>
      </c>
      <c r="E37" s="44" t="e">
        <f t="shared" si="14"/>
        <v>#REF!</v>
      </c>
      <c r="F37" s="44" t="e">
        <f t="shared" ref="F37" si="15">F13*0.85+35</f>
        <v>#REF!</v>
      </c>
    </row>
    <row r="38" spans="1:6" x14ac:dyDescent="0.2">
      <c r="A38" s="17" t="s">
        <v>4</v>
      </c>
      <c r="B38" s="44"/>
      <c r="C38" s="44"/>
      <c r="D38" s="44"/>
      <c r="E38" s="44"/>
      <c r="F38" s="44"/>
    </row>
    <row r="39" spans="1:6" x14ac:dyDescent="0.2">
      <c r="A39" s="19">
        <v>1</v>
      </c>
      <c r="B39" s="44" t="e">
        <f t="shared" ref="B39:E39" si="16">B15*0.85+35</f>
        <v>#REF!</v>
      </c>
      <c r="C39" s="44" t="e">
        <f t="shared" si="16"/>
        <v>#REF!</v>
      </c>
      <c r="D39" s="44" t="e">
        <f t="shared" si="16"/>
        <v>#REF!</v>
      </c>
      <c r="E39" s="44" t="e">
        <f t="shared" si="16"/>
        <v>#REF!</v>
      </c>
      <c r="F39" s="44" t="e">
        <f t="shared" ref="F39" si="17">F15*0.85+35</f>
        <v>#REF!</v>
      </c>
    </row>
    <row r="40" spans="1:6" x14ac:dyDescent="0.2">
      <c r="A40" s="19">
        <v>2</v>
      </c>
      <c r="B40" s="44" t="e">
        <f t="shared" ref="B40:E40" si="18">B16*0.85+35</f>
        <v>#REF!</v>
      </c>
      <c r="C40" s="44" t="e">
        <f t="shared" si="18"/>
        <v>#REF!</v>
      </c>
      <c r="D40" s="44" t="e">
        <f t="shared" si="18"/>
        <v>#REF!</v>
      </c>
      <c r="E40" s="44" t="e">
        <f t="shared" si="18"/>
        <v>#REF!</v>
      </c>
      <c r="F40" s="44" t="e">
        <f t="shared" ref="F40" si="19">F16*0.85+35</f>
        <v>#REF!</v>
      </c>
    </row>
    <row r="41" spans="1:6" x14ac:dyDescent="0.2">
      <c r="A41" s="17" t="s">
        <v>145</v>
      </c>
      <c r="B41" s="44"/>
      <c r="C41" s="44"/>
      <c r="D41" s="44"/>
      <c r="E41" s="44"/>
      <c r="F41" s="44"/>
    </row>
    <row r="42" spans="1:6" x14ac:dyDescent="0.2">
      <c r="A42" s="19">
        <v>1</v>
      </c>
      <c r="B42" s="44" t="e">
        <f t="shared" ref="B42:E42" si="20">B18*0.85+35</f>
        <v>#REF!</v>
      </c>
      <c r="C42" s="44" t="e">
        <f t="shared" si="20"/>
        <v>#REF!</v>
      </c>
      <c r="D42" s="44" t="e">
        <f t="shared" si="20"/>
        <v>#REF!</v>
      </c>
      <c r="E42" s="44" t="e">
        <f t="shared" si="20"/>
        <v>#REF!</v>
      </c>
      <c r="F42" s="44" t="e">
        <f t="shared" ref="F42" si="21">F18*0.85+35</f>
        <v>#REF!</v>
      </c>
    </row>
    <row r="43" spans="1:6" x14ac:dyDescent="0.2">
      <c r="A43" s="19">
        <v>2</v>
      </c>
      <c r="B43" s="44" t="e">
        <f t="shared" ref="B43:E43" si="22">B19*0.85+35</f>
        <v>#REF!</v>
      </c>
      <c r="C43" s="44" t="e">
        <f t="shared" si="22"/>
        <v>#REF!</v>
      </c>
      <c r="D43" s="44" t="e">
        <f t="shared" si="22"/>
        <v>#REF!</v>
      </c>
      <c r="E43" s="44" t="e">
        <f t="shared" si="22"/>
        <v>#REF!</v>
      </c>
      <c r="F43" s="44" t="e">
        <f t="shared" ref="F43" si="23">F19*0.85+35</f>
        <v>#REF!</v>
      </c>
    </row>
    <row r="44" spans="1:6" x14ac:dyDescent="0.2">
      <c r="A44" s="17" t="s">
        <v>5</v>
      </c>
      <c r="B44" s="44"/>
      <c r="C44" s="44"/>
      <c r="D44" s="44"/>
      <c r="E44" s="44"/>
      <c r="F44" s="44"/>
    </row>
    <row r="45" spans="1:6" x14ac:dyDescent="0.2">
      <c r="A45" s="19">
        <v>1</v>
      </c>
      <c r="B45" s="44" t="e">
        <f t="shared" ref="B45:E45" si="24">B21*0.85+35</f>
        <v>#REF!</v>
      </c>
      <c r="C45" s="44" t="e">
        <f t="shared" si="24"/>
        <v>#REF!</v>
      </c>
      <c r="D45" s="44" t="e">
        <f t="shared" si="24"/>
        <v>#REF!</v>
      </c>
      <c r="E45" s="44" t="e">
        <f t="shared" si="24"/>
        <v>#REF!</v>
      </c>
      <c r="F45" s="44" t="e">
        <f t="shared" ref="F45" si="25">F21*0.85+35</f>
        <v>#REF!</v>
      </c>
    </row>
    <row r="46" spans="1:6" x14ac:dyDescent="0.2">
      <c r="A46" s="19">
        <v>2</v>
      </c>
      <c r="B46" s="44" t="e">
        <f t="shared" ref="B46:E46" si="26">B22*0.85+35</f>
        <v>#REF!</v>
      </c>
      <c r="C46" s="44" t="e">
        <f t="shared" si="26"/>
        <v>#REF!</v>
      </c>
      <c r="D46" s="44" t="e">
        <f t="shared" si="26"/>
        <v>#REF!</v>
      </c>
      <c r="E46" s="44" t="e">
        <f t="shared" si="26"/>
        <v>#REF!</v>
      </c>
      <c r="F46" s="44" t="e">
        <f t="shared" ref="F46" si="27">F22*0.85+35</f>
        <v>#REF!</v>
      </c>
    </row>
    <row r="47" spans="1:6" x14ac:dyDescent="0.2">
      <c r="A47" s="17" t="s">
        <v>6</v>
      </c>
      <c r="B47" s="44"/>
      <c r="C47" s="44"/>
      <c r="D47" s="44"/>
      <c r="E47" s="44"/>
      <c r="F47" s="44"/>
    </row>
    <row r="48" spans="1:6" x14ac:dyDescent="0.2">
      <c r="A48" s="19" t="s">
        <v>1</v>
      </c>
      <c r="B48" s="44" t="e">
        <f t="shared" ref="B48:E48" si="28">B24*0.85+35</f>
        <v>#REF!</v>
      </c>
      <c r="C48" s="44" t="e">
        <f t="shared" si="28"/>
        <v>#REF!</v>
      </c>
      <c r="D48" s="44" t="e">
        <f t="shared" si="28"/>
        <v>#REF!</v>
      </c>
      <c r="E48" s="44" t="e">
        <f t="shared" si="28"/>
        <v>#REF!</v>
      </c>
      <c r="F48" s="44" t="e">
        <f t="shared" ref="F48" si="29">F24*0.85+35</f>
        <v>#REF!</v>
      </c>
    </row>
    <row r="49" spans="1:1" x14ac:dyDescent="0.2">
      <c r="A49" s="41"/>
    </row>
    <row r="50" spans="1:1" ht="150" x14ac:dyDescent="0.2">
      <c r="A50" s="198"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ht="24" x14ac:dyDescent="0.2">
      <c r="A76" s="154" t="s">
        <v>33</v>
      </c>
    </row>
    <row r="77" spans="1:1" x14ac:dyDescent="0.2">
      <c r="A77" s="54"/>
    </row>
    <row r="78" spans="1:1" x14ac:dyDescent="0.2">
      <c r="A78" s="54"/>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 t="shared" ref="B31:Q32" si="2">ROUNDUP(B7*0.9,)</f>
        <v>#REF!</v>
      </c>
      <c r="C31" s="17" t="e">
        <f t="shared" si="2"/>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ref="C31:BB32" si="3">ROUNDUP(R7*0.9,)</f>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si="2"/>
        <v>#REF!</v>
      </c>
      <c r="C32" s="17" t="e">
        <f t="shared" si="3"/>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35" si="4">ROUNDUP(B10*0.9,)</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35" si="5">ROUNDUP(R10*0.9,)</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ref="B37:Q38" si="6">ROUNDUP(B13*0.9,)</f>
        <v>#REF!</v>
      </c>
      <c r="C37" s="17" t="e">
        <f t="shared" si="6"/>
        <v>#REF!</v>
      </c>
      <c r="D37" s="17" t="e">
        <f t="shared" si="6"/>
        <v>#REF!</v>
      </c>
      <c r="E37" s="17" t="e">
        <f t="shared" si="6"/>
        <v>#REF!</v>
      </c>
      <c r="F37" s="17" t="e">
        <f t="shared" si="6"/>
        <v>#REF!</v>
      </c>
      <c r="G37" s="17" t="e">
        <f t="shared" si="6"/>
        <v>#REF!</v>
      </c>
      <c r="H37" s="17" t="e">
        <f t="shared" si="6"/>
        <v>#REF!</v>
      </c>
      <c r="I37" s="17" t="e">
        <f t="shared" si="6"/>
        <v>#REF!</v>
      </c>
      <c r="J37" s="17" t="e">
        <f t="shared" si="6"/>
        <v>#REF!</v>
      </c>
      <c r="K37" s="17" t="e">
        <f t="shared" si="6"/>
        <v>#REF!</v>
      </c>
      <c r="L37" s="17" t="e">
        <f t="shared" si="6"/>
        <v>#REF!</v>
      </c>
      <c r="M37" s="17" t="e">
        <f t="shared" si="6"/>
        <v>#REF!</v>
      </c>
      <c r="N37" s="17" t="e">
        <f t="shared" si="6"/>
        <v>#REF!</v>
      </c>
      <c r="O37" s="17" t="e">
        <f t="shared" si="6"/>
        <v>#REF!</v>
      </c>
      <c r="P37" s="17" t="e">
        <f t="shared" si="6"/>
        <v>#REF!</v>
      </c>
      <c r="Q37" s="17" t="e">
        <f t="shared" si="6"/>
        <v>#REF!</v>
      </c>
      <c r="R37" s="17" t="e">
        <f t="shared" ref="C37:BB38" si="7">ROUNDUP(R13*0.9,)</f>
        <v>#REF!</v>
      </c>
      <c r="S37" s="17" t="e">
        <f t="shared" si="7"/>
        <v>#REF!</v>
      </c>
      <c r="T37" s="17" t="e">
        <f t="shared" si="7"/>
        <v>#REF!</v>
      </c>
      <c r="U37" s="17" t="e">
        <f t="shared" si="7"/>
        <v>#REF!</v>
      </c>
      <c r="V37" s="17" t="e">
        <f t="shared" si="7"/>
        <v>#REF!</v>
      </c>
      <c r="W37" s="17" t="e">
        <f t="shared" si="7"/>
        <v>#REF!</v>
      </c>
      <c r="X37" s="17" t="e">
        <f t="shared" si="7"/>
        <v>#REF!</v>
      </c>
      <c r="Y37" s="17" t="e">
        <f t="shared" si="7"/>
        <v>#REF!</v>
      </c>
      <c r="Z37" s="17" t="e">
        <f t="shared" si="7"/>
        <v>#REF!</v>
      </c>
      <c r="AA37" s="17" t="e">
        <f t="shared" si="7"/>
        <v>#REF!</v>
      </c>
      <c r="AB37" s="17" t="e">
        <f t="shared" si="7"/>
        <v>#REF!</v>
      </c>
      <c r="AC37" s="17" t="e">
        <f t="shared" si="7"/>
        <v>#REF!</v>
      </c>
      <c r="AD37" s="17" t="e">
        <f t="shared" si="7"/>
        <v>#REF!</v>
      </c>
      <c r="AE37" s="17" t="e">
        <f t="shared" si="7"/>
        <v>#REF!</v>
      </c>
      <c r="AF37" s="17" t="e">
        <f t="shared" si="7"/>
        <v>#REF!</v>
      </c>
      <c r="AG37" s="17" t="e">
        <f t="shared" si="7"/>
        <v>#REF!</v>
      </c>
      <c r="AH37" s="17" t="e">
        <f t="shared" si="7"/>
        <v>#REF!</v>
      </c>
      <c r="AI37" s="17" t="e">
        <f t="shared" si="7"/>
        <v>#REF!</v>
      </c>
      <c r="AJ37" s="17" t="e">
        <f t="shared" si="7"/>
        <v>#REF!</v>
      </c>
      <c r="AK37" s="17" t="e">
        <f t="shared" si="7"/>
        <v>#REF!</v>
      </c>
      <c r="AL37" s="17" t="e">
        <f t="shared" si="7"/>
        <v>#REF!</v>
      </c>
      <c r="AM37" s="17" t="e">
        <f t="shared" si="7"/>
        <v>#REF!</v>
      </c>
      <c r="AN37" s="17" t="e">
        <f t="shared" si="7"/>
        <v>#REF!</v>
      </c>
      <c r="AO37" s="17" t="e">
        <f t="shared" si="7"/>
        <v>#REF!</v>
      </c>
      <c r="AP37" s="17" t="e">
        <f t="shared" si="7"/>
        <v>#REF!</v>
      </c>
      <c r="AQ37" s="17" t="e">
        <f t="shared" si="7"/>
        <v>#REF!</v>
      </c>
      <c r="AR37" s="17" t="e">
        <f t="shared" si="7"/>
        <v>#REF!</v>
      </c>
      <c r="AS37" s="17" t="e">
        <f t="shared" si="7"/>
        <v>#REF!</v>
      </c>
      <c r="AT37" s="17" t="e">
        <f t="shared" si="7"/>
        <v>#REF!</v>
      </c>
      <c r="AU37" s="17" t="e">
        <f t="shared" si="7"/>
        <v>#REF!</v>
      </c>
      <c r="AV37" s="17" t="e">
        <f t="shared" si="7"/>
        <v>#REF!</v>
      </c>
      <c r="AW37" s="17" t="e">
        <f t="shared" si="7"/>
        <v>#REF!</v>
      </c>
      <c r="AX37" s="17" t="e">
        <f t="shared" si="7"/>
        <v>#REF!</v>
      </c>
      <c r="AY37" s="17" t="e">
        <f t="shared" si="7"/>
        <v>#REF!</v>
      </c>
      <c r="AZ37" s="17" t="e">
        <f t="shared" si="7"/>
        <v>#REF!</v>
      </c>
      <c r="BA37" s="17" t="e">
        <f t="shared" si="7"/>
        <v>#REF!</v>
      </c>
      <c r="BB37" s="17" t="e">
        <f t="shared" si="7"/>
        <v>#REF!</v>
      </c>
    </row>
    <row r="38" spans="1:54" ht="10.5" customHeight="1" x14ac:dyDescent="0.2">
      <c r="A38" s="19">
        <v>2</v>
      </c>
      <c r="B38" s="17" t="e">
        <f t="shared" si="6"/>
        <v>#REF!</v>
      </c>
      <c r="C38" s="17" t="e">
        <f t="shared" si="7"/>
        <v>#REF!</v>
      </c>
      <c r="D38" s="17" t="e">
        <f t="shared" si="7"/>
        <v>#REF!</v>
      </c>
      <c r="E38" s="17" t="e">
        <f t="shared" si="7"/>
        <v>#REF!</v>
      </c>
      <c r="F38" s="17" t="e">
        <f t="shared" si="7"/>
        <v>#REF!</v>
      </c>
      <c r="G38" s="17" t="e">
        <f t="shared" si="7"/>
        <v>#REF!</v>
      </c>
      <c r="H38" s="17" t="e">
        <f t="shared" si="7"/>
        <v>#REF!</v>
      </c>
      <c r="I38" s="17" t="e">
        <f t="shared" si="7"/>
        <v>#REF!</v>
      </c>
      <c r="J38" s="17" t="e">
        <f t="shared" si="7"/>
        <v>#REF!</v>
      </c>
      <c r="K38" s="17" t="e">
        <f t="shared" si="7"/>
        <v>#REF!</v>
      </c>
      <c r="L38" s="17" t="e">
        <f t="shared" si="7"/>
        <v>#REF!</v>
      </c>
      <c r="M38" s="17" t="e">
        <f t="shared" si="7"/>
        <v>#REF!</v>
      </c>
      <c r="N38" s="17" t="e">
        <f t="shared" si="7"/>
        <v>#REF!</v>
      </c>
      <c r="O38" s="17" t="e">
        <f t="shared" si="7"/>
        <v>#REF!</v>
      </c>
      <c r="P38" s="17" t="e">
        <f t="shared" si="7"/>
        <v>#REF!</v>
      </c>
      <c r="Q38" s="17" t="e">
        <f t="shared" si="7"/>
        <v>#REF!</v>
      </c>
      <c r="R38" s="17" t="e">
        <f t="shared" si="7"/>
        <v>#REF!</v>
      </c>
      <c r="S38" s="17" t="e">
        <f t="shared" si="7"/>
        <v>#REF!</v>
      </c>
      <c r="T38" s="17" t="e">
        <f t="shared" si="7"/>
        <v>#REF!</v>
      </c>
      <c r="U38" s="17" t="e">
        <f t="shared" si="7"/>
        <v>#REF!</v>
      </c>
      <c r="V38" s="17" t="e">
        <f t="shared" si="7"/>
        <v>#REF!</v>
      </c>
      <c r="W38" s="17" t="e">
        <f t="shared" si="7"/>
        <v>#REF!</v>
      </c>
      <c r="X38" s="17" t="e">
        <f t="shared" si="7"/>
        <v>#REF!</v>
      </c>
      <c r="Y38" s="17" t="e">
        <f t="shared" si="7"/>
        <v>#REF!</v>
      </c>
      <c r="Z38" s="17" t="e">
        <f t="shared" si="7"/>
        <v>#REF!</v>
      </c>
      <c r="AA38" s="17" t="e">
        <f t="shared" si="7"/>
        <v>#REF!</v>
      </c>
      <c r="AB38" s="17" t="e">
        <f t="shared" si="7"/>
        <v>#REF!</v>
      </c>
      <c r="AC38" s="17" t="e">
        <f t="shared" si="7"/>
        <v>#REF!</v>
      </c>
      <c r="AD38" s="17" t="e">
        <f t="shared" si="7"/>
        <v>#REF!</v>
      </c>
      <c r="AE38" s="17" t="e">
        <f t="shared" si="7"/>
        <v>#REF!</v>
      </c>
      <c r="AF38" s="17" t="e">
        <f t="shared" si="7"/>
        <v>#REF!</v>
      </c>
      <c r="AG38" s="17" t="e">
        <f t="shared" si="7"/>
        <v>#REF!</v>
      </c>
      <c r="AH38" s="17" t="e">
        <f t="shared" si="7"/>
        <v>#REF!</v>
      </c>
      <c r="AI38" s="17" t="e">
        <f t="shared" si="7"/>
        <v>#REF!</v>
      </c>
      <c r="AJ38" s="17" t="e">
        <f t="shared" si="7"/>
        <v>#REF!</v>
      </c>
      <c r="AK38" s="17" t="e">
        <f t="shared" si="7"/>
        <v>#REF!</v>
      </c>
      <c r="AL38" s="17" t="e">
        <f t="shared" si="7"/>
        <v>#REF!</v>
      </c>
      <c r="AM38" s="17" t="e">
        <f t="shared" si="7"/>
        <v>#REF!</v>
      </c>
      <c r="AN38" s="17" t="e">
        <f t="shared" si="7"/>
        <v>#REF!</v>
      </c>
      <c r="AO38" s="17" t="e">
        <f t="shared" si="7"/>
        <v>#REF!</v>
      </c>
      <c r="AP38" s="17" t="e">
        <f t="shared" si="7"/>
        <v>#REF!</v>
      </c>
      <c r="AQ38" s="17" t="e">
        <f t="shared" si="7"/>
        <v>#REF!</v>
      </c>
      <c r="AR38" s="17" t="e">
        <f t="shared" si="7"/>
        <v>#REF!</v>
      </c>
      <c r="AS38" s="17" t="e">
        <f t="shared" si="7"/>
        <v>#REF!</v>
      </c>
      <c r="AT38" s="17" t="e">
        <f t="shared" si="7"/>
        <v>#REF!</v>
      </c>
      <c r="AU38" s="17" t="e">
        <f t="shared" si="7"/>
        <v>#REF!</v>
      </c>
      <c r="AV38" s="17" t="e">
        <f t="shared" si="7"/>
        <v>#REF!</v>
      </c>
      <c r="AW38" s="17" t="e">
        <f t="shared" si="7"/>
        <v>#REF!</v>
      </c>
      <c r="AX38" s="17" t="e">
        <f t="shared" si="7"/>
        <v>#REF!</v>
      </c>
      <c r="AY38" s="17" t="e">
        <f t="shared" si="7"/>
        <v>#REF!</v>
      </c>
      <c r="AZ38" s="17" t="e">
        <f t="shared" si="7"/>
        <v>#REF!</v>
      </c>
      <c r="BA38" s="17" t="e">
        <f t="shared" si="7"/>
        <v>#REF!</v>
      </c>
      <c r="BB38" s="17" t="e">
        <f t="shared" si="7"/>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ref="B40:Q41" si="8">ROUNDUP(B16*0.9,)</f>
        <v>#REF!</v>
      </c>
      <c r="C40" s="17" t="e">
        <f t="shared" si="8"/>
        <v>#REF!</v>
      </c>
      <c r="D40" s="17" t="e">
        <f t="shared" si="8"/>
        <v>#REF!</v>
      </c>
      <c r="E40" s="17" t="e">
        <f t="shared" si="8"/>
        <v>#REF!</v>
      </c>
      <c r="F40" s="17" t="e">
        <f t="shared" si="8"/>
        <v>#REF!</v>
      </c>
      <c r="G40" s="17" t="e">
        <f t="shared" si="8"/>
        <v>#REF!</v>
      </c>
      <c r="H40" s="17" t="e">
        <f t="shared" si="8"/>
        <v>#REF!</v>
      </c>
      <c r="I40" s="17" t="e">
        <f t="shared" si="8"/>
        <v>#REF!</v>
      </c>
      <c r="J40" s="17" t="e">
        <f t="shared" si="8"/>
        <v>#REF!</v>
      </c>
      <c r="K40" s="17" t="e">
        <f t="shared" si="8"/>
        <v>#REF!</v>
      </c>
      <c r="L40" s="17" t="e">
        <f t="shared" si="8"/>
        <v>#REF!</v>
      </c>
      <c r="M40" s="17" t="e">
        <f t="shared" si="8"/>
        <v>#REF!</v>
      </c>
      <c r="N40" s="17" t="e">
        <f t="shared" si="8"/>
        <v>#REF!</v>
      </c>
      <c r="O40" s="17" t="e">
        <f t="shared" si="8"/>
        <v>#REF!</v>
      </c>
      <c r="P40" s="17" t="e">
        <f t="shared" si="8"/>
        <v>#REF!</v>
      </c>
      <c r="Q40" s="17" t="e">
        <f t="shared" si="8"/>
        <v>#REF!</v>
      </c>
      <c r="R40" s="17" t="e">
        <f t="shared" ref="C40:BB41" si="9">ROUNDUP(R16*0.9,)</f>
        <v>#REF!</v>
      </c>
      <c r="S40" s="17" t="e">
        <f t="shared" si="9"/>
        <v>#REF!</v>
      </c>
      <c r="T40" s="17" t="e">
        <f t="shared" si="9"/>
        <v>#REF!</v>
      </c>
      <c r="U40" s="17" t="e">
        <f t="shared" si="9"/>
        <v>#REF!</v>
      </c>
      <c r="V40" s="17" t="e">
        <f t="shared" si="9"/>
        <v>#REF!</v>
      </c>
      <c r="W40" s="17" t="e">
        <f t="shared" si="9"/>
        <v>#REF!</v>
      </c>
      <c r="X40" s="17" t="e">
        <f t="shared" si="9"/>
        <v>#REF!</v>
      </c>
      <c r="Y40" s="17" t="e">
        <f t="shared" si="9"/>
        <v>#REF!</v>
      </c>
      <c r="Z40" s="17" t="e">
        <f t="shared" si="9"/>
        <v>#REF!</v>
      </c>
      <c r="AA40" s="17" t="e">
        <f t="shared" si="9"/>
        <v>#REF!</v>
      </c>
      <c r="AB40" s="17" t="e">
        <f t="shared" si="9"/>
        <v>#REF!</v>
      </c>
      <c r="AC40" s="17" t="e">
        <f t="shared" si="9"/>
        <v>#REF!</v>
      </c>
      <c r="AD40" s="17" t="e">
        <f t="shared" si="9"/>
        <v>#REF!</v>
      </c>
      <c r="AE40" s="17" t="e">
        <f t="shared" si="9"/>
        <v>#REF!</v>
      </c>
      <c r="AF40" s="17" t="e">
        <f t="shared" si="9"/>
        <v>#REF!</v>
      </c>
      <c r="AG40" s="17" t="e">
        <f t="shared" si="9"/>
        <v>#REF!</v>
      </c>
      <c r="AH40" s="17" t="e">
        <f t="shared" si="9"/>
        <v>#REF!</v>
      </c>
      <c r="AI40" s="17" t="e">
        <f t="shared" si="9"/>
        <v>#REF!</v>
      </c>
      <c r="AJ40" s="17" t="e">
        <f t="shared" si="9"/>
        <v>#REF!</v>
      </c>
      <c r="AK40" s="17" t="e">
        <f t="shared" si="9"/>
        <v>#REF!</v>
      </c>
      <c r="AL40" s="17" t="e">
        <f t="shared" si="9"/>
        <v>#REF!</v>
      </c>
      <c r="AM40" s="17" t="e">
        <f t="shared" si="9"/>
        <v>#REF!</v>
      </c>
      <c r="AN40" s="17" t="e">
        <f t="shared" si="9"/>
        <v>#REF!</v>
      </c>
      <c r="AO40" s="17" t="e">
        <f t="shared" si="9"/>
        <v>#REF!</v>
      </c>
      <c r="AP40" s="17" t="e">
        <f t="shared" si="9"/>
        <v>#REF!</v>
      </c>
      <c r="AQ40" s="17" t="e">
        <f t="shared" si="9"/>
        <v>#REF!</v>
      </c>
      <c r="AR40" s="17" t="e">
        <f t="shared" si="9"/>
        <v>#REF!</v>
      </c>
      <c r="AS40" s="17" t="e">
        <f t="shared" si="9"/>
        <v>#REF!</v>
      </c>
      <c r="AT40" s="17" t="e">
        <f t="shared" si="9"/>
        <v>#REF!</v>
      </c>
      <c r="AU40" s="17" t="e">
        <f t="shared" si="9"/>
        <v>#REF!</v>
      </c>
      <c r="AV40" s="17" t="e">
        <f t="shared" si="9"/>
        <v>#REF!</v>
      </c>
      <c r="AW40" s="17" t="e">
        <f t="shared" si="9"/>
        <v>#REF!</v>
      </c>
      <c r="AX40" s="17" t="e">
        <f t="shared" si="9"/>
        <v>#REF!</v>
      </c>
      <c r="AY40" s="17" t="e">
        <f t="shared" si="9"/>
        <v>#REF!</v>
      </c>
      <c r="AZ40" s="17" t="e">
        <f t="shared" si="9"/>
        <v>#REF!</v>
      </c>
      <c r="BA40" s="17" t="e">
        <f t="shared" si="9"/>
        <v>#REF!</v>
      </c>
      <c r="BB40" s="17" t="e">
        <f t="shared" si="9"/>
        <v>#REF!</v>
      </c>
    </row>
    <row r="41" spans="1:54" ht="10.7" customHeight="1" x14ac:dyDescent="0.2">
      <c r="A41" s="19">
        <v>2</v>
      </c>
      <c r="B41" s="17" t="e">
        <f t="shared" si="8"/>
        <v>#REF!</v>
      </c>
      <c r="C41" s="17" t="e">
        <f t="shared" si="9"/>
        <v>#REF!</v>
      </c>
      <c r="D41" s="17" t="e">
        <f t="shared" si="9"/>
        <v>#REF!</v>
      </c>
      <c r="E41" s="17" t="e">
        <f t="shared" si="9"/>
        <v>#REF!</v>
      </c>
      <c r="F41" s="17" t="e">
        <f t="shared" si="9"/>
        <v>#REF!</v>
      </c>
      <c r="G41" s="17" t="e">
        <f t="shared" si="9"/>
        <v>#REF!</v>
      </c>
      <c r="H41" s="17" t="e">
        <f t="shared" si="9"/>
        <v>#REF!</v>
      </c>
      <c r="I41" s="17" t="e">
        <f t="shared" si="9"/>
        <v>#REF!</v>
      </c>
      <c r="J41" s="17" t="e">
        <f t="shared" si="9"/>
        <v>#REF!</v>
      </c>
      <c r="K41" s="17" t="e">
        <f t="shared" si="9"/>
        <v>#REF!</v>
      </c>
      <c r="L41" s="17" t="e">
        <f t="shared" si="9"/>
        <v>#REF!</v>
      </c>
      <c r="M41" s="17" t="e">
        <f t="shared" si="9"/>
        <v>#REF!</v>
      </c>
      <c r="N41" s="17" t="e">
        <f t="shared" si="9"/>
        <v>#REF!</v>
      </c>
      <c r="O41" s="17" t="e">
        <f t="shared" si="9"/>
        <v>#REF!</v>
      </c>
      <c r="P41" s="17" t="e">
        <f t="shared" si="9"/>
        <v>#REF!</v>
      </c>
      <c r="Q41" s="17" t="e">
        <f t="shared" si="9"/>
        <v>#REF!</v>
      </c>
      <c r="R41" s="17" t="e">
        <f t="shared" si="9"/>
        <v>#REF!</v>
      </c>
      <c r="S41" s="17" t="e">
        <f t="shared" si="9"/>
        <v>#REF!</v>
      </c>
      <c r="T41" s="17" t="e">
        <f t="shared" si="9"/>
        <v>#REF!</v>
      </c>
      <c r="U41" s="17" t="e">
        <f t="shared" si="9"/>
        <v>#REF!</v>
      </c>
      <c r="V41" s="17" t="e">
        <f t="shared" si="9"/>
        <v>#REF!</v>
      </c>
      <c r="W41" s="17" t="e">
        <f t="shared" si="9"/>
        <v>#REF!</v>
      </c>
      <c r="X41" s="17" t="e">
        <f t="shared" si="9"/>
        <v>#REF!</v>
      </c>
      <c r="Y41" s="17" t="e">
        <f t="shared" si="9"/>
        <v>#REF!</v>
      </c>
      <c r="Z41" s="17" t="e">
        <f t="shared" si="9"/>
        <v>#REF!</v>
      </c>
      <c r="AA41" s="17" t="e">
        <f t="shared" si="9"/>
        <v>#REF!</v>
      </c>
      <c r="AB41" s="17" t="e">
        <f t="shared" si="9"/>
        <v>#REF!</v>
      </c>
      <c r="AC41" s="17" t="e">
        <f t="shared" si="9"/>
        <v>#REF!</v>
      </c>
      <c r="AD41" s="17" t="e">
        <f t="shared" si="9"/>
        <v>#REF!</v>
      </c>
      <c r="AE41" s="17" t="e">
        <f t="shared" si="9"/>
        <v>#REF!</v>
      </c>
      <c r="AF41" s="17" t="e">
        <f t="shared" si="9"/>
        <v>#REF!</v>
      </c>
      <c r="AG41" s="17" t="e">
        <f t="shared" si="9"/>
        <v>#REF!</v>
      </c>
      <c r="AH41" s="17" t="e">
        <f t="shared" si="9"/>
        <v>#REF!</v>
      </c>
      <c r="AI41" s="17" t="e">
        <f t="shared" si="9"/>
        <v>#REF!</v>
      </c>
      <c r="AJ41" s="17" t="e">
        <f t="shared" si="9"/>
        <v>#REF!</v>
      </c>
      <c r="AK41" s="17" t="e">
        <f t="shared" si="9"/>
        <v>#REF!</v>
      </c>
      <c r="AL41" s="17" t="e">
        <f t="shared" si="9"/>
        <v>#REF!</v>
      </c>
      <c r="AM41" s="17" t="e">
        <f t="shared" si="9"/>
        <v>#REF!</v>
      </c>
      <c r="AN41" s="17" t="e">
        <f t="shared" si="9"/>
        <v>#REF!</v>
      </c>
      <c r="AO41" s="17" t="e">
        <f t="shared" si="9"/>
        <v>#REF!</v>
      </c>
      <c r="AP41" s="17" t="e">
        <f t="shared" si="9"/>
        <v>#REF!</v>
      </c>
      <c r="AQ41" s="17" t="e">
        <f t="shared" si="9"/>
        <v>#REF!</v>
      </c>
      <c r="AR41" s="17" t="e">
        <f t="shared" si="9"/>
        <v>#REF!</v>
      </c>
      <c r="AS41" s="17" t="e">
        <f t="shared" si="9"/>
        <v>#REF!</v>
      </c>
      <c r="AT41" s="17" t="e">
        <f t="shared" si="9"/>
        <v>#REF!</v>
      </c>
      <c r="AU41" s="17" t="e">
        <f t="shared" si="9"/>
        <v>#REF!</v>
      </c>
      <c r="AV41" s="17" t="e">
        <f t="shared" si="9"/>
        <v>#REF!</v>
      </c>
      <c r="AW41" s="17" t="e">
        <f t="shared" si="9"/>
        <v>#REF!</v>
      </c>
      <c r="AX41" s="17" t="e">
        <f t="shared" si="9"/>
        <v>#REF!</v>
      </c>
      <c r="AY41" s="17" t="e">
        <f t="shared" si="9"/>
        <v>#REF!</v>
      </c>
      <c r="AZ41" s="17" t="e">
        <f t="shared" si="9"/>
        <v>#REF!</v>
      </c>
      <c r="BA41" s="17" t="e">
        <f t="shared" si="9"/>
        <v>#REF!</v>
      </c>
      <c r="BB41" s="17" t="e">
        <f t="shared" si="9"/>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ref="B43:Q44" si="10">ROUNDUP(B19*0.9,)</f>
        <v>#REF!</v>
      </c>
      <c r="C43" s="17" t="e">
        <f t="shared" si="10"/>
        <v>#REF!</v>
      </c>
      <c r="D43" s="17" t="e">
        <f t="shared" si="10"/>
        <v>#REF!</v>
      </c>
      <c r="E43" s="17" t="e">
        <f t="shared" si="10"/>
        <v>#REF!</v>
      </c>
      <c r="F43" s="17" t="e">
        <f t="shared" si="10"/>
        <v>#REF!</v>
      </c>
      <c r="G43" s="17" t="e">
        <f t="shared" si="10"/>
        <v>#REF!</v>
      </c>
      <c r="H43" s="17" t="e">
        <f t="shared" si="10"/>
        <v>#REF!</v>
      </c>
      <c r="I43" s="17" t="e">
        <f t="shared" si="10"/>
        <v>#REF!</v>
      </c>
      <c r="J43" s="17" t="e">
        <f t="shared" si="10"/>
        <v>#REF!</v>
      </c>
      <c r="K43" s="17" t="e">
        <f t="shared" si="10"/>
        <v>#REF!</v>
      </c>
      <c r="L43" s="17" t="e">
        <f t="shared" si="10"/>
        <v>#REF!</v>
      </c>
      <c r="M43" s="17" t="e">
        <f t="shared" si="10"/>
        <v>#REF!</v>
      </c>
      <c r="N43" s="17" t="e">
        <f t="shared" si="10"/>
        <v>#REF!</v>
      </c>
      <c r="O43" s="17" t="e">
        <f t="shared" si="10"/>
        <v>#REF!</v>
      </c>
      <c r="P43" s="17" t="e">
        <f t="shared" si="10"/>
        <v>#REF!</v>
      </c>
      <c r="Q43" s="17" t="e">
        <f t="shared" si="10"/>
        <v>#REF!</v>
      </c>
      <c r="R43" s="17" t="e">
        <f t="shared" ref="C43:BB44" si="11">ROUNDUP(R19*0.9,)</f>
        <v>#REF!</v>
      </c>
      <c r="S43" s="17" t="e">
        <f t="shared" si="11"/>
        <v>#REF!</v>
      </c>
      <c r="T43" s="17" t="e">
        <f t="shared" si="11"/>
        <v>#REF!</v>
      </c>
      <c r="U43" s="17" t="e">
        <f t="shared" si="11"/>
        <v>#REF!</v>
      </c>
      <c r="V43" s="17" t="e">
        <f t="shared" si="11"/>
        <v>#REF!</v>
      </c>
      <c r="W43" s="17" t="e">
        <f t="shared" si="11"/>
        <v>#REF!</v>
      </c>
      <c r="X43" s="17" t="e">
        <f t="shared" si="11"/>
        <v>#REF!</v>
      </c>
      <c r="Y43" s="17" t="e">
        <f t="shared" si="11"/>
        <v>#REF!</v>
      </c>
      <c r="Z43" s="17" t="e">
        <f t="shared" si="11"/>
        <v>#REF!</v>
      </c>
      <c r="AA43" s="17" t="e">
        <f t="shared" si="11"/>
        <v>#REF!</v>
      </c>
      <c r="AB43" s="17" t="e">
        <f t="shared" si="11"/>
        <v>#REF!</v>
      </c>
      <c r="AC43" s="17" t="e">
        <f t="shared" si="11"/>
        <v>#REF!</v>
      </c>
      <c r="AD43" s="17" t="e">
        <f t="shared" si="11"/>
        <v>#REF!</v>
      </c>
      <c r="AE43" s="17" t="e">
        <f t="shared" si="11"/>
        <v>#REF!</v>
      </c>
      <c r="AF43" s="17" t="e">
        <f t="shared" si="11"/>
        <v>#REF!</v>
      </c>
      <c r="AG43" s="17" t="e">
        <f t="shared" si="11"/>
        <v>#REF!</v>
      </c>
      <c r="AH43" s="17" t="e">
        <f t="shared" si="11"/>
        <v>#REF!</v>
      </c>
      <c r="AI43" s="17" t="e">
        <f t="shared" si="11"/>
        <v>#REF!</v>
      </c>
      <c r="AJ43" s="17" t="e">
        <f t="shared" si="11"/>
        <v>#REF!</v>
      </c>
      <c r="AK43" s="17" t="e">
        <f t="shared" si="11"/>
        <v>#REF!</v>
      </c>
      <c r="AL43" s="17" t="e">
        <f t="shared" si="11"/>
        <v>#REF!</v>
      </c>
      <c r="AM43" s="17" t="e">
        <f t="shared" si="11"/>
        <v>#REF!</v>
      </c>
      <c r="AN43" s="17" t="e">
        <f t="shared" si="11"/>
        <v>#REF!</v>
      </c>
      <c r="AO43" s="17" t="e">
        <f t="shared" si="11"/>
        <v>#REF!</v>
      </c>
      <c r="AP43" s="17" t="e">
        <f t="shared" si="11"/>
        <v>#REF!</v>
      </c>
      <c r="AQ43" s="17" t="e">
        <f t="shared" si="11"/>
        <v>#REF!</v>
      </c>
      <c r="AR43" s="17" t="e">
        <f t="shared" si="11"/>
        <v>#REF!</v>
      </c>
      <c r="AS43" s="17" t="e">
        <f t="shared" si="11"/>
        <v>#REF!</v>
      </c>
      <c r="AT43" s="17" t="e">
        <f t="shared" si="11"/>
        <v>#REF!</v>
      </c>
      <c r="AU43" s="17" t="e">
        <f t="shared" si="11"/>
        <v>#REF!</v>
      </c>
      <c r="AV43" s="17" t="e">
        <f t="shared" si="11"/>
        <v>#REF!</v>
      </c>
      <c r="AW43" s="17" t="e">
        <f t="shared" si="11"/>
        <v>#REF!</v>
      </c>
      <c r="AX43" s="17" t="e">
        <f t="shared" si="11"/>
        <v>#REF!</v>
      </c>
      <c r="AY43" s="17" t="e">
        <f t="shared" si="11"/>
        <v>#REF!</v>
      </c>
      <c r="AZ43" s="17" t="e">
        <f t="shared" si="11"/>
        <v>#REF!</v>
      </c>
      <c r="BA43" s="17" t="e">
        <f t="shared" si="11"/>
        <v>#REF!</v>
      </c>
      <c r="BB43" s="17" t="e">
        <f t="shared" si="11"/>
        <v>#REF!</v>
      </c>
    </row>
    <row r="44" spans="1:54" ht="10.7" customHeight="1" x14ac:dyDescent="0.2">
      <c r="A44" s="19">
        <v>2</v>
      </c>
      <c r="B44" s="17" t="e">
        <f t="shared" si="10"/>
        <v>#REF!</v>
      </c>
      <c r="C44" s="17" t="e">
        <f t="shared" si="11"/>
        <v>#REF!</v>
      </c>
      <c r="D44" s="17" t="e">
        <f t="shared" si="11"/>
        <v>#REF!</v>
      </c>
      <c r="E44" s="17" t="e">
        <f t="shared" si="11"/>
        <v>#REF!</v>
      </c>
      <c r="F44" s="17" t="e">
        <f t="shared" si="11"/>
        <v>#REF!</v>
      </c>
      <c r="G44" s="17" t="e">
        <f t="shared" si="11"/>
        <v>#REF!</v>
      </c>
      <c r="H44" s="17" t="e">
        <f t="shared" si="11"/>
        <v>#REF!</v>
      </c>
      <c r="I44" s="17" t="e">
        <f t="shared" si="11"/>
        <v>#REF!</v>
      </c>
      <c r="J44" s="17" t="e">
        <f t="shared" si="11"/>
        <v>#REF!</v>
      </c>
      <c r="K44" s="17" t="e">
        <f t="shared" si="11"/>
        <v>#REF!</v>
      </c>
      <c r="L44" s="17" t="e">
        <f t="shared" si="11"/>
        <v>#REF!</v>
      </c>
      <c r="M44" s="17" t="e">
        <f t="shared" si="11"/>
        <v>#REF!</v>
      </c>
      <c r="N44" s="17" t="e">
        <f t="shared" si="11"/>
        <v>#REF!</v>
      </c>
      <c r="O44" s="17" t="e">
        <f t="shared" si="11"/>
        <v>#REF!</v>
      </c>
      <c r="P44" s="17" t="e">
        <f t="shared" si="11"/>
        <v>#REF!</v>
      </c>
      <c r="Q44" s="17" t="e">
        <f t="shared" si="11"/>
        <v>#REF!</v>
      </c>
      <c r="R44" s="17" t="e">
        <f t="shared" si="11"/>
        <v>#REF!</v>
      </c>
      <c r="S44" s="17" t="e">
        <f t="shared" si="11"/>
        <v>#REF!</v>
      </c>
      <c r="T44" s="17" t="e">
        <f t="shared" si="11"/>
        <v>#REF!</v>
      </c>
      <c r="U44" s="17" t="e">
        <f t="shared" si="11"/>
        <v>#REF!</v>
      </c>
      <c r="V44" s="17" t="e">
        <f t="shared" si="11"/>
        <v>#REF!</v>
      </c>
      <c r="W44" s="17" t="e">
        <f t="shared" si="11"/>
        <v>#REF!</v>
      </c>
      <c r="X44" s="17" t="e">
        <f t="shared" si="11"/>
        <v>#REF!</v>
      </c>
      <c r="Y44" s="17" t="e">
        <f t="shared" si="11"/>
        <v>#REF!</v>
      </c>
      <c r="Z44" s="17" t="e">
        <f t="shared" si="11"/>
        <v>#REF!</v>
      </c>
      <c r="AA44" s="17" t="e">
        <f t="shared" si="11"/>
        <v>#REF!</v>
      </c>
      <c r="AB44" s="17" t="e">
        <f t="shared" si="11"/>
        <v>#REF!</v>
      </c>
      <c r="AC44" s="17" t="e">
        <f t="shared" si="11"/>
        <v>#REF!</v>
      </c>
      <c r="AD44" s="17" t="e">
        <f t="shared" si="11"/>
        <v>#REF!</v>
      </c>
      <c r="AE44" s="17" t="e">
        <f t="shared" si="11"/>
        <v>#REF!</v>
      </c>
      <c r="AF44" s="17" t="e">
        <f t="shared" si="11"/>
        <v>#REF!</v>
      </c>
      <c r="AG44" s="17" t="e">
        <f t="shared" si="11"/>
        <v>#REF!</v>
      </c>
      <c r="AH44" s="17" t="e">
        <f t="shared" si="11"/>
        <v>#REF!</v>
      </c>
      <c r="AI44" s="17" t="e">
        <f t="shared" si="11"/>
        <v>#REF!</v>
      </c>
      <c r="AJ44" s="17" t="e">
        <f t="shared" si="11"/>
        <v>#REF!</v>
      </c>
      <c r="AK44" s="17" t="e">
        <f t="shared" si="11"/>
        <v>#REF!</v>
      </c>
      <c r="AL44" s="17" t="e">
        <f t="shared" si="11"/>
        <v>#REF!</v>
      </c>
      <c r="AM44" s="17" t="e">
        <f t="shared" si="11"/>
        <v>#REF!</v>
      </c>
      <c r="AN44" s="17" t="e">
        <f t="shared" si="11"/>
        <v>#REF!</v>
      </c>
      <c r="AO44" s="17" t="e">
        <f t="shared" si="11"/>
        <v>#REF!</v>
      </c>
      <c r="AP44" s="17" t="e">
        <f t="shared" si="11"/>
        <v>#REF!</v>
      </c>
      <c r="AQ44" s="17" t="e">
        <f t="shared" si="11"/>
        <v>#REF!</v>
      </c>
      <c r="AR44" s="17" t="e">
        <f t="shared" si="11"/>
        <v>#REF!</v>
      </c>
      <c r="AS44" s="17" t="e">
        <f t="shared" si="11"/>
        <v>#REF!</v>
      </c>
      <c r="AT44" s="17" t="e">
        <f t="shared" si="11"/>
        <v>#REF!</v>
      </c>
      <c r="AU44" s="17" t="e">
        <f t="shared" si="11"/>
        <v>#REF!</v>
      </c>
      <c r="AV44" s="17" t="e">
        <f t="shared" si="11"/>
        <v>#REF!</v>
      </c>
      <c r="AW44" s="17" t="e">
        <f t="shared" si="11"/>
        <v>#REF!</v>
      </c>
      <c r="AX44" s="17" t="e">
        <f t="shared" si="11"/>
        <v>#REF!</v>
      </c>
      <c r="AY44" s="17" t="e">
        <f t="shared" si="11"/>
        <v>#REF!</v>
      </c>
      <c r="AZ44" s="17" t="e">
        <f t="shared" si="11"/>
        <v>#REF!</v>
      </c>
      <c r="BA44" s="17" t="e">
        <f t="shared" si="11"/>
        <v>#REF!</v>
      </c>
      <c r="BB44" s="17" t="e">
        <f t="shared" si="11"/>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ref="B46:Q47" si="12">ROUNDUP(B22*0.9,)</f>
        <v>#REF!</v>
      </c>
      <c r="C46" s="17" t="e">
        <f t="shared" si="12"/>
        <v>#REF!</v>
      </c>
      <c r="D46" s="17" t="e">
        <f t="shared" si="12"/>
        <v>#REF!</v>
      </c>
      <c r="E46" s="17" t="e">
        <f t="shared" si="12"/>
        <v>#REF!</v>
      </c>
      <c r="F46" s="17" t="e">
        <f t="shared" si="12"/>
        <v>#REF!</v>
      </c>
      <c r="G46" s="17" t="e">
        <f t="shared" si="12"/>
        <v>#REF!</v>
      </c>
      <c r="H46" s="17" t="e">
        <f t="shared" si="12"/>
        <v>#REF!</v>
      </c>
      <c r="I46" s="17" t="e">
        <f t="shared" si="12"/>
        <v>#REF!</v>
      </c>
      <c r="J46" s="17" t="e">
        <f t="shared" si="12"/>
        <v>#REF!</v>
      </c>
      <c r="K46" s="17" t="e">
        <f t="shared" si="12"/>
        <v>#REF!</v>
      </c>
      <c r="L46" s="17" t="e">
        <f t="shared" si="12"/>
        <v>#REF!</v>
      </c>
      <c r="M46" s="17" t="e">
        <f t="shared" si="12"/>
        <v>#REF!</v>
      </c>
      <c r="N46" s="17" t="e">
        <f t="shared" si="12"/>
        <v>#REF!</v>
      </c>
      <c r="O46" s="17" t="e">
        <f t="shared" si="12"/>
        <v>#REF!</v>
      </c>
      <c r="P46" s="17" t="e">
        <f t="shared" si="12"/>
        <v>#REF!</v>
      </c>
      <c r="Q46" s="17" t="e">
        <f t="shared" si="12"/>
        <v>#REF!</v>
      </c>
      <c r="R46" s="17" t="e">
        <f t="shared" ref="C46:BB47" si="13">ROUNDUP(R22*0.9,)</f>
        <v>#REF!</v>
      </c>
      <c r="S46" s="17" t="e">
        <f t="shared" si="13"/>
        <v>#REF!</v>
      </c>
      <c r="T46" s="17" t="e">
        <f t="shared" si="13"/>
        <v>#REF!</v>
      </c>
      <c r="U46" s="17" t="e">
        <f t="shared" si="13"/>
        <v>#REF!</v>
      </c>
      <c r="V46" s="17" t="e">
        <f t="shared" si="13"/>
        <v>#REF!</v>
      </c>
      <c r="W46" s="17" t="e">
        <f t="shared" si="13"/>
        <v>#REF!</v>
      </c>
      <c r="X46" s="17" t="e">
        <f t="shared" si="13"/>
        <v>#REF!</v>
      </c>
      <c r="Y46" s="17" t="e">
        <f t="shared" si="13"/>
        <v>#REF!</v>
      </c>
      <c r="Z46" s="17" t="e">
        <f t="shared" si="13"/>
        <v>#REF!</v>
      </c>
      <c r="AA46" s="17" t="e">
        <f t="shared" si="13"/>
        <v>#REF!</v>
      </c>
      <c r="AB46" s="17" t="e">
        <f t="shared" si="13"/>
        <v>#REF!</v>
      </c>
      <c r="AC46" s="17" t="e">
        <f t="shared" si="13"/>
        <v>#REF!</v>
      </c>
      <c r="AD46" s="17" t="e">
        <f t="shared" si="13"/>
        <v>#REF!</v>
      </c>
      <c r="AE46" s="17" t="e">
        <f t="shared" si="13"/>
        <v>#REF!</v>
      </c>
      <c r="AF46" s="17" t="e">
        <f t="shared" si="13"/>
        <v>#REF!</v>
      </c>
      <c r="AG46" s="17" t="e">
        <f t="shared" si="13"/>
        <v>#REF!</v>
      </c>
      <c r="AH46" s="17" t="e">
        <f t="shared" si="13"/>
        <v>#REF!</v>
      </c>
      <c r="AI46" s="17" t="e">
        <f t="shared" si="13"/>
        <v>#REF!</v>
      </c>
      <c r="AJ46" s="17" t="e">
        <f t="shared" si="13"/>
        <v>#REF!</v>
      </c>
      <c r="AK46" s="17" t="e">
        <f t="shared" si="13"/>
        <v>#REF!</v>
      </c>
      <c r="AL46" s="17" t="e">
        <f t="shared" si="13"/>
        <v>#REF!</v>
      </c>
      <c r="AM46" s="17" t="e">
        <f t="shared" si="13"/>
        <v>#REF!</v>
      </c>
      <c r="AN46" s="17" t="e">
        <f t="shared" si="13"/>
        <v>#REF!</v>
      </c>
      <c r="AO46" s="17" t="e">
        <f t="shared" si="13"/>
        <v>#REF!</v>
      </c>
      <c r="AP46" s="17" t="e">
        <f t="shared" si="13"/>
        <v>#REF!</v>
      </c>
      <c r="AQ46" s="17" t="e">
        <f t="shared" si="13"/>
        <v>#REF!</v>
      </c>
      <c r="AR46" s="17" t="e">
        <f t="shared" si="13"/>
        <v>#REF!</v>
      </c>
      <c r="AS46" s="17" t="e">
        <f t="shared" si="13"/>
        <v>#REF!</v>
      </c>
      <c r="AT46" s="17" t="e">
        <f t="shared" si="13"/>
        <v>#REF!</v>
      </c>
      <c r="AU46" s="17" t="e">
        <f t="shared" si="13"/>
        <v>#REF!</v>
      </c>
      <c r="AV46" s="17" t="e">
        <f t="shared" si="13"/>
        <v>#REF!</v>
      </c>
      <c r="AW46" s="17" t="e">
        <f t="shared" si="13"/>
        <v>#REF!</v>
      </c>
      <c r="AX46" s="17" t="e">
        <f t="shared" si="13"/>
        <v>#REF!</v>
      </c>
      <c r="AY46" s="17" t="e">
        <f t="shared" si="13"/>
        <v>#REF!</v>
      </c>
      <c r="AZ46" s="17" t="e">
        <f t="shared" si="13"/>
        <v>#REF!</v>
      </c>
      <c r="BA46" s="17" t="e">
        <f t="shared" si="13"/>
        <v>#REF!</v>
      </c>
      <c r="BB46" s="17" t="e">
        <f t="shared" si="13"/>
        <v>#REF!</v>
      </c>
    </row>
    <row r="47" spans="1:54" ht="10.7" customHeight="1" x14ac:dyDescent="0.2">
      <c r="A47" s="19">
        <v>2</v>
      </c>
      <c r="B47" s="17" t="e">
        <f t="shared" si="12"/>
        <v>#REF!</v>
      </c>
      <c r="C47" s="17" t="e">
        <f t="shared" si="13"/>
        <v>#REF!</v>
      </c>
      <c r="D47" s="17" t="e">
        <f t="shared" si="13"/>
        <v>#REF!</v>
      </c>
      <c r="E47" s="17" t="e">
        <f t="shared" si="13"/>
        <v>#REF!</v>
      </c>
      <c r="F47" s="17" t="e">
        <f t="shared" si="13"/>
        <v>#REF!</v>
      </c>
      <c r="G47" s="17" t="e">
        <f t="shared" si="13"/>
        <v>#REF!</v>
      </c>
      <c r="H47" s="17" t="e">
        <f t="shared" si="13"/>
        <v>#REF!</v>
      </c>
      <c r="I47" s="17" t="e">
        <f t="shared" si="13"/>
        <v>#REF!</v>
      </c>
      <c r="J47" s="17" t="e">
        <f t="shared" si="13"/>
        <v>#REF!</v>
      </c>
      <c r="K47" s="17" t="e">
        <f t="shared" si="13"/>
        <v>#REF!</v>
      </c>
      <c r="L47" s="17" t="e">
        <f t="shared" si="13"/>
        <v>#REF!</v>
      </c>
      <c r="M47" s="17" t="e">
        <f t="shared" si="13"/>
        <v>#REF!</v>
      </c>
      <c r="N47" s="17" t="e">
        <f t="shared" si="13"/>
        <v>#REF!</v>
      </c>
      <c r="O47" s="17" t="e">
        <f t="shared" si="13"/>
        <v>#REF!</v>
      </c>
      <c r="P47" s="17" t="e">
        <f t="shared" si="13"/>
        <v>#REF!</v>
      </c>
      <c r="Q47" s="17" t="e">
        <f t="shared" si="13"/>
        <v>#REF!</v>
      </c>
      <c r="R47" s="17" t="e">
        <f t="shared" si="13"/>
        <v>#REF!</v>
      </c>
      <c r="S47" s="17" t="e">
        <f t="shared" si="13"/>
        <v>#REF!</v>
      </c>
      <c r="T47" s="17" t="e">
        <f t="shared" si="13"/>
        <v>#REF!</v>
      </c>
      <c r="U47" s="17" t="e">
        <f t="shared" si="13"/>
        <v>#REF!</v>
      </c>
      <c r="V47" s="17" t="e">
        <f t="shared" si="13"/>
        <v>#REF!</v>
      </c>
      <c r="W47" s="17" t="e">
        <f t="shared" si="13"/>
        <v>#REF!</v>
      </c>
      <c r="X47" s="17" t="e">
        <f t="shared" si="13"/>
        <v>#REF!</v>
      </c>
      <c r="Y47" s="17" t="e">
        <f t="shared" si="13"/>
        <v>#REF!</v>
      </c>
      <c r="Z47" s="17" t="e">
        <f t="shared" si="13"/>
        <v>#REF!</v>
      </c>
      <c r="AA47" s="17" t="e">
        <f t="shared" si="13"/>
        <v>#REF!</v>
      </c>
      <c r="AB47" s="17" t="e">
        <f t="shared" si="13"/>
        <v>#REF!</v>
      </c>
      <c r="AC47" s="17" t="e">
        <f t="shared" si="13"/>
        <v>#REF!</v>
      </c>
      <c r="AD47" s="17" t="e">
        <f t="shared" si="13"/>
        <v>#REF!</v>
      </c>
      <c r="AE47" s="17" t="e">
        <f t="shared" si="13"/>
        <v>#REF!</v>
      </c>
      <c r="AF47" s="17" t="e">
        <f t="shared" si="13"/>
        <v>#REF!</v>
      </c>
      <c r="AG47" s="17" t="e">
        <f t="shared" si="13"/>
        <v>#REF!</v>
      </c>
      <c r="AH47" s="17" t="e">
        <f t="shared" si="13"/>
        <v>#REF!</v>
      </c>
      <c r="AI47" s="17" t="e">
        <f t="shared" si="13"/>
        <v>#REF!</v>
      </c>
      <c r="AJ47" s="17" t="e">
        <f t="shared" si="13"/>
        <v>#REF!</v>
      </c>
      <c r="AK47" s="17" t="e">
        <f t="shared" si="13"/>
        <v>#REF!</v>
      </c>
      <c r="AL47" s="17" t="e">
        <f t="shared" si="13"/>
        <v>#REF!</v>
      </c>
      <c r="AM47" s="17" t="e">
        <f t="shared" si="13"/>
        <v>#REF!</v>
      </c>
      <c r="AN47" s="17" t="e">
        <f t="shared" si="13"/>
        <v>#REF!</v>
      </c>
      <c r="AO47" s="17" t="e">
        <f t="shared" si="13"/>
        <v>#REF!</v>
      </c>
      <c r="AP47" s="17" t="e">
        <f t="shared" si="13"/>
        <v>#REF!</v>
      </c>
      <c r="AQ47" s="17" t="e">
        <f t="shared" si="13"/>
        <v>#REF!</v>
      </c>
      <c r="AR47" s="17" t="e">
        <f t="shared" si="13"/>
        <v>#REF!</v>
      </c>
      <c r="AS47" s="17" t="e">
        <f t="shared" si="13"/>
        <v>#REF!</v>
      </c>
      <c r="AT47" s="17" t="e">
        <f t="shared" si="13"/>
        <v>#REF!</v>
      </c>
      <c r="AU47" s="17" t="e">
        <f t="shared" si="13"/>
        <v>#REF!</v>
      </c>
      <c r="AV47" s="17" t="e">
        <f t="shared" si="13"/>
        <v>#REF!</v>
      </c>
      <c r="AW47" s="17" t="e">
        <f t="shared" si="13"/>
        <v>#REF!</v>
      </c>
      <c r="AX47" s="17" t="e">
        <f t="shared" si="13"/>
        <v>#REF!</v>
      </c>
      <c r="AY47" s="17" t="e">
        <f t="shared" si="13"/>
        <v>#REF!</v>
      </c>
      <c r="AZ47" s="17" t="e">
        <f t="shared" si="13"/>
        <v>#REF!</v>
      </c>
      <c r="BA47" s="17" t="e">
        <f t="shared" si="13"/>
        <v>#REF!</v>
      </c>
      <c r="BB47" s="17" t="e">
        <f t="shared" si="13"/>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ref="B49:BB49" si="14">ROUNDUP(B25*0.9,)</f>
        <v>#REF!</v>
      </c>
      <c r="C49" s="17" t="e">
        <f t="shared" si="14"/>
        <v>#REF!</v>
      </c>
      <c r="D49" s="17" t="e">
        <f t="shared" si="14"/>
        <v>#REF!</v>
      </c>
      <c r="E49" s="17" t="e">
        <f t="shared" si="14"/>
        <v>#REF!</v>
      </c>
      <c r="F49" s="17" t="e">
        <f t="shared" si="14"/>
        <v>#REF!</v>
      </c>
      <c r="G49" s="17" t="e">
        <f t="shared" si="14"/>
        <v>#REF!</v>
      </c>
      <c r="H49" s="17" t="e">
        <f t="shared" si="14"/>
        <v>#REF!</v>
      </c>
      <c r="I49" s="17" t="e">
        <f t="shared" si="14"/>
        <v>#REF!</v>
      </c>
      <c r="J49" s="17" t="e">
        <f t="shared" si="14"/>
        <v>#REF!</v>
      </c>
      <c r="K49" s="17" t="e">
        <f t="shared" si="14"/>
        <v>#REF!</v>
      </c>
      <c r="L49" s="17" t="e">
        <f t="shared" si="14"/>
        <v>#REF!</v>
      </c>
      <c r="M49" s="17" t="e">
        <f t="shared" si="14"/>
        <v>#REF!</v>
      </c>
      <c r="N49" s="17" t="e">
        <f t="shared" si="14"/>
        <v>#REF!</v>
      </c>
      <c r="O49" s="17" t="e">
        <f t="shared" si="14"/>
        <v>#REF!</v>
      </c>
      <c r="P49" s="17" t="e">
        <f t="shared" si="14"/>
        <v>#REF!</v>
      </c>
      <c r="Q49" s="17" t="e">
        <f t="shared" si="14"/>
        <v>#REF!</v>
      </c>
      <c r="R49" s="17" t="e">
        <f t="shared" si="14"/>
        <v>#REF!</v>
      </c>
      <c r="S49" s="17" t="e">
        <f t="shared" si="14"/>
        <v>#REF!</v>
      </c>
      <c r="T49" s="17" t="e">
        <f t="shared" si="14"/>
        <v>#REF!</v>
      </c>
      <c r="U49" s="17" t="e">
        <f t="shared" si="14"/>
        <v>#REF!</v>
      </c>
      <c r="V49" s="17" t="e">
        <f t="shared" si="14"/>
        <v>#REF!</v>
      </c>
      <c r="W49" s="17" t="e">
        <f t="shared" si="14"/>
        <v>#REF!</v>
      </c>
      <c r="X49" s="17" t="e">
        <f t="shared" si="14"/>
        <v>#REF!</v>
      </c>
      <c r="Y49" s="17" t="e">
        <f t="shared" si="14"/>
        <v>#REF!</v>
      </c>
      <c r="Z49" s="17" t="e">
        <f t="shared" si="14"/>
        <v>#REF!</v>
      </c>
      <c r="AA49" s="17" t="e">
        <f t="shared" si="14"/>
        <v>#REF!</v>
      </c>
      <c r="AB49" s="17" t="e">
        <f t="shared" si="14"/>
        <v>#REF!</v>
      </c>
      <c r="AC49" s="17" t="e">
        <f t="shared" si="14"/>
        <v>#REF!</v>
      </c>
      <c r="AD49" s="17" t="e">
        <f t="shared" si="14"/>
        <v>#REF!</v>
      </c>
      <c r="AE49" s="17" t="e">
        <f t="shared" si="14"/>
        <v>#REF!</v>
      </c>
      <c r="AF49" s="17" t="e">
        <f t="shared" si="14"/>
        <v>#REF!</v>
      </c>
      <c r="AG49" s="17" t="e">
        <f t="shared" si="14"/>
        <v>#REF!</v>
      </c>
      <c r="AH49" s="17" t="e">
        <f t="shared" si="14"/>
        <v>#REF!</v>
      </c>
      <c r="AI49" s="17" t="e">
        <f t="shared" si="14"/>
        <v>#REF!</v>
      </c>
      <c r="AJ49" s="17" t="e">
        <f t="shared" si="14"/>
        <v>#REF!</v>
      </c>
      <c r="AK49" s="17" t="e">
        <f t="shared" si="14"/>
        <v>#REF!</v>
      </c>
      <c r="AL49" s="17" t="e">
        <f t="shared" si="14"/>
        <v>#REF!</v>
      </c>
      <c r="AM49" s="17" t="e">
        <f t="shared" si="14"/>
        <v>#REF!</v>
      </c>
      <c r="AN49" s="17" t="e">
        <f t="shared" si="14"/>
        <v>#REF!</v>
      </c>
      <c r="AO49" s="17" t="e">
        <f t="shared" si="14"/>
        <v>#REF!</v>
      </c>
      <c r="AP49" s="17" t="e">
        <f t="shared" si="14"/>
        <v>#REF!</v>
      </c>
      <c r="AQ49" s="17" t="e">
        <f t="shared" si="14"/>
        <v>#REF!</v>
      </c>
      <c r="AR49" s="17" t="e">
        <f t="shared" si="14"/>
        <v>#REF!</v>
      </c>
      <c r="AS49" s="17" t="e">
        <f t="shared" si="14"/>
        <v>#REF!</v>
      </c>
      <c r="AT49" s="17" t="e">
        <f t="shared" si="14"/>
        <v>#REF!</v>
      </c>
      <c r="AU49" s="17" t="e">
        <f t="shared" si="14"/>
        <v>#REF!</v>
      </c>
      <c r="AV49" s="17" t="e">
        <f t="shared" si="14"/>
        <v>#REF!</v>
      </c>
      <c r="AW49" s="17" t="e">
        <f t="shared" si="14"/>
        <v>#REF!</v>
      </c>
      <c r="AX49" s="17" t="e">
        <f t="shared" si="14"/>
        <v>#REF!</v>
      </c>
      <c r="AY49" s="17" t="e">
        <f t="shared" si="14"/>
        <v>#REF!</v>
      </c>
      <c r="AZ49" s="17" t="e">
        <f t="shared" si="14"/>
        <v>#REF!</v>
      </c>
      <c r="BA49" s="17" t="e">
        <f t="shared" si="14"/>
        <v>#REF!</v>
      </c>
      <c r="BB49" s="17" t="e">
        <f t="shared" si="14"/>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ROUNDUP(B7*0.87,)</f>
        <v>#REF!</v>
      </c>
      <c r="C31" s="17" t="e">
        <f t="shared" ref="C31:BB31" si="2">ROUNDUP(C7*0.87,)</f>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si="2"/>
        <v>#REF!</v>
      </c>
      <c r="S31" s="17" t="e">
        <f t="shared" si="2"/>
        <v>#REF!</v>
      </c>
      <c r="T31" s="17" t="e">
        <f t="shared" si="2"/>
        <v>#REF!</v>
      </c>
      <c r="U31" s="17" t="e">
        <f t="shared" si="2"/>
        <v>#REF!</v>
      </c>
      <c r="V31" s="17" t="e">
        <f t="shared" si="2"/>
        <v>#REF!</v>
      </c>
      <c r="W31" s="17" t="e">
        <f t="shared" si="2"/>
        <v>#REF!</v>
      </c>
      <c r="X31" s="17" t="e">
        <f t="shared" si="2"/>
        <v>#REF!</v>
      </c>
      <c r="Y31" s="17" t="e">
        <f t="shared" si="2"/>
        <v>#REF!</v>
      </c>
      <c r="Z31" s="17" t="e">
        <f t="shared" si="2"/>
        <v>#REF!</v>
      </c>
      <c r="AA31" s="17" t="e">
        <f t="shared" si="2"/>
        <v>#REF!</v>
      </c>
      <c r="AB31" s="17" t="e">
        <f t="shared" si="2"/>
        <v>#REF!</v>
      </c>
      <c r="AC31" s="17" t="e">
        <f t="shared" si="2"/>
        <v>#REF!</v>
      </c>
      <c r="AD31" s="17" t="e">
        <f t="shared" si="2"/>
        <v>#REF!</v>
      </c>
      <c r="AE31" s="17" t="e">
        <f t="shared" si="2"/>
        <v>#REF!</v>
      </c>
      <c r="AF31" s="17" t="e">
        <f t="shared" si="2"/>
        <v>#REF!</v>
      </c>
      <c r="AG31" s="17" t="e">
        <f t="shared" si="2"/>
        <v>#REF!</v>
      </c>
      <c r="AH31" s="17" t="e">
        <f t="shared" si="2"/>
        <v>#REF!</v>
      </c>
      <c r="AI31" s="17" t="e">
        <f t="shared" si="2"/>
        <v>#REF!</v>
      </c>
      <c r="AJ31" s="17" t="e">
        <f t="shared" si="2"/>
        <v>#REF!</v>
      </c>
      <c r="AK31" s="17" t="e">
        <f t="shared" si="2"/>
        <v>#REF!</v>
      </c>
      <c r="AL31" s="17" t="e">
        <f t="shared" si="2"/>
        <v>#REF!</v>
      </c>
      <c r="AM31" s="17" t="e">
        <f t="shared" si="2"/>
        <v>#REF!</v>
      </c>
      <c r="AN31" s="17" t="e">
        <f t="shared" si="2"/>
        <v>#REF!</v>
      </c>
      <c r="AO31" s="17" t="e">
        <f t="shared" si="2"/>
        <v>#REF!</v>
      </c>
      <c r="AP31" s="17" t="e">
        <f t="shared" si="2"/>
        <v>#REF!</v>
      </c>
      <c r="AQ31" s="17" t="e">
        <f t="shared" si="2"/>
        <v>#REF!</v>
      </c>
      <c r="AR31" s="17" t="e">
        <f t="shared" si="2"/>
        <v>#REF!</v>
      </c>
      <c r="AS31" s="17" t="e">
        <f t="shared" si="2"/>
        <v>#REF!</v>
      </c>
      <c r="AT31" s="17" t="e">
        <f t="shared" si="2"/>
        <v>#REF!</v>
      </c>
      <c r="AU31" s="17" t="e">
        <f t="shared" si="2"/>
        <v>#REF!</v>
      </c>
      <c r="AV31" s="17" t="e">
        <f t="shared" si="2"/>
        <v>#REF!</v>
      </c>
      <c r="AW31" s="17" t="e">
        <f t="shared" si="2"/>
        <v>#REF!</v>
      </c>
      <c r="AX31" s="17" t="e">
        <f t="shared" si="2"/>
        <v>#REF!</v>
      </c>
      <c r="AY31" s="17" t="e">
        <f t="shared" si="2"/>
        <v>#REF!</v>
      </c>
      <c r="AZ31" s="17" t="e">
        <f t="shared" si="2"/>
        <v>#REF!</v>
      </c>
      <c r="BA31" s="17" t="e">
        <f t="shared" si="2"/>
        <v>#REF!</v>
      </c>
      <c r="BB31" s="17" t="e">
        <f t="shared" si="2"/>
        <v>#REF!</v>
      </c>
    </row>
    <row r="32" spans="1:54" ht="10.5" customHeight="1" x14ac:dyDescent="0.2">
      <c r="A32" s="19">
        <v>2</v>
      </c>
      <c r="B32" s="17" t="e">
        <f>ROUNDUP(B8*0.87,)</f>
        <v>#REF!</v>
      </c>
      <c r="C32" s="17" t="e">
        <f t="shared" ref="C32:BB32" si="3">ROUNDUP(C8*0.87,)</f>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49" si="4">ROUNDUP(B10*0.87,)</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41" si="5">ROUNDUP(R10*0.87,)</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si="5"/>
        <v>#REF!</v>
      </c>
      <c r="D37" s="17" t="e">
        <f t="shared" si="5"/>
        <v>#REF!</v>
      </c>
      <c r="E37" s="17" t="e">
        <f t="shared" si="5"/>
        <v>#REF!</v>
      </c>
      <c r="F37" s="17" t="e">
        <f t="shared" si="5"/>
        <v>#REF!</v>
      </c>
      <c r="G37" s="17" t="e">
        <f t="shared" si="5"/>
        <v>#REF!</v>
      </c>
      <c r="H37" s="17" t="e">
        <f t="shared" si="5"/>
        <v>#REF!</v>
      </c>
      <c r="I37" s="17" t="e">
        <f t="shared" si="5"/>
        <v>#REF!</v>
      </c>
      <c r="J37" s="17" t="e">
        <f t="shared" si="5"/>
        <v>#REF!</v>
      </c>
      <c r="K37" s="17" t="e">
        <f t="shared" si="5"/>
        <v>#REF!</v>
      </c>
      <c r="L37" s="17" t="e">
        <f t="shared" si="5"/>
        <v>#REF!</v>
      </c>
      <c r="M37" s="17" t="e">
        <f t="shared" si="5"/>
        <v>#REF!</v>
      </c>
      <c r="N37" s="17" t="e">
        <f t="shared" si="5"/>
        <v>#REF!</v>
      </c>
      <c r="O37" s="17" t="e">
        <f t="shared" si="5"/>
        <v>#REF!</v>
      </c>
      <c r="P37" s="17" t="e">
        <f t="shared" si="5"/>
        <v>#REF!</v>
      </c>
      <c r="Q37" s="17" t="e">
        <f t="shared" si="5"/>
        <v>#REF!</v>
      </c>
      <c r="R37" s="17" t="e">
        <f t="shared" si="5"/>
        <v>#REF!</v>
      </c>
      <c r="S37" s="17" t="e">
        <f t="shared" si="5"/>
        <v>#REF!</v>
      </c>
      <c r="T37" s="17" t="e">
        <f t="shared" si="5"/>
        <v>#REF!</v>
      </c>
      <c r="U37" s="17" t="e">
        <f t="shared" si="5"/>
        <v>#REF!</v>
      </c>
      <c r="V37" s="17" t="e">
        <f t="shared" si="5"/>
        <v>#REF!</v>
      </c>
      <c r="W37" s="17" t="e">
        <f t="shared" si="5"/>
        <v>#REF!</v>
      </c>
      <c r="X37" s="17" t="e">
        <f t="shared" si="5"/>
        <v>#REF!</v>
      </c>
      <c r="Y37" s="17" t="e">
        <f t="shared" si="5"/>
        <v>#REF!</v>
      </c>
      <c r="Z37" s="17" t="e">
        <f t="shared" si="5"/>
        <v>#REF!</v>
      </c>
      <c r="AA37" s="17" t="e">
        <f t="shared" si="5"/>
        <v>#REF!</v>
      </c>
      <c r="AB37" s="17" t="e">
        <f t="shared" si="5"/>
        <v>#REF!</v>
      </c>
      <c r="AC37" s="17" t="e">
        <f t="shared" si="5"/>
        <v>#REF!</v>
      </c>
      <c r="AD37" s="17" t="e">
        <f t="shared" si="5"/>
        <v>#REF!</v>
      </c>
      <c r="AE37" s="17" t="e">
        <f t="shared" si="5"/>
        <v>#REF!</v>
      </c>
      <c r="AF37" s="17" t="e">
        <f t="shared" si="5"/>
        <v>#REF!</v>
      </c>
      <c r="AG37" s="17" t="e">
        <f t="shared" si="5"/>
        <v>#REF!</v>
      </c>
      <c r="AH37" s="17" t="e">
        <f t="shared" si="5"/>
        <v>#REF!</v>
      </c>
      <c r="AI37" s="17" t="e">
        <f t="shared" si="5"/>
        <v>#REF!</v>
      </c>
      <c r="AJ37" s="17" t="e">
        <f t="shared" si="5"/>
        <v>#REF!</v>
      </c>
      <c r="AK37" s="17" t="e">
        <f t="shared" si="5"/>
        <v>#REF!</v>
      </c>
      <c r="AL37" s="17" t="e">
        <f t="shared" si="5"/>
        <v>#REF!</v>
      </c>
      <c r="AM37" s="17" t="e">
        <f t="shared" si="5"/>
        <v>#REF!</v>
      </c>
      <c r="AN37" s="17" t="e">
        <f t="shared" si="5"/>
        <v>#REF!</v>
      </c>
      <c r="AO37" s="17" t="e">
        <f t="shared" si="5"/>
        <v>#REF!</v>
      </c>
      <c r="AP37" s="17" t="e">
        <f t="shared" si="5"/>
        <v>#REF!</v>
      </c>
      <c r="AQ37" s="17" t="e">
        <f t="shared" si="5"/>
        <v>#REF!</v>
      </c>
      <c r="AR37" s="17" t="e">
        <f t="shared" si="5"/>
        <v>#REF!</v>
      </c>
      <c r="AS37" s="17" t="e">
        <f t="shared" si="5"/>
        <v>#REF!</v>
      </c>
      <c r="AT37" s="17" t="e">
        <f t="shared" si="5"/>
        <v>#REF!</v>
      </c>
      <c r="AU37" s="17" t="e">
        <f t="shared" si="5"/>
        <v>#REF!</v>
      </c>
      <c r="AV37" s="17" t="e">
        <f t="shared" si="5"/>
        <v>#REF!</v>
      </c>
      <c r="AW37" s="17" t="e">
        <f t="shared" si="5"/>
        <v>#REF!</v>
      </c>
      <c r="AX37" s="17" t="e">
        <f t="shared" si="5"/>
        <v>#REF!</v>
      </c>
      <c r="AY37" s="17" t="e">
        <f t="shared" si="5"/>
        <v>#REF!</v>
      </c>
      <c r="AZ37" s="17" t="e">
        <f t="shared" si="5"/>
        <v>#REF!</v>
      </c>
      <c r="BA37" s="17" t="e">
        <f t="shared" si="5"/>
        <v>#REF!</v>
      </c>
      <c r="BB37" s="17" t="e">
        <f t="shared" si="5"/>
        <v>#REF!</v>
      </c>
    </row>
    <row r="38" spans="1:54" ht="10.5" customHeight="1" x14ac:dyDescent="0.2">
      <c r="A38" s="19">
        <v>2</v>
      </c>
      <c r="B38" s="17" t="e">
        <f t="shared" si="4"/>
        <v>#REF!</v>
      </c>
      <c r="C38" s="17" t="e">
        <f t="shared" si="5"/>
        <v>#REF!</v>
      </c>
      <c r="D38" s="17" t="e">
        <f t="shared" si="5"/>
        <v>#REF!</v>
      </c>
      <c r="E38" s="17" t="e">
        <f t="shared" si="5"/>
        <v>#REF!</v>
      </c>
      <c r="F38" s="17" t="e">
        <f t="shared" si="5"/>
        <v>#REF!</v>
      </c>
      <c r="G38" s="17" t="e">
        <f t="shared" si="5"/>
        <v>#REF!</v>
      </c>
      <c r="H38" s="17" t="e">
        <f t="shared" si="5"/>
        <v>#REF!</v>
      </c>
      <c r="I38" s="17" t="e">
        <f t="shared" si="5"/>
        <v>#REF!</v>
      </c>
      <c r="J38" s="17" t="e">
        <f t="shared" si="5"/>
        <v>#REF!</v>
      </c>
      <c r="K38" s="17" t="e">
        <f t="shared" si="5"/>
        <v>#REF!</v>
      </c>
      <c r="L38" s="17" t="e">
        <f t="shared" si="5"/>
        <v>#REF!</v>
      </c>
      <c r="M38" s="17" t="e">
        <f t="shared" si="5"/>
        <v>#REF!</v>
      </c>
      <c r="N38" s="17" t="e">
        <f t="shared" si="5"/>
        <v>#REF!</v>
      </c>
      <c r="O38" s="17" t="e">
        <f t="shared" si="5"/>
        <v>#REF!</v>
      </c>
      <c r="P38" s="17" t="e">
        <f t="shared" si="5"/>
        <v>#REF!</v>
      </c>
      <c r="Q38" s="17" t="e">
        <f t="shared" si="5"/>
        <v>#REF!</v>
      </c>
      <c r="R38" s="17" t="e">
        <f t="shared" si="5"/>
        <v>#REF!</v>
      </c>
      <c r="S38" s="17" t="e">
        <f t="shared" si="5"/>
        <v>#REF!</v>
      </c>
      <c r="T38" s="17" t="e">
        <f t="shared" si="5"/>
        <v>#REF!</v>
      </c>
      <c r="U38" s="17" t="e">
        <f t="shared" si="5"/>
        <v>#REF!</v>
      </c>
      <c r="V38" s="17" t="e">
        <f t="shared" si="5"/>
        <v>#REF!</v>
      </c>
      <c r="W38" s="17" t="e">
        <f t="shared" si="5"/>
        <v>#REF!</v>
      </c>
      <c r="X38" s="17" t="e">
        <f t="shared" si="5"/>
        <v>#REF!</v>
      </c>
      <c r="Y38" s="17" t="e">
        <f t="shared" si="5"/>
        <v>#REF!</v>
      </c>
      <c r="Z38" s="17" t="e">
        <f t="shared" si="5"/>
        <v>#REF!</v>
      </c>
      <c r="AA38" s="17" t="e">
        <f t="shared" si="5"/>
        <v>#REF!</v>
      </c>
      <c r="AB38" s="17" t="e">
        <f t="shared" si="5"/>
        <v>#REF!</v>
      </c>
      <c r="AC38" s="17" t="e">
        <f t="shared" si="5"/>
        <v>#REF!</v>
      </c>
      <c r="AD38" s="17" t="e">
        <f t="shared" si="5"/>
        <v>#REF!</v>
      </c>
      <c r="AE38" s="17" t="e">
        <f t="shared" si="5"/>
        <v>#REF!</v>
      </c>
      <c r="AF38" s="17" t="e">
        <f t="shared" si="5"/>
        <v>#REF!</v>
      </c>
      <c r="AG38" s="17" t="e">
        <f t="shared" si="5"/>
        <v>#REF!</v>
      </c>
      <c r="AH38" s="17" t="e">
        <f t="shared" si="5"/>
        <v>#REF!</v>
      </c>
      <c r="AI38" s="17" t="e">
        <f t="shared" si="5"/>
        <v>#REF!</v>
      </c>
      <c r="AJ38" s="17" t="e">
        <f t="shared" si="5"/>
        <v>#REF!</v>
      </c>
      <c r="AK38" s="17" t="e">
        <f t="shared" si="5"/>
        <v>#REF!</v>
      </c>
      <c r="AL38" s="17" t="e">
        <f t="shared" si="5"/>
        <v>#REF!</v>
      </c>
      <c r="AM38" s="17" t="e">
        <f t="shared" si="5"/>
        <v>#REF!</v>
      </c>
      <c r="AN38" s="17" t="e">
        <f t="shared" si="5"/>
        <v>#REF!</v>
      </c>
      <c r="AO38" s="17" t="e">
        <f t="shared" si="5"/>
        <v>#REF!</v>
      </c>
      <c r="AP38" s="17" t="e">
        <f t="shared" si="5"/>
        <v>#REF!</v>
      </c>
      <c r="AQ38" s="17" t="e">
        <f t="shared" si="5"/>
        <v>#REF!</v>
      </c>
      <c r="AR38" s="17" t="e">
        <f t="shared" si="5"/>
        <v>#REF!</v>
      </c>
      <c r="AS38" s="17" t="e">
        <f t="shared" si="5"/>
        <v>#REF!</v>
      </c>
      <c r="AT38" s="17" t="e">
        <f t="shared" si="5"/>
        <v>#REF!</v>
      </c>
      <c r="AU38" s="17" t="e">
        <f t="shared" si="5"/>
        <v>#REF!</v>
      </c>
      <c r="AV38" s="17" t="e">
        <f t="shared" si="5"/>
        <v>#REF!</v>
      </c>
      <c r="AW38" s="17" t="e">
        <f t="shared" si="5"/>
        <v>#REF!</v>
      </c>
      <c r="AX38" s="17" t="e">
        <f t="shared" si="5"/>
        <v>#REF!</v>
      </c>
      <c r="AY38" s="17" t="e">
        <f t="shared" si="5"/>
        <v>#REF!</v>
      </c>
      <c r="AZ38" s="17" t="e">
        <f t="shared" si="5"/>
        <v>#REF!</v>
      </c>
      <c r="BA38" s="17" t="e">
        <f t="shared" si="5"/>
        <v>#REF!</v>
      </c>
      <c r="BB38" s="17" t="e">
        <f t="shared" si="5"/>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si="5"/>
        <v>#REF!</v>
      </c>
      <c r="D40" s="17" t="e">
        <f t="shared" si="5"/>
        <v>#REF!</v>
      </c>
      <c r="E40" s="17" t="e">
        <f t="shared" si="5"/>
        <v>#REF!</v>
      </c>
      <c r="F40" s="17" t="e">
        <f t="shared" si="5"/>
        <v>#REF!</v>
      </c>
      <c r="G40" s="17" t="e">
        <f t="shared" si="5"/>
        <v>#REF!</v>
      </c>
      <c r="H40" s="17" t="e">
        <f t="shared" si="5"/>
        <v>#REF!</v>
      </c>
      <c r="I40" s="17" t="e">
        <f t="shared" si="5"/>
        <v>#REF!</v>
      </c>
      <c r="J40" s="17" t="e">
        <f t="shared" si="5"/>
        <v>#REF!</v>
      </c>
      <c r="K40" s="17" t="e">
        <f t="shared" si="5"/>
        <v>#REF!</v>
      </c>
      <c r="L40" s="17" t="e">
        <f t="shared" si="5"/>
        <v>#REF!</v>
      </c>
      <c r="M40" s="17" t="e">
        <f t="shared" si="5"/>
        <v>#REF!</v>
      </c>
      <c r="N40" s="17" t="e">
        <f t="shared" si="5"/>
        <v>#REF!</v>
      </c>
      <c r="O40" s="17" t="e">
        <f t="shared" si="5"/>
        <v>#REF!</v>
      </c>
      <c r="P40" s="17" t="e">
        <f t="shared" si="5"/>
        <v>#REF!</v>
      </c>
      <c r="Q40" s="17" t="e">
        <f t="shared" si="5"/>
        <v>#REF!</v>
      </c>
      <c r="R40" s="17" t="e">
        <f t="shared" si="5"/>
        <v>#REF!</v>
      </c>
      <c r="S40" s="17" t="e">
        <f t="shared" si="5"/>
        <v>#REF!</v>
      </c>
      <c r="T40" s="17" t="e">
        <f t="shared" si="5"/>
        <v>#REF!</v>
      </c>
      <c r="U40" s="17" t="e">
        <f t="shared" si="5"/>
        <v>#REF!</v>
      </c>
      <c r="V40" s="17" t="e">
        <f t="shared" si="5"/>
        <v>#REF!</v>
      </c>
      <c r="W40" s="17" t="e">
        <f t="shared" si="5"/>
        <v>#REF!</v>
      </c>
      <c r="X40" s="17" t="e">
        <f t="shared" si="5"/>
        <v>#REF!</v>
      </c>
      <c r="Y40" s="17" t="e">
        <f t="shared" si="5"/>
        <v>#REF!</v>
      </c>
      <c r="Z40" s="17" t="e">
        <f t="shared" si="5"/>
        <v>#REF!</v>
      </c>
      <c r="AA40" s="17" t="e">
        <f t="shared" si="5"/>
        <v>#REF!</v>
      </c>
      <c r="AB40" s="17" t="e">
        <f t="shared" si="5"/>
        <v>#REF!</v>
      </c>
      <c r="AC40" s="17" t="e">
        <f t="shared" si="5"/>
        <v>#REF!</v>
      </c>
      <c r="AD40" s="17" t="e">
        <f t="shared" si="5"/>
        <v>#REF!</v>
      </c>
      <c r="AE40" s="17" t="e">
        <f t="shared" si="5"/>
        <v>#REF!</v>
      </c>
      <c r="AF40" s="17" t="e">
        <f t="shared" si="5"/>
        <v>#REF!</v>
      </c>
      <c r="AG40" s="17" t="e">
        <f t="shared" si="5"/>
        <v>#REF!</v>
      </c>
      <c r="AH40" s="17" t="e">
        <f t="shared" si="5"/>
        <v>#REF!</v>
      </c>
      <c r="AI40" s="17" t="e">
        <f t="shared" si="5"/>
        <v>#REF!</v>
      </c>
      <c r="AJ40" s="17" t="e">
        <f t="shared" si="5"/>
        <v>#REF!</v>
      </c>
      <c r="AK40" s="17" t="e">
        <f t="shared" si="5"/>
        <v>#REF!</v>
      </c>
      <c r="AL40" s="17" t="e">
        <f t="shared" si="5"/>
        <v>#REF!</v>
      </c>
      <c r="AM40" s="17" t="e">
        <f t="shared" si="5"/>
        <v>#REF!</v>
      </c>
      <c r="AN40" s="17" t="e">
        <f t="shared" si="5"/>
        <v>#REF!</v>
      </c>
      <c r="AO40" s="17" t="e">
        <f t="shared" si="5"/>
        <v>#REF!</v>
      </c>
      <c r="AP40" s="17" t="e">
        <f t="shared" si="5"/>
        <v>#REF!</v>
      </c>
      <c r="AQ40" s="17" t="e">
        <f t="shared" si="5"/>
        <v>#REF!</v>
      </c>
      <c r="AR40" s="17" t="e">
        <f t="shared" si="5"/>
        <v>#REF!</v>
      </c>
      <c r="AS40" s="17" t="e">
        <f t="shared" si="5"/>
        <v>#REF!</v>
      </c>
      <c r="AT40" s="17" t="e">
        <f t="shared" si="5"/>
        <v>#REF!</v>
      </c>
      <c r="AU40" s="17" t="e">
        <f t="shared" si="5"/>
        <v>#REF!</v>
      </c>
      <c r="AV40" s="17" t="e">
        <f t="shared" si="5"/>
        <v>#REF!</v>
      </c>
      <c r="AW40" s="17" t="e">
        <f t="shared" si="5"/>
        <v>#REF!</v>
      </c>
      <c r="AX40" s="17" t="e">
        <f t="shared" si="5"/>
        <v>#REF!</v>
      </c>
      <c r="AY40" s="17" t="e">
        <f t="shared" si="5"/>
        <v>#REF!</v>
      </c>
      <c r="AZ40" s="17" t="e">
        <f t="shared" si="5"/>
        <v>#REF!</v>
      </c>
      <c r="BA40" s="17" t="e">
        <f t="shared" si="5"/>
        <v>#REF!</v>
      </c>
      <c r="BB40" s="17" t="e">
        <f t="shared" si="5"/>
        <v>#REF!</v>
      </c>
    </row>
    <row r="41" spans="1:54" ht="10.7" customHeight="1" x14ac:dyDescent="0.2">
      <c r="A41" s="19">
        <v>2</v>
      </c>
      <c r="B41" s="17" t="e">
        <f t="shared" si="4"/>
        <v>#REF!</v>
      </c>
      <c r="C41" s="17" t="e">
        <f t="shared" si="5"/>
        <v>#REF!</v>
      </c>
      <c r="D41" s="17" t="e">
        <f t="shared" si="5"/>
        <v>#REF!</v>
      </c>
      <c r="E41" s="17" t="e">
        <f t="shared" si="5"/>
        <v>#REF!</v>
      </c>
      <c r="F41" s="17" t="e">
        <f t="shared" si="5"/>
        <v>#REF!</v>
      </c>
      <c r="G41" s="17" t="e">
        <f t="shared" si="5"/>
        <v>#REF!</v>
      </c>
      <c r="H41" s="17" t="e">
        <f t="shared" si="5"/>
        <v>#REF!</v>
      </c>
      <c r="I41" s="17" t="e">
        <f t="shared" si="5"/>
        <v>#REF!</v>
      </c>
      <c r="J41" s="17" t="e">
        <f t="shared" si="5"/>
        <v>#REF!</v>
      </c>
      <c r="K41" s="17" t="e">
        <f t="shared" si="5"/>
        <v>#REF!</v>
      </c>
      <c r="L41" s="17" t="e">
        <f t="shared" si="5"/>
        <v>#REF!</v>
      </c>
      <c r="M41" s="17" t="e">
        <f t="shared" ref="C41:BB49" si="6">ROUNDUP(M17*0.87,)</f>
        <v>#REF!</v>
      </c>
      <c r="N41" s="17" t="e">
        <f t="shared" si="6"/>
        <v>#REF!</v>
      </c>
      <c r="O41" s="17" t="e">
        <f t="shared" si="6"/>
        <v>#REF!</v>
      </c>
      <c r="P41" s="17" t="e">
        <f t="shared" si="6"/>
        <v>#REF!</v>
      </c>
      <c r="Q41" s="17" t="e">
        <f t="shared" si="6"/>
        <v>#REF!</v>
      </c>
      <c r="R41" s="17" t="e">
        <f t="shared" si="6"/>
        <v>#REF!</v>
      </c>
      <c r="S41" s="17" t="e">
        <f t="shared" si="6"/>
        <v>#REF!</v>
      </c>
      <c r="T41" s="17" t="e">
        <f t="shared" si="6"/>
        <v>#REF!</v>
      </c>
      <c r="U41" s="17" t="e">
        <f t="shared" si="6"/>
        <v>#REF!</v>
      </c>
      <c r="V41" s="17" t="e">
        <f t="shared" si="6"/>
        <v>#REF!</v>
      </c>
      <c r="W41" s="17" t="e">
        <f t="shared" si="6"/>
        <v>#REF!</v>
      </c>
      <c r="X41" s="17" t="e">
        <f t="shared" si="6"/>
        <v>#REF!</v>
      </c>
      <c r="Y41" s="17" t="e">
        <f t="shared" si="6"/>
        <v>#REF!</v>
      </c>
      <c r="Z41" s="17" t="e">
        <f t="shared" si="6"/>
        <v>#REF!</v>
      </c>
      <c r="AA41" s="17" t="e">
        <f t="shared" si="6"/>
        <v>#REF!</v>
      </c>
      <c r="AB41" s="17" t="e">
        <f t="shared" si="6"/>
        <v>#REF!</v>
      </c>
      <c r="AC41" s="17" t="e">
        <f t="shared" si="6"/>
        <v>#REF!</v>
      </c>
      <c r="AD41" s="17" t="e">
        <f t="shared" si="6"/>
        <v>#REF!</v>
      </c>
      <c r="AE41" s="17" t="e">
        <f t="shared" si="6"/>
        <v>#REF!</v>
      </c>
      <c r="AF41" s="17" t="e">
        <f t="shared" si="6"/>
        <v>#REF!</v>
      </c>
      <c r="AG41" s="17" t="e">
        <f t="shared" si="6"/>
        <v>#REF!</v>
      </c>
      <c r="AH41" s="17" t="e">
        <f t="shared" si="6"/>
        <v>#REF!</v>
      </c>
      <c r="AI41" s="17" t="e">
        <f t="shared" si="6"/>
        <v>#REF!</v>
      </c>
      <c r="AJ41" s="17" t="e">
        <f t="shared" si="6"/>
        <v>#REF!</v>
      </c>
      <c r="AK41" s="17" t="e">
        <f t="shared" si="6"/>
        <v>#REF!</v>
      </c>
      <c r="AL41" s="17" t="e">
        <f t="shared" si="6"/>
        <v>#REF!</v>
      </c>
      <c r="AM41" s="17" t="e">
        <f t="shared" si="6"/>
        <v>#REF!</v>
      </c>
      <c r="AN41" s="17" t="e">
        <f t="shared" si="6"/>
        <v>#REF!</v>
      </c>
      <c r="AO41" s="17" t="e">
        <f t="shared" si="6"/>
        <v>#REF!</v>
      </c>
      <c r="AP41" s="17" t="e">
        <f t="shared" si="6"/>
        <v>#REF!</v>
      </c>
      <c r="AQ41" s="17" t="e">
        <f t="shared" si="6"/>
        <v>#REF!</v>
      </c>
      <c r="AR41" s="17" t="e">
        <f t="shared" si="6"/>
        <v>#REF!</v>
      </c>
      <c r="AS41" s="17" t="e">
        <f t="shared" si="6"/>
        <v>#REF!</v>
      </c>
      <c r="AT41" s="17" t="e">
        <f t="shared" si="6"/>
        <v>#REF!</v>
      </c>
      <c r="AU41" s="17" t="e">
        <f t="shared" si="6"/>
        <v>#REF!</v>
      </c>
      <c r="AV41" s="17" t="e">
        <f t="shared" si="6"/>
        <v>#REF!</v>
      </c>
      <c r="AW41" s="17" t="e">
        <f t="shared" si="6"/>
        <v>#REF!</v>
      </c>
      <c r="AX41" s="17" t="e">
        <f t="shared" si="6"/>
        <v>#REF!</v>
      </c>
      <c r="AY41" s="17" t="e">
        <f t="shared" si="6"/>
        <v>#REF!</v>
      </c>
      <c r="AZ41" s="17" t="e">
        <f t="shared" si="6"/>
        <v>#REF!</v>
      </c>
      <c r="BA41" s="17" t="e">
        <f t="shared" si="6"/>
        <v>#REF!</v>
      </c>
      <c r="BB41" s="17" t="e">
        <f t="shared" si="6"/>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si="6"/>
        <v>#REF!</v>
      </c>
      <c r="D43" s="17" t="e">
        <f t="shared" si="6"/>
        <v>#REF!</v>
      </c>
      <c r="E43" s="17" t="e">
        <f t="shared" si="6"/>
        <v>#REF!</v>
      </c>
      <c r="F43" s="17" t="e">
        <f t="shared" si="6"/>
        <v>#REF!</v>
      </c>
      <c r="G43" s="17" t="e">
        <f t="shared" si="6"/>
        <v>#REF!</v>
      </c>
      <c r="H43" s="17" t="e">
        <f t="shared" si="6"/>
        <v>#REF!</v>
      </c>
      <c r="I43" s="17" t="e">
        <f t="shared" si="6"/>
        <v>#REF!</v>
      </c>
      <c r="J43" s="17" t="e">
        <f t="shared" si="6"/>
        <v>#REF!</v>
      </c>
      <c r="K43" s="17" t="e">
        <f t="shared" si="6"/>
        <v>#REF!</v>
      </c>
      <c r="L43" s="17" t="e">
        <f t="shared" si="6"/>
        <v>#REF!</v>
      </c>
      <c r="M43" s="17" t="e">
        <f t="shared" si="6"/>
        <v>#REF!</v>
      </c>
      <c r="N43" s="17" t="e">
        <f t="shared" si="6"/>
        <v>#REF!</v>
      </c>
      <c r="O43" s="17" t="e">
        <f t="shared" si="6"/>
        <v>#REF!</v>
      </c>
      <c r="P43" s="17" t="e">
        <f t="shared" si="6"/>
        <v>#REF!</v>
      </c>
      <c r="Q43" s="17" t="e">
        <f t="shared" si="6"/>
        <v>#REF!</v>
      </c>
      <c r="R43" s="17" t="e">
        <f t="shared" si="6"/>
        <v>#REF!</v>
      </c>
      <c r="S43" s="17" t="e">
        <f t="shared" si="6"/>
        <v>#REF!</v>
      </c>
      <c r="T43" s="17" t="e">
        <f t="shared" si="6"/>
        <v>#REF!</v>
      </c>
      <c r="U43" s="17" t="e">
        <f t="shared" si="6"/>
        <v>#REF!</v>
      </c>
      <c r="V43" s="17" t="e">
        <f t="shared" si="6"/>
        <v>#REF!</v>
      </c>
      <c r="W43" s="17" t="e">
        <f t="shared" si="6"/>
        <v>#REF!</v>
      </c>
      <c r="X43" s="17" t="e">
        <f t="shared" si="6"/>
        <v>#REF!</v>
      </c>
      <c r="Y43" s="17" t="e">
        <f t="shared" si="6"/>
        <v>#REF!</v>
      </c>
      <c r="Z43" s="17" t="e">
        <f t="shared" si="6"/>
        <v>#REF!</v>
      </c>
      <c r="AA43" s="17" t="e">
        <f t="shared" si="6"/>
        <v>#REF!</v>
      </c>
      <c r="AB43" s="17" t="e">
        <f t="shared" si="6"/>
        <v>#REF!</v>
      </c>
      <c r="AC43" s="17" t="e">
        <f t="shared" si="6"/>
        <v>#REF!</v>
      </c>
      <c r="AD43" s="17" t="e">
        <f t="shared" si="6"/>
        <v>#REF!</v>
      </c>
      <c r="AE43" s="17" t="e">
        <f t="shared" si="6"/>
        <v>#REF!</v>
      </c>
      <c r="AF43" s="17" t="e">
        <f t="shared" si="6"/>
        <v>#REF!</v>
      </c>
      <c r="AG43" s="17" t="e">
        <f t="shared" si="6"/>
        <v>#REF!</v>
      </c>
      <c r="AH43" s="17" t="e">
        <f t="shared" si="6"/>
        <v>#REF!</v>
      </c>
      <c r="AI43" s="17" t="e">
        <f t="shared" si="6"/>
        <v>#REF!</v>
      </c>
      <c r="AJ43" s="17" t="e">
        <f t="shared" si="6"/>
        <v>#REF!</v>
      </c>
      <c r="AK43" s="17" t="e">
        <f t="shared" si="6"/>
        <v>#REF!</v>
      </c>
      <c r="AL43" s="17" t="e">
        <f t="shared" si="6"/>
        <v>#REF!</v>
      </c>
      <c r="AM43" s="17" t="e">
        <f t="shared" si="6"/>
        <v>#REF!</v>
      </c>
      <c r="AN43" s="17" t="e">
        <f t="shared" si="6"/>
        <v>#REF!</v>
      </c>
      <c r="AO43" s="17" t="e">
        <f t="shared" si="6"/>
        <v>#REF!</v>
      </c>
      <c r="AP43" s="17" t="e">
        <f t="shared" si="6"/>
        <v>#REF!</v>
      </c>
      <c r="AQ43" s="17" t="e">
        <f t="shared" si="6"/>
        <v>#REF!</v>
      </c>
      <c r="AR43" s="17" t="e">
        <f t="shared" si="6"/>
        <v>#REF!</v>
      </c>
      <c r="AS43" s="17" t="e">
        <f t="shared" si="6"/>
        <v>#REF!</v>
      </c>
      <c r="AT43" s="17" t="e">
        <f t="shared" si="6"/>
        <v>#REF!</v>
      </c>
      <c r="AU43" s="17" t="e">
        <f t="shared" si="6"/>
        <v>#REF!</v>
      </c>
      <c r="AV43" s="17" t="e">
        <f t="shared" si="6"/>
        <v>#REF!</v>
      </c>
      <c r="AW43" s="17" t="e">
        <f t="shared" si="6"/>
        <v>#REF!</v>
      </c>
      <c r="AX43" s="17" t="e">
        <f t="shared" si="6"/>
        <v>#REF!</v>
      </c>
      <c r="AY43" s="17" t="e">
        <f t="shared" si="6"/>
        <v>#REF!</v>
      </c>
      <c r="AZ43" s="17" t="e">
        <f t="shared" si="6"/>
        <v>#REF!</v>
      </c>
      <c r="BA43" s="17" t="e">
        <f t="shared" si="6"/>
        <v>#REF!</v>
      </c>
      <c r="BB43" s="17" t="e">
        <f t="shared" si="6"/>
        <v>#REF!</v>
      </c>
    </row>
    <row r="44" spans="1:54" ht="10.7" customHeight="1" x14ac:dyDescent="0.2">
      <c r="A44" s="19">
        <v>2</v>
      </c>
      <c r="B44" s="17" t="e">
        <f t="shared" si="4"/>
        <v>#REF!</v>
      </c>
      <c r="C44" s="17" t="e">
        <f t="shared" si="6"/>
        <v>#REF!</v>
      </c>
      <c r="D44" s="17" t="e">
        <f t="shared" si="6"/>
        <v>#REF!</v>
      </c>
      <c r="E44" s="17" t="e">
        <f t="shared" si="6"/>
        <v>#REF!</v>
      </c>
      <c r="F44" s="17" t="e">
        <f t="shared" si="6"/>
        <v>#REF!</v>
      </c>
      <c r="G44" s="17" t="e">
        <f t="shared" si="6"/>
        <v>#REF!</v>
      </c>
      <c r="H44" s="17" t="e">
        <f t="shared" si="6"/>
        <v>#REF!</v>
      </c>
      <c r="I44" s="17" t="e">
        <f t="shared" si="6"/>
        <v>#REF!</v>
      </c>
      <c r="J44" s="17" t="e">
        <f t="shared" si="6"/>
        <v>#REF!</v>
      </c>
      <c r="K44" s="17" t="e">
        <f t="shared" si="6"/>
        <v>#REF!</v>
      </c>
      <c r="L44" s="17" t="e">
        <f t="shared" si="6"/>
        <v>#REF!</v>
      </c>
      <c r="M44" s="17" t="e">
        <f t="shared" si="6"/>
        <v>#REF!</v>
      </c>
      <c r="N44" s="17" t="e">
        <f t="shared" si="6"/>
        <v>#REF!</v>
      </c>
      <c r="O44" s="17" t="e">
        <f t="shared" si="6"/>
        <v>#REF!</v>
      </c>
      <c r="P44" s="17" t="e">
        <f t="shared" si="6"/>
        <v>#REF!</v>
      </c>
      <c r="Q44" s="17" t="e">
        <f t="shared" si="6"/>
        <v>#REF!</v>
      </c>
      <c r="R44" s="17" t="e">
        <f t="shared" si="6"/>
        <v>#REF!</v>
      </c>
      <c r="S44" s="17" t="e">
        <f t="shared" si="6"/>
        <v>#REF!</v>
      </c>
      <c r="T44" s="17" t="e">
        <f t="shared" si="6"/>
        <v>#REF!</v>
      </c>
      <c r="U44" s="17" t="e">
        <f t="shared" si="6"/>
        <v>#REF!</v>
      </c>
      <c r="V44" s="17" t="e">
        <f t="shared" si="6"/>
        <v>#REF!</v>
      </c>
      <c r="W44" s="17" t="e">
        <f t="shared" si="6"/>
        <v>#REF!</v>
      </c>
      <c r="X44" s="17" t="e">
        <f t="shared" si="6"/>
        <v>#REF!</v>
      </c>
      <c r="Y44" s="17" t="e">
        <f t="shared" si="6"/>
        <v>#REF!</v>
      </c>
      <c r="Z44" s="17" t="e">
        <f t="shared" si="6"/>
        <v>#REF!</v>
      </c>
      <c r="AA44" s="17" t="e">
        <f t="shared" si="6"/>
        <v>#REF!</v>
      </c>
      <c r="AB44" s="17" t="e">
        <f t="shared" si="6"/>
        <v>#REF!</v>
      </c>
      <c r="AC44" s="17" t="e">
        <f t="shared" si="6"/>
        <v>#REF!</v>
      </c>
      <c r="AD44" s="17" t="e">
        <f t="shared" si="6"/>
        <v>#REF!</v>
      </c>
      <c r="AE44" s="17" t="e">
        <f t="shared" si="6"/>
        <v>#REF!</v>
      </c>
      <c r="AF44" s="17" t="e">
        <f t="shared" si="6"/>
        <v>#REF!</v>
      </c>
      <c r="AG44" s="17" t="e">
        <f t="shared" si="6"/>
        <v>#REF!</v>
      </c>
      <c r="AH44" s="17" t="e">
        <f t="shared" si="6"/>
        <v>#REF!</v>
      </c>
      <c r="AI44" s="17" t="e">
        <f t="shared" si="6"/>
        <v>#REF!</v>
      </c>
      <c r="AJ44" s="17" t="e">
        <f t="shared" si="6"/>
        <v>#REF!</v>
      </c>
      <c r="AK44" s="17" t="e">
        <f t="shared" si="6"/>
        <v>#REF!</v>
      </c>
      <c r="AL44" s="17" t="e">
        <f t="shared" si="6"/>
        <v>#REF!</v>
      </c>
      <c r="AM44" s="17" t="e">
        <f t="shared" si="6"/>
        <v>#REF!</v>
      </c>
      <c r="AN44" s="17" t="e">
        <f t="shared" si="6"/>
        <v>#REF!</v>
      </c>
      <c r="AO44" s="17" t="e">
        <f t="shared" si="6"/>
        <v>#REF!</v>
      </c>
      <c r="AP44" s="17" t="e">
        <f t="shared" si="6"/>
        <v>#REF!</v>
      </c>
      <c r="AQ44" s="17" t="e">
        <f t="shared" si="6"/>
        <v>#REF!</v>
      </c>
      <c r="AR44" s="17" t="e">
        <f t="shared" si="6"/>
        <v>#REF!</v>
      </c>
      <c r="AS44" s="17" t="e">
        <f t="shared" si="6"/>
        <v>#REF!</v>
      </c>
      <c r="AT44" s="17" t="e">
        <f t="shared" si="6"/>
        <v>#REF!</v>
      </c>
      <c r="AU44" s="17" t="e">
        <f t="shared" si="6"/>
        <v>#REF!</v>
      </c>
      <c r="AV44" s="17" t="e">
        <f t="shared" si="6"/>
        <v>#REF!</v>
      </c>
      <c r="AW44" s="17" t="e">
        <f t="shared" si="6"/>
        <v>#REF!</v>
      </c>
      <c r="AX44" s="17" t="e">
        <f t="shared" si="6"/>
        <v>#REF!</v>
      </c>
      <c r="AY44" s="17" t="e">
        <f t="shared" si="6"/>
        <v>#REF!</v>
      </c>
      <c r="AZ44" s="17" t="e">
        <f t="shared" si="6"/>
        <v>#REF!</v>
      </c>
      <c r="BA44" s="17" t="e">
        <f t="shared" si="6"/>
        <v>#REF!</v>
      </c>
      <c r="BB44" s="17" t="e">
        <f t="shared" si="6"/>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si="6"/>
        <v>#REF!</v>
      </c>
      <c r="D46" s="17" t="e">
        <f t="shared" si="6"/>
        <v>#REF!</v>
      </c>
      <c r="E46" s="17" t="e">
        <f t="shared" si="6"/>
        <v>#REF!</v>
      </c>
      <c r="F46" s="17" t="e">
        <f t="shared" si="6"/>
        <v>#REF!</v>
      </c>
      <c r="G46" s="17" t="e">
        <f t="shared" si="6"/>
        <v>#REF!</v>
      </c>
      <c r="H46" s="17" t="e">
        <f t="shared" si="6"/>
        <v>#REF!</v>
      </c>
      <c r="I46" s="17" t="e">
        <f t="shared" si="6"/>
        <v>#REF!</v>
      </c>
      <c r="J46" s="17" t="e">
        <f t="shared" si="6"/>
        <v>#REF!</v>
      </c>
      <c r="K46" s="17" t="e">
        <f t="shared" si="6"/>
        <v>#REF!</v>
      </c>
      <c r="L46" s="17" t="e">
        <f t="shared" si="6"/>
        <v>#REF!</v>
      </c>
      <c r="M46" s="17" t="e">
        <f t="shared" si="6"/>
        <v>#REF!</v>
      </c>
      <c r="N46" s="17" t="e">
        <f t="shared" si="6"/>
        <v>#REF!</v>
      </c>
      <c r="O46" s="17" t="e">
        <f t="shared" si="6"/>
        <v>#REF!</v>
      </c>
      <c r="P46" s="17" t="e">
        <f t="shared" si="6"/>
        <v>#REF!</v>
      </c>
      <c r="Q46" s="17" t="e">
        <f t="shared" si="6"/>
        <v>#REF!</v>
      </c>
      <c r="R46" s="17" t="e">
        <f t="shared" si="6"/>
        <v>#REF!</v>
      </c>
      <c r="S46" s="17" t="e">
        <f t="shared" si="6"/>
        <v>#REF!</v>
      </c>
      <c r="T46" s="17" t="e">
        <f t="shared" si="6"/>
        <v>#REF!</v>
      </c>
      <c r="U46" s="17" t="e">
        <f t="shared" si="6"/>
        <v>#REF!</v>
      </c>
      <c r="V46" s="17" t="e">
        <f t="shared" si="6"/>
        <v>#REF!</v>
      </c>
      <c r="W46" s="17" t="e">
        <f t="shared" si="6"/>
        <v>#REF!</v>
      </c>
      <c r="X46" s="17" t="e">
        <f t="shared" si="6"/>
        <v>#REF!</v>
      </c>
      <c r="Y46" s="17" t="e">
        <f t="shared" si="6"/>
        <v>#REF!</v>
      </c>
      <c r="Z46" s="17" t="e">
        <f t="shared" si="6"/>
        <v>#REF!</v>
      </c>
      <c r="AA46" s="17" t="e">
        <f t="shared" si="6"/>
        <v>#REF!</v>
      </c>
      <c r="AB46" s="17" t="e">
        <f t="shared" si="6"/>
        <v>#REF!</v>
      </c>
      <c r="AC46" s="17" t="e">
        <f t="shared" si="6"/>
        <v>#REF!</v>
      </c>
      <c r="AD46" s="17" t="e">
        <f t="shared" si="6"/>
        <v>#REF!</v>
      </c>
      <c r="AE46" s="17" t="e">
        <f t="shared" si="6"/>
        <v>#REF!</v>
      </c>
      <c r="AF46" s="17" t="e">
        <f t="shared" si="6"/>
        <v>#REF!</v>
      </c>
      <c r="AG46" s="17" t="e">
        <f t="shared" si="6"/>
        <v>#REF!</v>
      </c>
      <c r="AH46" s="17" t="e">
        <f t="shared" si="6"/>
        <v>#REF!</v>
      </c>
      <c r="AI46" s="17" t="e">
        <f t="shared" si="6"/>
        <v>#REF!</v>
      </c>
      <c r="AJ46" s="17" t="e">
        <f t="shared" si="6"/>
        <v>#REF!</v>
      </c>
      <c r="AK46" s="17" t="e">
        <f t="shared" si="6"/>
        <v>#REF!</v>
      </c>
      <c r="AL46" s="17" t="e">
        <f t="shared" si="6"/>
        <v>#REF!</v>
      </c>
      <c r="AM46" s="17" t="e">
        <f t="shared" si="6"/>
        <v>#REF!</v>
      </c>
      <c r="AN46" s="17" t="e">
        <f t="shared" si="6"/>
        <v>#REF!</v>
      </c>
      <c r="AO46" s="17" t="e">
        <f t="shared" si="6"/>
        <v>#REF!</v>
      </c>
      <c r="AP46" s="17" t="e">
        <f t="shared" si="6"/>
        <v>#REF!</v>
      </c>
      <c r="AQ46" s="17" t="e">
        <f t="shared" si="6"/>
        <v>#REF!</v>
      </c>
      <c r="AR46" s="17" t="e">
        <f t="shared" si="6"/>
        <v>#REF!</v>
      </c>
      <c r="AS46" s="17" t="e">
        <f t="shared" si="6"/>
        <v>#REF!</v>
      </c>
      <c r="AT46" s="17" t="e">
        <f t="shared" si="6"/>
        <v>#REF!</v>
      </c>
      <c r="AU46" s="17" t="e">
        <f t="shared" si="6"/>
        <v>#REF!</v>
      </c>
      <c r="AV46" s="17" t="e">
        <f t="shared" si="6"/>
        <v>#REF!</v>
      </c>
      <c r="AW46" s="17" t="e">
        <f t="shared" si="6"/>
        <v>#REF!</v>
      </c>
      <c r="AX46" s="17" t="e">
        <f t="shared" si="6"/>
        <v>#REF!</v>
      </c>
      <c r="AY46" s="17" t="e">
        <f t="shared" si="6"/>
        <v>#REF!</v>
      </c>
      <c r="AZ46" s="17" t="e">
        <f t="shared" si="6"/>
        <v>#REF!</v>
      </c>
      <c r="BA46" s="17" t="e">
        <f t="shared" si="6"/>
        <v>#REF!</v>
      </c>
      <c r="BB46" s="17" t="e">
        <f t="shared" si="6"/>
        <v>#REF!</v>
      </c>
    </row>
    <row r="47" spans="1:54" ht="10.7" customHeight="1" x14ac:dyDescent="0.2">
      <c r="A47" s="19">
        <v>2</v>
      </c>
      <c r="B47" s="17" t="e">
        <f t="shared" si="4"/>
        <v>#REF!</v>
      </c>
      <c r="C47" s="17" t="e">
        <f t="shared" si="6"/>
        <v>#REF!</v>
      </c>
      <c r="D47" s="17" t="e">
        <f t="shared" si="6"/>
        <v>#REF!</v>
      </c>
      <c r="E47" s="17" t="e">
        <f t="shared" si="6"/>
        <v>#REF!</v>
      </c>
      <c r="F47" s="17" t="e">
        <f t="shared" si="6"/>
        <v>#REF!</v>
      </c>
      <c r="G47" s="17" t="e">
        <f t="shared" si="6"/>
        <v>#REF!</v>
      </c>
      <c r="H47" s="17" t="e">
        <f t="shared" si="6"/>
        <v>#REF!</v>
      </c>
      <c r="I47" s="17" t="e">
        <f t="shared" si="6"/>
        <v>#REF!</v>
      </c>
      <c r="J47" s="17" t="e">
        <f t="shared" si="6"/>
        <v>#REF!</v>
      </c>
      <c r="K47" s="17" t="e">
        <f t="shared" si="6"/>
        <v>#REF!</v>
      </c>
      <c r="L47" s="17" t="e">
        <f t="shared" si="6"/>
        <v>#REF!</v>
      </c>
      <c r="M47" s="17" t="e">
        <f t="shared" si="6"/>
        <v>#REF!</v>
      </c>
      <c r="N47" s="17" t="e">
        <f t="shared" si="6"/>
        <v>#REF!</v>
      </c>
      <c r="O47" s="17" t="e">
        <f t="shared" si="6"/>
        <v>#REF!</v>
      </c>
      <c r="P47" s="17" t="e">
        <f t="shared" si="6"/>
        <v>#REF!</v>
      </c>
      <c r="Q47" s="17" t="e">
        <f t="shared" si="6"/>
        <v>#REF!</v>
      </c>
      <c r="R47" s="17" t="e">
        <f t="shared" si="6"/>
        <v>#REF!</v>
      </c>
      <c r="S47" s="17" t="e">
        <f t="shared" si="6"/>
        <v>#REF!</v>
      </c>
      <c r="T47" s="17" t="e">
        <f t="shared" si="6"/>
        <v>#REF!</v>
      </c>
      <c r="U47" s="17" t="e">
        <f t="shared" si="6"/>
        <v>#REF!</v>
      </c>
      <c r="V47" s="17" t="e">
        <f t="shared" si="6"/>
        <v>#REF!</v>
      </c>
      <c r="W47" s="17" t="e">
        <f t="shared" si="6"/>
        <v>#REF!</v>
      </c>
      <c r="X47" s="17" t="e">
        <f t="shared" si="6"/>
        <v>#REF!</v>
      </c>
      <c r="Y47" s="17" t="e">
        <f t="shared" si="6"/>
        <v>#REF!</v>
      </c>
      <c r="Z47" s="17" t="e">
        <f t="shared" si="6"/>
        <v>#REF!</v>
      </c>
      <c r="AA47" s="17" t="e">
        <f t="shared" si="6"/>
        <v>#REF!</v>
      </c>
      <c r="AB47" s="17" t="e">
        <f t="shared" si="6"/>
        <v>#REF!</v>
      </c>
      <c r="AC47" s="17" t="e">
        <f t="shared" si="6"/>
        <v>#REF!</v>
      </c>
      <c r="AD47" s="17" t="e">
        <f t="shared" si="6"/>
        <v>#REF!</v>
      </c>
      <c r="AE47" s="17" t="e">
        <f t="shared" si="6"/>
        <v>#REF!</v>
      </c>
      <c r="AF47" s="17" t="e">
        <f t="shared" si="6"/>
        <v>#REF!</v>
      </c>
      <c r="AG47" s="17" t="e">
        <f t="shared" si="6"/>
        <v>#REF!</v>
      </c>
      <c r="AH47" s="17" t="e">
        <f t="shared" si="6"/>
        <v>#REF!</v>
      </c>
      <c r="AI47" s="17" t="e">
        <f t="shared" si="6"/>
        <v>#REF!</v>
      </c>
      <c r="AJ47" s="17" t="e">
        <f t="shared" si="6"/>
        <v>#REF!</v>
      </c>
      <c r="AK47" s="17" t="e">
        <f t="shared" si="6"/>
        <v>#REF!</v>
      </c>
      <c r="AL47" s="17" t="e">
        <f t="shared" si="6"/>
        <v>#REF!</v>
      </c>
      <c r="AM47" s="17" t="e">
        <f t="shared" si="6"/>
        <v>#REF!</v>
      </c>
      <c r="AN47" s="17" t="e">
        <f t="shared" si="6"/>
        <v>#REF!</v>
      </c>
      <c r="AO47" s="17" t="e">
        <f t="shared" si="6"/>
        <v>#REF!</v>
      </c>
      <c r="AP47" s="17" t="e">
        <f t="shared" si="6"/>
        <v>#REF!</v>
      </c>
      <c r="AQ47" s="17" t="e">
        <f t="shared" si="6"/>
        <v>#REF!</v>
      </c>
      <c r="AR47" s="17" t="e">
        <f t="shared" si="6"/>
        <v>#REF!</v>
      </c>
      <c r="AS47" s="17" t="e">
        <f t="shared" si="6"/>
        <v>#REF!</v>
      </c>
      <c r="AT47" s="17" t="e">
        <f t="shared" si="6"/>
        <v>#REF!</v>
      </c>
      <c r="AU47" s="17" t="e">
        <f t="shared" si="6"/>
        <v>#REF!</v>
      </c>
      <c r="AV47" s="17" t="e">
        <f t="shared" si="6"/>
        <v>#REF!</v>
      </c>
      <c r="AW47" s="17" t="e">
        <f t="shared" si="6"/>
        <v>#REF!</v>
      </c>
      <c r="AX47" s="17" t="e">
        <f t="shared" si="6"/>
        <v>#REF!</v>
      </c>
      <c r="AY47" s="17" t="e">
        <f t="shared" si="6"/>
        <v>#REF!</v>
      </c>
      <c r="AZ47" s="17" t="e">
        <f t="shared" si="6"/>
        <v>#REF!</v>
      </c>
      <c r="BA47" s="17" t="e">
        <f t="shared" si="6"/>
        <v>#REF!</v>
      </c>
      <c r="BB47" s="17" t="e">
        <f t="shared" si="6"/>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si="6"/>
        <v>#REF!</v>
      </c>
      <c r="D49" s="17" t="e">
        <f t="shared" si="6"/>
        <v>#REF!</v>
      </c>
      <c r="E49" s="17" t="e">
        <f t="shared" si="6"/>
        <v>#REF!</v>
      </c>
      <c r="F49" s="17" t="e">
        <f t="shared" si="6"/>
        <v>#REF!</v>
      </c>
      <c r="G49" s="17" t="e">
        <f t="shared" si="6"/>
        <v>#REF!</v>
      </c>
      <c r="H49" s="17" t="e">
        <f t="shared" ref="H49:BB49" si="7">ROUNDUP(H25*0.87,)</f>
        <v>#REF!</v>
      </c>
      <c r="I49" s="17" t="e">
        <f t="shared" si="7"/>
        <v>#REF!</v>
      </c>
      <c r="J49" s="17" t="e">
        <f t="shared" si="7"/>
        <v>#REF!</v>
      </c>
      <c r="K49" s="17" t="e">
        <f t="shared" si="7"/>
        <v>#REF!</v>
      </c>
      <c r="L49" s="17" t="e">
        <f t="shared" si="7"/>
        <v>#REF!</v>
      </c>
      <c r="M49" s="17" t="e">
        <f t="shared" si="7"/>
        <v>#REF!</v>
      </c>
      <c r="N49" s="17" t="e">
        <f t="shared" si="7"/>
        <v>#REF!</v>
      </c>
      <c r="O49" s="17" t="e">
        <f t="shared" si="7"/>
        <v>#REF!</v>
      </c>
      <c r="P49" s="17" t="e">
        <f t="shared" si="7"/>
        <v>#REF!</v>
      </c>
      <c r="Q49" s="17" t="e">
        <f t="shared" si="7"/>
        <v>#REF!</v>
      </c>
      <c r="R49" s="17" t="e">
        <f t="shared" si="7"/>
        <v>#REF!</v>
      </c>
      <c r="S49" s="17" t="e">
        <f t="shared" si="7"/>
        <v>#REF!</v>
      </c>
      <c r="T49" s="17" t="e">
        <f t="shared" si="7"/>
        <v>#REF!</v>
      </c>
      <c r="U49" s="17" t="e">
        <f t="shared" si="7"/>
        <v>#REF!</v>
      </c>
      <c r="V49" s="17" t="e">
        <f t="shared" si="7"/>
        <v>#REF!</v>
      </c>
      <c r="W49" s="17" t="e">
        <f t="shared" si="7"/>
        <v>#REF!</v>
      </c>
      <c r="X49" s="17" t="e">
        <f t="shared" si="7"/>
        <v>#REF!</v>
      </c>
      <c r="Y49" s="17" t="e">
        <f t="shared" si="7"/>
        <v>#REF!</v>
      </c>
      <c r="Z49" s="17" t="e">
        <f t="shared" si="7"/>
        <v>#REF!</v>
      </c>
      <c r="AA49" s="17" t="e">
        <f t="shared" si="7"/>
        <v>#REF!</v>
      </c>
      <c r="AB49" s="17" t="e">
        <f t="shared" si="7"/>
        <v>#REF!</v>
      </c>
      <c r="AC49" s="17" t="e">
        <f t="shared" si="7"/>
        <v>#REF!</v>
      </c>
      <c r="AD49" s="17" t="e">
        <f t="shared" si="7"/>
        <v>#REF!</v>
      </c>
      <c r="AE49" s="17" t="e">
        <f t="shared" si="7"/>
        <v>#REF!</v>
      </c>
      <c r="AF49" s="17" t="e">
        <f t="shared" si="7"/>
        <v>#REF!</v>
      </c>
      <c r="AG49" s="17" t="e">
        <f t="shared" si="7"/>
        <v>#REF!</v>
      </c>
      <c r="AH49" s="17" t="e">
        <f t="shared" si="7"/>
        <v>#REF!</v>
      </c>
      <c r="AI49" s="17" t="e">
        <f t="shared" si="7"/>
        <v>#REF!</v>
      </c>
      <c r="AJ49" s="17" t="e">
        <f t="shared" si="7"/>
        <v>#REF!</v>
      </c>
      <c r="AK49" s="17" t="e">
        <f t="shared" si="7"/>
        <v>#REF!</v>
      </c>
      <c r="AL49" s="17" t="e">
        <f t="shared" si="7"/>
        <v>#REF!</v>
      </c>
      <c r="AM49" s="17" t="e">
        <f t="shared" si="7"/>
        <v>#REF!</v>
      </c>
      <c r="AN49" s="17" t="e">
        <f t="shared" si="7"/>
        <v>#REF!</v>
      </c>
      <c r="AO49" s="17" t="e">
        <f t="shared" si="7"/>
        <v>#REF!</v>
      </c>
      <c r="AP49" s="17" t="e">
        <f t="shared" si="7"/>
        <v>#REF!</v>
      </c>
      <c r="AQ49" s="17" t="e">
        <f t="shared" si="7"/>
        <v>#REF!</v>
      </c>
      <c r="AR49" s="17" t="e">
        <f t="shared" si="7"/>
        <v>#REF!</v>
      </c>
      <c r="AS49" s="17" t="e">
        <f t="shared" si="7"/>
        <v>#REF!</v>
      </c>
      <c r="AT49" s="17" t="e">
        <f t="shared" si="7"/>
        <v>#REF!</v>
      </c>
      <c r="AU49" s="17" t="e">
        <f t="shared" si="7"/>
        <v>#REF!</v>
      </c>
      <c r="AV49" s="17" t="e">
        <f t="shared" si="7"/>
        <v>#REF!</v>
      </c>
      <c r="AW49" s="17" t="e">
        <f t="shared" si="7"/>
        <v>#REF!</v>
      </c>
      <c r="AX49" s="17" t="e">
        <f t="shared" si="7"/>
        <v>#REF!</v>
      </c>
      <c r="AY49" s="17" t="e">
        <f t="shared" si="7"/>
        <v>#REF!</v>
      </c>
      <c r="AZ49" s="17" t="e">
        <f t="shared" si="7"/>
        <v>#REF!</v>
      </c>
      <c r="BA49" s="17" t="e">
        <f t="shared" si="7"/>
        <v>#REF!</v>
      </c>
      <c r="BB49" s="17" t="e">
        <f t="shared" si="7"/>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42"/>
  <sheetViews>
    <sheetView zoomScaleNormal="100" workbookViewId="0">
      <pane xSplit="1" topLeftCell="AP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0.5" customHeight="1" x14ac:dyDescent="0.2">
      <c r="A3" s="97" t="s">
        <v>60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row>
    <row r="4" spans="1:54" ht="10.5" customHeight="1" x14ac:dyDescent="0.2">
      <c r="A4" s="159"/>
      <c r="B4" s="24" t="e">
        <f>'РБ ББ15% (2024)| FIT18'!B28</f>
        <v>#REF!</v>
      </c>
      <c r="C4" s="24" t="e">
        <f>'РБ ББ15% (2024)| FIT18'!C28</f>
        <v>#REF!</v>
      </c>
      <c r="D4" s="24" t="e">
        <f>'РБ ББ15% (2024)| FIT18'!D28</f>
        <v>#REF!</v>
      </c>
      <c r="E4" s="24" t="e">
        <f>'РБ ББ15% (2024)| FIT18'!E28</f>
        <v>#REF!</v>
      </c>
      <c r="F4" s="24" t="e">
        <f>'РБ ББ15% (2024)| FIT18'!F28</f>
        <v>#REF!</v>
      </c>
      <c r="G4" s="24" t="e">
        <f>'РБ ББ15% (2024)| FIT18'!G28</f>
        <v>#REF!</v>
      </c>
      <c r="H4" s="24" t="e">
        <f>'РБ ББ15% (2024)| FIT18'!H28</f>
        <v>#REF!</v>
      </c>
      <c r="I4" s="24" t="e">
        <f>'РБ ББ15% (2024)| FIT18'!I28</f>
        <v>#REF!</v>
      </c>
      <c r="J4" s="24" t="e">
        <f>'РБ ББ15% (2024)| FIT18'!J28</f>
        <v>#REF!</v>
      </c>
      <c r="K4" s="24" t="e">
        <f>'РБ ББ15% (2024)| FIT18'!K28</f>
        <v>#REF!</v>
      </c>
      <c r="L4" s="24" t="e">
        <f>'РБ ББ15% (2024)| FIT18'!L28</f>
        <v>#REF!</v>
      </c>
      <c r="M4" s="24" t="e">
        <f>'РБ ББ15% (2024)| FIT18'!M28</f>
        <v>#REF!</v>
      </c>
      <c r="N4" s="24" t="e">
        <f>'РБ ББ15% (2024)| FIT18'!N28</f>
        <v>#REF!</v>
      </c>
      <c r="O4" s="24" t="e">
        <f>'РБ ББ15% (2024)| FIT18'!O28</f>
        <v>#REF!</v>
      </c>
      <c r="P4" s="24" t="e">
        <f>'РБ ББ15% (2024)| FIT18'!P28</f>
        <v>#REF!</v>
      </c>
      <c r="Q4" s="24" t="e">
        <f>'РБ ББ15% (2024)| FIT18'!Q28</f>
        <v>#REF!</v>
      </c>
      <c r="R4" s="24" t="e">
        <f>'РБ ББ15% (2024)| FIT18'!R28</f>
        <v>#REF!</v>
      </c>
      <c r="S4" s="24" t="e">
        <f>'РБ ББ15% (2024)| FIT18'!S28</f>
        <v>#REF!</v>
      </c>
      <c r="T4" s="24" t="e">
        <f>'РБ ББ15% (2024)| FIT18'!T28</f>
        <v>#REF!</v>
      </c>
      <c r="U4" s="24" t="e">
        <f>'РБ ББ15% (2024)| FIT18'!U28</f>
        <v>#REF!</v>
      </c>
      <c r="V4" s="24" t="e">
        <f>'РБ ББ15% (2024)| FIT18'!V28</f>
        <v>#REF!</v>
      </c>
      <c r="W4" s="24" t="e">
        <f>'РБ ББ15% (2024)| FIT18'!W28</f>
        <v>#REF!</v>
      </c>
      <c r="X4" s="24" t="e">
        <f>'РБ ББ15% (2024)| FIT18'!X28</f>
        <v>#REF!</v>
      </c>
      <c r="Y4" s="24" t="e">
        <f>'РБ ББ15% (2024)| FIT18'!Y28</f>
        <v>#REF!</v>
      </c>
      <c r="Z4" s="24" t="e">
        <f>'РБ ББ15% (2024)| FIT18'!Z28</f>
        <v>#REF!</v>
      </c>
      <c r="AA4" s="24" t="e">
        <f>'РБ ББ15% (2024)| FIT18'!AA28</f>
        <v>#REF!</v>
      </c>
      <c r="AB4" s="24" t="e">
        <f>'РБ ББ15% (2024)| FIT18'!AB28</f>
        <v>#REF!</v>
      </c>
      <c r="AC4" s="24" t="e">
        <f>'РБ ББ15% (2024)| FIT18'!AC28</f>
        <v>#REF!</v>
      </c>
      <c r="AD4" s="24" t="e">
        <f>'РБ ББ15% (2024)| FIT18'!AD28</f>
        <v>#REF!</v>
      </c>
      <c r="AE4" s="24" t="e">
        <f>'РБ ББ15% (2024)| FIT18'!AE28</f>
        <v>#REF!</v>
      </c>
      <c r="AF4" s="24" t="e">
        <f>'РБ ББ15% (2024)| FIT18'!AF28</f>
        <v>#REF!</v>
      </c>
      <c r="AG4" s="24" t="e">
        <f>'РБ ББ15% (2024)| FIT18'!AG28</f>
        <v>#REF!</v>
      </c>
      <c r="AH4" s="24" t="e">
        <f>'РБ ББ15% (2024)| FIT18'!AH28</f>
        <v>#REF!</v>
      </c>
      <c r="AI4" s="24" t="e">
        <f>'РБ ББ15% (2024)| FIT18'!AI28</f>
        <v>#REF!</v>
      </c>
      <c r="AJ4" s="24" t="e">
        <f>'РБ ББ15% (2024)| FIT18'!AJ28</f>
        <v>#REF!</v>
      </c>
      <c r="AK4" s="24" t="e">
        <f>'РБ ББ15% (2024)| FIT18'!AK28</f>
        <v>#REF!</v>
      </c>
      <c r="AL4" s="24" t="e">
        <f>'РБ ББ15% (2024)| FIT18'!AL28</f>
        <v>#REF!</v>
      </c>
      <c r="AM4" s="24" t="e">
        <f>'РБ ББ15% (2024)| FIT18'!AM28</f>
        <v>#REF!</v>
      </c>
      <c r="AN4" s="24" t="e">
        <f>'РБ ББ15% (2024)| FIT18'!AN28</f>
        <v>#REF!</v>
      </c>
      <c r="AO4" s="24" t="e">
        <f>'РБ ББ15% (2024)| FIT18'!AO28</f>
        <v>#REF!</v>
      </c>
      <c r="AP4" s="24" t="e">
        <f>'РБ ББ15% (2024)| FIT18'!AP28</f>
        <v>#REF!</v>
      </c>
      <c r="AQ4" s="24" t="e">
        <f>'РБ ББ15% (2024)| FIT18'!AQ28</f>
        <v>#REF!</v>
      </c>
      <c r="AR4" s="24" t="e">
        <f>'РБ ББ15% (2024)| FIT18'!AR28</f>
        <v>#REF!</v>
      </c>
      <c r="AS4" s="24" t="e">
        <f>'РБ ББ15% (2024)| FIT18'!AS28</f>
        <v>#REF!</v>
      </c>
      <c r="AT4" s="24" t="e">
        <f>'РБ ББ15% (2024)| FIT18'!AT28</f>
        <v>#REF!</v>
      </c>
      <c r="AU4" s="24" t="e">
        <f>'РБ ББ15% (2024)| FIT18'!AU28</f>
        <v>#REF!</v>
      </c>
      <c r="AV4" s="24" t="e">
        <f>'РБ ББ15% (2024)| FIT18'!AV28</f>
        <v>#REF!</v>
      </c>
      <c r="AW4" s="24" t="e">
        <f>'РБ ББ15% (2024)| FIT18'!AW28</f>
        <v>#REF!</v>
      </c>
      <c r="AX4" s="24" t="e">
        <f>'РБ ББ15% (2024)| FIT18'!AX28</f>
        <v>#REF!</v>
      </c>
      <c r="AY4" s="24" t="e">
        <f>'РБ ББ15% (2024)| FIT18'!AY28</f>
        <v>#REF!</v>
      </c>
      <c r="AZ4" s="24" t="e">
        <f>'РБ ББ15% (2024)| FIT18'!AZ28</f>
        <v>#REF!</v>
      </c>
      <c r="BA4" s="24" t="e">
        <f>'РБ ББ15% (2024)| FIT18'!BA28</f>
        <v>#REF!</v>
      </c>
      <c r="BB4" s="24" t="e">
        <f>'РБ ББ15% (2024)| FIT18'!BB28</f>
        <v>#REF!</v>
      </c>
    </row>
    <row r="5" spans="1:54" ht="24.6" customHeight="1" x14ac:dyDescent="0.2">
      <c r="A5" s="145" t="s">
        <v>11</v>
      </c>
      <c r="B5" s="24" t="e">
        <f>'РБ ББ15% (2024)| FIT18'!B29</f>
        <v>#REF!</v>
      </c>
      <c r="C5" s="24" t="e">
        <f>'РБ ББ15% (2024)| FIT18'!C29</f>
        <v>#REF!</v>
      </c>
      <c r="D5" s="24" t="e">
        <f>'РБ ББ15% (2024)| FIT18'!D29</f>
        <v>#REF!</v>
      </c>
      <c r="E5" s="24" t="e">
        <f>'РБ ББ15% (2024)| FIT18'!E29</f>
        <v>#REF!</v>
      </c>
      <c r="F5" s="24" t="e">
        <f>'РБ ББ15% (2024)| FIT18'!F29</f>
        <v>#REF!</v>
      </c>
      <c r="G5" s="24" t="e">
        <f>'РБ ББ15% (2024)| FIT18'!G29</f>
        <v>#REF!</v>
      </c>
      <c r="H5" s="24" t="e">
        <f>'РБ ББ15% (2024)| FIT18'!H29</f>
        <v>#REF!</v>
      </c>
      <c r="I5" s="24" t="e">
        <f>'РБ ББ15% (2024)| FIT18'!I29</f>
        <v>#REF!</v>
      </c>
      <c r="J5" s="24" t="e">
        <f>'РБ ББ15% (2024)| FIT18'!J29</f>
        <v>#REF!</v>
      </c>
      <c r="K5" s="24" t="e">
        <f>'РБ ББ15% (2024)| FIT18'!K29</f>
        <v>#REF!</v>
      </c>
      <c r="L5" s="24" t="e">
        <f>'РБ ББ15% (2024)| FIT18'!L29</f>
        <v>#REF!</v>
      </c>
      <c r="M5" s="24" t="e">
        <f>'РБ ББ15% (2024)| FIT18'!M29</f>
        <v>#REF!</v>
      </c>
      <c r="N5" s="24" t="e">
        <f>'РБ ББ15% (2024)| FIT18'!N29</f>
        <v>#REF!</v>
      </c>
      <c r="O5" s="24" t="e">
        <f>'РБ ББ15% (2024)| FIT18'!O29</f>
        <v>#REF!</v>
      </c>
      <c r="P5" s="24" t="e">
        <f>'РБ ББ15% (2024)| FIT18'!P29</f>
        <v>#REF!</v>
      </c>
      <c r="Q5" s="24" t="e">
        <f>'РБ ББ15% (2024)| FIT18'!Q29</f>
        <v>#REF!</v>
      </c>
      <c r="R5" s="24" t="e">
        <f>'РБ ББ15% (2024)| FIT18'!R29</f>
        <v>#REF!</v>
      </c>
      <c r="S5" s="24" t="e">
        <f>'РБ ББ15% (2024)| FIT18'!S29</f>
        <v>#REF!</v>
      </c>
      <c r="T5" s="24" t="e">
        <f>'РБ ББ15% (2024)| FIT18'!T29</f>
        <v>#REF!</v>
      </c>
      <c r="U5" s="24" t="e">
        <f>'РБ ББ15% (2024)| FIT18'!U29</f>
        <v>#REF!</v>
      </c>
      <c r="V5" s="24" t="e">
        <f>'РБ ББ15% (2024)| FIT18'!V29</f>
        <v>#REF!</v>
      </c>
      <c r="W5" s="24" t="e">
        <f>'РБ ББ15% (2024)| FIT18'!W29</f>
        <v>#REF!</v>
      </c>
      <c r="X5" s="24" t="e">
        <f>'РБ ББ15% (2024)| FIT18'!X29</f>
        <v>#REF!</v>
      </c>
      <c r="Y5" s="24" t="e">
        <f>'РБ ББ15% (2024)| FIT18'!Y29</f>
        <v>#REF!</v>
      </c>
      <c r="Z5" s="24" t="e">
        <f>'РБ ББ15% (2024)| FIT18'!Z29</f>
        <v>#REF!</v>
      </c>
      <c r="AA5" s="24" t="e">
        <f>'РБ ББ15% (2024)| FIT18'!AA29</f>
        <v>#REF!</v>
      </c>
      <c r="AB5" s="24" t="e">
        <f>'РБ ББ15% (2024)| FIT18'!AB29</f>
        <v>#REF!</v>
      </c>
      <c r="AC5" s="24" t="e">
        <f>'РБ ББ15% (2024)| FIT18'!AC29</f>
        <v>#REF!</v>
      </c>
      <c r="AD5" s="24" t="e">
        <f>'РБ ББ15% (2024)| FIT18'!AD29</f>
        <v>#REF!</v>
      </c>
      <c r="AE5" s="24" t="e">
        <f>'РБ ББ15% (2024)| FIT18'!AE29</f>
        <v>#REF!</v>
      </c>
      <c r="AF5" s="24" t="e">
        <f>'РБ ББ15% (2024)| FIT18'!AF29</f>
        <v>#REF!</v>
      </c>
      <c r="AG5" s="24" t="e">
        <f>'РБ ББ15% (2024)| FIT18'!AG29</f>
        <v>#REF!</v>
      </c>
      <c r="AH5" s="24" t="e">
        <f>'РБ ББ15% (2024)| FIT18'!AH29</f>
        <v>#REF!</v>
      </c>
      <c r="AI5" s="24" t="e">
        <f>'РБ ББ15% (2024)| FIT18'!AI29</f>
        <v>#REF!</v>
      </c>
      <c r="AJ5" s="24" t="e">
        <f>'РБ ББ15% (2024)| FIT18'!AJ29</f>
        <v>#REF!</v>
      </c>
      <c r="AK5" s="24" t="e">
        <f>'РБ ББ15% (2024)| FIT18'!AK29</f>
        <v>#REF!</v>
      </c>
      <c r="AL5" s="24" t="e">
        <f>'РБ ББ15% (2024)| FIT18'!AL29</f>
        <v>#REF!</v>
      </c>
      <c r="AM5" s="24" t="e">
        <f>'РБ ББ15% (2024)| FIT18'!AM29</f>
        <v>#REF!</v>
      </c>
      <c r="AN5" s="24" t="e">
        <f>'РБ ББ15% (2024)| FIT18'!AN29</f>
        <v>#REF!</v>
      </c>
      <c r="AO5" s="24" t="e">
        <f>'РБ ББ15% (2024)| FIT18'!AO29</f>
        <v>#REF!</v>
      </c>
      <c r="AP5" s="24" t="e">
        <f>'РБ ББ15% (2024)| FIT18'!AP29</f>
        <v>#REF!</v>
      </c>
      <c r="AQ5" s="24" t="e">
        <f>'РБ ББ15% (2024)| FIT18'!AQ29</f>
        <v>#REF!</v>
      </c>
      <c r="AR5" s="24" t="e">
        <f>'РБ ББ15% (2024)| FIT18'!AR29</f>
        <v>#REF!</v>
      </c>
      <c r="AS5" s="24" t="e">
        <f>'РБ ББ15% (2024)| FIT18'!AS29</f>
        <v>#REF!</v>
      </c>
      <c r="AT5" s="24" t="e">
        <f>'РБ ББ15% (2024)| FIT18'!AT29</f>
        <v>#REF!</v>
      </c>
      <c r="AU5" s="24" t="e">
        <f>'РБ ББ15% (2024)| FIT18'!AU29</f>
        <v>#REF!</v>
      </c>
      <c r="AV5" s="24" t="e">
        <f>'РБ ББ15% (2024)| FIT18'!AV29</f>
        <v>#REF!</v>
      </c>
      <c r="AW5" s="24" t="e">
        <f>'РБ ББ15% (2024)| FIT18'!AW29</f>
        <v>#REF!</v>
      </c>
      <c r="AX5" s="24" t="e">
        <f>'РБ ББ15% (2024)| FIT18'!AX29</f>
        <v>#REF!</v>
      </c>
      <c r="AY5" s="24" t="e">
        <f>'РБ ББ15% (2024)| FIT18'!AY29</f>
        <v>#REF!</v>
      </c>
      <c r="AZ5" s="24" t="e">
        <f>'РБ ББ15% (2024)| FIT18'!AZ29</f>
        <v>#REF!</v>
      </c>
      <c r="BA5" s="24" t="e">
        <f>'РБ ББ15% (2024)| FIT18'!BA29</f>
        <v>#REF!</v>
      </c>
      <c r="BB5" s="24" t="e">
        <f>'РБ ББ15% (2024)| FIT18'!BB29</f>
        <v>#REF!</v>
      </c>
    </row>
    <row r="6" spans="1:54"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10.5" customHeight="1" x14ac:dyDescent="0.2">
      <c r="A7" s="19">
        <v>1</v>
      </c>
      <c r="B7" s="17" t="e">
        <f>'РБ ББ15% (2024)| FIT18'!B31+25</f>
        <v>#REF!</v>
      </c>
      <c r="C7" s="17" t="e">
        <f>'РБ ББ15% (2024)| FIT18'!C31+25</f>
        <v>#REF!</v>
      </c>
      <c r="D7" s="17" t="e">
        <f>'РБ ББ15% (2024)| FIT18'!D31+25</f>
        <v>#REF!</v>
      </c>
      <c r="E7" s="17" t="e">
        <f>'РБ ББ15% (2024)| FIT18'!E31+25</f>
        <v>#REF!</v>
      </c>
      <c r="F7" s="17" t="e">
        <f>'РБ ББ15% (2024)| FIT18'!F31+25</f>
        <v>#REF!</v>
      </c>
      <c r="G7" s="17" t="e">
        <f>'РБ ББ15% (2024)| FIT18'!G31+25</f>
        <v>#REF!</v>
      </c>
      <c r="H7" s="17" t="e">
        <f>'РБ ББ15% (2024)| FIT18'!H31+25</f>
        <v>#REF!</v>
      </c>
      <c r="I7" s="17" t="e">
        <f>'РБ ББ15% (2024)| FIT18'!I31+25</f>
        <v>#REF!</v>
      </c>
      <c r="J7" s="17" t="e">
        <f>'РБ ББ15% (2024)| FIT18'!J31+25</f>
        <v>#REF!</v>
      </c>
      <c r="K7" s="17" t="e">
        <f>'РБ ББ15% (2024)| FIT18'!K31+25</f>
        <v>#REF!</v>
      </c>
      <c r="L7" s="17" t="e">
        <f>'РБ ББ15% (2024)| FIT18'!L31+25</f>
        <v>#REF!</v>
      </c>
      <c r="M7" s="17" t="e">
        <f>'РБ ББ15% (2024)| FIT18'!M31+25</f>
        <v>#REF!</v>
      </c>
      <c r="N7" s="17" t="e">
        <f>'РБ ББ15% (2024)| FIT18'!N31+25</f>
        <v>#REF!</v>
      </c>
      <c r="O7" s="17" t="e">
        <f>'РБ ББ15% (2024)| FIT18'!O31+25</f>
        <v>#REF!</v>
      </c>
      <c r="P7" s="17" t="e">
        <f>'РБ ББ15% (2024)| FIT18'!P31+25</f>
        <v>#REF!</v>
      </c>
      <c r="Q7" s="17" t="e">
        <f>'РБ ББ15% (2024)| FIT18'!Q31+25</f>
        <v>#REF!</v>
      </c>
      <c r="R7" s="17" t="e">
        <f>'РБ ББ15% (2024)| FIT18'!R31+25</f>
        <v>#REF!</v>
      </c>
      <c r="S7" s="17" t="e">
        <f>'РБ ББ15% (2024)| FIT18'!S31+25</f>
        <v>#REF!</v>
      </c>
      <c r="T7" s="17" t="e">
        <f>'РБ ББ15% (2024)| FIT18'!T31+25</f>
        <v>#REF!</v>
      </c>
      <c r="U7" s="17" t="e">
        <f>'РБ ББ15% (2024)| FIT18'!U31+25</f>
        <v>#REF!</v>
      </c>
      <c r="V7" s="17" t="e">
        <f>'РБ ББ15% (2024)| FIT18'!V31+25</f>
        <v>#REF!</v>
      </c>
      <c r="W7" s="17" t="e">
        <f>'РБ ББ15% (2024)| FIT18'!W31+25</f>
        <v>#REF!</v>
      </c>
      <c r="X7" s="17" t="e">
        <f>'РБ ББ15% (2024)| FIT18'!X31+25</f>
        <v>#REF!</v>
      </c>
      <c r="Y7" s="17" t="e">
        <f>'РБ ББ15% (2024)| FIT18'!Y31+25</f>
        <v>#REF!</v>
      </c>
      <c r="Z7" s="17" t="e">
        <f>'РБ ББ15% (2024)| FIT18'!Z31+25</f>
        <v>#REF!</v>
      </c>
      <c r="AA7" s="17" t="e">
        <f>'РБ ББ15% (2024)| FIT18'!AA31+25</f>
        <v>#REF!</v>
      </c>
      <c r="AB7" s="17" t="e">
        <f>'РБ ББ15% (2024)| FIT18'!AB31+25</f>
        <v>#REF!</v>
      </c>
      <c r="AC7" s="17" t="e">
        <f>'РБ ББ15% (2024)| FIT18'!AC31+25</f>
        <v>#REF!</v>
      </c>
      <c r="AD7" s="17" t="e">
        <f>'РБ ББ15% (2024)| FIT18'!AD31+25</f>
        <v>#REF!</v>
      </c>
      <c r="AE7" s="17" t="e">
        <f>'РБ ББ15% (2024)| FIT18'!AE31+25</f>
        <v>#REF!</v>
      </c>
      <c r="AF7" s="17" t="e">
        <f>'РБ ББ15% (2024)| FIT18'!AF31+25</f>
        <v>#REF!</v>
      </c>
      <c r="AG7" s="17" t="e">
        <f>'РБ ББ15% (2024)| FIT18'!AG31+25</f>
        <v>#REF!</v>
      </c>
      <c r="AH7" s="17" t="e">
        <f>'РБ ББ15% (2024)| FIT18'!AH31+25</f>
        <v>#REF!</v>
      </c>
      <c r="AI7" s="17" t="e">
        <f>'РБ ББ15% (2024)| FIT18'!AI31+25</f>
        <v>#REF!</v>
      </c>
      <c r="AJ7" s="17" t="e">
        <f>'РБ ББ15% (2024)| FIT18'!AJ31+25</f>
        <v>#REF!</v>
      </c>
      <c r="AK7" s="17" t="e">
        <f>'РБ ББ15% (2024)| FIT18'!AK31+25</f>
        <v>#REF!</v>
      </c>
      <c r="AL7" s="17" t="e">
        <f>'РБ ББ15% (2024)| FIT18'!AL31+25</f>
        <v>#REF!</v>
      </c>
      <c r="AM7" s="17" t="e">
        <f>'РБ ББ15% (2024)| FIT18'!AM31+25</f>
        <v>#REF!</v>
      </c>
      <c r="AN7" s="17" t="e">
        <f>'РБ ББ15% (2024)| FIT18'!AN31+25</f>
        <v>#REF!</v>
      </c>
      <c r="AO7" s="17" t="e">
        <f>'РБ ББ15% (2024)| FIT18'!AO31+25</f>
        <v>#REF!</v>
      </c>
      <c r="AP7" s="17" t="e">
        <f>'РБ ББ15% (2024)| FIT18'!AP31+25</f>
        <v>#REF!</v>
      </c>
      <c r="AQ7" s="17" t="e">
        <f>'РБ ББ15% (2024)| FIT18'!AQ31+25</f>
        <v>#REF!</v>
      </c>
      <c r="AR7" s="17" t="e">
        <f>'РБ ББ15% (2024)| FIT18'!AR31+25</f>
        <v>#REF!</v>
      </c>
      <c r="AS7" s="17" t="e">
        <f>'РБ ББ15% (2024)| FIT18'!AS31+25</f>
        <v>#REF!</v>
      </c>
      <c r="AT7" s="17" t="e">
        <f>'РБ ББ15% (2024)| FIT18'!AT31+25</f>
        <v>#REF!</v>
      </c>
      <c r="AU7" s="17" t="e">
        <f>'РБ ББ15% (2024)| FIT18'!AU31+25</f>
        <v>#REF!</v>
      </c>
      <c r="AV7" s="17" t="e">
        <f>'РБ ББ15% (2024)| FIT18'!AV31+25</f>
        <v>#REF!</v>
      </c>
      <c r="AW7" s="17" t="e">
        <f>'РБ ББ15% (2024)| FIT18'!AW31+25</f>
        <v>#REF!</v>
      </c>
      <c r="AX7" s="17" t="e">
        <f>'РБ ББ15% (2024)| FIT18'!AX31+25</f>
        <v>#REF!</v>
      </c>
      <c r="AY7" s="17" t="e">
        <f>'РБ ББ15% (2024)| FIT18'!AY31+25</f>
        <v>#REF!</v>
      </c>
      <c r="AZ7" s="17" t="e">
        <f>'РБ ББ15% (2024)| FIT18'!AZ31+25</f>
        <v>#REF!</v>
      </c>
      <c r="BA7" s="17" t="e">
        <f>'РБ ББ15% (2024)| FIT18'!BA31+25</f>
        <v>#REF!</v>
      </c>
      <c r="BB7" s="17" t="e">
        <f>'РБ ББ15% (2024)| FIT18'!BB31+25</f>
        <v>#REF!</v>
      </c>
    </row>
    <row r="8" spans="1:54" ht="10.5" customHeight="1" x14ac:dyDescent="0.2">
      <c r="A8" s="19">
        <v>2</v>
      </c>
      <c r="B8" s="17" t="e">
        <f>'РБ ББ15% (2024)| FIT18'!B32+25</f>
        <v>#REF!</v>
      </c>
      <c r="C8" s="17" t="e">
        <f>'РБ ББ15% (2024)| FIT18'!C32+25</f>
        <v>#REF!</v>
      </c>
      <c r="D8" s="17" t="e">
        <f>'РБ ББ15% (2024)| FIT18'!D32+25</f>
        <v>#REF!</v>
      </c>
      <c r="E8" s="17" t="e">
        <f>'РБ ББ15% (2024)| FIT18'!E32+25</f>
        <v>#REF!</v>
      </c>
      <c r="F8" s="17" t="e">
        <f>'РБ ББ15% (2024)| FIT18'!F32+25</f>
        <v>#REF!</v>
      </c>
      <c r="G8" s="17" t="e">
        <f>'РБ ББ15% (2024)| FIT18'!G32+25</f>
        <v>#REF!</v>
      </c>
      <c r="H8" s="17" t="e">
        <f>'РБ ББ15% (2024)| FIT18'!H32+25</f>
        <v>#REF!</v>
      </c>
      <c r="I8" s="17" t="e">
        <f>'РБ ББ15% (2024)| FIT18'!I32+25</f>
        <v>#REF!</v>
      </c>
      <c r="J8" s="17" t="e">
        <f>'РБ ББ15% (2024)| FIT18'!J32+25</f>
        <v>#REF!</v>
      </c>
      <c r="K8" s="17" t="e">
        <f>'РБ ББ15% (2024)| FIT18'!K32+25</f>
        <v>#REF!</v>
      </c>
      <c r="L8" s="17" t="e">
        <f>'РБ ББ15% (2024)| FIT18'!L32+25</f>
        <v>#REF!</v>
      </c>
      <c r="M8" s="17" t="e">
        <f>'РБ ББ15% (2024)| FIT18'!M32+25</f>
        <v>#REF!</v>
      </c>
      <c r="N8" s="17" t="e">
        <f>'РБ ББ15% (2024)| FIT18'!N32+25</f>
        <v>#REF!</v>
      </c>
      <c r="O8" s="17" t="e">
        <f>'РБ ББ15% (2024)| FIT18'!O32+25</f>
        <v>#REF!</v>
      </c>
      <c r="P8" s="17" t="e">
        <f>'РБ ББ15% (2024)| FIT18'!P32+25</f>
        <v>#REF!</v>
      </c>
      <c r="Q8" s="17" t="e">
        <f>'РБ ББ15% (2024)| FIT18'!Q32+25</f>
        <v>#REF!</v>
      </c>
      <c r="R8" s="17" t="e">
        <f>'РБ ББ15% (2024)| FIT18'!R32+25</f>
        <v>#REF!</v>
      </c>
      <c r="S8" s="17" t="e">
        <f>'РБ ББ15% (2024)| FIT18'!S32+25</f>
        <v>#REF!</v>
      </c>
      <c r="T8" s="17" t="e">
        <f>'РБ ББ15% (2024)| FIT18'!T32+25</f>
        <v>#REF!</v>
      </c>
      <c r="U8" s="17" t="e">
        <f>'РБ ББ15% (2024)| FIT18'!U32+25</f>
        <v>#REF!</v>
      </c>
      <c r="V8" s="17" t="e">
        <f>'РБ ББ15% (2024)| FIT18'!V32+25</f>
        <v>#REF!</v>
      </c>
      <c r="W8" s="17" t="e">
        <f>'РБ ББ15% (2024)| FIT18'!W32+25</f>
        <v>#REF!</v>
      </c>
      <c r="X8" s="17" t="e">
        <f>'РБ ББ15% (2024)| FIT18'!X32+25</f>
        <v>#REF!</v>
      </c>
      <c r="Y8" s="17" t="e">
        <f>'РБ ББ15% (2024)| FIT18'!Y32+25</f>
        <v>#REF!</v>
      </c>
      <c r="Z8" s="17" t="e">
        <f>'РБ ББ15% (2024)| FIT18'!Z32+25</f>
        <v>#REF!</v>
      </c>
      <c r="AA8" s="17" t="e">
        <f>'РБ ББ15% (2024)| FIT18'!AA32+25</f>
        <v>#REF!</v>
      </c>
      <c r="AB8" s="17" t="e">
        <f>'РБ ББ15% (2024)| FIT18'!AB32+25</f>
        <v>#REF!</v>
      </c>
      <c r="AC8" s="17" t="e">
        <f>'РБ ББ15% (2024)| FIT18'!AC32+25</f>
        <v>#REF!</v>
      </c>
      <c r="AD8" s="17" t="e">
        <f>'РБ ББ15% (2024)| FIT18'!AD32+25</f>
        <v>#REF!</v>
      </c>
      <c r="AE8" s="17" t="e">
        <f>'РБ ББ15% (2024)| FIT18'!AE32+25</f>
        <v>#REF!</v>
      </c>
      <c r="AF8" s="17" t="e">
        <f>'РБ ББ15% (2024)| FIT18'!AF32+25</f>
        <v>#REF!</v>
      </c>
      <c r="AG8" s="17" t="e">
        <f>'РБ ББ15% (2024)| FIT18'!AG32+25</f>
        <v>#REF!</v>
      </c>
      <c r="AH8" s="17" t="e">
        <f>'РБ ББ15% (2024)| FIT18'!AH32+25</f>
        <v>#REF!</v>
      </c>
      <c r="AI8" s="17" t="e">
        <f>'РБ ББ15% (2024)| FIT18'!AI32+25</f>
        <v>#REF!</v>
      </c>
      <c r="AJ8" s="17" t="e">
        <f>'РБ ББ15% (2024)| FIT18'!AJ32+25</f>
        <v>#REF!</v>
      </c>
      <c r="AK8" s="17" t="e">
        <f>'РБ ББ15% (2024)| FIT18'!AK32+25</f>
        <v>#REF!</v>
      </c>
      <c r="AL8" s="17" t="e">
        <f>'РБ ББ15% (2024)| FIT18'!AL32+25</f>
        <v>#REF!</v>
      </c>
      <c r="AM8" s="17" t="e">
        <f>'РБ ББ15% (2024)| FIT18'!AM32+25</f>
        <v>#REF!</v>
      </c>
      <c r="AN8" s="17" t="e">
        <f>'РБ ББ15% (2024)| FIT18'!AN32+25</f>
        <v>#REF!</v>
      </c>
      <c r="AO8" s="17" t="e">
        <f>'РБ ББ15% (2024)| FIT18'!AO32+25</f>
        <v>#REF!</v>
      </c>
      <c r="AP8" s="17" t="e">
        <f>'РБ ББ15% (2024)| FIT18'!AP32+25</f>
        <v>#REF!</v>
      </c>
      <c r="AQ8" s="17" t="e">
        <f>'РБ ББ15% (2024)| FIT18'!AQ32+25</f>
        <v>#REF!</v>
      </c>
      <c r="AR8" s="17" t="e">
        <f>'РБ ББ15% (2024)| FIT18'!AR32+25</f>
        <v>#REF!</v>
      </c>
      <c r="AS8" s="17" t="e">
        <f>'РБ ББ15% (2024)| FIT18'!AS32+25</f>
        <v>#REF!</v>
      </c>
      <c r="AT8" s="17" t="e">
        <f>'РБ ББ15% (2024)| FIT18'!AT32+25</f>
        <v>#REF!</v>
      </c>
      <c r="AU8" s="17" t="e">
        <f>'РБ ББ15% (2024)| FIT18'!AU32+25</f>
        <v>#REF!</v>
      </c>
      <c r="AV8" s="17" t="e">
        <f>'РБ ББ15% (2024)| FIT18'!AV32+25</f>
        <v>#REF!</v>
      </c>
      <c r="AW8" s="17" t="e">
        <f>'РБ ББ15% (2024)| FIT18'!AW32+25</f>
        <v>#REF!</v>
      </c>
      <c r="AX8" s="17" t="e">
        <f>'РБ ББ15% (2024)| FIT18'!AX32+25</f>
        <v>#REF!</v>
      </c>
      <c r="AY8" s="17" t="e">
        <f>'РБ ББ15% (2024)| FIT18'!AY32+25</f>
        <v>#REF!</v>
      </c>
      <c r="AZ8" s="17" t="e">
        <f>'РБ ББ15% (2024)| FIT18'!AZ32+25</f>
        <v>#REF!</v>
      </c>
      <c r="BA8" s="17" t="e">
        <f>'РБ ББ15% (2024)| FIT18'!BA32+25</f>
        <v>#REF!</v>
      </c>
      <c r="BB8" s="17" t="e">
        <f>'РБ ББ15% (2024)| FIT18'!BB32+25</f>
        <v>#REF!</v>
      </c>
    </row>
    <row r="9" spans="1:54"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0.5" customHeight="1" x14ac:dyDescent="0.2">
      <c r="A10" s="19">
        <v>1</v>
      </c>
      <c r="B10" s="17" t="e">
        <f>'РБ ББ15% (2024)| FIT18'!B34+25</f>
        <v>#REF!</v>
      </c>
      <c r="C10" s="17" t="e">
        <f>'РБ ББ15% (2024)| FIT18'!C34+25</f>
        <v>#REF!</v>
      </c>
      <c r="D10" s="17" t="e">
        <f>'РБ ББ15% (2024)| FIT18'!D34+25</f>
        <v>#REF!</v>
      </c>
      <c r="E10" s="17" t="e">
        <f>'РБ ББ15% (2024)| FIT18'!E34+25</f>
        <v>#REF!</v>
      </c>
      <c r="F10" s="17" t="e">
        <f>'РБ ББ15% (2024)| FIT18'!F34+25</f>
        <v>#REF!</v>
      </c>
      <c r="G10" s="17" t="e">
        <f>'РБ ББ15% (2024)| FIT18'!G34+25</f>
        <v>#REF!</v>
      </c>
      <c r="H10" s="17" t="e">
        <f>'РБ ББ15% (2024)| FIT18'!H34+25</f>
        <v>#REF!</v>
      </c>
      <c r="I10" s="17" t="e">
        <f>'РБ ББ15% (2024)| FIT18'!I34+25</f>
        <v>#REF!</v>
      </c>
      <c r="J10" s="17" t="e">
        <f>'РБ ББ15% (2024)| FIT18'!J34+25</f>
        <v>#REF!</v>
      </c>
      <c r="K10" s="17" t="e">
        <f>'РБ ББ15% (2024)| FIT18'!K34+25</f>
        <v>#REF!</v>
      </c>
      <c r="L10" s="17" t="e">
        <f>'РБ ББ15% (2024)| FIT18'!L34+25</f>
        <v>#REF!</v>
      </c>
      <c r="M10" s="17" t="e">
        <f>'РБ ББ15% (2024)| FIT18'!M34+25</f>
        <v>#REF!</v>
      </c>
      <c r="N10" s="17" t="e">
        <f>'РБ ББ15% (2024)| FIT18'!N34+25</f>
        <v>#REF!</v>
      </c>
      <c r="O10" s="17" t="e">
        <f>'РБ ББ15% (2024)| FIT18'!O34+25</f>
        <v>#REF!</v>
      </c>
      <c r="P10" s="17" t="e">
        <f>'РБ ББ15% (2024)| FIT18'!P34+25</f>
        <v>#REF!</v>
      </c>
      <c r="Q10" s="17" t="e">
        <f>'РБ ББ15% (2024)| FIT18'!Q34+25</f>
        <v>#REF!</v>
      </c>
      <c r="R10" s="17" t="e">
        <f>'РБ ББ15% (2024)| FIT18'!R34+25</f>
        <v>#REF!</v>
      </c>
      <c r="S10" s="17" t="e">
        <f>'РБ ББ15% (2024)| FIT18'!S34+25</f>
        <v>#REF!</v>
      </c>
      <c r="T10" s="17" t="e">
        <f>'РБ ББ15% (2024)| FIT18'!T34+25</f>
        <v>#REF!</v>
      </c>
      <c r="U10" s="17" t="e">
        <f>'РБ ББ15% (2024)| FIT18'!U34+25</f>
        <v>#REF!</v>
      </c>
      <c r="V10" s="17" t="e">
        <f>'РБ ББ15% (2024)| FIT18'!V34+25</f>
        <v>#REF!</v>
      </c>
      <c r="W10" s="17" t="e">
        <f>'РБ ББ15% (2024)| FIT18'!W34+25</f>
        <v>#REF!</v>
      </c>
      <c r="X10" s="17" t="e">
        <f>'РБ ББ15% (2024)| FIT18'!X34+25</f>
        <v>#REF!</v>
      </c>
      <c r="Y10" s="17" t="e">
        <f>'РБ ББ15% (2024)| FIT18'!Y34+25</f>
        <v>#REF!</v>
      </c>
      <c r="Z10" s="17" t="e">
        <f>'РБ ББ15% (2024)| FIT18'!Z34+25</f>
        <v>#REF!</v>
      </c>
      <c r="AA10" s="17" t="e">
        <f>'РБ ББ15% (2024)| FIT18'!AA34+25</f>
        <v>#REF!</v>
      </c>
      <c r="AB10" s="17" t="e">
        <f>'РБ ББ15% (2024)| FIT18'!AB34+25</f>
        <v>#REF!</v>
      </c>
      <c r="AC10" s="17" t="e">
        <f>'РБ ББ15% (2024)| FIT18'!AC34+25</f>
        <v>#REF!</v>
      </c>
      <c r="AD10" s="17" t="e">
        <f>'РБ ББ15% (2024)| FIT18'!AD34+25</f>
        <v>#REF!</v>
      </c>
      <c r="AE10" s="17" t="e">
        <f>'РБ ББ15% (2024)| FIT18'!AE34+25</f>
        <v>#REF!</v>
      </c>
      <c r="AF10" s="17" t="e">
        <f>'РБ ББ15% (2024)| FIT18'!AF34+25</f>
        <v>#REF!</v>
      </c>
      <c r="AG10" s="17" t="e">
        <f>'РБ ББ15% (2024)| FIT18'!AG34+25</f>
        <v>#REF!</v>
      </c>
      <c r="AH10" s="17" t="e">
        <f>'РБ ББ15% (2024)| FIT18'!AH34+25</f>
        <v>#REF!</v>
      </c>
      <c r="AI10" s="17" t="e">
        <f>'РБ ББ15% (2024)| FIT18'!AI34+25</f>
        <v>#REF!</v>
      </c>
      <c r="AJ10" s="17" t="e">
        <f>'РБ ББ15% (2024)| FIT18'!AJ34+25</f>
        <v>#REF!</v>
      </c>
      <c r="AK10" s="17" t="e">
        <f>'РБ ББ15% (2024)| FIT18'!AK34+25</f>
        <v>#REF!</v>
      </c>
      <c r="AL10" s="17" t="e">
        <f>'РБ ББ15% (2024)| FIT18'!AL34+25</f>
        <v>#REF!</v>
      </c>
      <c r="AM10" s="17" t="e">
        <f>'РБ ББ15% (2024)| FIT18'!AM34+25</f>
        <v>#REF!</v>
      </c>
      <c r="AN10" s="17" t="e">
        <f>'РБ ББ15% (2024)| FIT18'!AN34+25</f>
        <v>#REF!</v>
      </c>
      <c r="AO10" s="17" t="e">
        <f>'РБ ББ15% (2024)| FIT18'!AO34+25</f>
        <v>#REF!</v>
      </c>
      <c r="AP10" s="17" t="e">
        <f>'РБ ББ15% (2024)| FIT18'!AP34+25</f>
        <v>#REF!</v>
      </c>
      <c r="AQ10" s="17" t="e">
        <f>'РБ ББ15% (2024)| FIT18'!AQ34+25</f>
        <v>#REF!</v>
      </c>
      <c r="AR10" s="17" t="e">
        <f>'РБ ББ15% (2024)| FIT18'!AR34+25</f>
        <v>#REF!</v>
      </c>
      <c r="AS10" s="17" t="e">
        <f>'РБ ББ15% (2024)| FIT18'!AS34+25</f>
        <v>#REF!</v>
      </c>
      <c r="AT10" s="17" t="e">
        <f>'РБ ББ15% (2024)| FIT18'!AT34+25</f>
        <v>#REF!</v>
      </c>
      <c r="AU10" s="17" t="e">
        <f>'РБ ББ15% (2024)| FIT18'!AU34+25</f>
        <v>#REF!</v>
      </c>
      <c r="AV10" s="17" t="e">
        <f>'РБ ББ15% (2024)| FIT18'!AV34+25</f>
        <v>#REF!</v>
      </c>
      <c r="AW10" s="17" t="e">
        <f>'РБ ББ15% (2024)| FIT18'!AW34+25</f>
        <v>#REF!</v>
      </c>
      <c r="AX10" s="17" t="e">
        <f>'РБ ББ15% (2024)| FIT18'!AX34+25</f>
        <v>#REF!</v>
      </c>
      <c r="AY10" s="17" t="e">
        <f>'РБ ББ15% (2024)| FIT18'!AY34+25</f>
        <v>#REF!</v>
      </c>
      <c r="AZ10" s="17" t="e">
        <f>'РБ ББ15% (2024)| FIT18'!AZ34+25</f>
        <v>#REF!</v>
      </c>
      <c r="BA10" s="17" t="e">
        <f>'РБ ББ15% (2024)| FIT18'!BA34+25</f>
        <v>#REF!</v>
      </c>
      <c r="BB10" s="17" t="e">
        <f>'РБ ББ15% (2024)| FIT18'!BB34+25</f>
        <v>#REF!</v>
      </c>
    </row>
    <row r="11" spans="1:54" ht="10.5" customHeight="1" x14ac:dyDescent="0.2">
      <c r="A11" s="19">
        <v>2</v>
      </c>
      <c r="B11" s="17" t="e">
        <f>'РБ ББ15% (2024)| FIT18'!B35+25</f>
        <v>#REF!</v>
      </c>
      <c r="C11" s="17" t="e">
        <f>'РБ ББ15% (2024)| FIT18'!C35+25</f>
        <v>#REF!</v>
      </c>
      <c r="D11" s="17" t="e">
        <f>'РБ ББ15% (2024)| FIT18'!D35+25</f>
        <v>#REF!</v>
      </c>
      <c r="E11" s="17" t="e">
        <f>'РБ ББ15% (2024)| FIT18'!E35+25</f>
        <v>#REF!</v>
      </c>
      <c r="F11" s="17" t="e">
        <f>'РБ ББ15% (2024)| FIT18'!F35+25</f>
        <v>#REF!</v>
      </c>
      <c r="G11" s="17" t="e">
        <f>'РБ ББ15% (2024)| FIT18'!G35+25</f>
        <v>#REF!</v>
      </c>
      <c r="H11" s="17" t="e">
        <f>'РБ ББ15% (2024)| FIT18'!H35+25</f>
        <v>#REF!</v>
      </c>
      <c r="I11" s="17" t="e">
        <f>'РБ ББ15% (2024)| FIT18'!I35+25</f>
        <v>#REF!</v>
      </c>
      <c r="J11" s="17" t="e">
        <f>'РБ ББ15% (2024)| FIT18'!J35+25</f>
        <v>#REF!</v>
      </c>
      <c r="K11" s="17" t="e">
        <f>'РБ ББ15% (2024)| FIT18'!K35+25</f>
        <v>#REF!</v>
      </c>
      <c r="L11" s="17" t="e">
        <f>'РБ ББ15% (2024)| FIT18'!L35+25</f>
        <v>#REF!</v>
      </c>
      <c r="M11" s="17" t="e">
        <f>'РБ ББ15% (2024)| FIT18'!M35+25</f>
        <v>#REF!</v>
      </c>
      <c r="N11" s="17" t="e">
        <f>'РБ ББ15% (2024)| FIT18'!N35+25</f>
        <v>#REF!</v>
      </c>
      <c r="O11" s="17" t="e">
        <f>'РБ ББ15% (2024)| FIT18'!O35+25</f>
        <v>#REF!</v>
      </c>
      <c r="P11" s="17" t="e">
        <f>'РБ ББ15% (2024)| FIT18'!P35+25</f>
        <v>#REF!</v>
      </c>
      <c r="Q11" s="17" t="e">
        <f>'РБ ББ15% (2024)| FIT18'!Q35+25</f>
        <v>#REF!</v>
      </c>
      <c r="R11" s="17" t="e">
        <f>'РБ ББ15% (2024)| FIT18'!R35+25</f>
        <v>#REF!</v>
      </c>
      <c r="S11" s="17" t="e">
        <f>'РБ ББ15% (2024)| FIT18'!S35+25</f>
        <v>#REF!</v>
      </c>
      <c r="T11" s="17" t="e">
        <f>'РБ ББ15% (2024)| FIT18'!T35+25</f>
        <v>#REF!</v>
      </c>
      <c r="U11" s="17" t="e">
        <f>'РБ ББ15% (2024)| FIT18'!U35+25</f>
        <v>#REF!</v>
      </c>
      <c r="V11" s="17" t="e">
        <f>'РБ ББ15% (2024)| FIT18'!V35+25</f>
        <v>#REF!</v>
      </c>
      <c r="W11" s="17" t="e">
        <f>'РБ ББ15% (2024)| FIT18'!W35+25</f>
        <v>#REF!</v>
      </c>
      <c r="X11" s="17" t="e">
        <f>'РБ ББ15% (2024)| FIT18'!X35+25</f>
        <v>#REF!</v>
      </c>
      <c r="Y11" s="17" t="e">
        <f>'РБ ББ15% (2024)| FIT18'!Y35+25</f>
        <v>#REF!</v>
      </c>
      <c r="Z11" s="17" t="e">
        <f>'РБ ББ15% (2024)| FIT18'!Z35+25</f>
        <v>#REF!</v>
      </c>
      <c r="AA11" s="17" t="e">
        <f>'РБ ББ15% (2024)| FIT18'!AA35+25</f>
        <v>#REF!</v>
      </c>
      <c r="AB11" s="17" t="e">
        <f>'РБ ББ15% (2024)| FIT18'!AB35+25</f>
        <v>#REF!</v>
      </c>
      <c r="AC11" s="17" t="e">
        <f>'РБ ББ15% (2024)| FIT18'!AC35+25</f>
        <v>#REF!</v>
      </c>
      <c r="AD11" s="17" t="e">
        <f>'РБ ББ15% (2024)| FIT18'!AD35+25</f>
        <v>#REF!</v>
      </c>
      <c r="AE11" s="17" t="e">
        <f>'РБ ББ15% (2024)| FIT18'!AE35+25</f>
        <v>#REF!</v>
      </c>
      <c r="AF11" s="17" t="e">
        <f>'РБ ББ15% (2024)| FIT18'!AF35+25</f>
        <v>#REF!</v>
      </c>
      <c r="AG11" s="17" t="e">
        <f>'РБ ББ15% (2024)| FIT18'!AG35+25</f>
        <v>#REF!</v>
      </c>
      <c r="AH11" s="17" t="e">
        <f>'РБ ББ15% (2024)| FIT18'!AH35+25</f>
        <v>#REF!</v>
      </c>
      <c r="AI11" s="17" t="e">
        <f>'РБ ББ15% (2024)| FIT18'!AI35+25</f>
        <v>#REF!</v>
      </c>
      <c r="AJ11" s="17" t="e">
        <f>'РБ ББ15% (2024)| FIT18'!AJ35+25</f>
        <v>#REF!</v>
      </c>
      <c r="AK11" s="17" t="e">
        <f>'РБ ББ15% (2024)| FIT18'!AK35+25</f>
        <v>#REF!</v>
      </c>
      <c r="AL11" s="17" t="e">
        <f>'РБ ББ15% (2024)| FIT18'!AL35+25</f>
        <v>#REF!</v>
      </c>
      <c r="AM11" s="17" t="e">
        <f>'РБ ББ15% (2024)| FIT18'!AM35+25</f>
        <v>#REF!</v>
      </c>
      <c r="AN11" s="17" t="e">
        <f>'РБ ББ15% (2024)| FIT18'!AN35+25</f>
        <v>#REF!</v>
      </c>
      <c r="AO11" s="17" t="e">
        <f>'РБ ББ15% (2024)| FIT18'!AO35+25</f>
        <v>#REF!</v>
      </c>
      <c r="AP11" s="17" t="e">
        <f>'РБ ББ15% (2024)| FIT18'!AP35+25</f>
        <v>#REF!</v>
      </c>
      <c r="AQ11" s="17" t="e">
        <f>'РБ ББ15% (2024)| FIT18'!AQ35+25</f>
        <v>#REF!</v>
      </c>
      <c r="AR11" s="17" t="e">
        <f>'РБ ББ15% (2024)| FIT18'!AR35+25</f>
        <v>#REF!</v>
      </c>
      <c r="AS11" s="17" t="e">
        <f>'РБ ББ15% (2024)| FIT18'!AS35+25</f>
        <v>#REF!</v>
      </c>
      <c r="AT11" s="17" t="e">
        <f>'РБ ББ15% (2024)| FIT18'!AT35+25</f>
        <v>#REF!</v>
      </c>
      <c r="AU11" s="17" t="e">
        <f>'РБ ББ15% (2024)| FIT18'!AU35+25</f>
        <v>#REF!</v>
      </c>
      <c r="AV11" s="17" t="e">
        <f>'РБ ББ15% (2024)| FIT18'!AV35+25</f>
        <v>#REF!</v>
      </c>
      <c r="AW11" s="17" t="e">
        <f>'РБ ББ15% (2024)| FIT18'!AW35+25</f>
        <v>#REF!</v>
      </c>
      <c r="AX11" s="17" t="e">
        <f>'РБ ББ15% (2024)| FIT18'!AX35+25</f>
        <v>#REF!</v>
      </c>
      <c r="AY11" s="17" t="e">
        <f>'РБ ББ15% (2024)| FIT18'!AY35+25</f>
        <v>#REF!</v>
      </c>
      <c r="AZ11" s="17" t="e">
        <f>'РБ ББ15% (2024)| FIT18'!AZ35+25</f>
        <v>#REF!</v>
      </c>
      <c r="BA11" s="17" t="e">
        <f>'РБ ББ15% (2024)| FIT18'!BA35+25</f>
        <v>#REF!</v>
      </c>
      <c r="BB11" s="17" t="e">
        <f>'РБ ББ15% (2024)| FIT18'!BB35+25</f>
        <v>#REF!</v>
      </c>
    </row>
    <row r="12" spans="1:54"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0.5" customHeight="1" x14ac:dyDescent="0.2">
      <c r="A13" s="19">
        <v>1</v>
      </c>
      <c r="B13" s="17" t="e">
        <f>'РБ ББ15% (2024)| FIT18'!B37+25</f>
        <v>#REF!</v>
      </c>
      <c r="C13" s="17" t="e">
        <f>'РБ ББ15% (2024)| FIT18'!C37+25</f>
        <v>#REF!</v>
      </c>
      <c r="D13" s="17" t="e">
        <f>'РБ ББ15% (2024)| FIT18'!D37+25</f>
        <v>#REF!</v>
      </c>
      <c r="E13" s="17" t="e">
        <f>'РБ ББ15% (2024)| FIT18'!E37+25</f>
        <v>#REF!</v>
      </c>
      <c r="F13" s="17" t="e">
        <f>'РБ ББ15% (2024)| FIT18'!F37+25</f>
        <v>#REF!</v>
      </c>
      <c r="G13" s="17" t="e">
        <f>'РБ ББ15% (2024)| FIT18'!G37+25</f>
        <v>#REF!</v>
      </c>
      <c r="H13" s="17" t="e">
        <f>'РБ ББ15% (2024)| FIT18'!H37+25</f>
        <v>#REF!</v>
      </c>
      <c r="I13" s="17" t="e">
        <f>'РБ ББ15% (2024)| FIT18'!I37+25</f>
        <v>#REF!</v>
      </c>
      <c r="J13" s="17" t="e">
        <f>'РБ ББ15% (2024)| FIT18'!J37+25</f>
        <v>#REF!</v>
      </c>
      <c r="K13" s="17" t="e">
        <f>'РБ ББ15% (2024)| FIT18'!K37+25</f>
        <v>#REF!</v>
      </c>
      <c r="L13" s="17" t="e">
        <f>'РБ ББ15% (2024)| FIT18'!L37+25</f>
        <v>#REF!</v>
      </c>
      <c r="M13" s="17" t="e">
        <f>'РБ ББ15% (2024)| FIT18'!M37+25</f>
        <v>#REF!</v>
      </c>
      <c r="N13" s="17" t="e">
        <f>'РБ ББ15% (2024)| FIT18'!N37+25</f>
        <v>#REF!</v>
      </c>
      <c r="O13" s="17" t="e">
        <f>'РБ ББ15% (2024)| FIT18'!O37+25</f>
        <v>#REF!</v>
      </c>
      <c r="P13" s="17" t="e">
        <f>'РБ ББ15% (2024)| FIT18'!P37+25</f>
        <v>#REF!</v>
      </c>
      <c r="Q13" s="17" t="e">
        <f>'РБ ББ15% (2024)| FIT18'!Q37+25</f>
        <v>#REF!</v>
      </c>
      <c r="R13" s="17" t="e">
        <f>'РБ ББ15% (2024)| FIT18'!R37+25</f>
        <v>#REF!</v>
      </c>
      <c r="S13" s="17" t="e">
        <f>'РБ ББ15% (2024)| FIT18'!S37+25</f>
        <v>#REF!</v>
      </c>
      <c r="T13" s="17" t="e">
        <f>'РБ ББ15% (2024)| FIT18'!T37+25</f>
        <v>#REF!</v>
      </c>
      <c r="U13" s="17" t="e">
        <f>'РБ ББ15% (2024)| FIT18'!U37+25</f>
        <v>#REF!</v>
      </c>
      <c r="V13" s="17" t="e">
        <f>'РБ ББ15% (2024)| FIT18'!V37+25</f>
        <v>#REF!</v>
      </c>
      <c r="W13" s="17" t="e">
        <f>'РБ ББ15% (2024)| FIT18'!W37+25</f>
        <v>#REF!</v>
      </c>
      <c r="X13" s="17" t="e">
        <f>'РБ ББ15% (2024)| FIT18'!X37+25</f>
        <v>#REF!</v>
      </c>
      <c r="Y13" s="17" t="e">
        <f>'РБ ББ15% (2024)| FIT18'!Y37+25</f>
        <v>#REF!</v>
      </c>
      <c r="Z13" s="17" t="e">
        <f>'РБ ББ15% (2024)| FIT18'!Z37+25</f>
        <v>#REF!</v>
      </c>
      <c r="AA13" s="17" t="e">
        <f>'РБ ББ15% (2024)| FIT18'!AA37+25</f>
        <v>#REF!</v>
      </c>
      <c r="AB13" s="17" t="e">
        <f>'РБ ББ15% (2024)| FIT18'!AB37+25</f>
        <v>#REF!</v>
      </c>
      <c r="AC13" s="17" t="e">
        <f>'РБ ББ15% (2024)| FIT18'!AC37+25</f>
        <v>#REF!</v>
      </c>
      <c r="AD13" s="17" t="e">
        <f>'РБ ББ15% (2024)| FIT18'!AD37+25</f>
        <v>#REF!</v>
      </c>
      <c r="AE13" s="17" t="e">
        <f>'РБ ББ15% (2024)| FIT18'!AE37+25</f>
        <v>#REF!</v>
      </c>
      <c r="AF13" s="17" t="e">
        <f>'РБ ББ15% (2024)| FIT18'!AF37+25</f>
        <v>#REF!</v>
      </c>
      <c r="AG13" s="17" t="e">
        <f>'РБ ББ15% (2024)| FIT18'!AG37+25</f>
        <v>#REF!</v>
      </c>
      <c r="AH13" s="17" t="e">
        <f>'РБ ББ15% (2024)| FIT18'!AH37+25</f>
        <v>#REF!</v>
      </c>
      <c r="AI13" s="17" t="e">
        <f>'РБ ББ15% (2024)| FIT18'!AI37+25</f>
        <v>#REF!</v>
      </c>
      <c r="AJ13" s="17" t="e">
        <f>'РБ ББ15% (2024)| FIT18'!AJ37+25</f>
        <v>#REF!</v>
      </c>
      <c r="AK13" s="17" t="e">
        <f>'РБ ББ15% (2024)| FIT18'!AK37+25</f>
        <v>#REF!</v>
      </c>
      <c r="AL13" s="17" t="e">
        <f>'РБ ББ15% (2024)| FIT18'!AL37+25</f>
        <v>#REF!</v>
      </c>
      <c r="AM13" s="17" t="e">
        <f>'РБ ББ15% (2024)| FIT18'!AM37+25</f>
        <v>#REF!</v>
      </c>
      <c r="AN13" s="17" t="e">
        <f>'РБ ББ15% (2024)| FIT18'!AN37+25</f>
        <v>#REF!</v>
      </c>
      <c r="AO13" s="17" t="e">
        <f>'РБ ББ15% (2024)| FIT18'!AO37+25</f>
        <v>#REF!</v>
      </c>
      <c r="AP13" s="17" t="e">
        <f>'РБ ББ15% (2024)| FIT18'!AP37+25</f>
        <v>#REF!</v>
      </c>
      <c r="AQ13" s="17" t="e">
        <f>'РБ ББ15% (2024)| FIT18'!AQ37+25</f>
        <v>#REF!</v>
      </c>
      <c r="AR13" s="17" t="e">
        <f>'РБ ББ15% (2024)| FIT18'!AR37+25</f>
        <v>#REF!</v>
      </c>
      <c r="AS13" s="17" t="e">
        <f>'РБ ББ15% (2024)| FIT18'!AS37+25</f>
        <v>#REF!</v>
      </c>
      <c r="AT13" s="17" t="e">
        <f>'РБ ББ15% (2024)| FIT18'!AT37+25</f>
        <v>#REF!</v>
      </c>
      <c r="AU13" s="17" t="e">
        <f>'РБ ББ15% (2024)| FIT18'!AU37+25</f>
        <v>#REF!</v>
      </c>
      <c r="AV13" s="17" t="e">
        <f>'РБ ББ15% (2024)| FIT18'!AV37+25</f>
        <v>#REF!</v>
      </c>
      <c r="AW13" s="17" t="e">
        <f>'РБ ББ15% (2024)| FIT18'!AW37+25</f>
        <v>#REF!</v>
      </c>
      <c r="AX13" s="17" t="e">
        <f>'РБ ББ15% (2024)| FIT18'!AX37+25</f>
        <v>#REF!</v>
      </c>
      <c r="AY13" s="17" t="e">
        <f>'РБ ББ15% (2024)| FIT18'!AY37+25</f>
        <v>#REF!</v>
      </c>
      <c r="AZ13" s="17" t="e">
        <f>'РБ ББ15% (2024)| FIT18'!AZ37+25</f>
        <v>#REF!</v>
      </c>
      <c r="BA13" s="17" t="e">
        <f>'РБ ББ15% (2024)| FIT18'!BA37+25</f>
        <v>#REF!</v>
      </c>
      <c r="BB13" s="17" t="e">
        <f>'РБ ББ15% (2024)| FIT18'!BB37+25</f>
        <v>#REF!</v>
      </c>
    </row>
    <row r="14" spans="1:54" ht="10.5" customHeight="1" x14ac:dyDescent="0.2">
      <c r="A14" s="19">
        <v>2</v>
      </c>
      <c r="B14" s="17" t="e">
        <f>'РБ ББ15% (2024)| FIT18'!B38+25</f>
        <v>#REF!</v>
      </c>
      <c r="C14" s="17" t="e">
        <f>'РБ ББ15% (2024)| FIT18'!C38+25</f>
        <v>#REF!</v>
      </c>
      <c r="D14" s="17" t="e">
        <f>'РБ ББ15% (2024)| FIT18'!D38+25</f>
        <v>#REF!</v>
      </c>
      <c r="E14" s="17" t="e">
        <f>'РБ ББ15% (2024)| FIT18'!E38+25</f>
        <v>#REF!</v>
      </c>
      <c r="F14" s="17" t="e">
        <f>'РБ ББ15% (2024)| FIT18'!F38+25</f>
        <v>#REF!</v>
      </c>
      <c r="G14" s="17" t="e">
        <f>'РБ ББ15% (2024)| FIT18'!G38+25</f>
        <v>#REF!</v>
      </c>
      <c r="H14" s="17" t="e">
        <f>'РБ ББ15% (2024)| FIT18'!H38+25</f>
        <v>#REF!</v>
      </c>
      <c r="I14" s="17" t="e">
        <f>'РБ ББ15% (2024)| FIT18'!I38+25</f>
        <v>#REF!</v>
      </c>
      <c r="J14" s="17" t="e">
        <f>'РБ ББ15% (2024)| FIT18'!J38+25</f>
        <v>#REF!</v>
      </c>
      <c r="K14" s="17" t="e">
        <f>'РБ ББ15% (2024)| FIT18'!K38+25</f>
        <v>#REF!</v>
      </c>
      <c r="L14" s="17" t="e">
        <f>'РБ ББ15% (2024)| FIT18'!L38+25</f>
        <v>#REF!</v>
      </c>
      <c r="M14" s="17" t="e">
        <f>'РБ ББ15% (2024)| FIT18'!M38+25</f>
        <v>#REF!</v>
      </c>
      <c r="N14" s="17" t="e">
        <f>'РБ ББ15% (2024)| FIT18'!N38+25</f>
        <v>#REF!</v>
      </c>
      <c r="O14" s="17" t="e">
        <f>'РБ ББ15% (2024)| FIT18'!O38+25</f>
        <v>#REF!</v>
      </c>
      <c r="P14" s="17" t="e">
        <f>'РБ ББ15% (2024)| FIT18'!P38+25</f>
        <v>#REF!</v>
      </c>
      <c r="Q14" s="17" t="e">
        <f>'РБ ББ15% (2024)| FIT18'!Q38+25</f>
        <v>#REF!</v>
      </c>
      <c r="R14" s="17" t="e">
        <f>'РБ ББ15% (2024)| FIT18'!R38+25</f>
        <v>#REF!</v>
      </c>
      <c r="S14" s="17" t="e">
        <f>'РБ ББ15% (2024)| FIT18'!S38+25</f>
        <v>#REF!</v>
      </c>
      <c r="T14" s="17" t="e">
        <f>'РБ ББ15% (2024)| FIT18'!T38+25</f>
        <v>#REF!</v>
      </c>
      <c r="U14" s="17" t="e">
        <f>'РБ ББ15% (2024)| FIT18'!U38+25</f>
        <v>#REF!</v>
      </c>
      <c r="V14" s="17" t="e">
        <f>'РБ ББ15% (2024)| FIT18'!V38+25</f>
        <v>#REF!</v>
      </c>
      <c r="W14" s="17" t="e">
        <f>'РБ ББ15% (2024)| FIT18'!W38+25</f>
        <v>#REF!</v>
      </c>
      <c r="X14" s="17" t="e">
        <f>'РБ ББ15% (2024)| FIT18'!X38+25</f>
        <v>#REF!</v>
      </c>
      <c r="Y14" s="17" t="e">
        <f>'РБ ББ15% (2024)| FIT18'!Y38+25</f>
        <v>#REF!</v>
      </c>
      <c r="Z14" s="17" t="e">
        <f>'РБ ББ15% (2024)| FIT18'!Z38+25</f>
        <v>#REF!</v>
      </c>
      <c r="AA14" s="17" t="e">
        <f>'РБ ББ15% (2024)| FIT18'!AA38+25</f>
        <v>#REF!</v>
      </c>
      <c r="AB14" s="17" t="e">
        <f>'РБ ББ15% (2024)| FIT18'!AB38+25</f>
        <v>#REF!</v>
      </c>
      <c r="AC14" s="17" t="e">
        <f>'РБ ББ15% (2024)| FIT18'!AC38+25</f>
        <v>#REF!</v>
      </c>
      <c r="AD14" s="17" t="e">
        <f>'РБ ББ15% (2024)| FIT18'!AD38+25</f>
        <v>#REF!</v>
      </c>
      <c r="AE14" s="17" t="e">
        <f>'РБ ББ15% (2024)| FIT18'!AE38+25</f>
        <v>#REF!</v>
      </c>
      <c r="AF14" s="17" t="e">
        <f>'РБ ББ15% (2024)| FIT18'!AF38+25</f>
        <v>#REF!</v>
      </c>
      <c r="AG14" s="17" t="e">
        <f>'РБ ББ15% (2024)| FIT18'!AG38+25</f>
        <v>#REF!</v>
      </c>
      <c r="AH14" s="17" t="e">
        <f>'РБ ББ15% (2024)| FIT18'!AH38+25</f>
        <v>#REF!</v>
      </c>
      <c r="AI14" s="17" t="e">
        <f>'РБ ББ15% (2024)| FIT18'!AI38+25</f>
        <v>#REF!</v>
      </c>
      <c r="AJ14" s="17" t="e">
        <f>'РБ ББ15% (2024)| FIT18'!AJ38+25</f>
        <v>#REF!</v>
      </c>
      <c r="AK14" s="17" t="e">
        <f>'РБ ББ15% (2024)| FIT18'!AK38+25</f>
        <v>#REF!</v>
      </c>
      <c r="AL14" s="17" t="e">
        <f>'РБ ББ15% (2024)| FIT18'!AL38+25</f>
        <v>#REF!</v>
      </c>
      <c r="AM14" s="17" t="e">
        <f>'РБ ББ15% (2024)| FIT18'!AM38+25</f>
        <v>#REF!</v>
      </c>
      <c r="AN14" s="17" t="e">
        <f>'РБ ББ15% (2024)| FIT18'!AN38+25</f>
        <v>#REF!</v>
      </c>
      <c r="AO14" s="17" t="e">
        <f>'РБ ББ15% (2024)| FIT18'!AO38+25</f>
        <v>#REF!</v>
      </c>
      <c r="AP14" s="17" t="e">
        <f>'РБ ББ15% (2024)| FIT18'!AP38+25</f>
        <v>#REF!</v>
      </c>
      <c r="AQ14" s="17" t="e">
        <f>'РБ ББ15% (2024)| FIT18'!AQ38+25</f>
        <v>#REF!</v>
      </c>
      <c r="AR14" s="17" t="e">
        <f>'РБ ББ15% (2024)| FIT18'!AR38+25</f>
        <v>#REF!</v>
      </c>
      <c r="AS14" s="17" t="e">
        <f>'РБ ББ15% (2024)| FIT18'!AS38+25</f>
        <v>#REF!</v>
      </c>
      <c r="AT14" s="17" t="e">
        <f>'РБ ББ15% (2024)| FIT18'!AT38+25</f>
        <v>#REF!</v>
      </c>
      <c r="AU14" s="17" t="e">
        <f>'РБ ББ15% (2024)| FIT18'!AU38+25</f>
        <v>#REF!</v>
      </c>
      <c r="AV14" s="17" t="e">
        <f>'РБ ББ15% (2024)| FIT18'!AV38+25</f>
        <v>#REF!</v>
      </c>
      <c r="AW14" s="17" t="e">
        <f>'РБ ББ15% (2024)| FIT18'!AW38+25</f>
        <v>#REF!</v>
      </c>
      <c r="AX14" s="17" t="e">
        <f>'РБ ББ15% (2024)| FIT18'!AX38+25</f>
        <v>#REF!</v>
      </c>
      <c r="AY14" s="17" t="e">
        <f>'РБ ББ15% (2024)| FIT18'!AY38+25</f>
        <v>#REF!</v>
      </c>
      <c r="AZ14" s="17" t="e">
        <f>'РБ ББ15% (2024)| FIT18'!AZ38+25</f>
        <v>#REF!</v>
      </c>
      <c r="BA14" s="17" t="e">
        <f>'РБ ББ15% (2024)| FIT18'!BA38+25</f>
        <v>#REF!</v>
      </c>
      <c r="BB14" s="17" t="e">
        <f>'РБ ББ15% (2024)| FIT18'!BB38+25</f>
        <v>#REF!</v>
      </c>
    </row>
    <row r="15" spans="1:54"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0.5" customHeight="1" x14ac:dyDescent="0.2">
      <c r="A16" s="19">
        <v>1</v>
      </c>
      <c r="B16" s="17" t="e">
        <f>'РБ ББ15% (2024)| FIT18'!B40+25</f>
        <v>#REF!</v>
      </c>
      <c r="C16" s="17" t="e">
        <f>'РБ ББ15% (2024)| FIT18'!C40+25</f>
        <v>#REF!</v>
      </c>
      <c r="D16" s="17" t="e">
        <f>'РБ ББ15% (2024)| FIT18'!D40+25</f>
        <v>#REF!</v>
      </c>
      <c r="E16" s="17" t="e">
        <f>'РБ ББ15% (2024)| FIT18'!E40+25</f>
        <v>#REF!</v>
      </c>
      <c r="F16" s="17" t="e">
        <f>'РБ ББ15% (2024)| FIT18'!F40+25</f>
        <v>#REF!</v>
      </c>
      <c r="G16" s="17" t="e">
        <f>'РБ ББ15% (2024)| FIT18'!G40+25</f>
        <v>#REF!</v>
      </c>
      <c r="H16" s="17" t="e">
        <f>'РБ ББ15% (2024)| FIT18'!H40+25</f>
        <v>#REF!</v>
      </c>
      <c r="I16" s="17" t="e">
        <f>'РБ ББ15% (2024)| FIT18'!I40+25</f>
        <v>#REF!</v>
      </c>
      <c r="J16" s="17" t="e">
        <f>'РБ ББ15% (2024)| FIT18'!J40+25</f>
        <v>#REF!</v>
      </c>
      <c r="K16" s="17" t="e">
        <f>'РБ ББ15% (2024)| FIT18'!K40+25</f>
        <v>#REF!</v>
      </c>
      <c r="L16" s="17" t="e">
        <f>'РБ ББ15% (2024)| FIT18'!L40+25</f>
        <v>#REF!</v>
      </c>
      <c r="M16" s="17" t="e">
        <f>'РБ ББ15% (2024)| FIT18'!M40+25</f>
        <v>#REF!</v>
      </c>
      <c r="N16" s="17" t="e">
        <f>'РБ ББ15% (2024)| FIT18'!N40+25</f>
        <v>#REF!</v>
      </c>
      <c r="O16" s="17" t="e">
        <f>'РБ ББ15% (2024)| FIT18'!O40+25</f>
        <v>#REF!</v>
      </c>
      <c r="P16" s="17" t="e">
        <f>'РБ ББ15% (2024)| FIT18'!P40+25</f>
        <v>#REF!</v>
      </c>
      <c r="Q16" s="17" t="e">
        <f>'РБ ББ15% (2024)| FIT18'!Q40+25</f>
        <v>#REF!</v>
      </c>
      <c r="R16" s="17" t="e">
        <f>'РБ ББ15% (2024)| FIT18'!R40+25</f>
        <v>#REF!</v>
      </c>
      <c r="S16" s="17" t="e">
        <f>'РБ ББ15% (2024)| FIT18'!S40+25</f>
        <v>#REF!</v>
      </c>
      <c r="T16" s="17" t="e">
        <f>'РБ ББ15% (2024)| FIT18'!T40+25</f>
        <v>#REF!</v>
      </c>
      <c r="U16" s="17" t="e">
        <f>'РБ ББ15% (2024)| FIT18'!U40+25</f>
        <v>#REF!</v>
      </c>
      <c r="V16" s="17" t="e">
        <f>'РБ ББ15% (2024)| FIT18'!V40+25</f>
        <v>#REF!</v>
      </c>
      <c r="W16" s="17" t="e">
        <f>'РБ ББ15% (2024)| FIT18'!W40+25</f>
        <v>#REF!</v>
      </c>
      <c r="X16" s="17" t="e">
        <f>'РБ ББ15% (2024)| FIT18'!X40+25</f>
        <v>#REF!</v>
      </c>
      <c r="Y16" s="17" t="e">
        <f>'РБ ББ15% (2024)| FIT18'!Y40+25</f>
        <v>#REF!</v>
      </c>
      <c r="Z16" s="17" t="e">
        <f>'РБ ББ15% (2024)| FIT18'!Z40+25</f>
        <v>#REF!</v>
      </c>
      <c r="AA16" s="17" t="e">
        <f>'РБ ББ15% (2024)| FIT18'!AA40+25</f>
        <v>#REF!</v>
      </c>
      <c r="AB16" s="17" t="e">
        <f>'РБ ББ15% (2024)| FIT18'!AB40+25</f>
        <v>#REF!</v>
      </c>
      <c r="AC16" s="17" t="e">
        <f>'РБ ББ15% (2024)| FIT18'!AC40+25</f>
        <v>#REF!</v>
      </c>
      <c r="AD16" s="17" t="e">
        <f>'РБ ББ15% (2024)| FIT18'!AD40+25</f>
        <v>#REF!</v>
      </c>
      <c r="AE16" s="17" t="e">
        <f>'РБ ББ15% (2024)| FIT18'!AE40+25</f>
        <v>#REF!</v>
      </c>
      <c r="AF16" s="17" t="e">
        <f>'РБ ББ15% (2024)| FIT18'!AF40+25</f>
        <v>#REF!</v>
      </c>
      <c r="AG16" s="17" t="e">
        <f>'РБ ББ15% (2024)| FIT18'!AG40+25</f>
        <v>#REF!</v>
      </c>
      <c r="AH16" s="17" t="e">
        <f>'РБ ББ15% (2024)| FIT18'!AH40+25</f>
        <v>#REF!</v>
      </c>
      <c r="AI16" s="17" t="e">
        <f>'РБ ББ15% (2024)| FIT18'!AI40+25</f>
        <v>#REF!</v>
      </c>
      <c r="AJ16" s="17" t="e">
        <f>'РБ ББ15% (2024)| FIT18'!AJ40+25</f>
        <v>#REF!</v>
      </c>
      <c r="AK16" s="17" t="e">
        <f>'РБ ББ15% (2024)| FIT18'!AK40+25</f>
        <v>#REF!</v>
      </c>
      <c r="AL16" s="17" t="e">
        <f>'РБ ББ15% (2024)| FIT18'!AL40+25</f>
        <v>#REF!</v>
      </c>
      <c r="AM16" s="17" t="e">
        <f>'РБ ББ15% (2024)| FIT18'!AM40+25</f>
        <v>#REF!</v>
      </c>
      <c r="AN16" s="17" t="e">
        <f>'РБ ББ15% (2024)| FIT18'!AN40+25</f>
        <v>#REF!</v>
      </c>
      <c r="AO16" s="17" t="e">
        <f>'РБ ББ15% (2024)| FIT18'!AO40+25</f>
        <v>#REF!</v>
      </c>
      <c r="AP16" s="17" t="e">
        <f>'РБ ББ15% (2024)| FIT18'!AP40+25</f>
        <v>#REF!</v>
      </c>
      <c r="AQ16" s="17" t="e">
        <f>'РБ ББ15% (2024)| FIT18'!AQ40+25</f>
        <v>#REF!</v>
      </c>
      <c r="AR16" s="17" t="e">
        <f>'РБ ББ15% (2024)| FIT18'!AR40+25</f>
        <v>#REF!</v>
      </c>
      <c r="AS16" s="17" t="e">
        <f>'РБ ББ15% (2024)| FIT18'!AS40+25</f>
        <v>#REF!</v>
      </c>
      <c r="AT16" s="17" t="e">
        <f>'РБ ББ15% (2024)| FIT18'!AT40+25</f>
        <v>#REF!</v>
      </c>
      <c r="AU16" s="17" t="e">
        <f>'РБ ББ15% (2024)| FIT18'!AU40+25</f>
        <v>#REF!</v>
      </c>
      <c r="AV16" s="17" t="e">
        <f>'РБ ББ15% (2024)| FIT18'!AV40+25</f>
        <v>#REF!</v>
      </c>
      <c r="AW16" s="17" t="e">
        <f>'РБ ББ15% (2024)| FIT18'!AW40+25</f>
        <v>#REF!</v>
      </c>
      <c r="AX16" s="17" t="e">
        <f>'РБ ББ15% (2024)| FIT18'!AX40+25</f>
        <v>#REF!</v>
      </c>
      <c r="AY16" s="17" t="e">
        <f>'РБ ББ15% (2024)| FIT18'!AY40+25</f>
        <v>#REF!</v>
      </c>
      <c r="AZ16" s="17" t="e">
        <f>'РБ ББ15% (2024)| FIT18'!AZ40+25</f>
        <v>#REF!</v>
      </c>
      <c r="BA16" s="17" t="e">
        <f>'РБ ББ15% (2024)| FIT18'!BA40+25</f>
        <v>#REF!</v>
      </c>
      <c r="BB16" s="17" t="e">
        <f>'РБ ББ15% (2024)| FIT18'!BB40+25</f>
        <v>#REF!</v>
      </c>
    </row>
    <row r="17" spans="1:54" ht="10.7" customHeight="1" x14ac:dyDescent="0.2">
      <c r="A17" s="19">
        <v>2</v>
      </c>
      <c r="B17" s="17" t="e">
        <f>'РБ ББ15% (2024)| FIT18'!B41+25</f>
        <v>#REF!</v>
      </c>
      <c r="C17" s="17" t="e">
        <f>'РБ ББ15% (2024)| FIT18'!C41+25</f>
        <v>#REF!</v>
      </c>
      <c r="D17" s="17" t="e">
        <f>'РБ ББ15% (2024)| FIT18'!D41+25</f>
        <v>#REF!</v>
      </c>
      <c r="E17" s="17" t="e">
        <f>'РБ ББ15% (2024)| FIT18'!E41+25</f>
        <v>#REF!</v>
      </c>
      <c r="F17" s="17" t="e">
        <f>'РБ ББ15% (2024)| FIT18'!F41+25</f>
        <v>#REF!</v>
      </c>
      <c r="G17" s="17" t="e">
        <f>'РБ ББ15% (2024)| FIT18'!G41+25</f>
        <v>#REF!</v>
      </c>
      <c r="H17" s="17" t="e">
        <f>'РБ ББ15% (2024)| FIT18'!H41+25</f>
        <v>#REF!</v>
      </c>
      <c r="I17" s="17" t="e">
        <f>'РБ ББ15% (2024)| FIT18'!I41+25</f>
        <v>#REF!</v>
      </c>
      <c r="J17" s="17" t="e">
        <f>'РБ ББ15% (2024)| FIT18'!J41+25</f>
        <v>#REF!</v>
      </c>
      <c r="K17" s="17" t="e">
        <f>'РБ ББ15% (2024)| FIT18'!K41+25</f>
        <v>#REF!</v>
      </c>
      <c r="L17" s="17" t="e">
        <f>'РБ ББ15% (2024)| FIT18'!L41+25</f>
        <v>#REF!</v>
      </c>
      <c r="M17" s="17" t="e">
        <f>'РБ ББ15% (2024)| FIT18'!M41+25</f>
        <v>#REF!</v>
      </c>
      <c r="N17" s="17" t="e">
        <f>'РБ ББ15% (2024)| FIT18'!N41+25</f>
        <v>#REF!</v>
      </c>
      <c r="O17" s="17" t="e">
        <f>'РБ ББ15% (2024)| FIT18'!O41+25</f>
        <v>#REF!</v>
      </c>
      <c r="P17" s="17" t="e">
        <f>'РБ ББ15% (2024)| FIT18'!P41+25</f>
        <v>#REF!</v>
      </c>
      <c r="Q17" s="17" t="e">
        <f>'РБ ББ15% (2024)| FIT18'!Q41+25</f>
        <v>#REF!</v>
      </c>
      <c r="R17" s="17" t="e">
        <f>'РБ ББ15% (2024)| FIT18'!R41+25</f>
        <v>#REF!</v>
      </c>
      <c r="S17" s="17" t="e">
        <f>'РБ ББ15% (2024)| FIT18'!S41+25</f>
        <v>#REF!</v>
      </c>
      <c r="T17" s="17" t="e">
        <f>'РБ ББ15% (2024)| FIT18'!T41+25</f>
        <v>#REF!</v>
      </c>
      <c r="U17" s="17" t="e">
        <f>'РБ ББ15% (2024)| FIT18'!U41+25</f>
        <v>#REF!</v>
      </c>
      <c r="V17" s="17" t="e">
        <f>'РБ ББ15% (2024)| FIT18'!V41+25</f>
        <v>#REF!</v>
      </c>
      <c r="W17" s="17" t="e">
        <f>'РБ ББ15% (2024)| FIT18'!W41+25</f>
        <v>#REF!</v>
      </c>
      <c r="X17" s="17" t="e">
        <f>'РБ ББ15% (2024)| FIT18'!X41+25</f>
        <v>#REF!</v>
      </c>
      <c r="Y17" s="17" t="e">
        <f>'РБ ББ15% (2024)| FIT18'!Y41+25</f>
        <v>#REF!</v>
      </c>
      <c r="Z17" s="17" t="e">
        <f>'РБ ББ15% (2024)| FIT18'!Z41+25</f>
        <v>#REF!</v>
      </c>
      <c r="AA17" s="17" t="e">
        <f>'РБ ББ15% (2024)| FIT18'!AA41+25</f>
        <v>#REF!</v>
      </c>
      <c r="AB17" s="17" t="e">
        <f>'РБ ББ15% (2024)| FIT18'!AB41+25</f>
        <v>#REF!</v>
      </c>
      <c r="AC17" s="17" t="e">
        <f>'РБ ББ15% (2024)| FIT18'!AC41+25</f>
        <v>#REF!</v>
      </c>
      <c r="AD17" s="17" t="e">
        <f>'РБ ББ15% (2024)| FIT18'!AD41+25</f>
        <v>#REF!</v>
      </c>
      <c r="AE17" s="17" t="e">
        <f>'РБ ББ15% (2024)| FIT18'!AE41+25</f>
        <v>#REF!</v>
      </c>
      <c r="AF17" s="17" t="e">
        <f>'РБ ББ15% (2024)| FIT18'!AF41+25</f>
        <v>#REF!</v>
      </c>
      <c r="AG17" s="17" t="e">
        <f>'РБ ББ15% (2024)| FIT18'!AG41+25</f>
        <v>#REF!</v>
      </c>
      <c r="AH17" s="17" t="e">
        <f>'РБ ББ15% (2024)| FIT18'!AH41+25</f>
        <v>#REF!</v>
      </c>
      <c r="AI17" s="17" t="e">
        <f>'РБ ББ15% (2024)| FIT18'!AI41+25</f>
        <v>#REF!</v>
      </c>
      <c r="AJ17" s="17" t="e">
        <f>'РБ ББ15% (2024)| FIT18'!AJ41+25</f>
        <v>#REF!</v>
      </c>
      <c r="AK17" s="17" t="e">
        <f>'РБ ББ15% (2024)| FIT18'!AK41+25</f>
        <v>#REF!</v>
      </c>
      <c r="AL17" s="17" t="e">
        <f>'РБ ББ15% (2024)| FIT18'!AL41+25</f>
        <v>#REF!</v>
      </c>
      <c r="AM17" s="17" t="e">
        <f>'РБ ББ15% (2024)| FIT18'!AM41+25</f>
        <v>#REF!</v>
      </c>
      <c r="AN17" s="17" t="e">
        <f>'РБ ББ15% (2024)| FIT18'!AN41+25</f>
        <v>#REF!</v>
      </c>
      <c r="AO17" s="17" t="e">
        <f>'РБ ББ15% (2024)| FIT18'!AO41+25</f>
        <v>#REF!</v>
      </c>
      <c r="AP17" s="17" t="e">
        <f>'РБ ББ15% (2024)| FIT18'!AP41+25</f>
        <v>#REF!</v>
      </c>
      <c r="AQ17" s="17" t="e">
        <f>'РБ ББ15% (2024)| FIT18'!AQ41+25</f>
        <v>#REF!</v>
      </c>
      <c r="AR17" s="17" t="e">
        <f>'РБ ББ15% (2024)| FIT18'!AR41+25</f>
        <v>#REF!</v>
      </c>
      <c r="AS17" s="17" t="e">
        <f>'РБ ББ15% (2024)| FIT18'!AS41+25</f>
        <v>#REF!</v>
      </c>
      <c r="AT17" s="17" t="e">
        <f>'РБ ББ15% (2024)| FIT18'!AT41+25</f>
        <v>#REF!</v>
      </c>
      <c r="AU17" s="17" t="e">
        <f>'РБ ББ15% (2024)| FIT18'!AU41+25</f>
        <v>#REF!</v>
      </c>
      <c r="AV17" s="17" t="e">
        <f>'РБ ББ15% (2024)| FIT18'!AV41+25</f>
        <v>#REF!</v>
      </c>
      <c r="AW17" s="17" t="e">
        <f>'РБ ББ15% (2024)| FIT18'!AW41+25</f>
        <v>#REF!</v>
      </c>
      <c r="AX17" s="17" t="e">
        <f>'РБ ББ15% (2024)| FIT18'!AX41+25</f>
        <v>#REF!</v>
      </c>
      <c r="AY17" s="17" t="e">
        <f>'РБ ББ15% (2024)| FIT18'!AY41+25</f>
        <v>#REF!</v>
      </c>
      <c r="AZ17" s="17" t="e">
        <f>'РБ ББ15% (2024)| FIT18'!AZ41+25</f>
        <v>#REF!</v>
      </c>
      <c r="BA17" s="17" t="e">
        <f>'РБ ББ15% (2024)| FIT18'!BA41+25</f>
        <v>#REF!</v>
      </c>
      <c r="BB17" s="17" t="e">
        <f>'РБ ББ15% (2024)| FIT18'!BB41+25</f>
        <v>#REF!</v>
      </c>
    </row>
    <row r="18" spans="1:54"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0.7" customHeight="1" x14ac:dyDescent="0.2">
      <c r="A19" s="19">
        <v>1</v>
      </c>
      <c r="B19" s="17" t="e">
        <f>'РБ ББ15% (2024)| FIT18'!B43+25</f>
        <v>#REF!</v>
      </c>
      <c r="C19" s="17" t="e">
        <f>'РБ ББ15% (2024)| FIT18'!C43+25</f>
        <v>#REF!</v>
      </c>
      <c r="D19" s="17" t="e">
        <f>'РБ ББ15% (2024)| FIT18'!D43+25</f>
        <v>#REF!</v>
      </c>
      <c r="E19" s="17" t="e">
        <f>'РБ ББ15% (2024)| FIT18'!E43+25</f>
        <v>#REF!</v>
      </c>
      <c r="F19" s="17" t="e">
        <f>'РБ ББ15% (2024)| FIT18'!F43+25</f>
        <v>#REF!</v>
      </c>
      <c r="G19" s="17" t="e">
        <f>'РБ ББ15% (2024)| FIT18'!G43+25</f>
        <v>#REF!</v>
      </c>
      <c r="H19" s="17" t="e">
        <f>'РБ ББ15% (2024)| FIT18'!H43+25</f>
        <v>#REF!</v>
      </c>
      <c r="I19" s="17" t="e">
        <f>'РБ ББ15% (2024)| FIT18'!I43+25</f>
        <v>#REF!</v>
      </c>
      <c r="J19" s="17" t="e">
        <f>'РБ ББ15% (2024)| FIT18'!J43+25</f>
        <v>#REF!</v>
      </c>
      <c r="K19" s="17" t="e">
        <f>'РБ ББ15% (2024)| FIT18'!K43+25</f>
        <v>#REF!</v>
      </c>
      <c r="L19" s="17" t="e">
        <f>'РБ ББ15% (2024)| FIT18'!L43+25</f>
        <v>#REF!</v>
      </c>
      <c r="M19" s="17" t="e">
        <f>'РБ ББ15% (2024)| FIT18'!M43+25</f>
        <v>#REF!</v>
      </c>
      <c r="N19" s="17" t="e">
        <f>'РБ ББ15% (2024)| FIT18'!N43+25</f>
        <v>#REF!</v>
      </c>
      <c r="O19" s="17" t="e">
        <f>'РБ ББ15% (2024)| FIT18'!O43+25</f>
        <v>#REF!</v>
      </c>
      <c r="P19" s="17" t="e">
        <f>'РБ ББ15% (2024)| FIT18'!P43+25</f>
        <v>#REF!</v>
      </c>
      <c r="Q19" s="17" t="e">
        <f>'РБ ББ15% (2024)| FIT18'!Q43+25</f>
        <v>#REF!</v>
      </c>
      <c r="R19" s="17" t="e">
        <f>'РБ ББ15% (2024)| FIT18'!R43+25</f>
        <v>#REF!</v>
      </c>
      <c r="S19" s="17" t="e">
        <f>'РБ ББ15% (2024)| FIT18'!S43+25</f>
        <v>#REF!</v>
      </c>
      <c r="T19" s="17" t="e">
        <f>'РБ ББ15% (2024)| FIT18'!T43+25</f>
        <v>#REF!</v>
      </c>
      <c r="U19" s="17" t="e">
        <f>'РБ ББ15% (2024)| FIT18'!U43+25</f>
        <v>#REF!</v>
      </c>
      <c r="V19" s="17" t="e">
        <f>'РБ ББ15% (2024)| FIT18'!V43+25</f>
        <v>#REF!</v>
      </c>
      <c r="W19" s="17" t="e">
        <f>'РБ ББ15% (2024)| FIT18'!W43+25</f>
        <v>#REF!</v>
      </c>
      <c r="X19" s="17" t="e">
        <f>'РБ ББ15% (2024)| FIT18'!X43+25</f>
        <v>#REF!</v>
      </c>
      <c r="Y19" s="17" t="e">
        <f>'РБ ББ15% (2024)| FIT18'!Y43+25</f>
        <v>#REF!</v>
      </c>
      <c r="Z19" s="17" t="e">
        <f>'РБ ББ15% (2024)| FIT18'!Z43+25</f>
        <v>#REF!</v>
      </c>
      <c r="AA19" s="17" t="e">
        <f>'РБ ББ15% (2024)| FIT18'!AA43+25</f>
        <v>#REF!</v>
      </c>
      <c r="AB19" s="17" t="e">
        <f>'РБ ББ15% (2024)| FIT18'!AB43+25</f>
        <v>#REF!</v>
      </c>
      <c r="AC19" s="17" t="e">
        <f>'РБ ББ15% (2024)| FIT18'!AC43+25</f>
        <v>#REF!</v>
      </c>
      <c r="AD19" s="17" t="e">
        <f>'РБ ББ15% (2024)| FIT18'!AD43+25</f>
        <v>#REF!</v>
      </c>
      <c r="AE19" s="17" t="e">
        <f>'РБ ББ15% (2024)| FIT18'!AE43+25</f>
        <v>#REF!</v>
      </c>
      <c r="AF19" s="17" t="e">
        <f>'РБ ББ15% (2024)| FIT18'!AF43+25</f>
        <v>#REF!</v>
      </c>
      <c r="AG19" s="17" t="e">
        <f>'РБ ББ15% (2024)| FIT18'!AG43+25</f>
        <v>#REF!</v>
      </c>
      <c r="AH19" s="17" t="e">
        <f>'РБ ББ15% (2024)| FIT18'!AH43+25</f>
        <v>#REF!</v>
      </c>
      <c r="AI19" s="17" t="e">
        <f>'РБ ББ15% (2024)| FIT18'!AI43+25</f>
        <v>#REF!</v>
      </c>
      <c r="AJ19" s="17" t="e">
        <f>'РБ ББ15% (2024)| FIT18'!AJ43+25</f>
        <v>#REF!</v>
      </c>
      <c r="AK19" s="17" t="e">
        <f>'РБ ББ15% (2024)| FIT18'!AK43+25</f>
        <v>#REF!</v>
      </c>
      <c r="AL19" s="17" t="e">
        <f>'РБ ББ15% (2024)| FIT18'!AL43+25</f>
        <v>#REF!</v>
      </c>
      <c r="AM19" s="17" t="e">
        <f>'РБ ББ15% (2024)| FIT18'!AM43+25</f>
        <v>#REF!</v>
      </c>
      <c r="AN19" s="17" t="e">
        <f>'РБ ББ15% (2024)| FIT18'!AN43+25</f>
        <v>#REF!</v>
      </c>
      <c r="AO19" s="17" t="e">
        <f>'РБ ББ15% (2024)| FIT18'!AO43+25</f>
        <v>#REF!</v>
      </c>
      <c r="AP19" s="17" t="e">
        <f>'РБ ББ15% (2024)| FIT18'!AP43+25</f>
        <v>#REF!</v>
      </c>
      <c r="AQ19" s="17" t="e">
        <f>'РБ ББ15% (2024)| FIT18'!AQ43+25</f>
        <v>#REF!</v>
      </c>
      <c r="AR19" s="17" t="e">
        <f>'РБ ББ15% (2024)| FIT18'!AR43+25</f>
        <v>#REF!</v>
      </c>
      <c r="AS19" s="17" t="e">
        <f>'РБ ББ15% (2024)| FIT18'!AS43+25</f>
        <v>#REF!</v>
      </c>
      <c r="AT19" s="17" t="e">
        <f>'РБ ББ15% (2024)| FIT18'!AT43+25</f>
        <v>#REF!</v>
      </c>
      <c r="AU19" s="17" t="e">
        <f>'РБ ББ15% (2024)| FIT18'!AU43+25</f>
        <v>#REF!</v>
      </c>
      <c r="AV19" s="17" t="e">
        <f>'РБ ББ15% (2024)| FIT18'!AV43+25</f>
        <v>#REF!</v>
      </c>
      <c r="AW19" s="17" t="e">
        <f>'РБ ББ15% (2024)| FIT18'!AW43+25</f>
        <v>#REF!</v>
      </c>
      <c r="AX19" s="17" t="e">
        <f>'РБ ББ15% (2024)| FIT18'!AX43+25</f>
        <v>#REF!</v>
      </c>
      <c r="AY19" s="17" t="e">
        <f>'РБ ББ15% (2024)| FIT18'!AY43+25</f>
        <v>#REF!</v>
      </c>
      <c r="AZ19" s="17" t="e">
        <f>'РБ ББ15% (2024)| FIT18'!AZ43+25</f>
        <v>#REF!</v>
      </c>
      <c r="BA19" s="17" t="e">
        <f>'РБ ББ15% (2024)| FIT18'!BA43+25</f>
        <v>#REF!</v>
      </c>
      <c r="BB19" s="17" t="e">
        <f>'РБ ББ15% (2024)| FIT18'!BB43+25</f>
        <v>#REF!</v>
      </c>
    </row>
    <row r="20" spans="1:54" ht="10.7" customHeight="1" x14ac:dyDescent="0.2">
      <c r="A20" s="19">
        <v>2</v>
      </c>
      <c r="B20" s="17" t="e">
        <f>'РБ ББ15% (2024)| FIT18'!B44+25</f>
        <v>#REF!</v>
      </c>
      <c r="C20" s="17" t="e">
        <f>'РБ ББ15% (2024)| FIT18'!C44+25</f>
        <v>#REF!</v>
      </c>
      <c r="D20" s="17" t="e">
        <f>'РБ ББ15% (2024)| FIT18'!D44+25</f>
        <v>#REF!</v>
      </c>
      <c r="E20" s="17" t="e">
        <f>'РБ ББ15% (2024)| FIT18'!E44+25</f>
        <v>#REF!</v>
      </c>
      <c r="F20" s="17" t="e">
        <f>'РБ ББ15% (2024)| FIT18'!F44+25</f>
        <v>#REF!</v>
      </c>
      <c r="G20" s="17" t="e">
        <f>'РБ ББ15% (2024)| FIT18'!G44+25</f>
        <v>#REF!</v>
      </c>
      <c r="H20" s="17" t="e">
        <f>'РБ ББ15% (2024)| FIT18'!H44+25</f>
        <v>#REF!</v>
      </c>
      <c r="I20" s="17" t="e">
        <f>'РБ ББ15% (2024)| FIT18'!I44+25</f>
        <v>#REF!</v>
      </c>
      <c r="J20" s="17" t="e">
        <f>'РБ ББ15% (2024)| FIT18'!J44+25</f>
        <v>#REF!</v>
      </c>
      <c r="K20" s="17" t="e">
        <f>'РБ ББ15% (2024)| FIT18'!K44+25</f>
        <v>#REF!</v>
      </c>
      <c r="L20" s="17" t="e">
        <f>'РБ ББ15% (2024)| FIT18'!L44+25</f>
        <v>#REF!</v>
      </c>
      <c r="M20" s="17" t="e">
        <f>'РБ ББ15% (2024)| FIT18'!M44+25</f>
        <v>#REF!</v>
      </c>
      <c r="N20" s="17" t="e">
        <f>'РБ ББ15% (2024)| FIT18'!N44+25</f>
        <v>#REF!</v>
      </c>
      <c r="O20" s="17" t="e">
        <f>'РБ ББ15% (2024)| FIT18'!O44+25</f>
        <v>#REF!</v>
      </c>
      <c r="P20" s="17" t="e">
        <f>'РБ ББ15% (2024)| FIT18'!P44+25</f>
        <v>#REF!</v>
      </c>
      <c r="Q20" s="17" t="e">
        <f>'РБ ББ15% (2024)| FIT18'!Q44+25</f>
        <v>#REF!</v>
      </c>
      <c r="R20" s="17" t="e">
        <f>'РБ ББ15% (2024)| FIT18'!R44+25</f>
        <v>#REF!</v>
      </c>
      <c r="S20" s="17" t="e">
        <f>'РБ ББ15% (2024)| FIT18'!S44+25</f>
        <v>#REF!</v>
      </c>
      <c r="T20" s="17" t="e">
        <f>'РБ ББ15% (2024)| FIT18'!T44+25</f>
        <v>#REF!</v>
      </c>
      <c r="U20" s="17" t="e">
        <f>'РБ ББ15% (2024)| FIT18'!U44+25</f>
        <v>#REF!</v>
      </c>
      <c r="V20" s="17" t="e">
        <f>'РБ ББ15% (2024)| FIT18'!V44+25</f>
        <v>#REF!</v>
      </c>
      <c r="W20" s="17" t="e">
        <f>'РБ ББ15% (2024)| FIT18'!W44+25</f>
        <v>#REF!</v>
      </c>
      <c r="X20" s="17" t="e">
        <f>'РБ ББ15% (2024)| FIT18'!X44+25</f>
        <v>#REF!</v>
      </c>
      <c r="Y20" s="17" t="e">
        <f>'РБ ББ15% (2024)| FIT18'!Y44+25</f>
        <v>#REF!</v>
      </c>
      <c r="Z20" s="17" t="e">
        <f>'РБ ББ15% (2024)| FIT18'!Z44+25</f>
        <v>#REF!</v>
      </c>
      <c r="AA20" s="17" t="e">
        <f>'РБ ББ15% (2024)| FIT18'!AA44+25</f>
        <v>#REF!</v>
      </c>
      <c r="AB20" s="17" t="e">
        <f>'РБ ББ15% (2024)| FIT18'!AB44+25</f>
        <v>#REF!</v>
      </c>
      <c r="AC20" s="17" t="e">
        <f>'РБ ББ15% (2024)| FIT18'!AC44+25</f>
        <v>#REF!</v>
      </c>
      <c r="AD20" s="17" t="e">
        <f>'РБ ББ15% (2024)| FIT18'!AD44+25</f>
        <v>#REF!</v>
      </c>
      <c r="AE20" s="17" t="e">
        <f>'РБ ББ15% (2024)| FIT18'!AE44+25</f>
        <v>#REF!</v>
      </c>
      <c r="AF20" s="17" t="e">
        <f>'РБ ББ15% (2024)| FIT18'!AF44+25</f>
        <v>#REF!</v>
      </c>
      <c r="AG20" s="17" t="e">
        <f>'РБ ББ15% (2024)| FIT18'!AG44+25</f>
        <v>#REF!</v>
      </c>
      <c r="AH20" s="17" t="e">
        <f>'РБ ББ15% (2024)| FIT18'!AH44+25</f>
        <v>#REF!</v>
      </c>
      <c r="AI20" s="17" t="e">
        <f>'РБ ББ15% (2024)| FIT18'!AI44+25</f>
        <v>#REF!</v>
      </c>
      <c r="AJ20" s="17" t="e">
        <f>'РБ ББ15% (2024)| FIT18'!AJ44+25</f>
        <v>#REF!</v>
      </c>
      <c r="AK20" s="17" t="e">
        <f>'РБ ББ15% (2024)| FIT18'!AK44+25</f>
        <v>#REF!</v>
      </c>
      <c r="AL20" s="17" t="e">
        <f>'РБ ББ15% (2024)| FIT18'!AL44+25</f>
        <v>#REF!</v>
      </c>
      <c r="AM20" s="17" t="e">
        <f>'РБ ББ15% (2024)| FIT18'!AM44+25</f>
        <v>#REF!</v>
      </c>
      <c r="AN20" s="17" t="e">
        <f>'РБ ББ15% (2024)| FIT18'!AN44+25</f>
        <v>#REF!</v>
      </c>
      <c r="AO20" s="17" t="e">
        <f>'РБ ББ15% (2024)| FIT18'!AO44+25</f>
        <v>#REF!</v>
      </c>
      <c r="AP20" s="17" t="e">
        <f>'РБ ББ15% (2024)| FIT18'!AP44+25</f>
        <v>#REF!</v>
      </c>
      <c r="AQ20" s="17" t="e">
        <f>'РБ ББ15% (2024)| FIT18'!AQ44+25</f>
        <v>#REF!</v>
      </c>
      <c r="AR20" s="17" t="e">
        <f>'РБ ББ15% (2024)| FIT18'!AR44+25</f>
        <v>#REF!</v>
      </c>
      <c r="AS20" s="17" t="e">
        <f>'РБ ББ15% (2024)| FIT18'!AS44+25</f>
        <v>#REF!</v>
      </c>
      <c r="AT20" s="17" t="e">
        <f>'РБ ББ15% (2024)| FIT18'!AT44+25</f>
        <v>#REF!</v>
      </c>
      <c r="AU20" s="17" t="e">
        <f>'РБ ББ15% (2024)| FIT18'!AU44+25</f>
        <v>#REF!</v>
      </c>
      <c r="AV20" s="17" t="e">
        <f>'РБ ББ15% (2024)| FIT18'!AV44+25</f>
        <v>#REF!</v>
      </c>
      <c r="AW20" s="17" t="e">
        <f>'РБ ББ15% (2024)| FIT18'!AW44+25</f>
        <v>#REF!</v>
      </c>
      <c r="AX20" s="17" t="e">
        <f>'РБ ББ15% (2024)| FIT18'!AX44+25</f>
        <v>#REF!</v>
      </c>
      <c r="AY20" s="17" t="e">
        <f>'РБ ББ15% (2024)| FIT18'!AY44+25</f>
        <v>#REF!</v>
      </c>
      <c r="AZ20" s="17" t="e">
        <f>'РБ ББ15% (2024)| FIT18'!AZ44+25</f>
        <v>#REF!</v>
      </c>
      <c r="BA20" s="17" t="e">
        <f>'РБ ББ15% (2024)| FIT18'!BA44+25</f>
        <v>#REF!</v>
      </c>
      <c r="BB20" s="17" t="e">
        <f>'РБ ББ15% (2024)| FIT18'!BB44+25</f>
        <v>#REF!</v>
      </c>
    </row>
    <row r="21" spans="1:54"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10.7" customHeight="1" x14ac:dyDescent="0.2">
      <c r="A22" s="19">
        <v>1</v>
      </c>
      <c r="B22" s="17" t="e">
        <f>'РБ ББ15% (2024)| FIT18'!B46+25</f>
        <v>#REF!</v>
      </c>
      <c r="C22" s="17" t="e">
        <f>'РБ ББ15% (2024)| FIT18'!C46+25</f>
        <v>#REF!</v>
      </c>
      <c r="D22" s="17" t="e">
        <f>'РБ ББ15% (2024)| FIT18'!D46+25</f>
        <v>#REF!</v>
      </c>
      <c r="E22" s="17" t="e">
        <f>'РБ ББ15% (2024)| FIT18'!E46+25</f>
        <v>#REF!</v>
      </c>
      <c r="F22" s="17" t="e">
        <f>'РБ ББ15% (2024)| FIT18'!F46+25</f>
        <v>#REF!</v>
      </c>
      <c r="G22" s="17" t="e">
        <f>'РБ ББ15% (2024)| FIT18'!G46+25</f>
        <v>#REF!</v>
      </c>
      <c r="H22" s="17" t="e">
        <f>'РБ ББ15% (2024)| FIT18'!H46+25</f>
        <v>#REF!</v>
      </c>
      <c r="I22" s="17" t="e">
        <f>'РБ ББ15% (2024)| FIT18'!I46+25</f>
        <v>#REF!</v>
      </c>
      <c r="J22" s="17" t="e">
        <f>'РБ ББ15% (2024)| FIT18'!J46+25</f>
        <v>#REF!</v>
      </c>
      <c r="K22" s="17" t="e">
        <f>'РБ ББ15% (2024)| FIT18'!K46+25</f>
        <v>#REF!</v>
      </c>
      <c r="L22" s="17" t="e">
        <f>'РБ ББ15% (2024)| FIT18'!L46+25</f>
        <v>#REF!</v>
      </c>
      <c r="M22" s="17" t="e">
        <f>'РБ ББ15% (2024)| FIT18'!M46+25</f>
        <v>#REF!</v>
      </c>
      <c r="N22" s="17" t="e">
        <f>'РБ ББ15% (2024)| FIT18'!N46+25</f>
        <v>#REF!</v>
      </c>
      <c r="O22" s="17" t="e">
        <f>'РБ ББ15% (2024)| FIT18'!O46+25</f>
        <v>#REF!</v>
      </c>
      <c r="P22" s="17" t="e">
        <f>'РБ ББ15% (2024)| FIT18'!P46+25</f>
        <v>#REF!</v>
      </c>
      <c r="Q22" s="17" t="e">
        <f>'РБ ББ15% (2024)| FIT18'!Q46+25</f>
        <v>#REF!</v>
      </c>
      <c r="R22" s="17" t="e">
        <f>'РБ ББ15% (2024)| FIT18'!R46+25</f>
        <v>#REF!</v>
      </c>
      <c r="S22" s="17" t="e">
        <f>'РБ ББ15% (2024)| FIT18'!S46+25</f>
        <v>#REF!</v>
      </c>
      <c r="T22" s="17" t="e">
        <f>'РБ ББ15% (2024)| FIT18'!T46+25</f>
        <v>#REF!</v>
      </c>
      <c r="U22" s="17" t="e">
        <f>'РБ ББ15% (2024)| FIT18'!U46+25</f>
        <v>#REF!</v>
      </c>
      <c r="V22" s="17" t="e">
        <f>'РБ ББ15% (2024)| FIT18'!V46+25</f>
        <v>#REF!</v>
      </c>
      <c r="W22" s="17" t="e">
        <f>'РБ ББ15% (2024)| FIT18'!W46+25</f>
        <v>#REF!</v>
      </c>
      <c r="X22" s="17" t="e">
        <f>'РБ ББ15% (2024)| FIT18'!X46+25</f>
        <v>#REF!</v>
      </c>
      <c r="Y22" s="17" t="e">
        <f>'РБ ББ15% (2024)| FIT18'!Y46+25</f>
        <v>#REF!</v>
      </c>
      <c r="Z22" s="17" t="e">
        <f>'РБ ББ15% (2024)| FIT18'!Z46+25</f>
        <v>#REF!</v>
      </c>
      <c r="AA22" s="17" t="e">
        <f>'РБ ББ15% (2024)| FIT18'!AA46+25</f>
        <v>#REF!</v>
      </c>
      <c r="AB22" s="17" t="e">
        <f>'РБ ББ15% (2024)| FIT18'!AB46+25</f>
        <v>#REF!</v>
      </c>
      <c r="AC22" s="17" t="e">
        <f>'РБ ББ15% (2024)| FIT18'!AC46+25</f>
        <v>#REF!</v>
      </c>
      <c r="AD22" s="17" t="e">
        <f>'РБ ББ15% (2024)| FIT18'!AD46+25</f>
        <v>#REF!</v>
      </c>
      <c r="AE22" s="17" t="e">
        <f>'РБ ББ15% (2024)| FIT18'!AE46+25</f>
        <v>#REF!</v>
      </c>
      <c r="AF22" s="17" t="e">
        <f>'РБ ББ15% (2024)| FIT18'!AF46+25</f>
        <v>#REF!</v>
      </c>
      <c r="AG22" s="17" t="e">
        <f>'РБ ББ15% (2024)| FIT18'!AG46+25</f>
        <v>#REF!</v>
      </c>
      <c r="AH22" s="17" t="e">
        <f>'РБ ББ15% (2024)| FIT18'!AH46+25</f>
        <v>#REF!</v>
      </c>
      <c r="AI22" s="17" t="e">
        <f>'РБ ББ15% (2024)| FIT18'!AI46+25</f>
        <v>#REF!</v>
      </c>
      <c r="AJ22" s="17" t="e">
        <f>'РБ ББ15% (2024)| FIT18'!AJ46+25</f>
        <v>#REF!</v>
      </c>
      <c r="AK22" s="17" t="e">
        <f>'РБ ББ15% (2024)| FIT18'!AK46+25</f>
        <v>#REF!</v>
      </c>
      <c r="AL22" s="17" t="e">
        <f>'РБ ББ15% (2024)| FIT18'!AL46+25</f>
        <v>#REF!</v>
      </c>
      <c r="AM22" s="17" t="e">
        <f>'РБ ББ15% (2024)| FIT18'!AM46+25</f>
        <v>#REF!</v>
      </c>
      <c r="AN22" s="17" t="e">
        <f>'РБ ББ15% (2024)| FIT18'!AN46+25</f>
        <v>#REF!</v>
      </c>
      <c r="AO22" s="17" t="e">
        <f>'РБ ББ15% (2024)| FIT18'!AO46+25</f>
        <v>#REF!</v>
      </c>
      <c r="AP22" s="17" t="e">
        <f>'РБ ББ15% (2024)| FIT18'!AP46+25</f>
        <v>#REF!</v>
      </c>
      <c r="AQ22" s="17" t="e">
        <f>'РБ ББ15% (2024)| FIT18'!AQ46+25</f>
        <v>#REF!</v>
      </c>
      <c r="AR22" s="17" t="e">
        <f>'РБ ББ15% (2024)| FIT18'!AR46+25</f>
        <v>#REF!</v>
      </c>
      <c r="AS22" s="17" t="e">
        <f>'РБ ББ15% (2024)| FIT18'!AS46+25</f>
        <v>#REF!</v>
      </c>
      <c r="AT22" s="17" t="e">
        <f>'РБ ББ15% (2024)| FIT18'!AT46+25</f>
        <v>#REF!</v>
      </c>
      <c r="AU22" s="17" t="e">
        <f>'РБ ББ15% (2024)| FIT18'!AU46+25</f>
        <v>#REF!</v>
      </c>
      <c r="AV22" s="17" t="e">
        <f>'РБ ББ15% (2024)| FIT18'!AV46+25</f>
        <v>#REF!</v>
      </c>
      <c r="AW22" s="17" t="e">
        <f>'РБ ББ15% (2024)| FIT18'!AW46+25</f>
        <v>#REF!</v>
      </c>
      <c r="AX22" s="17" t="e">
        <f>'РБ ББ15% (2024)| FIT18'!AX46+25</f>
        <v>#REF!</v>
      </c>
      <c r="AY22" s="17" t="e">
        <f>'РБ ББ15% (2024)| FIT18'!AY46+25</f>
        <v>#REF!</v>
      </c>
      <c r="AZ22" s="17" t="e">
        <f>'РБ ББ15% (2024)| FIT18'!AZ46+25</f>
        <v>#REF!</v>
      </c>
      <c r="BA22" s="17" t="e">
        <f>'РБ ББ15% (2024)| FIT18'!BA46+25</f>
        <v>#REF!</v>
      </c>
      <c r="BB22" s="17" t="e">
        <f>'РБ ББ15% (2024)| FIT18'!BB46+25</f>
        <v>#REF!</v>
      </c>
    </row>
    <row r="23" spans="1:54" ht="10.7" customHeight="1" x14ac:dyDescent="0.2">
      <c r="A23" s="19">
        <v>2</v>
      </c>
      <c r="B23" s="17" t="e">
        <f>'РБ ББ15% (2024)| FIT18'!B47+25</f>
        <v>#REF!</v>
      </c>
      <c r="C23" s="17" t="e">
        <f>'РБ ББ15% (2024)| FIT18'!C47+25</f>
        <v>#REF!</v>
      </c>
      <c r="D23" s="17" t="e">
        <f>'РБ ББ15% (2024)| FIT18'!D47+25</f>
        <v>#REF!</v>
      </c>
      <c r="E23" s="17" t="e">
        <f>'РБ ББ15% (2024)| FIT18'!E47+25</f>
        <v>#REF!</v>
      </c>
      <c r="F23" s="17" t="e">
        <f>'РБ ББ15% (2024)| FIT18'!F47+25</f>
        <v>#REF!</v>
      </c>
      <c r="G23" s="17" t="e">
        <f>'РБ ББ15% (2024)| FIT18'!G47+25</f>
        <v>#REF!</v>
      </c>
      <c r="H23" s="17" t="e">
        <f>'РБ ББ15% (2024)| FIT18'!H47+25</f>
        <v>#REF!</v>
      </c>
      <c r="I23" s="17" t="e">
        <f>'РБ ББ15% (2024)| FIT18'!I47+25</f>
        <v>#REF!</v>
      </c>
      <c r="J23" s="17" t="e">
        <f>'РБ ББ15% (2024)| FIT18'!J47+25</f>
        <v>#REF!</v>
      </c>
      <c r="K23" s="17" t="e">
        <f>'РБ ББ15% (2024)| FIT18'!K47+25</f>
        <v>#REF!</v>
      </c>
      <c r="L23" s="17" t="e">
        <f>'РБ ББ15% (2024)| FIT18'!L47+25</f>
        <v>#REF!</v>
      </c>
      <c r="M23" s="17" t="e">
        <f>'РБ ББ15% (2024)| FIT18'!M47+25</f>
        <v>#REF!</v>
      </c>
      <c r="N23" s="17" t="e">
        <f>'РБ ББ15% (2024)| FIT18'!N47+25</f>
        <v>#REF!</v>
      </c>
      <c r="O23" s="17" t="e">
        <f>'РБ ББ15% (2024)| FIT18'!O47+25</f>
        <v>#REF!</v>
      </c>
      <c r="P23" s="17" t="e">
        <f>'РБ ББ15% (2024)| FIT18'!P47+25</f>
        <v>#REF!</v>
      </c>
      <c r="Q23" s="17" t="e">
        <f>'РБ ББ15% (2024)| FIT18'!Q47+25</f>
        <v>#REF!</v>
      </c>
      <c r="R23" s="17" t="e">
        <f>'РБ ББ15% (2024)| FIT18'!R47+25</f>
        <v>#REF!</v>
      </c>
      <c r="S23" s="17" t="e">
        <f>'РБ ББ15% (2024)| FIT18'!S47+25</f>
        <v>#REF!</v>
      </c>
      <c r="T23" s="17" t="e">
        <f>'РБ ББ15% (2024)| FIT18'!T47+25</f>
        <v>#REF!</v>
      </c>
      <c r="U23" s="17" t="e">
        <f>'РБ ББ15% (2024)| FIT18'!U47+25</f>
        <v>#REF!</v>
      </c>
      <c r="V23" s="17" t="e">
        <f>'РБ ББ15% (2024)| FIT18'!V47+25</f>
        <v>#REF!</v>
      </c>
      <c r="W23" s="17" t="e">
        <f>'РБ ББ15% (2024)| FIT18'!W47+25</f>
        <v>#REF!</v>
      </c>
      <c r="X23" s="17" t="e">
        <f>'РБ ББ15% (2024)| FIT18'!X47+25</f>
        <v>#REF!</v>
      </c>
      <c r="Y23" s="17" t="e">
        <f>'РБ ББ15% (2024)| FIT18'!Y47+25</f>
        <v>#REF!</v>
      </c>
      <c r="Z23" s="17" t="e">
        <f>'РБ ББ15% (2024)| FIT18'!Z47+25</f>
        <v>#REF!</v>
      </c>
      <c r="AA23" s="17" t="e">
        <f>'РБ ББ15% (2024)| FIT18'!AA47+25</f>
        <v>#REF!</v>
      </c>
      <c r="AB23" s="17" t="e">
        <f>'РБ ББ15% (2024)| FIT18'!AB47+25</f>
        <v>#REF!</v>
      </c>
      <c r="AC23" s="17" t="e">
        <f>'РБ ББ15% (2024)| FIT18'!AC47+25</f>
        <v>#REF!</v>
      </c>
      <c r="AD23" s="17" t="e">
        <f>'РБ ББ15% (2024)| FIT18'!AD47+25</f>
        <v>#REF!</v>
      </c>
      <c r="AE23" s="17" t="e">
        <f>'РБ ББ15% (2024)| FIT18'!AE47+25</f>
        <v>#REF!</v>
      </c>
      <c r="AF23" s="17" t="e">
        <f>'РБ ББ15% (2024)| FIT18'!AF47+25</f>
        <v>#REF!</v>
      </c>
      <c r="AG23" s="17" t="e">
        <f>'РБ ББ15% (2024)| FIT18'!AG47+25</f>
        <v>#REF!</v>
      </c>
      <c r="AH23" s="17" t="e">
        <f>'РБ ББ15% (2024)| FIT18'!AH47+25</f>
        <v>#REF!</v>
      </c>
      <c r="AI23" s="17" t="e">
        <f>'РБ ББ15% (2024)| FIT18'!AI47+25</f>
        <v>#REF!</v>
      </c>
      <c r="AJ23" s="17" t="e">
        <f>'РБ ББ15% (2024)| FIT18'!AJ47+25</f>
        <v>#REF!</v>
      </c>
      <c r="AK23" s="17" t="e">
        <f>'РБ ББ15% (2024)| FIT18'!AK47+25</f>
        <v>#REF!</v>
      </c>
      <c r="AL23" s="17" t="e">
        <f>'РБ ББ15% (2024)| FIT18'!AL47+25</f>
        <v>#REF!</v>
      </c>
      <c r="AM23" s="17" t="e">
        <f>'РБ ББ15% (2024)| FIT18'!AM47+25</f>
        <v>#REF!</v>
      </c>
      <c r="AN23" s="17" t="e">
        <f>'РБ ББ15% (2024)| FIT18'!AN47+25</f>
        <v>#REF!</v>
      </c>
      <c r="AO23" s="17" t="e">
        <f>'РБ ББ15% (2024)| FIT18'!AO47+25</f>
        <v>#REF!</v>
      </c>
      <c r="AP23" s="17" t="e">
        <f>'РБ ББ15% (2024)| FIT18'!AP47+25</f>
        <v>#REF!</v>
      </c>
      <c r="AQ23" s="17" t="e">
        <f>'РБ ББ15% (2024)| FIT18'!AQ47+25</f>
        <v>#REF!</v>
      </c>
      <c r="AR23" s="17" t="e">
        <f>'РБ ББ15% (2024)| FIT18'!AR47+25</f>
        <v>#REF!</v>
      </c>
      <c r="AS23" s="17" t="e">
        <f>'РБ ББ15% (2024)| FIT18'!AS47+25</f>
        <v>#REF!</v>
      </c>
      <c r="AT23" s="17" t="e">
        <f>'РБ ББ15% (2024)| FIT18'!AT47+25</f>
        <v>#REF!</v>
      </c>
      <c r="AU23" s="17" t="e">
        <f>'РБ ББ15% (2024)| FIT18'!AU47+25</f>
        <v>#REF!</v>
      </c>
      <c r="AV23" s="17" t="e">
        <f>'РБ ББ15% (2024)| FIT18'!AV47+25</f>
        <v>#REF!</v>
      </c>
      <c r="AW23" s="17" t="e">
        <f>'РБ ББ15% (2024)| FIT18'!AW47+25</f>
        <v>#REF!</v>
      </c>
      <c r="AX23" s="17" t="e">
        <f>'РБ ББ15% (2024)| FIT18'!AX47+25</f>
        <v>#REF!</v>
      </c>
      <c r="AY23" s="17" t="e">
        <f>'РБ ББ15% (2024)| FIT18'!AY47+25</f>
        <v>#REF!</v>
      </c>
      <c r="AZ23" s="17" t="e">
        <f>'РБ ББ15% (2024)| FIT18'!AZ47+25</f>
        <v>#REF!</v>
      </c>
      <c r="BA23" s="17" t="e">
        <f>'РБ ББ15% (2024)| FIT18'!BA47+25</f>
        <v>#REF!</v>
      </c>
      <c r="BB23" s="17" t="e">
        <f>'РБ ББ15% (2024)| FIT18'!BB47+25</f>
        <v>#REF!</v>
      </c>
    </row>
    <row r="24" spans="1:54"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9" t="s">
        <v>1</v>
      </c>
      <c r="B25" s="17" t="e">
        <f>'РБ ББ15% (2024)| FIT18'!B49+25</f>
        <v>#REF!</v>
      </c>
      <c r="C25" s="17" t="e">
        <f>'РБ ББ15% (2024)| FIT18'!C49+25</f>
        <v>#REF!</v>
      </c>
      <c r="D25" s="17" t="e">
        <f>'РБ ББ15% (2024)| FIT18'!D49+25</f>
        <v>#REF!</v>
      </c>
      <c r="E25" s="17" t="e">
        <f>'РБ ББ15% (2024)| FIT18'!E49+25</f>
        <v>#REF!</v>
      </c>
      <c r="F25" s="17" t="e">
        <f>'РБ ББ15% (2024)| FIT18'!F49+25</f>
        <v>#REF!</v>
      </c>
      <c r="G25" s="17" t="e">
        <f>'РБ ББ15% (2024)| FIT18'!G49+25</f>
        <v>#REF!</v>
      </c>
      <c r="H25" s="17" t="e">
        <f>'РБ ББ15% (2024)| FIT18'!H49+25</f>
        <v>#REF!</v>
      </c>
      <c r="I25" s="17" t="e">
        <f>'РБ ББ15% (2024)| FIT18'!I49+25</f>
        <v>#REF!</v>
      </c>
      <c r="J25" s="17" t="e">
        <f>'РБ ББ15% (2024)| FIT18'!J49+25</f>
        <v>#REF!</v>
      </c>
      <c r="K25" s="17" t="e">
        <f>'РБ ББ15% (2024)| FIT18'!K49+25</f>
        <v>#REF!</v>
      </c>
      <c r="L25" s="17" t="e">
        <f>'РБ ББ15% (2024)| FIT18'!L49+25</f>
        <v>#REF!</v>
      </c>
      <c r="M25" s="17" t="e">
        <f>'РБ ББ15% (2024)| FIT18'!M49+25</f>
        <v>#REF!</v>
      </c>
      <c r="N25" s="17" t="e">
        <f>'РБ ББ15% (2024)| FIT18'!N49+25</f>
        <v>#REF!</v>
      </c>
      <c r="O25" s="17" t="e">
        <f>'РБ ББ15% (2024)| FIT18'!O49+25</f>
        <v>#REF!</v>
      </c>
      <c r="P25" s="17" t="e">
        <f>'РБ ББ15% (2024)| FIT18'!P49+25</f>
        <v>#REF!</v>
      </c>
      <c r="Q25" s="17" t="e">
        <f>'РБ ББ15% (2024)| FIT18'!Q49+25</f>
        <v>#REF!</v>
      </c>
      <c r="R25" s="17" t="e">
        <f>'РБ ББ15% (2024)| FIT18'!R49+25</f>
        <v>#REF!</v>
      </c>
      <c r="S25" s="17" t="e">
        <f>'РБ ББ15% (2024)| FIT18'!S49+25</f>
        <v>#REF!</v>
      </c>
      <c r="T25" s="17" t="e">
        <f>'РБ ББ15% (2024)| FIT18'!T49+25</f>
        <v>#REF!</v>
      </c>
      <c r="U25" s="17" t="e">
        <f>'РБ ББ15% (2024)| FIT18'!U49+25</f>
        <v>#REF!</v>
      </c>
      <c r="V25" s="17" t="e">
        <f>'РБ ББ15% (2024)| FIT18'!V49+25</f>
        <v>#REF!</v>
      </c>
      <c r="W25" s="17" t="e">
        <f>'РБ ББ15% (2024)| FIT18'!W49+25</f>
        <v>#REF!</v>
      </c>
      <c r="X25" s="17" t="e">
        <f>'РБ ББ15% (2024)| FIT18'!X49+25</f>
        <v>#REF!</v>
      </c>
      <c r="Y25" s="17" t="e">
        <f>'РБ ББ15% (2024)| FIT18'!Y49+25</f>
        <v>#REF!</v>
      </c>
      <c r="Z25" s="17" t="e">
        <f>'РБ ББ15% (2024)| FIT18'!Z49+25</f>
        <v>#REF!</v>
      </c>
      <c r="AA25" s="17" t="e">
        <f>'РБ ББ15% (2024)| FIT18'!AA49+25</f>
        <v>#REF!</v>
      </c>
      <c r="AB25" s="17" t="e">
        <f>'РБ ББ15% (2024)| FIT18'!AB49+25</f>
        <v>#REF!</v>
      </c>
      <c r="AC25" s="17" t="e">
        <f>'РБ ББ15% (2024)| FIT18'!AC49+25</f>
        <v>#REF!</v>
      </c>
      <c r="AD25" s="17" t="e">
        <f>'РБ ББ15% (2024)| FIT18'!AD49+25</f>
        <v>#REF!</v>
      </c>
      <c r="AE25" s="17" t="e">
        <f>'РБ ББ15% (2024)| FIT18'!AE49+25</f>
        <v>#REF!</v>
      </c>
      <c r="AF25" s="17" t="e">
        <f>'РБ ББ15% (2024)| FIT18'!AF49+25</f>
        <v>#REF!</v>
      </c>
      <c r="AG25" s="17" t="e">
        <f>'РБ ББ15% (2024)| FIT18'!AG49+25</f>
        <v>#REF!</v>
      </c>
      <c r="AH25" s="17" t="e">
        <f>'РБ ББ15% (2024)| FIT18'!AH49+25</f>
        <v>#REF!</v>
      </c>
      <c r="AI25" s="17" t="e">
        <f>'РБ ББ15% (2024)| FIT18'!AI49+25</f>
        <v>#REF!</v>
      </c>
      <c r="AJ25" s="17" t="e">
        <f>'РБ ББ15% (2024)| FIT18'!AJ49+25</f>
        <v>#REF!</v>
      </c>
      <c r="AK25" s="17" t="e">
        <f>'РБ ББ15% (2024)| FIT18'!AK49+25</f>
        <v>#REF!</v>
      </c>
      <c r="AL25" s="17" t="e">
        <f>'РБ ББ15% (2024)| FIT18'!AL49+25</f>
        <v>#REF!</v>
      </c>
      <c r="AM25" s="17" t="e">
        <f>'РБ ББ15% (2024)| FIT18'!AM49+25</f>
        <v>#REF!</v>
      </c>
      <c r="AN25" s="17" t="e">
        <f>'РБ ББ15% (2024)| FIT18'!AN49+25</f>
        <v>#REF!</v>
      </c>
      <c r="AO25" s="17" t="e">
        <f>'РБ ББ15% (2024)| FIT18'!AO49+25</f>
        <v>#REF!</v>
      </c>
      <c r="AP25" s="17" t="e">
        <f>'РБ ББ15% (2024)| FIT18'!AP49+25</f>
        <v>#REF!</v>
      </c>
      <c r="AQ25" s="17" t="e">
        <f>'РБ ББ15% (2024)| FIT18'!AQ49+25</f>
        <v>#REF!</v>
      </c>
      <c r="AR25" s="17" t="e">
        <f>'РБ ББ15% (2024)| FIT18'!AR49+25</f>
        <v>#REF!</v>
      </c>
      <c r="AS25" s="17" t="e">
        <f>'РБ ББ15% (2024)| FIT18'!AS49+25</f>
        <v>#REF!</v>
      </c>
      <c r="AT25" s="17" t="e">
        <f>'РБ ББ15% (2024)| FIT18'!AT49+25</f>
        <v>#REF!</v>
      </c>
      <c r="AU25" s="17" t="e">
        <f>'РБ ББ15% (2024)| FIT18'!AU49+25</f>
        <v>#REF!</v>
      </c>
      <c r="AV25" s="17" t="e">
        <f>'РБ ББ15% (2024)| FIT18'!AV49+25</f>
        <v>#REF!</v>
      </c>
      <c r="AW25" s="17" t="e">
        <f>'РБ ББ15% (2024)| FIT18'!AW49+25</f>
        <v>#REF!</v>
      </c>
      <c r="AX25" s="17" t="e">
        <f>'РБ ББ15% (2024)| FIT18'!AX49+25</f>
        <v>#REF!</v>
      </c>
      <c r="AY25" s="17" t="e">
        <f>'РБ ББ15% (2024)| FIT18'!AY49+25</f>
        <v>#REF!</v>
      </c>
      <c r="AZ25" s="17" t="e">
        <f>'РБ ББ15% (2024)| FIT18'!AZ49+25</f>
        <v>#REF!</v>
      </c>
      <c r="BA25" s="17" t="e">
        <f>'РБ ББ15% (2024)| FIT18'!BA49+25</f>
        <v>#REF!</v>
      </c>
      <c r="BB25" s="17" t="e">
        <f>'РБ ББ15% (2024)| FIT18'!BB49+25</f>
        <v>#REF!</v>
      </c>
    </row>
    <row r="26" spans="1:54" x14ac:dyDescent="0.2">
      <c r="A26" s="147"/>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B29" si="0">B4</f>
        <v>#REF!</v>
      </c>
      <c r="C28" s="24" t="e">
        <f t="shared" ref="C28:BB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ref="C29:BB29" si="2">C5</f>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si="2"/>
        <v>#REF!</v>
      </c>
      <c r="L29" s="24" t="e">
        <f t="shared" si="2"/>
        <v>#REF!</v>
      </c>
      <c r="M29" s="24" t="e">
        <f t="shared" si="2"/>
        <v>#REF!</v>
      </c>
      <c r="N29" s="24" t="e">
        <f t="shared" si="2"/>
        <v>#REF!</v>
      </c>
      <c r="O29" s="24" t="e">
        <f t="shared" si="2"/>
        <v>#REF!</v>
      </c>
      <c r="P29" s="24" t="e">
        <f t="shared" si="2"/>
        <v>#REF!</v>
      </c>
      <c r="Q29" s="24" t="e">
        <f t="shared" si="2"/>
        <v>#REF!</v>
      </c>
      <c r="R29" s="24" t="e">
        <f t="shared" si="2"/>
        <v>#REF!</v>
      </c>
      <c r="S29" s="24" t="e">
        <f t="shared" si="2"/>
        <v>#REF!</v>
      </c>
      <c r="T29" s="24" t="e">
        <f t="shared" si="2"/>
        <v>#REF!</v>
      </c>
      <c r="U29" s="24" t="e">
        <f t="shared" si="2"/>
        <v>#REF!</v>
      </c>
      <c r="V29" s="24" t="e">
        <f t="shared" si="2"/>
        <v>#REF!</v>
      </c>
      <c r="W29" s="24" t="e">
        <f t="shared" si="2"/>
        <v>#REF!</v>
      </c>
      <c r="X29" s="24" t="e">
        <f t="shared" si="2"/>
        <v>#REF!</v>
      </c>
      <c r="Y29" s="24" t="e">
        <f t="shared" si="2"/>
        <v>#REF!</v>
      </c>
      <c r="Z29" s="24" t="e">
        <f t="shared" si="2"/>
        <v>#REF!</v>
      </c>
      <c r="AA29" s="24" t="e">
        <f t="shared" si="2"/>
        <v>#REF!</v>
      </c>
      <c r="AB29" s="24" t="e">
        <f t="shared" si="2"/>
        <v>#REF!</v>
      </c>
      <c r="AC29" s="24" t="e">
        <f t="shared" si="2"/>
        <v>#REF!</v>
      </c>
      <c r="AD29" s="24" t="e">
        <f t="shared" si="2"/>
        <v>#REF!</v>
      </c>
      <c r="AE29" s="24" t="e">
        <f t="shared" si="2"/>
        <v>#REF!</v>
      </c>
      <c r="AF29" s="24" t="e">
        <f t="shared" si="2"/>
        <v>#REF!</v>
      </c>
      <c r="AG29" s="24" t="e">
        <f t="shared" si="2"/>
        <v>#REF!</v>
      </c>
      <c r="AH29" s="24" t="e">
        <f t="shared" si="2"/>
        <v>#REF!</v>
      </c>
      <c r="AI29" s="24" t="e">
        <f t="shared" si="2"/>
        <v>#REF!</v>
      </c>
      <c r="AJ29" s="24" t="e">
        <f t="shared" si="2"/>
        <v>#REF!</v>
      </c>
      <c r="AK29" s="24" t="e">
        <f t="shared" si="2"/>
        <v>#REF!</v>
      </c>
      <c r="AL29" s="24" t="e">
        <f t="shared" si="2"/>
        <v>#REF!</v>
      </c>
      <c r="AM29" s="24" t="e">
        <f t="shared" si="2"/>
        <v>#REF!</v>
      </c>
      <c r="AN29" s="24" t="e">
        <f t="shared" si="2"/>
        <v>#REF!</v>
      </c>
      <c r="AO29" s="24" t="e">
        <f t="shared" si="2"/>
        <v>#REF!</v>
      </c>
      <c r="AP29" s="24" t="e">
        <f t="shared" si="2"/>
        <v>#REF!</v>
      </c>
      <c r="AQ29" s="24" t="e">
        <f t="shared" si="2"/>
        <v>#REF!</v>
      </c>
      <c r="AR29" s="24" t="e">
        <f t="shared" si="2"/>
        <v>#REF!</v>
      </c>
      <c r="AS29" s="24" t="e">
        <f t="shared" si="2"/>
        <v>#REF!</v>
      </c>
      <c r="AT29" s="24" t="e">
        <f t="shared" si="2"/>
        <v>#REF!</v>
      </c>
      <c r="AU29" s="24" t="e">
        <f t="shared" si="2"/>
        <v>#REF!</v>
      </c>
      <c r="AV29" s="24" t="e">
        <f t="shared" si="2"/>
        <v>#REF!</v>
      </c>
      <c r="AW29" s="24" t="e">
        <f t="shared" si="2"/>
        <v>#REF!</v>
      </c>
      <c r="AX29" s="24" t="e">
        <f t="shared" si="2"/>
        <v>#REF!</v>
      </c>
      <c r="AY29" s="24" t="e">
        <f t="shared" si="2"/>
        <v>#REF!</v>
      </c>
      <c r="AZ29" s="24" t="e">
        <f t="shared" si="2"/>
        <v>#REF!</v>
      </c>
      <c r="BA29" s="24" t="e">
        <f t="shared" si="2"/>
        <v>#REF!</v>
      </c>
      <c r="BB29" s="24" t="e">
        <f t="shared" si="2"/>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ROUNDUP(B7*0.85,)+35</f>
        <v>#REF!</v>
      </c>
      <c r="C31" s="17" t="e">
        <f t="shared" ref="C31:BB31" si="3">ROUNDUP(C7*0.85,)+35</f>
        <v>#REF!</v>
      </c>
      <c r="D31" s="17" t="e">
        <f t="shared" si="3"/>
        <v>#REF!</v>
      </c>
      <c r="E31" s="17" t="e">
        <f t="shared" si="3"/>
        <v>#REF!</v>
      </c>
      <c r="F31" s="17" t="e">
        <f t="shared" si="3"/>
        <v>#REF!</v>
      </c>
      <c r="G31" s="17" t="e">
        <f t="shared" si="3"/>
        <v>#REF!</v>
      </c>
      <c r="H31" s="17" t="e">
        <f t="shared" si="3"/>
        <v>#REF!</v>
      </c>
      <c r="I31" s="17" t="e">
        <f t="shared" si="3"/>
        <v>#REF!</v>
      </c>
      <c r="J31" s="17" t="e">
        <f t="shared" si="3"/>
        <v>#REF!</v>
      </c>
      <c r="K31" s="17" t="e">
        <f t="shared" si="3"/>
        <v>#REF!</v>
      </c>
      <c r="L31" s="17" t="e">
        <f t="shared" si="3"/>
        <v>#REF!</v>
      </c>
      <c r="M31" s="17" t="e">
        <f t="shared" si="3"/>
        <v>#REF!</v>
      </c>
      <c r="N31" s="17" t="e">
        <f t="shared" si="3"/>
        <v>#REF!</v>
      </c>
      <c r="O31" s="17" t="e">
        <f t="shared" si="3"/>
        <v>#REF!</v>
      </c>
      <c r="P31" s="17" t="e">
        <f t="shared" si="3"/>
        <v>#REF!</v>
      </c>
      <c r="Q31" s="17" t="e">
        <f t="shared" si="3"/>
        <v>#REF!</v>
      </c>
      <c r="R31" s="17" t="e">
        <f t="shared" si="3"/>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ref="B32:B49" si="4">ROUNDUP(B8*0.85,)+35</f>
        <v>#REF!</v>
      </c>
      <c r="C32" s="17" t="e">
        <f t="shared" ref="C32:BB32" si="5">ROUNDUP(C8*0.85,)+35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c r="V32" s="17" t="e">
        <f t="shared" si="5"/>
        <v>#REF!</v>
      </c>
      <c r="W32" s="17" t="e">
        <f t="shared" si="5"/>
        <v>#REF!</v>
      </c>
      <c r="X32" s="17" t="e">
        <f t="shared" si="5"/>
        <v>#REF!</v>
      </c>
      <c r="Y32" s="17" t="e">
        <f t="shared" si="5"/>
        <v>#REF!</v>
      </c>
      <c r="Z32" s="17" t="e">
        <f t="shared" si="5"/>
        <v>#REF!</v>
      </c>
      <c r="AA32" s="17" t="e">
        <f t="shared" si="5"/>
        <v>#REF!</v>
      </c>
      <c r="AB32" s="17" t="e">
        <f t="shared" si="5"/>
        <v>#REF!</v>
      </c>
      <c r="AC32" s="17" t="e">
        <f t="shared" si="5"/>
        <v>#REF!</v>
      </c>
      <c r="AD32" s="17" t="e">
        <f t="shared" si="5"/>
        <v>#REF!</v>
      </c>
      <c r="AE32" s="17" t="e">
        <f t="shared" si="5"/>
        <v>#REF!</v>
      </c>
      <c r="AF32" s="17" t="e">
        <f t="shared" si="5"/>
        <v>#REF!</v>
      </c>
      <c r="AG32" s="17" t="e">
        <f t="shared" si="5"/>
        <v>#REF!</v>
      </c>
      <c r="AH32" s="17" t="e">
        <f t="shared" si="5"/>
        <v>#REF!</v>
      </c>
      <c r="AI32" s="17" t="e">
        <f t="shared" si="5"/>
        <v>#REF!</v>
      </c>
      <c r="AJ32" s="17" t="e">
        <f t="shared" si="5"/>
        <v>#REF!</v>
      </c>
      <c r="AK32" s="17" t="e">
        <f t="shared" si="5"/>
        <v>#REF!</v>
      </c>
      <c r="AL32" s="17" t="e">
        <f t="shared" si="5"/>
        <v>#REF!</v>
      </c>
      <c r="AM32" s="17" t="e">
        <f t="shared" si="5"/>
        <v>#REF!</v>
      </c>
      <c r="AN32" s="17" t="e">
        <f t="shared" si="5"/>
        <v>#REF!</v>
      </c>
      <c r="AO32" s="17" t="e">
        <f t="shared" si="5"/>
        <v>#REF!</v>
      </c>
      <c r="AP32" s="17" t="e">
        <f t="shared" si="5"/>
        <v>#REF!</v>
      </c>
      <c r="AQ32" s="17" t="e">
        <f t="shared" si="5"/>
        <v>#REF!</v>
      </c>
      <c r="AR32" s="17" t="e">
        <f t="shared" si="5"/>
        <v>#REF!</v>
      </c>
      <c r="AS32" s="17" t="e">
        <f t="shared" si="5"/>
        <v>#REF!</v>
      </c>
      <c r="AT32" s="17" t="e">
        <f t="shared" si="5"/>
        <v>#REF!</v>
      </c>
      <c r="AU32" s="17" t="e">
        <f t="shared" si="5"/>
        <v>#REF!</v>
      </c>
      <c r="AV32" s="17" t="e">
        <f t="shared" si="5"/>
        <v>#REF!</v>
      </c>
      <c r="AW32" s="17" t="e">
        <f t="shared" si="5"/>
        <v>#REF!</v>
      </c>
      <c r="AX32" s="17" t="e">
        <f t="shared" si="5"/>
        <v>#REF!</v>
      </c>
      <c r="AY32" s="17" t="e">
        <f t="shared" si="5"/>
        <v>#REF!</v>
      </c>
      <c r="AZ32" s="17" t="e">
        <f t="shared" si="5"/>
        <v>#REF!</v>
      </c>
      <c r="BA32" s="17" t="e">
        <f t="shared" si="5"/>
        <v>#REF!</v>
      </c>
      <c r="BB32" s="17" t="e">
        <f t="shared" si="5"/>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si="4"/>
        <v>#REF!</v>
      </c>
      <c r="C34" s="17" t="e">
        <f t="shared" ref="C34:BB34" si="6">ROUNDUP(C10*0.85,)+35</f>
        <v>#REF!</v>
      </c>
      <c r="D34" s="17" t="e">
        <f t="shared" si="6"/>
        <v>#REF!</v>
      </c>
      <c r="E34" s="17" t="e">
        <f t="shared" si="6"/>
        <v>#REF!</v>
      </c>
      <c r="F34" s="17" t="e">
        <f t="shared" si="6"/>
        <v>#REF!</v>
      </c>
      <c r="G34" s="17" t="e">
        <f t="shared" si="6"/>
        <v>#REF!</v>
      </c>
      <c r="H34" s="17" t="e">
        <f t="shared" si="6"/>
        <v>#REF!</v>
      </c>
      <c r="I34" s="17" t="e">
        <f t="shared" si="6"/>
        <v>#REF!</v>
      </c>
      <c r="J34" s="17" t="e">
        <f t="shared" si="6"/>
        <v>#REF!</v>
      </c>
      <c r="K34" s="17" t="e">
        <f t="shared" si="6"/>
        <v>#REF!</v>
      </c>
      <c r="L34" s="17" t="e">
        <f t="shared" si="6"/>
        <v>#REF!</v>
      </c>
      <c r="M34" s="17" t="e">
        <f t="shared" si="6"/>
        <v>#REF!</v>
      </c>
      <c r="N34" s="17" t="e">
        <f t="shared" si="6"/>
        <v>#REF!</v>
      </c>
      <c r="O34" s="17" t="e">
        <f t="shared" si="6"/>
        <v>#REF!</v>
      </c>
      <c r="P34" s="17" t="e">
        <f t="shared" si="6"/>
        <v>#REF!</v>
      </c>
      <c r="Q34" s="17" t="e">
        <f t="shared" si="6"/>
        <v>#REF!</v>
      </c>
      <c r="R34" s="17" t="e">
        <f t="shared" si="6"/>
        <v>#REF!</v>
      </c>
      <c r="S34" s="17" t="e">
        <f t="shared" si="6"/>
        <v>#REF!</v>
      </c>
      <c r="T34" s="17" t="e">
        <f t="shared" si="6"/>
        <v>#REF!</v>
      </c>
      <c r="U34" s="17" t="e">
        <f t="shared" si="6"/>
        <v>#REF!</v>
      </c>
      <c r="V34" s="17" t="e">
        <f t="shared" si="6"/>
        <v>#REF!</v>
      </c>
      <c r="W34" s="17" t="e">
        <f t="shared" si="6"/>
        <v>#REF!</v>
      </c>
      <c r="X34" s="17" t="e">
        <f t="shared" si="6"/>
        <v>#REF!</v>
      </c>
      <c r="Y34" s="17" t="e">
        <f t="shared" si="6"/>
        <v>#REF!</v>
      </c>
      <c r="Z34" s="17" t="e">
        <f t="shared" si="6"/>
        <v>#REF!</v>
      </c>
      <c r="AA34" s="17" t="e">
        <f t="shared" si="6"/>
        <v>#REF!</v>
      </c>
      <c r="AB34" s="17" t="e">
        <f t="shared" si="6"/>
        <v>#REF!</v>
      </c>
      <c r="AC34" s="17" t="e">
        <f t="shared" si="6"/>
        <v>#REF!</v>
      </c>
      <c r="AD34" s="17" t="e">
        <f t="shared" si="6"/>
        <v>#REF!</v>
      </c>
      <c r="AE34" s="17" t="e">
        <f t="shared" si="6"/>
        <v>#REF!</v>
      </c>
      <c r="AF34" s="17" t="e">
        <f t="shared" si="6"/>
        <v>#REF!</v>
      </c>
      <c r="AG34" s="17" t="e">
        <f t="shared" si="6"/>
        <v>#REF!</v>
      </c>
      <c r="AH34" s="17" t="e">
        <f t="shared" si="6"/>
        <v>#REF!</v>
      </c>
      <c r="AI34" s="17" t="e">
        <f t="shared" si="6"/>
        <v>#REF!</v>
      </c>
      <c r="AJ34" s="17" t="e">
        <f t="shared" si="6"/>
        <v>#REF!</v>
      </c>
      <c r="AK34" s="17" t="e">
        <f t="shared" si="6"/>
        <v>#REF!</v>
      </c>
      <c r="AL34" s="17" t="e">
        <f t="shared" si="6"/>
        <v>#REF!</v>
      </c>
      <c r="AM34" s="17" t="e">
        <f t="shared" si="6"/>
        <v>#REF!</v>
      </c>
      <c r="AN34" s="17" t="e">
        <f t="shared" si="6"/>
        <v>#REF!</v>
      </c>
      <c r="AO34" s="17" t="e">
        <f t="shared" si="6"/>
        <v>#REF!</v>
      </c>
      <c r="AP34" s="17" t="e">
        <f t="shared" si="6"/>
        <v>#REF!</v>
      </c>
      <c r="AQ34" s="17" t="e">
        <f t="shared" si="6"/>
        <v>#REF!</v>
      </c>
      <c r="AR34" s="17" t="e">
        <f t="shared" si="6"/>
        <v>#REF!</v>
      </c>
      <c r="AS34" s="17" t="e">
        <f t="shared" si="6"/>
        <v>#REF!</v>
      </c>
      <c r="AT34" s="17" t="e">
        <f t="shared" si="6"/>
        <v>#REF!</v>
      </c>
      <c r="AU34" s="17" t="e">
        <f t="shared" si="6"/>
        <v>#REF!</v>
      </c>
      <c r="AV34" s="17" t="e">
        <f t="shared" si="6"/>
        <v>#REF!</v>
      </c>
      <c r="AW34" s="17" t="e">
        <f t="shared" si="6"/>
        <v>#REF!</v>
      </c>
      <c r="AX34" s="17" t="e">
        <f t="shared" si="6"/>
        <v>#REF!</v>
      </c>
      <c r="AY34" s="17" t="e">
        <f t="shared" si="6"/>
        <v>#REF!</v>
      </c>
      <c r="AZ34" s="17" t="e">
        <f t="shared" si="6"/>
        <v>#REF!</v>
      </c>
      <c r="BA34" s="17" t="e">
        <f t="shared" si="6"/>
        <v>#REF!</v>
      </c>
      <c r="BB34" s="17" t="e">
        <f t="shared" si="6"/>
        <v>#REF!</v>
      </c>
    </row>
    <row r="35" spans="1:54" ht="10.5" customHeight="1" x14ac:dyDescent="0.2">
      <c r="A35" s="19">
        <v>2</v>
      </c>
      <c r="B35" s="17" t="e">
        <f t="shared" si="4"/>
        <v>#REF!</v>
      </c>
      <c r="C35" s="17" t="e">
        <f t="shared" ref="C35:BB35" si="7">ROUNDUP(C11*0.85,)+35</f>
        <v>#REF!</v>
      </c>
      <c r="D35" s="17" t="e">
        <f t="shared" si="7"/>
        <v>#REF!</v>
      </c>
      <c r="E35" s="17" t="e">
        <f t="shared" si="7"/>
        <v>#REF!</v>
      </c>
      <c r="F35" s="17" t="e">
        <f t="shared" si="7"/>
        <v>#REF!</v>
      </c>
      <c r="G35" s="17" t="e">
        <f t="shared" si="7"/>
        <v>#REF!</v>
      </c>
      <c r="H35" s="17" t="e">
        <f t="shared" si="7"/>
        <v>#REF!</v>
      </c>
      <c r="I35" s="17" t="e">
        <f t="shared" si="7"/>
        <v>#REF!</v>
      </c>
      <c r="J35" s="17" t="e">
        <f t="shared" si="7"/>
        <v>#REF!</v>
      </c>
      <c r="K35" s="17" t="e">
        <f t="shared" si="7"/>
        <v>#REF!</v>
      </c>
      <c r="L35" s="17" t="e">
        <f t="shared" si="7"/>
        <v>#REF!</v>
      </c>
      <c r="M35" s="17" t="e">
        <f t="shared" si="7"/>
        <v>#REF!</v>
      </c>
      <c r="N35" s="17" t="e">
        <f t="shared" si="7"/>
        <v>#REF!</v>
      </c>
      <c r="O35" s="17" t="e">
        <f t="shared" si="7"/>
        <v>#REF!</v>
      </c>
      <c r="P35" s="17" t="e">
        <f t="shared" si="7"/>
        <v>#REF!</v>
      </c>
      <c r="Q35" s="17" t="e">
        <f t="shared" si="7"/>
        <v>#REF!</v>
      </c>
      <c r="R35" s="17" t="e">
        <f t="shared" si="7"/>
        <v>#REF!</v>
      </c>
      <c r="S35" s="17" t="e">
        <f t="shared" si="7"/>
        <v>#REF!</v>
      </c>
      <c r="T35" s="17" t="e">
        <f t="shared" si="7"/>
        <v>#REF!</v>
      </c>
      <c r="U35" s="17" t="e">
        <f t="shared" si="7"/>
        <v>#REF!</v>
      </c>
      <c r="V35" s="17" t="e">
        <f t="shared" si="7"/>
        <v>#REF!</v>
      </c>
      <c r="W35" s="17" t="e">
        <f t="shared" si="7"/>
        <v>#REF!</v>
      </c>
      <c r="X35" s="17" t="e">
        <f t="shared" si="7"/>
        <v>#REF!</v>
      </c>
      <c r="Y35" s="17" t="e">
        <f t="shared" si="7"/>
        <v>#REF!</v>
      </c>
      <c r="Z35" s="17" t="e">
        <f t="shared" si="7"/>
        <v>#REF!</v>
      </c>
      <c r="AA35" s="17" t="e">
        <f t="shared" si="7"/>
        <v>#REF!</v>
      </c>
      <c r="AB35" s="17" t="e">
        <f t="shared" si="7"/>
        <v>#REF!</v>
      </c>
      <c r="AC35" s="17" t="e">
        <f t="shared" si="7"/>
        <v>#REF!</v>
      </c>
      <c r="AD35" s="17" t="e">
        <f t="shared" si="7"/>
        <v>#REF!</v>
      </c>
      <c r="AE35" s="17" t="e">
        <f t="shared" si="7"/>
        <v>#REF!</v>
      </c>
      <c r="AF35" s="17" t="e">
        <f t="shared" si="7"/>
        <v>#REF!</v>
      </c>
      <c r="AG35" s="17" t="e">
        <f t="shared" si="7"/>
        <v>#REF!</v>
      </c>
      <c r="AH35" s="17" t="e">
        <f t="shared" si="7"/>
        <v>#REF!</v>
      </c>
      <c r="AI35" s="17" t="e">
        <f t="shared" si="7"/>
        <v>#REF!</v>
      </c>
      <c r="AJ35" s="17" t="e">
        <f t="shared" si="7"/>
        <v>#REF!</v>
      </c>
      <c r="AK35" s="17" t="e">
        <f t="shared" si="7"/>
        <v>#REF!</v>
      </c>
      <c r="AL35" s="17" t="e">
        <f t="shared" si="7"/>
        <v>#REF!</v>
      </c>
      <c r="AM35" s="17" t="e">
        <f t="shared" si="7"/>
        <v>#REF!</v>
      </c>
      <c r="AN35" s="17" t="e">
        <f t="shared" si="7"/>
        <v>#REF!</v>
      </c>
      <c r="AO35" s="17" t="e">
        <f t="shared" si="7"/>
        <v>#REF!</v>
      </c>
      <c r="AP35" s="17" t="e">
        <f t="shared" si="7"/>
        <v>#REF!</v>
      </c>
      <c r="AQ35" s="17" t="e">
        <f t="shared" si="7"/>
        <v>#REF!</v>
      </c>
      <c r="AR35" s="17" t="e">
        <f t="shared" si="7"/>
        <v>#REF!</v>
      </c>
      <c r="AS35" s="17" t="e">
        <f t="shared" si="7"/>
        <v>#REF!</v>
      </c>
      <c r="AT35" s="17" t="e">
        <f t="shared" si="7"/>
        <v>#REF!</v>
      </c>
      <c r="AU35" s="17" t="e">
        <f t="shared" si="7"/>
        <v>#REF!</v>
      </c>
      <c r="AV35" s="17" t="e">
        <f t="shared" si="7"/>
        <v>#REF!</v>
      </c>
      <c r="AW35" s="17" t="e">
        <f t="shared" si="7"/>
        <v>#REF!</v>
      </c>
      <c r="AX35" s="17" t="e">
        <f t="shared" si="7"/>
        <v>#REF!</v>
      </c>
      <c r="AY35" s="17" t="e">
        <f t="shared" si="7"/>
        <v>#REF!</v>
      </c>
      <c r="AZ35" s="17" t="e">
        <f t="shared" si="7"/>
        <v>#REF!</v>
      </c>
      <c r="BA35" s="17" t="e">
        <f t="shared" si="7"/>
        <v>#REF!</v>
      </c>
      <c r="BB35" s="17" t="e">
        <f t="shared" si="7"/>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ref="C37:BB37" si="8">ROUNDUP(C13*0.85,)+35</f>
        <v>#REF!</v>
      </c>
      <c r="D37" s="17" t="e">
        <f t="shared" si="8"/>
        <v>#REF!</v>
      </c>
      <c r="E37" s="17" t="e">
        <f t="shared" si="8"/>
        <v>#REF!</v>
      </c>
      <c r="F37" s="17" t="e">
        <f t="shared" si="8"/>
        <v>#REF!</v>
      </c>
      <c r="G37" s="17" t="e">
        <f t="shared" si="8"/>
        <v>#REF!</v>
      </c>
      <c r="H37" s="17" t="e">
        <f t="shared" si="8"/>
        <v>#REF!</v>
      </c>
      <c r="I37" s="17" t="e">
        <f t="shared" si="8"/>
        <v>#REF!</v>
      </c>
      <c r="J37" s="17" t="e">
        <f t="shared" si="8"/>
        <v>#REF!</v>
      </c>
      <c r="K37" s="17" t="e">
        <f t="shared" si="8"/>
        <v>#REF!</v>
      </c>
      <c r="L37" s="17" t="e">
        <f t="shared" si="8"/>
        <v>#REF!</v>
      </c>
      <c r="M37" s="17" t="e">
        <f t="shared" si="8"/>
        <v>#REF!</v>
      </c>
      <c r="N37" s="17" t="e">
        <f t="shared" si="8"/>
        <v>#REF!</v>
      </c>
      <c r="O37" s="17" t="e">
        <f t="shared" si="8"/>
        <v>#REF!</v>
      </c>
      <c r="P37" s="17" t="e">
        <f t="shared" si="8"/>
        <v>#REF!</v>
      </c>
      <c r="Q37" s="17" t="e">
        <f t="shared" si="8"/>
        <v>#REF!</v>
      </c>
      <c r="R37" s="17" t="e">
        <f t="shared" si="8"/>
        <v>#REF!</v>
      </c>
      <c r="S37" s="17" t="e">
        <f t="shared" si="8"/>
        <v>#REF!</v>
      </c>
      <c r="T37" s="17" t="e">
        <f t="shared" si="8"/>
        <v>#REF!</v>
      </c>
      <c r="U37" s="17" t="e">
        <f t="shared" si="8"/>
        <v>#REF!</v>
      </c>
      <c r="V37" s="17" t="e">
        <f t="shared" si="8"/>
        <v>#REF!</v>
      </c>
      <c r="W37" s="17" t="e">
        <f t="shared" si="8"/>
        <v>#REF!</v>
      </c>
      <c r="X37" s="17" t="e">
        <f t="shared" si="8"/>
        <v>#REF!</v>
      </c>
      <c r="Y37" s="17" t="e">
        <f t="shared" si="8"/>
        <v>#REF!</v>
      </c>
      <c r="Z37" s="17" t="e">
        <f t="shared" si="8"/>
        <v>#REF!</v>
      </c>
      <c r="AA37" s="17" t="e">
        <f t="shared" si="8"/>
        <v>#REF!</v>
      </c>
      <c r="AB37" s="17" t="e">
        <f t="shared" si="8"/>
        <v>#REF!</v>
      </c>
      <c r="AC37" s="17" t="e">
        <f t="shared" si="8"/>
        <v>#REF!</v>
      </c>
      <c r="AD37" s="17" t="e">
        <f t="shared" si="8"/>
        <v>#REF!</v>
      </c>
      <c r="AE37" s="17" t="e">
        <f t="shared" si="8"/>
        <v>#REF!</v>
      </c>
      <c r="AF37" s="17" t="e">
        <f t="shared" si="8"/>
        <v>#REF!</v>
      </c>
      <c r="AG37" s="17" t="e">
        <f t="shared" si="8"/>
        <v>#REF!</v>
      </c>
      <c r="AH37" s="17" t="e">
        <f t="shared" si="8"/>
        <v>#REF!</v>
      </c>
      <c r="AI37" s="17" t="e">
        <f t="shared" si="8"/>
        <v>#REF!</v>
      </c>
      <c r="AJ37" s="17" t="e">
        <f t="shared" si="8"/>
        <v>#REF!</v>
      </c>
      <c r="AK37" s="17" t="e">
        <f t="shared" si="8"/>
        <v>#REF!</v>
      </c>
      <c r="AL37" s="17" t="e">
        <f t="shared" si="8"/>
        <v>#REF!</v>
      </c>
      <c r="AM37" s="17" t="e">
        <f t="shared" si="8"/>
        <v>#REF!</v>
      </c>
      <c r="AN37" s="17" t="e">
        <f t="shared" si="8"/>
        <v>#REF!</v>
      </c>
      <c r="AO37" s="17" t="e">
        <f t="shared" si="8"/>
        <v>#REF!</v>
      </c>
      <c r="AP37" s="17" t="e">
        <f t="shared" si="8"/>
        <v>#REF!</v>
      </c>
      <c r="AQ37" s="17" t="e">
        <f t="shared" si="8"/>
        <v>#REF!</v>
      </c>
      <c r="AR37" s="17" t="e">
        <f t="shared" si="8"/>
        <v>#REF!</v>
      </c>
      <c r="AS37" s="17" t="e">
        <f t="shared" si="8"/>
        <v>#REF!</v>
      </c>
      <c r="AT37" s="17" t="e">
        <f t="shared" si="8"/>
        <v>#REF!</v>
      </c>
      <c r="AU37" s="17" t="e">
        <f t="shared" si="8"/>
        <v>#REF!</v>
      </c>
      <c r="AV37" s="17" t="e">
        <f t="shared" si="8"/>
        <v>#REF!</v>
      </c>
      <c r="AW37" s="17" t="e">
        <f t="shared" si="8"/>
        <v>#REF!</v>
      </c>
      <c r="AX37" s="17" t="e">
        <f t="shared" si="8"/>
        <v>#REF!</v>
      </c>
      <c r="AY37" s="17" t="e">
        <f t="shared" si="8"/>
        <v>#REF!</v>
      </c>
      <c r="AZ37" s="17" t="e">
        <f t="shared" si="8"/>
        <v>#REF!</v>
      </c>
      <c r="BA37" s="17" t="e">
        <f t="shared" si="8"/>
        <v>#REF!</v>
      </c>
      <c r="BB37" s="17" t="e">
        <f t="shared" si="8"/>
        <v>#REF!</v>
      </c>
    </row>
    <row r="38" spans="1:54" ht="10.5" customHeight="1" x14ac:dyDescent="0.2">
      <c r="A38" s="19">
        <v>2</v>
      </c>
      <c r="B38" s="17" t="e">
        <f t="shared" si="4"/>
        <v>#REF!</v>
      </c>
      <c r="C38" s="17" t="e">
        <f t="shared" ref="C38:BB38" si="9">ROUNDUP(C14*0.85,)+35</f>
        <v>#REF!</v>
      </c>
      <c r="D38" s="17" t="e">
        <f t="shared" si="9"/>
        <v>#REF!</v>
      </c>
      <c r="E38" s="17" t="e">
        <f t="shared" si="9"/>
        <v>#REF!</v>
      </c>
      <c r="F38" s="17" t="e">
        <f t="shared" si="9"/>
        <v>#REF!</v>
      </c>
      <c r="G38" s="17" t="e">
        <f t="shared" si="9"/>
        <v>#REF!</v>
      </c>
      <c r="H38" s="17" t="e">
        <f t="shared" si="9"/>
        <v>#REF!</v>
      </c>
      <c r="I38" s="17" t="e">
        <f t="shared" si="9"/>
        <v>#REF!</v>
      </c>
      <c r="J38" s="17" t="e">
        <f t="shared" si="9"/>
        <v>#REF!</v>
      </c>
      <c r="K38" s="17" t="e">
        <f t="shared" si="9"/>
        <v>#REF!</v>
      </c>
      <c r="L38" s="17" t="e">
        <f t="shared" si="9"/>
        <v>#REF!</v>
      </c>
      <c r="M38" s="17" t="e">
        <f t="shared" si="9"/>
        <v>#REF!</v>
      </c>
      <c r="N38" s="17" t="e">
        <f t="shared" si="9"/>
        <v>#REF!</v>
      </c>
      <c r="O38" s="17" t="e">
        <f t="shared" si="9"/>
        <v>#REF!</v>
      </c>
      <c r="P38" s="17" t="e">
        <f t="shared" si="9"/>
        <v>#REF!</v>
      </c>
      <c r="Q38" s="17" t="e">
        <f t="shared" si="9"/>
        <v>#REF!</v>
      </c>
      <c r="R38" s="17" t="e">
        <f t="shared" si="9"/>
        <v>#REF!</v>
      </c>
      <c r="S38" s="17" t="e">
        <f t="shared" si="9"/>
        <v>#REF!</v>
      </c>
      <c r="T38" s="17" t="e">
        <f t="shared" si="9"/>
        <v>#REF!</v>
      </c>
      <c r="U38" s="17" t="e">
        <f t="shared" si="9"/>
        <v>#REF!</v>
      </c>
      <c r="V38" s="17" t="e">
        <f t="shared" si="9"/>
        <v>#REF!</v>
      </c>
      <c r="W38" s="17" t="e">
        <f t="shared" si="9"/>
        <v>#REF!</v>
      </c>
      <c r="X38" s="17" t="e">
        <f t="shared" si="9"/>
        <v>#REF!</v>
      </c>
      <c r="Y38" s="17" t="e">
        <f t="shared" si="9"/>
        <v>#REF!</v>
      </c>
      <c r="Z38" s="17" t="e">
        <f t="shared" si="9"/>
        <v>#REF!</v>
      </c>
      <c r="AA38" s="17" t="e">
        <f t="shared" si="9"/>
        <v>#REF!</v>
      </c>
      <c r="AB38" s="17" t="e">
        <f t="shared" si="9"/>
        <v>#REF!</v>
      </c>
      <c r="AC38" s="17" t="e">
        <f t="shared" si="9"/>
        <v>#REF!</v>
      </c>
      <c r="AD38" s="17" t="e">
        <f t="shared" si="9"/>
        <v>#REF!</v>
      </c>
      <c r="AE38" s="17" t="e">
        <f t="shared" si="9"/>
        <v>#REF!</v>
      </c>
      <c r="AF38" s="17" t="e">
        <f t="shared" si="9"/>
        <v>#REF!</v>
      </c>
      <c r="AG38" s="17" t="e">
        <f t="shared" si="9"/>
        <v>#REF!</v>
      </c>
      <c r="AH38" s="17" t="e">
        <f t="shared" si="9"/>
        <v>#REF!</v>
      </c>
      <c r="AI38" s="17" t="e">
        <f t="shared" si="9"/>
        <v>#REF!</v>
      </c>
      <c r="AJ38" s="17" t="e">
        <f t="shared" si="9"/>
        <v>#REF!</v>
      </c>
      <c r="AK38" s="17" t="e">
        <f t="shared" si="9"/>
        <v>#REF!</v>
      </c>
      <c r="AL38" s="17" t="e">
        <f t="shared" si="9"/>
        <v>#REF!</v>
      </c>
      <c r="AM38" s="17" t="e">
        <f t="shared" si="9"/>
        <v>#REF!</v>
      </c>
      <c r="AN38" s="17" t="e">
        <f t="shared" si="9"/>
        <v>#REF!</v>
      </c>
      <c r="AO38" s="17" t="e">
        <f t="shared" si="9"/>
        <v>#REF!</v>
      </c>
      <c r="AP38" s="17" t="e">
        <f t="shared" si="9"/>
        <v>#REF!</v>
      </c>
      <c r="AQ38" s="17" t="e">
        <f t="shared" si="9"/>
        <v>#REF!</v>
      </c>
      <c r="AR38" s="17" t="e">
        <f t="shared" si="9"/>
        <v>#REF!</v>
      </c>
      <c r="AS38" s="17" t="e">
        <f t="shared" si="9"/>
        <v>#REF!</v>
      </c>
      <c r="AT38" s="17" t="e">
        <f t="shared" si="9"/>
        <v>#REF!</v>
      </c>
      <c r="AU38" s="17" t="e">
        <f t="shared" si="9"/>
        <v>#REF!</v>
      </c>
      <c r="AV38" s="17" t="e">
        <f t="shared" si="9"/>
        <v>#REF!</v>
      </c>
      <c r="AW38" s="17" t="e">
        <f t="shared" si="9"/>
        <v>#REF!</v>
      </c>
      <c r="AX38" s="17" t="e">
        <f t="shared" si="9"/>
        <v>#REF!</v>
      </c>
      <c r="AY38" s="17" t="e">
        <f t="shared" si="9"/>
        <v>#REF!</v>
      </c>
      <c r="AZ38" s="17" t="e">
        <f t="shared" si="9"/>
        <v>#REF!</v>
      </c>
      <c r="BA38" s="17" t="e">
        <f t="shared" si="9"/>
        <v>#REF!</v>
      </c>
      <c r="BB38" s="17" t="e">
        <f t="shared" si="9"/>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ref="C40:BB40" si="10">ROUNDUP(C16*0.85,)+35</f>
        <v>#REF!</v>
      </c>
      <c r="D40" s="17" t="e">
        <f t="shared" si="10"/>
        <v>#REF!</v>
      </c>
      <c r="E40" s="17" t="e">
        <f t="shared" si="10"/>
        <v>#REF!</v>
      </c>
      <c r="F40" s="17" t="e">
        <f t="shared" si="10"/>
        <v>#REF!</v>
      </c>
      <c r="G40" s="17" t="e">
        <f t="shared" si="10"/>
        <v>#REF!</v>
      </c>
      <c r="H40" s="17" t="e">
        <f t="shared" si="10"/>
        <v>#REF!</v>
      </c>
      <c r="I40" s="17" t="e">
        <f t="shared" si="10"/>
        <v>#REF!</v>
      </c>
      <c r="J40" s="17" t="e">
        <f t="shared" si="10"/>
        <v>#REF!</v>
      </c>
      <c r="K40" s="17" t="e">
        <f t="shared" si="10"/>
        <v>#REF!</v>
      </c>
      <c r="L40" s="17" t="e">
        <f t="shared" si="10"/>
        <v>#REF!</v>
      </c>
      <c r="M40" s="17" t="e">
        <f t="shared" si="10"/>
        <v>#REF!</v>
      </c>
      <c r="N40" s="17" t="e">
        <f t="shared" si="10"/>
        <v>#REF!</v>
      </c>
      <c r="O40" s="17" t="e">
        <f t="shared" si="10"/>
        <v>#REF!</v>
      </c>
      <c r="P40" s="17" t="e">
        <f t="shared" si="10"/>
        <v>#REF!</v>
      </c>
      <c r="Q40" s="17" t="e">
        <f t="shared" si="10"/>
        <v>#REF!</v>
      </c>
      <c r="R40" s="17" t="e">
        <f t="shared" si="10"/>
        <v>#REF!</v>
      </c>
      <c r="S40" s="17" t="e">
        <f t="shared" si="10"/>
        <v>#REF!</v>
      </c>
      <c r="T40" s="17" t="e">
        <f t="shared" si="10"/>
        <v>#REF!</v>
      </c>
      <c r="U40" s="17" t="e">
        <f t="shared" si="10"/>
        <v>#REF!</v>
      </c>
      <c r="V40" s="17" t="e">
        <f t="shared" si="10"/>
        <v>#REF!</v>
      </c>
      <c r="W40" s="17" t="e">
        <f t="shared" si="10"/>
        <v>#REF!</v>
      </c>
      <c r="X40" s="17" t="e">
        <f t="shared" si="10"/>
        <v>#REF!</v>
      </c>
      <c r="Y40" s="17" t="e">
        <f t="shared" si="10"/>
        <v>#REF!</v>
      </c>
      <c r="Z40" s="17" t="e">
        <f t="shared" si="10"/>
        <v>#REF!</v>
      </c>
      <c r="AA40" s="17" t="e">
        <f t="shared" si="10"/>
        <v>#REF!</v>
      </c>
      <c r="AB40" s="17" t="e">
        <f t="shared" si="10"/>
        <v>#REF!</v>
      </c>
      <c r="AC40" s="17" t="e">
        <f t="shared" si="10"/>
        <v>#REF!</v>
      </c>
      <c r="AD40" s="17" t="e">
        <f t="shared" si="10"/>
        <v>#REF!</v>
      </c>
      <c r="AE40" s="17" t="e">
        <f t="shared" si="10"/>
        <v>#REF!</v>
      </c>
      <c r="AF40" s="17" t="e">
        <f t="shared" si="10"/>
        <v>#REF!</v>
      </c>
      <c r="AG40" s="17" t="e">
        <f t="shared" si="10"/>
        <v>#REF!</v>
      </c>
      <c r="AH40" s="17" t="e">
        <f t="shared" si="10"/>
        <v>#REF!</v>
      </c>
      <c r="AI40" s="17" t="e">
        <f t="shared" si="10"/>
        <v>#REF!</v>
      </c>
      <c r="AJ40" s="17" t="e">
        <f t="shared" si="10"/>
        <v>#REF!</v>
      </c>
      <c r="AK40" s="17" t="e">
        <f t="shared" si="10"/>
        <v>#REF!</v>
      </c>
      <c r="AL40" s="17" t="e">
        <f t="shared" si="10"/>
        <v>#REF!</v>
      </c>
      <c r="AM40" s="17" t="e">
        <f t="shared" si="10"/>
        <v>#REF!</v>
      </c>
      <c r="AN40" s="17" t="e">
        <f t="shared" si="10"/>
        <v>#REF!</v>
      </c>
      <c r="AO40" s="17" t="e">
        <f t="shared" si="10"/>
        <v>#REF!</v>
      </c>
      <c r="AP40" s="17" t="e">
        <f t="shared" si="10"/>
        <v>#REF!</v>
      </c>
      <c r="AQ40" s="17" t="e">
        <f t="shared" si="10"/>
        <v>#REF!</v>
      </c>
      <c r="AR40" s="17" t="e">
        <f t="shared" si="10"/>
        <v>#REF!</v>
      </c>
      <c r="AS40" s="17" t="e">
        <f t="shared" si="10"/>
        <v>#REF!</v>
      </c>
      <c r="AT40" s="17" t="e">
        <f t="shared" si="10"/>
        <v>#REF!</v>
      </c>
      <c r="AU40" s="17" t="e">
        <f t="shared" si="10"/>
        <v>#REF!</v>
      </c>
      <c r="AV40" s="17" t="e">
        <f t="shared" si="10"/>
        <v>#REF!</v>
      </c>
      <c r="AW40" s="17" t="e">
        <f t="shared" si="10"/>
        <v>#REF!</v>
      </c>
      <c r="AX40" s="17" t="e">
        <f t="shared" si="10"/>
        <v>#REF!</v>
      </c>
      <c r="AY40" s="17" t="e">
        <f t="shared" si="10"/>
        <v>#REF!</v>
      </c>
      <c r="AZ40" s="17" t="e">
        <f t="shared" si="10"/>
        <v>#REF!</v>
      </c>
      <c r="BA40" s="17" t="e">
        <f t="shared" si="10"/>
        <v>#REF!</v>
      </c>
      <c r="BB40" s="17" t="e">
        <f t="shared" si="10"/>
        <v>#REF!</v>
      </c>
    </row>
    <row r="41" spans="1:54" ht="10.7" customHeight="1" x14ac:dyDescent="0.2">
      <c r="A41" s="19">
        <v>2</v>
      </c>
      <c r="B41" s="17" t="e">
        <f t="shared" si="4"/>
        <v>#REF!</v>
      </c>
      <c r="C41" s="17" t="e">
        <f t="shared" ref="C41:BB41" si="11">ROUNDUP(C17*0.85,)+35</f>
        <v>#REF!</v>
      </c>
      <c r="D41" s="17" t="e">
        <f t="shared" si="11"/>
        <v>#REF!</v>
      </c>
      <c r="E41" s="17" t="e">
        <f t="shared" si="11"/>
        <v>#REF!</v>
      </c>
      <c r="F41" s="17" t="e">
        <f t="shared" si="11"/>
        <v>#REF!</v>
      </c>
      <c r="G41" s="17" t="e">
        <f t="shared" si="11"/>
        <v>#REF!</v>
      </c>
      <c r="H41" s="17" t="e">
        <f t="shared" si="11"/>
        <v>#REF!</v>
      </c>
      <c r="I41" s="17" t="e">
        <f t="shared" si="11"/>
        <v>#REF!</v>
      </c>
      <c r="J41" s="17" t="e">
        <f t="shared" si="11"/>
        <v>#REF!</v>
      </c>
      <c r="K41" s="17" t="e">
        <f t="shared" si="11"/>
        <v>#REF!</v>
      </c>
      <c r="L41" s="17" t="e">
        <f t="shared" si="11"/>
        <v>#REF!</v>
      </c>
      <c r="M41" s="17" t="e">
        <f t="shared" si="11"/>
        <v>#REF!</v>
      </c>
      <c r="N41" s="17" t="e">
        <f t="shared" si="11"/>
        <v>#REF!</v>
      </c>
      <c r="O41" s="17" t="e">
        <f t="shared" si="11"/>
        <v>#REF!</v>
      </c>
      <c r="P41" s="17" t="e">
        <f t="shared" si="11"/>
        <v>#REF!</v>
      </c>
      <c r="Q41" s="17" t="e">
        <f t="shared" si="11"/>
        <v>#REF!</v>
      </c>
      <c r="R41" s="17" t="e">
        <f t="shared" si="11"/>
        <v>#REF!</v>
      </c>
      <c r="S41" s="17" t="e">
        <f t="shared" si="11"/>
        <v>#REF!</v>
      </c>
      <c r="T41" s="17" t="e">
        <f t="shared" si="11"/>
        <v>#REF!</v>
      </c>
      <c r="U41" s="17" t="e">
        <f t="shared" si="11"/>
        <v>#REF!</v>
      </c>
      <c r="V41" s="17" t="e">
        <f t="shared" si="11"/>
        <v>#REF!</v>
      </c>
      <c r="W41" s="17" t="e">
        <f t="shared" si="11"/>
        <v>#REF!</v>
      </c>
      <c r="X41" s="17" t="e">
        <f t="shared" si="11"/>
        <v>#REF!</v>
      </c>
      <c r="Y41" s="17" t="e">
        <f t="shared" si="11"/>
        <v>#REF!</v>
      </c>
      <c r="Z41" s="17" t="e">
        <f t="shared" si="11"/>
        <v>#REF!</v>
      </c>
      <c r="AA41" s="17" t="e">
        <f t="shared" si="11"/>
        <v>#REF!</v>
      </c>
      <c r="AB41" s="17" t="e">
        <f t="shared" si="11"/>
        <v>#REF!</v>
      </c>
      <c r="AC41" s="17" t="e">
        <f t="shared" si="11"/>
        <v>#REF!</v>
      </c>
      <c r="AD41" s="17" t="e">
        <f t="shared" si="11"/>
        <v>#REF!</v>
      </c>
      <c r="AE41" s="17" t="e">
        <f t="shared" si="11"/>
        <v>#REF!</v>
      </c>
      <c r="AF41" s="17" t="e">
        <f t="shared" si="11"/>
        <v>#REF!</v>
      </c>
      <c r="AG41" s="17" t="e">
        <f t="shared" si="11"/>
        <v>#REF!</v>
      </c>
      <c r="AH41" s="17" t="e">
        <f t="shared" si="11"/>
        <v>#REF!</v>
      </c>
      <c r="AI41" s="17" t="e">
        <f t="shared" si="11"/>
        <v>#REF!</v>
      </c>
      <c r="AJ41" s="17" t="e">
        <f t="shared" si="11"/>
        <v>#REF!</v>
      </c>
      <c r="AK41" s="17" t="e">
        <f t="shared" si="11"/>
        <v>#REF!</v>
      </c>
      <c r="AL41" s="17" t="e">
        <f t="shared" si="11"/>
        <v>#REF!</v>
      </c>
      <c r="AM41" s="17" t="e">
        <f t="shared" si="11"/>
        <v>#REF!</v>
      </c>
      <c r="AN41" s="17" t="e">
        <f t="shared" si="11"/>
        <v>#REF!</v>
      </c>
      <c r="AO41" s="17" t="e">
        <f t="shared" si="11"/>
        <v>#REF!</v>
      </c>
      <c r="AP41" s="17" t="e">
        <f t="shared" si="11"/>
        <v>#REF!</v>
      </c>
      <c r="AQ41" s="17" t="e">
        <f t="shared" si="11"/>
        <v>#REF!</v>
      </c>
      <c r="AR41" s="17" t="e">
        <f t="shared" si="11"/>
        <v>#REF!</v>
      </c>
      <c r="AS41" s="17" t="e">
        <f t="shared" si="11"/>
        <v>#REF!</v>
      </c>
      <c r="AT41" s="17" t="e">
        <f t="shared" si="11"/>
        <v>#REF!</v>
      </c>
      <c r="AU41" s="17" t="e">
        <f t="shared" si="11"/>
        <v>#REF!</v>
      </c>
      <c r="AV41" s="17" t="e">
        <f t="shared" si="11"/>
        <v>#REF!</v>
      </c>
      <c r="AW41" s="17" t="e">
        <f t="shared" si="11"/>
        <v>#REF!</v>
      </c>
      <c r="AX41" s="17" t="e">
        <f t="shared" si="11"/>
        <v>#REF!</v>
      </c>
      <c r="AY41" s="17" t="e">
        <f t="shared" si="11"/>
        <v>#REF!</v>
      </c>
      <c r="AZ41" s="17" t="e">
        <f t="shared" si="11"/>
        <v>#REF!</v>
      </c>
      <c r="BA41" s="17" t="e">
        <f t="shared" si="11"/>
        <v>#REF!</v>
      </c>
      <c r="BB41" s="17" t="e">
        <f t="shared" si="11"/>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ref="C43:BB43" si="12">ROUNDUP(C19*0.85,)+35</f>
        <v>#REF!</v>
      </c>
      <c r="D43" s="17" t="e">
        <f t="shared" si="12"/>
        <v>#REF!</v>
      </c>
      <c r="E43" s="17" t="e">
        <f t="shared" si="12"/>
        <v>#REF!</v>
      </c>
      <c r="F43" s="17" t="e">
        <f t="shared" si="12"/>
        <v>#REF!</v>
      </c>
      <c r="G43" s="17" t="e">
        <f t="shared" si="12"/>
        <v>#REF!</v>
      </c>
      <c r="H43" s="17" t="e">
        <f t="shared" si="12"/>
        <v>#REF!</v>
      </c>
      <c r="I43" s="17" t="e">
        <f t="shared" si="12"/>
        <v>#REF!</v>
      </c>
      <c r="J43" s="17" t="e">
        <f t="shared" si="12"/>
        <v>#REF!</v>
      </c>
      <c r="K43" s="17" t="e">
        <f t="shared" si="12"/>
        <v>#REF!</v>
      </c>
      <c r="L43" s="17" t="e">
        <f t="shared" si="12"/>
        <v>#REF!</v>
      </c>
      <c r="M43" s="17" t="e">
        <f t="shared" si="12"/>
        <v>#REF!</v>
      </c>
      <c r="N43" s="17" t="e">
        <f t="shared" si="12"/>
        <v>#REF!</v>
      </c>
      <c r="O43" s="17" t="e">
        <f t="shared" si="12"/>
        <v>#REF!</v>
      </c>
      <c r="P43" s="17" t="e">
        <f t="shared" si="12"/>
        <v>#REF!</v>
      </c>
      <c r="Q43" s="17" t="e">
        <f t="shared" si="12"/>
        <v>#REF!</v>
      </c>
      <c r="R43" s="17" t="e">
        <f t="shared" si="12"/>
        <v>#REF!</v>
      </c>
      <c r="S43" s="17" t="e">
        <f t="shared" si="12"/>
        <v>#REF!</v>
      </c>
      <c r="T43" s="17" t="e">
        <f t="shared" si="12"/>
        <v>#REF!</v>
      </c>
      <c r="U43" s="17" t="e">
        <f t="shared" si="12"/>
        <v>#REF!</v>
      </c>
      <c r="V43" s="17" t="e">
        <f t="shared" si="12"/>
        <v>#REF!</v>
      </c>
      <c r="W43" s="17" t="e">
        <f t="shared" si="12"/>
        <v>#REF!</v>
      </c>
      <c r="X43" s="17" t="e">
        <f t="shared" si="12"/>
        <v>#REF!</v>
      </c>
      <c r="Y43" s="17" t="e">
        <f t="shared" si="12"/>
        <v>#REF!</v>
      </c>
      <c r="Z43" s="17" t="e">
        <f t="shared" si="12"/>
        <v>#REF!</v>
      </c>
      <c r="AA43" s="17" t="e">
        <f t="shared" si="12"/>
        <v>#REF!</v>
      </c>
      <c r="AB43" s="17" t="e">
        <f t="shared" si="12"/>
        <v>#REF!</v>
      </c>
      <c r="AC43" s="17" t="e">
        <f t="shared" si="12"/>
        <v>#REF!</v>
      </c>
      <c r="AD43" s="17" t="e">
        <f t="shared" si="12"/>
        <v>#REF!</v>
      </c>
      <c r="AE43" s="17" t="e">
        <f t="shared" si="12"/>
        <v>#REF!</v>
      </c>
      <c r="AF43" s="17" t="e">
        <f t="shared" si="12"/>
        <v>#REF!</v>
      </c>
      <c r="AG43" s="17" t="e">
        <f t="shared" si="12"/>
        <v>#REF!</v>
      </c>
      <c r="AH43" s="17" t="e">
        <f t="shared" si="12"/>
        <v>#REF!</v>
      </c>
      <c r="AI43" s="17" t="e">
        <f t="shared" si="12"/>
        <v>#REF!</v>
      </c>
      <c r="AJ43" s="17" t="e">
        <f t="shared" si="12"/>
        <v>#REF!</v>
      </c>
      <c r="AK43" s="17" t="e">
        <f t="shared" si="12"/>
        <v>#REF!</v>
      </c>
      <c r="AL43" s="17" t="e">
        <f t="shared" si="12"/>
        <v>#REF!</v>
      </c>
      <c r="AM43" s="17" t="e">
        <f t="shared" si="12"/>
        <v>#REF!</v>
      </c>
      <c r="AN43" s="17" t="e">
        <f t="shared" si="12"/>
        <v>#REF!</v>
      </c>
      <c r="AO43" s="17" t="e">
        <f t="shared" si="12"/>
        <v>#REF!</v>
      </c>
      <c r="AP43" s="17" t="e">
        <f t="shared" si="12"/>
        <v>#REF!</v>
      </c>
      <c r="AQ43" s="17" t="e">
        <f t="shared" si="12"/>
        <v>#REF!</v>
      </c>
      <c r="AR43" s="17" t="e">
        <f t="shared" si="12"/>
        <v>#REF!</v>
      </c>
      <c r="AS43" s="17" t="e">
        <f t="shared" si="12"/>
        <v>#REF!</v>
      </c>
      <c r="AT43" s="17" t="e">
        <f t="shared" si="12"/>
        <v>#REF!</v>
      </c>
      <c r="AU43" s="17" t="e">
        <f t="shared" si="12"/>
        <v>#REF!</v>
      </c>
      <c r="AV43" s="17" t="e">
        <f t="shared" si="12"/>
        <v>#REF!</v>
      </c>
      <c r="AW43" s="17" t="e">
        <f t="shared" si="12"/>
        <v>#REF!</v>
      </c>
      <c r="AX43" s="17" t="e">
        <f t="shared" si="12"/>
        <v>#REF!</v>
      </c>
      <c r="AY43" s="17" t="e">
        <f t="shared" si="12"/>
        <v>#REF!</v>
      </c>
      <c r="AZ43" s="17" t="e">
        <f t="shared" si="12"/>
        <v>#REF!</v>
      </c>
      <c r="BA43" s="17" t="e">
        <f t="shared" si="12"/>
        <v>#REF!</v>
      </c>
      <c r="BB43" s="17" t="e">
        <f t="shared" si="12"/>
        <v>#REF!</v>
      </c>
    </row>
    <row r="44" spans="1:54" ht="10.7" customHeight="1" x14ac:dyDescent="0.2">
      <c r="A44" s="19">
        <v>2</v>
      </c>
      <c r="B44" s="17" t="e">
        <f t="shared" si="4"/>
        <v>#REF!</v>
      </c>
      <c r="C44" s="17" t="e">
        <f t="shared" ref="C44:BB44" si="13">ROUNDUP(C20*0.85,)+35</f>
        <v>#REF!</v>
      </c>
      <c r="D44" s="17" t="e">
        <f t="shared" si="13"/>
        <v>#REF!</v>
      </c>
      <c r="E44" s="17" t="e">
        <f t="shared" si="13"/>
        <v>#REF!</v>
      </c>
      <c r="F44" s="17" t="e">
        <f t="shared" si="13"/>
        <v>#REF!</v>
      </c>
      <c r="G44" s="17" t="e">
        <f t="shared" si="13"/>
        <v>#REF!</v>
      </c>
      <c r="H44" s="17" t="e">
        <f t="shared" si="13"/>
        <v>#REF!</v>
      </c>
      <c r="I44" s="17" t="e">
        <f t="shared" si="13"/>
        <v>#REF!</v>
      </c>
      <c r="J44" s="17" t="e">
        <f t="shared" si="13"/>
        <v>#REF!</v>
      </c>
      <c r="K44" s="17" t="e">
        <f t="shared" si="13"/>
        <v>#REF!</v>
      </c>
      <c r="L44" s="17" t="e">
        <f t="shared" si="13"/>
        <v>#REF!</v>
      </c>
      <c r="M44" s="17" t="e">
        <f t="shared" si="13"/>
        <v>#REF!</v>
      </c>
      <c r="N44" s="17" t="e">
        <f t="shared" si="13"/>
        <v>#REF!</v>
      </c>
      <c r="O44" s="17" t="e">
        <f t="shared" si="13"/>
        <v>#REF!</v>
      </c>
      <c r="P44" s="17" t="e">
        <f t="shared" si="13"/>
        <v>#REF!</v>
      </c>
      <c r="Q44" s="17" t="e">
        <f t="shared" si="13"/>
        <v>#REF!</v>
      </c>
      <c r="R44" s="17" t="e">
        <f t="shared" si="13"/>
        <v>#REF!</v>
      </c>
      <c r="S44" s="17" t="e">
        <f t="shared" si="13"/>
        <v>#REF!</v>
      </c>
      <c r="T44" s="17" t="e">
        <f t="shared" si="13"/>
        <v>#REF!</v>
      </c>
      <c r="U44" s="17" t="e">
        <f t="shared" si="13"/>
        <v>#REF!</v>
      </c>
      <c r="V44" s="17" t="e">
        <f t="shared" si="13"/>
        <v>#REF!</v>
      </c>
      <c r="W44" s="17" t="e">
        <f t="shared" si="13"/>
        <v>#REF!</v>
      </c>
      <c r="X44" s="17" t="e">
        <f t="shared" si="13"/>
        <v>#REF!</v>
      </c>
      <c r="Y44" s="17" t="e">
        <f t="shared" si="13"/>
        <v>#REF!</v>
      </c>
      <c r="Z44" s="17" t="e">
        <f t="shared" si="13"/>
        <v>#REF!</v>
      </c>
      <c r="AA44" s="17" t="e">
        <f t="shared" si="13"/>
        <v>#REF!</v>
      </c>
      <c r="AB44" s="17" t="e">
        <f t="shared" si="13"/>
        <v>#REF!</v>
      </c>
      <c r="AC44" s="17" t="e">
        <f t="shared" si="13"/>
        <v>#REF!</v>
      </c>
      <c r="AD44" s="17" t="e">
        <f t="shared" si="13"/>
        <v>#REF!</v>
      </c>
      <c r="AE44" s="17" t="e">
        <f t="shared" si="13"/>
        <v>#REF!</v>
      </c>
      <c r="AF44" s="17" t="e">
        <f t="shared" si="13"/>
        <v>#REF!</v>
      </c>
      <c r="AG44" s="17" t="e">
        <f t="shared" si="13"/>
        <v>#REF!</v>
      </c>
      <c r="AH44" s="17" t="e">
        <f t="shared" si="13"/>
        <v>#REF!</v>
      </c>
      <c r="AI44" s="17" t="e">
        <f t="shared" si="13"/>
        <v>#REF!</v>
      </c>
      <c r="AJ44" s="17" t="e">
        <f t="shared" si="13"/>
        <v>#REF!</v>
      </c>
      <c r="AK44" s="17" t="e">
        <f t="shared" si="13"/>
        <v>#REF!</v>
      </c>
      <c r="AL44" s="17" t="e">
        <f t="shared" si="13"/>
        <v>#REF!</v>
      </c>
      <c r="AM44" s="17" t="e">
        <f t="shared" si="13"/>
        <v>#REF!</v>
      </c>
      <c r="AN44" s="17" t="e">
        <f t="shared" si="13"/>
        <v>#REF!</v>
      </c>
      <c r="AO44" s="17" t="e">
        <f t="shared" si="13"/>
        <v>#REF!</v>
      </c>
      <c r="AP44" s="17" t="e">
        <f t="shared" si="13"/>
        <v>#REF!</v>
      </c>
      <c r="AQ44" s="17" t="e">
        <f t="shared" si="13"/>
        <v>#REF!</v>
      </c>
      <c r="AR44" s="17" t="e">
        <f t="shared" si="13"/>
        <v>#REF!</v>
      </c>
      <c r="AS44" s="17" t="e">
        <f t="shared" si="13"/>
        <v>#REF!</v>
      </c>
      <c r="AT44" s="17" t="e">
        <f t="shared" si="13"/>
        <v>#REF!</v>
      </c>
      <c r="AU44" s="17" t="e">
        <f t="shared" si="13"/>
        <v>#REF!</v>
      </c>
      <c r="AV44" s="17" t="e">
        <f t="shared" si="13"/>
        <v>#REF!</v>
      </c>
      <c r="AW44" s="17" t="e">
        <f t="shared" si="13"/>
        <v>#REF!</v>
      </c>
      <c r="AX44" s="17" t="e">
        <f t="shared" si="13"/>
        <v>#REF!</v>
      </c>
      <c r="AY44" s="17" t="e">
        <f t="shared" si="13"/>
        <v>#REF!</v>
      </c>
      <c r="AZ44" s="17" t="e">
        <f t="shared" si="13"/>
        <v>#REF!</v>
      </c>
      <c r="BA44" s="17" t="e">
        <f t="shared" si="13"/>
        <v>#REF!</v>
      </c>
      <c r="BB44" s="17" t="e">
        <f t="shared" si="13"/>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ref="C46:BB46" si="14">ROUNDUP(C22*0.85,)+35</f>
        <v>#REF!</v>
      </c>
      <c r="D46" s="17" t="e">
        <f t="shared" si="14"/>
        <v>#REF!</v>
      </c>
      <c r="E46" s="17" t="e">
        <f t="shared" si="14"/>
        <v>#REF!</v>
      </c>
      <c r="F46" s="17" t="e">
        <f t="shared" si="14"/>
        <v>#REF!</v>
      </c>
      <c r="G46" s="17" t="e">
        <f t="shared" si="14"/>
        <v>#REF!</v>
      </c>
      <c r="H46" s="17" t="e">
        <f t="shared" si="14"/>
        <v>#REF!</v>
      </c>
      <c r="I46" s="17" t="e">
        <f t="shared" si="14"/>
        <v>#REF!</v>
      </c>
      <c r="J46" s="17" t="e">
        <f t="shared" si="14"/>
        <v>#REF!</v>
      </c>
      <c r="K46" s="17" t="e">
        <f t="shared" si="14"/>
        <v>#REF!</v>
      </c>
      <c r="L46" s="17" t="e">
        <f t="shared" si="14"/>
        <v>#REF!</v>
      </c>
      <c r="M46" s="17" t="e">
        <f t="shared" si="14"/>
        <v>#REF!</v>
      </c>
      <c r="N46" s="17" t="e">
        <f t="shared" si="14"/>
        <v>#REF!</v>
      </c>
      <c r="O46" s="17" t="e">
        <f t="shared" si="14"/>
        <v>#REF!</v>
      </c>
      <c r="P46" s="17" t="e">
        <f t="shared" si="14"/>
        <v>#REF!</v>
      </c>
      <c r="Q46" s="17" t="e">
        <f t="shared" si="14"/>
        <v>#REF!</v>
      </c>
      <c r="R46" s="17" t="e">
        <f t="shared" si="14"/>
        <v>#REF!</v>
      </c>
      <c r="S46" s="17" t="e">
        <f t="shared" si="14"/>
        <v>#REF!</v>
      </c>
      <c r="T46" s="17" t="e">
        <f t="shared" si="14"/>
        <v>#REF!</v>
      </c>
      <c r="U46" s="17" t="e">
        <f t="shared" si="14"/>
        <v>#REF!</v>
      </c>
      <c r="V46" s="17" t="e">
        <f t="shared" si="14"/>
        <v>#REF!</v>
      </c>
      <c r="W46" s="17" t="e">
        <f t="shared" si="14"/>
        <v>#REF!</v>
      </c>
      <c r="X46" s="17" t="e">
        <f t="shared" si="14"/>
        <v>#REF!</v>
      </c>
      <c r="Y46" s="17" t="e">
        <f t="shared" si="14"/>
        <v>#REF!</v>
      </c>
      <c r="Z46" s="17" t="e">
        <f t="shared" si="14"/>
        <v>#REF!</v>
      </c>
      <c r="AA46" s="17" t="e">
        <f t="shared" si="14"/>
        <v>#REF!</v>
      </c>
      <c r="AB46" s="17" t="e">
        <f t="shared" si="14"/>
        <v>#REF!</v>
      </c>
      <c r="AC46" s="17" t="e">
        <f t="shared" si="14"/>
        <v>#REF!</v>
      </c>
      <c r="AD46" s="17" t="e">
        <f t="shared" si="14"/>
        <v>#REF!</v>
      </c>
      <c r="AE46" s="17" t="e">
        <f t="shared" si="14"/>
        <v>#REF!</v>
      </c>
      <c r="AF46" s="17" t="e">
        <f t="shared" si="14"/>
        <v>#REF!</v>
      </c>
      <c r="AG46" s="17" t="e">
        <f t="shared" si="14"/>
        <v>#REF!</v>
      </c>
      <c r="AH46" s="17" t="e">
        <f t="shared" si="14"/>
        <v>#REF!</v>
      </c>
      <c r="AI46" s="17" t="e">
        <f t="shared" si="14"/>
        <v>#REF!</v>
      </c>
      <c r="AJ46" s="17" t="e">
        <f t="shared" si="14"/>
        <v>#REF!</v>
      </c>
      <c r="AK46" s="17" t="e">
        <f t="shared" si="14"/>
        <v>#REF!</v>
      </c>
      <c r="AL46" s="17" t="e">
        <f t="shared" si="14"/>
        <v>#REF!</v>
      </c>
      <c r="AM46" s="17" t="e">
        <f t="shared" si="14"/>
        <v>#REF!</v>
      </c>
      <c r="AN46" s="17" t="e">
        <f t="shared" si="14"/>
        <v>#REF!</v>
      </c>
      <c r="AO46" s="17" t="e">
        <f t="shared" si="14"/>
        <v>#REF!</v>
      </c>
      <c r="AP46" s="17" t="e">
        <f t="shared" si="14"/>
        <v>#REF!</v>
      </c>
      <c r="AQ46" s="17" t="e">
        <f t="shared" si="14"/>
        <v>#REF!</v>
      </c>
      <c r="AR46" s="17" t="e">
        <f t="shared" si="14"/>
        <v>#REF!</v>
      </c>
      <c r="AS46" s="17" t="e">
        <f t="shared" si="14"/>
        <v>#REF!</v>
      </c>
      <c r="AT46" s="17" t="e">
        <f t="shared" si="14"/>
        <v>#REF!</v>
      </c>
      <c r="AU46" s="17" t="e">
        <f t="shared" si="14"/>
        <v>#REF!</v>
      </c>
      <c r="AV46" s="17" t="e">
        <f t="shared" si="14"/>
        <v>#REF!</v>
      </c>
      <c r="AW46" s="17" t="e">
        <f t="shared" si="14"/>
        <v>#REF!</v>
      </c>
      <c r="AX46" s="17" t="e">
        <f t="shared" si="14"/>
        <v>#REF!</v>
      </c>
      <c r="AY46" s="17" t="e">
        <f t="shared" si="14"/>
        <v>#REF!</v>
      </c>
      <c r="AZ46" s="17" t="e">
        <f t="shared" si="14"/>
        <v>#REF!</v>
      </c>
      <c r="BA46" s="17" t="e">
        <f t="shared" si="14"/>
        <v>#REF!</v>
      </c>
      <c r="BB46" s="17" t="e">
        <f t="shared" si="14"/>
        <v>#REF!</v>
      </c>
    </row>
    <row r="47" spans="1:54" ht="10.7" customHeight="1" x14ac:dyDescent="0.2">
      <c r="A47" s="19">
        <v>2</v>
      </c>
      <c r="B47" s="17" t="e">
        <f t="shared" si="4"/>
        <v>#REF!</v>
      </c>
      <c r="C47" s="17" t="e">
        <f t="shared" ref="C47:BB47" si="15">ROUNDUP(C23*0.85,)+35</f>
        <v>#REF!</v>
      </c>
      <c r="D47" s="17" t="e">
        <f t="shared" si="15"/>
        <v>#REF!</v>
      </c>
      <c r="E47" s="17" t="e">
        <f t="shared" si="15"/>
        <v>#REF!</v>
      </c>
      <c r="F47" s="17" t="e">
        <f t="shared" si="15"/>
        <v>#REF!</v>
      </c>
      <c r="G47" s="17" t="e">
        <f t="shared" si="15"/>
        <v>#REF!</v>
      </c>
      <c r="H47" s="17" t="e">
        <f t="shared" si="15"/>
        <v>#REF!</v>
      </c>
      <c r="I47" s="17" t="e">
        <f t="shared" si="15"/>
        <v>#REF!</v>
      </c>
      <c r="J47" s="17" t="e">
        <f t="shared" si="15"/>
        <v>#REF!</v>
      </c>
      <c r="K47" s="17" t="e">
        <f t="shared" si="15"/>
        <v>#REF!</v>
      </c>
      <c r="L47" s="17" t="e">
        <f t="shared" si="15"/>
        <v>#REF!</v>
      </c>
      <c r="M47" s="17" t="e">
        <f t="shared" si="15"/>
        <v>#REF!</v>
      </c>
      <c r="N47" s="17" t="e">
        <f t="shared" si="15"/>
        <v>#REF!</v>
      </c>
      <c r="O47" s="17" t="e">
        <f t="shared" si="15"/>
        <v>#REF!</v>
      </c>
      <c r="P47" s="17" t="e">
        <f t="shared" si="15"/>
        <v>#REF!</v>
      </c>
      <c r="Q47" s="17" t="e">
        <f t="shared" si="15"/>
        <v>#REF!</v>
      </c>
      <c r="R47" s="17" t="e">
        <f t="shared" si="15"/>
        <v>#REF!</v>
      </c>
      <c r="S47" s="17" t="e">
        <f t="shared" si="15"/>
        <v>#REF!</v>
      </c>
      <c r="T47" s="17" t="e">
        <f t="shared" si="15"/>
        <v>#REF!</v>
      </c>
      <c r="U47" s="17" t="e">
        <f t="shared" si="15"/>
        <v>#REF!</v>
      </c>
      <c r="V47" s="17" t="e">
        <f t="shared" si="15"/>
        <v>#REF!</v>
      </c>
      <c r="W47" s="17" t="e">
        <f t="shared" si="15"/>
        <v>#REF!</v>
      </c>
      <c r="X47" s="17" t="e">
        <f t="shared" si="15"/>
        <v>#REF!</v>
      </c>
      <c r="Y47" s="17" t="e">
        <f t="shared" si="15"/>
        <v>#REF!</v>
      </c>
      <c r="Z47" s="17" t="e">
        <f t="shared" si="15"/>
        <v>#REF!</v>
      </c>
      <c r="AA47" s="17" t="e">
        <f t="shared" si="15"/>
        <v>#REF!</v>
      </c>
      <c r="AB47" s="17" t="e">
        <f t="shared" si="15"/>
        <v>#REF!</v>
      </c>
      <c r="AC47" s="17" t="e">
        <f t="shared" si="15"/>
        <v>#REF!</v>
      </c>
      <c r="AD47" s="17" t="e">
        <f t="shared" si="15"/>
        <v>#REF!</v>
      </c>
      <c r="AE47" s="17" t="e">
        <f t="shared" si="15"/>
        <v>#REF!</v>
      </c>
      <c r="AF47" s="17" t="e">
        <f t="shared" si="15"/>
        <v>#REF!</v>
      </c>
      <c r="AG47" s="17" t="e">
        <f t="shared" si="15"/>
        <v>#REF!</v>
      </c>
      <c r="AH47" s="17" t="e">
        <f t="shared" si="15"/>
        <v>#REF!</v>
      </c>
      <c r="AI47" s="17" t="e">
        <f t="shared" si="15"/>
        <v>#REF!</v>
      </c>
      <c r="AJ47" s="17" t="e">
        <f t="shared" si="15"/>
        <v>#REF!</v>
      </c>
      <c r="AK47" s="17" t="e">
        <f t="shared" si="15"/>
        <v>#REF!</v>
      </c>
      <c r="AL47" s="17" t="e">
        <f t="shared" si="15"/>
        <v>#REF!</v>
      </c>
      <c r="AM47" s="17" t="e">
        <f t="shared" si="15"/>
        <v>#REF!</v>
      </c>
      <c r="AN47" s="17" t="e">
        <f t="shared" si="15"/>
        <v>#REF!</v>
      </c>
      <c r="AO47" s="17" t="e">
        <f t="shared" si="15"/>
        <v>#REF!</v>
      </c>
      <c r="AP47" s="17" t="e">
        <f t="shared" si="15"/>
        <v>#REF!</v>
      </c>
      <c r="AQ47" s="17" t="e">
        <f t="shared" si="15"/>
        <v>#REF!</v>
      </c>
      <c r="AR47" s="17" t="e">
        <f t="shared" si="15"/>
        <v>#REF!</v>
      </c>
      <c r="AS47" s="17" t="e">
        <f t="shared" si="15"/>
        <v>#REF!</v>
      </c>
      <c r="AT47" s="17" t="e">
        <f t="shared" si="15"/>
        <v>#REF!</v>
      </c>
      <c r="AU47" s="17" t="e">
        <f t="shared" si="15"/>
        <v>#REF!</v>
      </c>
      <c r="AV47" s="17" t="e">
        <f t="shared" si="15"/>
        <v>#REF!</v>
      </c>
      <c r="AW47" s="17" t="e">
        <f t="shared" si="15"/>
        <v>#REF!</v>
      </c>
      <c r="AX47" s="17" t="e">
        <f t="shared" si="15"/>
        <v>#REF!</v>
      </c>
      <c r="AY47" s="17" t="e">
        <f t="shared" si="15"/>
        <v>#REF!</v>
      </c>
      <c r="AZ47" s="17" t="e">
        <f t="shared" si="15"/>
        <v>#REF!</v>
      </c>
      <c r="BA47" s="17" t="e">
        <f t="shared" si="15"/>
        <v>#REF!</v>
      </c>
      <c r="BB47" s="17" t="e">
        <f t="shared" si="15"/>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ref="C49:BB49" si="16">ROUNDUP(C25*0.85,)+35</f>
        <v>#REF!</v>
      </c>
      <c r="D49" s="17" t="e">
        <f t="shared" si="16"/>
        <v>#REF!</v>
      </c>
      <c r="E49" s="17" t="e">
        <f t="shared" si="16"/>
        <v>#REF!</v>
      </c>
      <c r="F49" s="17" t="e">
        <f t="shared" si="16"/>
        <v>#REF!</v>
      </c>
      <c r="G49" s="17" t="e">
        <f t="shared" si="16"/>
        <v>#REF!</v>
      </c>
      <c r="H49" s="17" t="e">
        <f t="shared" si="16"/>
        <v>#REF!</v>
      </c>
      <c r="I49" s="17" t="e">
        <f t="shared" si="16"/>
        <v>#REF!</v>
      </c>
      <c r="J49" s="17" t="e">
        <f t="shared" si="16"/>
        <v>#REF!</v>
      </c>
      <c r="K49" s="17" t="e">
        <f t="shared" si="16"/>
        <v>#REF!</v>
      </c>
      <c r="L49" s="17" t="e">
        <f t="shared" si="16"/>
        <v>#REF!</v>
      </c>
      <c r="M49" s="17" t="e">
        <f t="shared" si="16"/>
        <v>#REF!</v>
      </c>
      <c r="N49" s="17" t="e">
        <f t="shared" si="16"/>
        <v>#REF!</v>
      </c>
      <c r="O49" s="17" t="e">
        <f t="shared" si="16"/>
        <v>#REF!</v>
      </c>
      <c r="P49" s="17" t="e">
        <f t="shared" si="16"/>
        <v>#REF!</v>
      </c>
      <c r="Q49" s="17" t="e">
        <f t="shared" si="16"/>
        <v>#REF!</v>
      </c>
      <c r="R49" s="17" t="e">
        <f t="shared" si="16"/>
        <v>#REF!</v>
      </c>
      <c r="S49" s="17" t="e">
        <f t="shared" si="16"/>
        <v>#REF!</v>
      </c>
      <c r="T49" s="17" t="e">
        <f t="shared" si="16"/>
        <v>#REF!</v>
      </c>
      <c r="U49" s="17" t="e">
        <f t="shared" si="16"/>
        <v>#REF!</v>
      </c>
      <c r="V49" s="17" t="e">
        <f t="shared" si="16"/>
        <v>#REF!</v>
      </c>
      <c r="W49" s="17" t="e">
        <f t="shared" si="16"/>
        <v>#REF!</v>
      </c>
      <c r="X49" s="17" t="e">
        <f t="shared" si="16"/>
        <v>#REF!</v>
      </c>
      <c r="Y49" s="17" t="e">
        <f t="shared" si="16"/>
        <v>#REF!</v>
      </c>
      <c r="Z49" s="17" t="e">
        <f t="shared" si="16"/>
        <v>#REF!</v>
      </c>
      <c r="AA49" s="17" t="e">
        <f t="shared" si="16"/>
        <v>#REF!</v>
      </c>
      <c r="AB49" s="17" t="e">
        <f t="shared" si="16"/>
        <v>#REF!</v>
      </c>
      <c r="AC49" s="17" t="e">
        <f t="shared" si="16"/>
        <v>#REF!</v>
      </c>
      <c r="AD49" s="17" t="e">
        <f t="shared" si="16"/>
        <v>#REF!</v>
      </c>
      <c r="AE49" s="17" t="e">
        <f t="shared" si="16"/>
        <v>#REF!</v>
      </c>
      <c r="AF49" s="17" t="e">
        <f t="shared" si="16"/>
        <v>#REF!</v>
      </c>
      <c r="AG49" s="17" t="e">
        <f t="shared" si="16"/>
        <v>#REF!</v>
      </c>
      <c r="AH49" s="17" t="e">
        <f t="shared" si="16"/>
        <v>#REF!</v>
      </c>
      <c r="AI49" s="17" t="e">
        <f t="shared" si="16"/>
        <v>#REF!</v>
      </c>
      <c r="AJ49" s="17" t="e">
        <f t="shared" si="16"/>
        <v>#REF!</v>
      </c>
      <c r="AK49" s="17" t="e">
        <f t="shared" si="16"/>
        <v>#REF!</v>
      </c>
      <c r="AL49" s="17" t="e">
        <f t="shared" si="16"/>
        <v>#REF!</v>
      </c>
      <c r="AM49" s="17" t="e">
        <f t="shared" si="16"/>
        <v>#REF!</v>
      </c>
      <c r="AN49" s="17" t="e">
        <f t="shared" si="16"/>
        <v>#REF!</v>
      </c>
      <c r="AO49" s="17" t="e">
        <f t="shared" si="16"/>
        <v>#REF!</v>
      </c>
      <c r="AP49" s="17" t="e">
        <f t="shared" si="16"/>
        <v>#REF!</v>
      </c>
      <c r="AQ49" s="17" t="e">
        <f t="shared" si="16"/>
        <v>#REF!</v>
      </c>
      <c r="AR49" s="17" t="e">
        <f t="shared" si="16"/>
        <v>#REF!</v>
      </c>
      <c r="AS49" s="17" t="e">
        <f t="shared" si="16"/>
        <v>#REF!</v>
      </c>
      <c r="AT49" s="17" t="e">
        <f t="shared" si="16"/>
        <v>#REF!</v>
      </c>
      <c r="AU49" s="17" t="e">
        <f t="shared" si="16"/>
        <v>#REF!</v>
      </c>
      <c r="AV49" s="17" t="e">
        <f t="shared" si="16"/>
        <v>#REF!</v>
      </c>
      <c r="AW49" s="17" t="e">
        <f t="shared" si="16"/>
        <v>#REF!</v>
      </c>
      <c r="AX49" s="17" t="e">
        <f t="shared" si="16"/>
        <v>#REF!</v>
      </c>
      <c r="AY49" s="17" t="e">
        <f t="shared" si="16"/>
        <v>#REF!</v>
      </c>
      <c r="AZ49" s="17" t="e">
        <f t="shared" si="16"/>
        <v>#REF!</v>
      </c>
      <c r="BA49" s="17" t="e">
        <f t="shared" si="16"/>
        <v>#REF!</v>
      </c>
      <c r="BB49" s="17" t="e">
        <f t="shared" si="16"/>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2"/>
  <sheetViews>
    <sheetView zoomScaleNormal="100" workbookViewId="0">
      <pane xSplit="1" topLeftCell="B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selection activeCell="B23" sqref="B23"/>
    </sheetView>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24" t="e">
        <f>'C завтраками| Bed and breakfast'!#REF!</f>
        <v>#REF!</v>
      </c>
      <c r="C4" s="24" t="e">
        <f>'C завтраками| Bed and breakfast'!#REF!</f>
        <v>#REF!</v>
      </c>
    </row>
    <row r="5" spans="1:3" ht="23.1" customHeight="1" x14ac:dyDescent="0.2">
      <c r="A5" s="46" t="s">
        <v>11</v>
      </c>
      <c r="B5" s="24" t="e">
        <f>'C завтраками| Bed and breakfast'!#REF!</f>
        <v>#REF!</v>
      </c>
      <c r="C5" s="2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8" spans="1:3" x14ac:dyDescent="0.2">
      <c r="A18" s="25"/>
    </row>
    <row r="19" spans="1:3" x14ac:dyDescent="0.2">
      <c r="A19" s="97" t="s">
        <v>60</v>
      </c>
    </row>
    <row r="20" spans="1:3" x14ac:dyDescent="0.2">
      <c r="A20" s="25"/>
      <c r="B20" s="94" t="e">
        <f t="shared" ref="B20:C21" si="0">B4</f>
        <v>#REF!</v>
      </c>
      <c r="C20" s="94" t="e">
        <f t="shared" si="0"/>
        <v>#REF!</v>
      </c>
    </row>
    <row r="21" spans="1:3" ht="35.450000000000003" customHeight="1" x14ac:dyDescent="0.2">
      <c r="A21" s="10" t="s">
        <v>11</v>
      </c>
      <c r="B21" s="94" t="e">
        <f t="shared" si="0"/>
        <v>#REF!</v>
      </c>
      <c r="C21" s="94" t="e">
        <f t="shared" si="0"/>
        <v>#REF!</v>
      </c>
    </row>
    <row r="22" spans="1:3" x14ac:dyDescent="0.2">
      <c r="A22" s="11" t="s">
        <v>21</v>
      </c>
    </row>
    <row r="23" spans="1:3" x14ac:dyDescent="0.2">
      <c r="A23" s="43">
        <v>1</v>
      </c>
      <c r="B23" s="44" t="e">
        <f t="shared" ref="B23:C23" si="1">B7*0.87</f>
        <v>#REF!</v>
      </c>
      <c r="C23" s="44" t="e">
        <f t="shared" si="1"/>
        <v>#REF!</v>
      </c>
    </row>
    <row r="24" spans="1:3" x14ac:dyDescent="0.2">
      <c r="A24" s="43">
        <v>2</v>
      </c>
      <c r="B24" s="44" t="e">
        <f t="shared" ref="B24:C33" si="2">B8*0.87</f>
        <v>#REF!</v>
      </c>
      <c r="C24" s="44" t="e">
        <f t="shared" si="2"/>
        <v>#REF!</v>
      </c>
    </row>
    <row r="25" spans="1:3" x14ac:dyDescent="0.2">
      <c r="A25" s="11" t="s">
        <v>22</v>
      </c>
      <c r="B25" s="44"/>
      <c r="C25" s="44"/>
    </row>
    <row r="26" spans="1:3" x14ac:dyDescent="0.2">
      <c r="A26" s="43">
        <v>1</v>
      </c>
      <c r="B26" s="44" t="e">
        <f t="shared" si="2"/>
        <v>#REF!</v>
      </c>
      <c r="C26" s="44" t="e">
        <f t="shared" si="2"/>
        <v>#REF!</v>
      </c>
    </row>
    <row r="27" spans="1:3" x14ac:dyDescent="0.2">
      <c r="A27" s="43">
        <v>2</v>
      </c>
      <c r="B27" s="44" t="e">
        <f t="shared" si="2"/>
        <v>#REF!</v>
      </c>
      <c r="C27" s="44" t="e">
        <f t="shared" si="2"/>
        <v>#REF!</v>
      </c>
    </row>
    <row r="28" spans="1:3" x14ac:dyDescent="0.2">
      <c r="A28" s="11" t="s">
        <v>23</v>
      </c>
      <c r="B28" s="44"/>
      <c r="C28" s="44"/>
    </row>
    <row r="29" spans="1:3" x14ac:dyDescent="0.2">
      <c r="A29" s="12">
        <v>1</v>
      </c>
      <c r="B29" s="44" t="e">
        <f t="shared" si="2"/>
        <v>#REF!</v>
      </c>
      <c r="C29" s="44" t="e">
        <f t="shared" si="2"/>
        <v>#REF!</v>
      </c>
    </row>
    <row r="30" spans="1:3" x14ac:dyDescent="0.2">
      <c r="A30" s="12">
        <v>2</v>
      </c>
      <c r="B30" s="44" t="e">
        <f t="shared" si="2"/>
        <v>#REF!</v>
      </c>
      <c r="C30" s="44" t="e">
        <f t="shared" si="2"/>
        <v>#REF!</v>
      </c>
    </row>
    <row r="31" spans="1:3" x14ac:dyDescent="0.2">
      <c r="A31" s="11" t="s">
        <v>0</v>
      </c>
      <c r="B31" s="44"/>
      <c r="C31" s="44"/>
    </row>
    <row r="32" spans="1:3" x14ac:dyDescent="0.2">
      <c r="A32" s="12">
        <v>1</v>
      </c>
      <c r="B32" s="44" t="e">
        <f t="shared" si="2"/>
        <v>#REF!</v>
      </c>
      <c r="C32" s="44" t="e">
        <f t="shared" si="2"/>
        <v>#REF!</v>
      </c>
    </row>
    <row r="33" spans="1:3" x14ac:dyDescent="0.2">
      <c r="A33" s="12">
        <v>2</v>
      </c>
      <c r="B33" s="44" t="e">
        <f t="shared" si="2"/>
        <v>#REF!</v>
      </c>
      <c r="C33" s="44" t="e">
        <f t="shared" si="2"/>
        <v>#REF!</v>
      </c>
    </row>
    <row r="35" spans="1:3" ht="159" customHeight="1" x14ac:dyDescent="0.2">
      <c r="A35" s="107" t="s">
        <v>168</v>
      </c>
    </row>
    <row r="36" spans="1:3" ht="13.5" thickBot="1" x14ac:dyDescent="0.25">
      <c r="A36" s="109" t="s">
        <v>24</v>
      </c>
    </row>
    <row r="37" spans="1:3" ht="13.5" thickBot="1" x14ac:dyDescent="0.25">
      <c r="A37" s="110" t="s">
        <v>169</v>
      </c>
    </row>
    <row r="38" spans="1:3" x14ac:dyDescent="0.2">
      <c r="A38" s="111" t="s">
        <v>167</v>
      </c>
    </row>
    <row r="39" spans="1:3" x14ac:dyDescent="0.2">
      <c r="A39" s="62"/>
    </row>
    <row r="40" spans="1:3" x14ac:dyDescent="0.2">
      <c r="A40" s="114" t="s">
        <v>12</v>
      </c>
    </row>
    <row r="41" spans="1:3" x14ac:dyDescent="0.2">
      <c r="A41" s="63" t="s">
        <v>34</v>
      </c>
    </row>
    <row r="42" spans="1:3" x14ac:dyDescent="0.2">
      <c r="A42" s="64" t="s">
        <v>13</v>
      </c>
    </row>
    <row r="43" spans="1:3" x14ac:dyDescent="0.2">
      <c r="A43" s="64" t="s">
        <v>14</v>
      </c>
    </row>
    <row r="44" spans="1:3" ht="24" x14ac:dyDescent="0.2">
      <c r="A44" s="65" t="s">
        <v>18</v>
      </c>
    </row>
    <row r="45" spans="1:3" x14ac:dyDescent="0.2">
      <c r="A45" s="64" t="s">
        <v>35</v>
      </c>
    </row>
    <row r="46" spans="1:3" ht="24" x14ac:dyDescent="0.2">
      <c r="A46" s="65" t="s">
        <v>65</v>
      </c>
    </row>
    <row r="47" spans="1:3" x14ac:dyDescent="0.2">
      <c r="A47" s="52"/>
    </row>
    <row r="48" spans="1:3" ht="25.5" x14ac:dyDescent="0.2">
      <c r="A48" s="112" t="s">
        <v>99</v>
      </c>
    </row>
    <row r="49" spans="1:1" ht="63" x14ac:dyDescent="0.2">
      <c r="A49" s="95" t="s">
        <v>87</v>
      </c>
    </row>
    <row r="50" spans="1:1" ht="31.5" x14ac:dyDescent="0.2">
      <c r="A50" s="95" t="s">
        <v>88</v>
      </c>
    </row>
    <row r="51" spans="1:1" ht="76.5" customHeight="1" x14ac:dyDescent="0.2">
      <c r="A51" s="95" t="s">
        <v>89</v>
      </c>
    </row>
    <row r="52" spans="1:1" ht="31.5" x14ac:dyDescent="0.2">
      <c r="A52" s="95" t="s">
        <v>90</v>
      </c>
    </row>
    <row r="53" spans="1:1" ht="73.5" x14ac:dyDescent="0.2">
      <c r="A53" s="95" t="s">
        <v>91</v>
      </c>
    </row>
    <row r="54" spans="1:1" ht="31.5" x14ac:dyDescent="0.2">
      <c r="A54" s="95" t="s">
        <v>92</v>
      </c>
    </row>
    <row r="55" spans="1:1" ht="31.5" x14ac:dyDescent="0.2">
      <c r="A55" s="95" t="s">
        <v>93</v>
      </c>
    </row>
    <row r="56" spans="1:1" ht="31.5" x14ac:dyDescent="0.2">
      <c r="A56" s="95" t="s">
        <v>94</v>
      </c>
    </row>
    <row r="57" spans="1:1" ht="42" x14ac:dyDescent="0.2">
      <c r="A57" s="95" t="s">
        <v>95</v>
      </c>
    </row>
    <row r="58" spans="1:1" ht="42" x14ac:dyDescent="0.2">
      <c r="A58" s="95" t="s">
        <v>96</v>
      </c>
    </row>
    <row r="59" spans="1:1" x14ac:dyDescent="0.2">
      <c r="A59" s="82"/>
    </row>
    <row r="60" spans="1:1" ht="42" x14ac:dyDescent="0.2">
      <c r="A60" s="88" t="s">
        <v>47</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69"/>
    </row>
    <row r="69" spans="1:1" x14ac:dyDescent="0.2">
      <c r="A69" s="70"/>
    </row>
    <row r="70" spans="1:1" x14ac:dyDescent="0.2">
      <c r="A70" s="72"/>
    </row>
    <row r="71" spans="1:1" x14ac:dyDescent="0.2">
      <c r="A71" s="72"/>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94" t="e">
        <f>'C завтраками| Bed and breakfast'!#REF!</f>
        <v>#REF!</v>
      </c>
      <c r="C4" s="94" t="e">
        <f>'C завтраками| Bed and breakfast'!#REF!</f>
        <v>#REF!</v>
      </c>
    </row>
    <row r="5" spans="1:3" ht="23.1" customHeight="1" x14ac:dyDescent="0.2">
      <c r="A5" s="46" t="s">
        <v>11</v>
      </c>
      <c r="B5" s="94" t="e">
        <f>'C завтраками| Bed and breakfast'!#REF!</f>
        <v>#REF!</v>
      </c>
      <c r="C5" s="9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9" spans="1:3" ht="159" customHeight="1" x14ac:dyDescent="0.2">
      <c r="A19" s="107" t="s">
        <v>84</v>
      </c>
    </row>
    <row r="20" spans="1:3" ht="13.5" thickBot="1" x14ac:dyDescent="0.25">
      <c r="A20" s="109" t="s">
        <v>24</v>
      </c>
    </row>
    <row r="21" spans="1:3" ht="13.5" thickBot="1" x14ac:dyDescent="0.25">
      <c r="A21" s="110" t="s">
        <v>85</v>
      </c>
    </row>
    <row r="22" spans="1:3" x14ac:dyDescent="0.2">
      <c r="A22" s="111" t="s">
        <v>86</v>
      </c>
    </row>
    <row r="23" spans="1:3" x14ac:dyDescent="0.2">
      <c r="A23" s="62"/>
    </row>
    <row r="24" spans="1:3" x14ac:dyDescent="0.2">
      <c r="A24" s="114" t="s">
        <v>12</v>
      </c>
    </row>
    <row r="25" spans="1:3" x14ac:dyDescent="0.2">
      <c r="A25" s="63" t="s">
        <v>34</v>
      </c>
    </row>
    <row r="26" spans="1:3" x14ac:dyDescent="0.2">
      <c r="A26" s="64" t="s">
        <v>13</v>
      </c>
    </row>
    <row r="27" spans="1:3" x14ac:dyDescent="0.2">
      <c r="A27" s="64" t="s">
        <v>14</v>
      </c>
    </row>
    <row r="28" spans="1:3" ht="24" x14ac:dyDescent="0.2">
      <c r="A28" s="65" t="s">
        <v>18</v>
      </c>
    </row>
    <row r="29" spans="1:3" x14ac:dyDescent="0.2">
      <c r="A29" s="64" t="s">
        <v>35</v>
      </c>
    </row>
    <row r="30" spans="1:3" ht="24" x14ac:dyDescent="0.2">
      <c r="A30" s="65" t="s">
        <v>65</v>
      </c>
    </row>
    <row r="31" spans="1:3" x14ac:dyDescent="0.2">
      <c r="A31" s="52"/>
    </row>
    <row r="32" spans="1:3" ht="25.5" x14ac:dyDescent="0.2">
      <c r="A32" s="112" t="s">
        <v>99</v>
      </c>
    </row>
    <row r="33" spans="1:1" ht="63" x14ac:dyDescent="0.2">
      <c r="A33" s="95" t="s">
        <v>87</v>
      </c>
    </row>
    <row r="34" spans="1:1" ht="31.5" x14ac:dyDescent="0.2">
      <c r="A34" s="95" t="s">
        <v>88</v>
      </c>
    </row>
    <row r="35" spans="1:1" ht="76.5" customHeight="1" x14ac:dyDescent="0.2">
      <c r="A35" s="95" t="s">
        <v>89</v>
      </c>
    </row>
    <row r="36" spans="1:1" ht="31.5" x14ac:dyDescent="0.2">
      <c r="A36" s="95" t="s">
        <v>90</v>
      </c>
    </row>
    <row r="37" spans="1:1" ht="73.5" x14ac:dyDescent="0.2">
      <c r="A37" s="95" t="s">
        <v>91</v>
      </c>
    </row>
    <row r="38" spans="1:1" ht="31.5" x14ac:dyDescent="0.2">
      <c r="A38" s="95" t="s">
        <v>92</v>
      </c>
    </row>
    <row r="39" spans="1:1" ht="31.5" x14ac:dyDescent="0.2">
      <c r="A39" s="95" t="s">
        <v>93</v>
      </c>
    </row>
    <row r="40" spans="1:1" ht="31.5" x14ac:dyDescent="0.2">
      <c r="A40" s="95" t="s">
        <v>94</v>
      </c>
    </row>
    <row r="41" spans="1:1" ht="42" x14ac:dyDescent="0.2">
      <c r="A41" s="95" t="s">
        <v>95</v>
      </c>
    </row>
    <row r="42" spans="1:1" ht="42" x14ac:dyDescent="0.2">
      <c r="A42" s="95" t="s">
        <v>96</v>
      </c>
    </row>
    <row r="43" spans="1:1" x14ac:dyDescent="0.2">
      <c r="A43" s="82"/>
    </row>
    <row r="44" spans="1:1" ht="42" x14ac:dyDescent="0.2">
      <c r="A44" s="88" t="s">
        <v>47</v>
      </c>
    </row>
    <row r="45" spans="1:1" ht="21" x14ac:dyDescent="0.2">
      <c r="A45" s="113" t="s">
        <v>48</v>
      </c>
    </row>
    <row r="46" spans="1:1" ht="53.25" x14ac:dyDescent="0.2">
      <c r="A46" s="85" t="s">
        <v>49</v>
      </c>
    </row>
    <row r="47" spans="1:1" ht="31.5" x14ac:dyDescent="0.2">
      <c r="A47" s="68" t="s">
        <v>50</v>
      </c>
    </row>
    <row r="48" spans="1:1" x14ac:dyDescent="0.2">
      <c r="A48" s="70"/>
    </row>
    <row r="49" spans="1:1" x14ac:dyDescent="0.2">
      <c r="A49" s="71" t="s">
        <v>16</v>
      </c>
    </row>
    <row r="50" spans="1:1" ht="24" x14ac:dyDescent="0.2">
      <c r="A50" s="72" t="s">
        <v>32</v>
      </c>
    </row>
    <row r="51" spans="1:1" ht="24" x14ac:dyDescent="0.2">
      <c r="A51" s="72" t="s">
        <v>33</v>
      </c>
    </row>
    <row r="52" spans="1:1" x14ac:dyDescent="0.2">
      <c r="A52" s="69"/>
    </row>
    <row r="53" spans="1:1" x14ac:dyDescent="0.2">
      <c r="A53" s="70"/>
    </row>
    <row r="54" spans="1:1" x14ac:dyDescent="0.2">
      <c r="A54" s="72"/>
    </row>
    <row r="55" spans="1:1" x14ac:dyDescent="0.2">
      <c r="A55"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80</vt:i4>
      </vt:variant>
    </vt:vector>
  </HeadingPairs>
  <TitlesOfParts>
    <vt:vector size="80" baseType="lpstr">
      <vt:lpstr>C завтраками| Bed and breakfast</vt:lpstr>
      <vt:lpstr>нетто 15</vt:lpstr>
      <vt:lpstr>нетто 18</vt:lpstr>
      <vt:lpstr>нетто 20</vt:lpstr>
      <vt:lpstr>РБ ББ| commission</vt:lpstr>
      <vt:lpstr>РБ ББ10% (2022)| FIT15</vt:lpstr>
      <vt:lpstr>РБ ББ10%(2022)| FIT20</vt:lpstr>
      <vt:lpstr>РБ ББ10%(2022)| FIT20+25руб.</vt:lpstr>
      <vt:lpstr>РБ ББ10%(2022)| COMMISSION</vt:lpstr>
      <vt:lpstr>РБ ББ15% (2022)| FIT15</vt:lpstr>
      <vt:lpstr>РБ ББ15% (2022)| FIT20</vt:lpstr>
      <vt:lpstr>РБ ББ15% (2022)| FIT20+25руб.</vt:lpstr>
      <vt:lpstr>РБ ББ15% (2022)|COMMISSION</vt:lpstr>
      <vt:lpstr>RO | FIT15</vt:lpstr>
      <vt:lpstr>RO | FIT20</vt:lpstr>
      <vt:lpstr>RO | FIT20+25руб.</vt:lpstr>
      <vt:lpstr>RO | commission</vt:lpstr>
      <vt:lpstr>ЗЭГ Активный | FIT20</vt:lpstr>
      <vt:lpstr>ЗЭГ Активный | commission</vt:lpstr>
      <vt:lpstr>Горный детокс | FIT15</vt:lpstr>
      <vt:lpstr>Горный детокс | FIT20</vt:lpstr>
      <vt:lpstr>Горный детокс | commission</vt:lpstr>
      <vt:lpstr>ЗЭГ Активный | FIT15</vt:lpstr>
      <vt:lpstr>ЗЭГ| FIT20+25руб.</vt:lpstr>
      <vt:lpstr>Осенние каникулы | FIT20</vt:lpstr>
      <vt:lpstr>Осенние каникулы | commission</vt:lpstr>
      <vt:lpstr>отдыхай катай BAR</vt:lpstr>
      <vt:lpstr>4=5 | FIT15</vt:lpstr>
      <vt:lpstr>4=5 | FIT20</vt:lpstr>
      <vt:lpstr>4=5 | COMMISSION</vt:lpstr>
      <vt:lpstr>AVIA 25</vt:lpstr>
      <vt:lpstr>AVIA 12%</vt:lpstr>
      <vt:lpstr>ЯВК 2023 | FIT15</vt:lpstr>
      <vt:lpstr>ЯВК 2023 | FIT20</vt:lpstr>
      <vt:lpstr>ЯВК 2023 | COMMISSION</vt:lpstr>
      <vt:lpstr>ЗЭГ| FIT15</vt:lpstr>
      <vt:lpstr>ЗЭГ| FIT18</vt:lpstr>
      <vt:lpstr>ЗЭГ| COMMISSION</vt:lpstr>
      <vt:lpstr>Наполни свое лето| FIT18</vt:lpstr>
      <vt:lpstr>Наполни свое лето| COMMISSION</vt:lpstr>
      <vt:lpstr>Осенние каникулы | FIT15</vt:lpstr>
      <vt:lpstr>Осенние каникулы | FIT18</vt:lpstr>
      <vt:lpstr>Осенние каникулы |COMMISSION</vt:lpstr>
      <vt:lpstr>нетто 18+25руб.</vt:lpstr>
      <vt:lpstr>нетто 20 2025</vt:lpstr>
      <vt:lpstr>4=3 | FIT15</vt:lpstr>
      <vt:lpstr>4=3 | FIT18</vt:lpstr>
      <vt:lpstr>4=3 |COMMISSION</vt:lpstr>
      <vt:lpstr>4=3 | FIT18+25руб.</vt:lpstr>
      <vt:lpstr>4=3 | FIT20+35руб.</vt:lpstr>
      <vt:lpstr>РБ ББ10% (2025)| FIT15</vt:lpstr>
      <vt:lpstr>РБ ББ10% (2025)| FIT18</vt:lpstr>
      <vt:lpstr>РБ ББ10% (2025)| FIT18+25руб</vt:lpstr>
      <vt:lpstr>РБ ББ10% (2025)| FIT20</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Отдыхай катай |FIT15</vt:lpstr>
      <vt:lpstr>Отдыхай катай |FIT18</vt:lpstr>
      <vt:lpstr>Отдыхай катай |FIT18+25руб.</vt:lpstr>
      <vt:lpstr>Отдыхай катай |FIT20</vt:lpstr>
      <vt:lpstr>Отдыхай катай |COMMISSION</vt:lpstr>
      <vt:lpstr>Наполни свое лето| FIT15</vt:lpstr>
      <vt:lpstr>Наполни свое лето|FIT18</vt:lpstr>
      <vt:lpstr>Наполни свое лето| FIT18+25руб.</vt:lpstr>
      <vt:lpstr>Наполни свое лето| FIT20</vt:lpstr>
      <vt:lpstr>Наполни свое лето|COMISSION</vt:lpstr>
      <vt:lpstr>Наполни свое лето | FIT18</vt:lpstr>
      <vt:lpstr>Наполни свое лето | COMMISSION</vt:lpstr>
      <vt:lpstr>Наполни свое лето | FIT18+25руб</vt:lpstr>
      <vt:lpstr>Наполни свое лето | FIT20+35руб</vt:lpstr>
      <vt:lpstr>РБ ББ15% (2024)| FIT15</vt:lpstr>
      <vt:lpstr>РБ ББ15% (2024)| FIT18</vt:lpstr>
      <vt:lpstr>РБ ББ15% (2024)| FIT18+25руб.</vt:lpstr>
      <vt:lpstr>РБ ББ15% (2024)| FIT20+35руб.</vt:lpstr>
      <vt:lpstr>РБ ББ15% (2024)| COMMISSION</vt:lpstr>
      <vt:lpstr>Весенние каникулы | FIT20</vt:lpstr>
      <vt:lpstr>Весенние каникулы | commission</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2019-12-07T14:20:29Z</cp:lastPrinted>
  <dcterms:created xsi:type="dcterms:W3CDTF">2001-10-03T09:33:40Z</dcterms:created>
  <dcterms:modified xsi:type="dcterms:W3CDTF">2025-04-23T09:36:10Z</dcterms:modified>
</cp:coreProperties>
</file>